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M:\Long Term Cost Report\2025\"/>
    </mc:Choice>
  </mc:AlternateContent>
  <xr:revisionPtr revIDLastSave="0" documentId="13_ncr:1_{F9409B3C-4E19-4D79-AB06-E02D1CD087D9}" xr6:coauthVersionLast="47" xr6:coauthVersionMax="47" xr10:uidLastSave="{00000000-0000-0000-0000-000000000000}"/>
  <bookViews>
    <workbookView xWindow="19090" yWindow="-760" windowWidth="19420" windowHeight="10420" tabRatio="755" xr2:uid="{00000000-000D-0000-FFFF-FFFF00000000}"/>
  </bookViews>
  <sheets>
    <sheet name="Certification" sheetId="16" r:id="rId1"/>
    <sheet name="Provider Identification" sheetId="58" r:id="rId2"/>
    <sheet name="Declarations" sheetId="56" r:id="rId3"/>
    <sheet name="Statistical Data" sheetId="30" r:id="rId4"/>
    <sheet name="Sch A" sheetId="38" r:id="rId5"/>
    <sheet name="Sch B" sheetId="9" r:id="rId6"/>
    <sheet name="Sch C" sheetId="57" r:id="rId7"/>
    <sheet name="Sch C-1" sheetId="36" r:id="rId8"/>
    <sheet name="Sch D" sheetId="29" r:id="rId9"/>
    <sheet name="Sch E" sheetId="18" r:id="rId10"/>
    <sheet name="Sch G" sheetId="51" r:id="rId11"/>
    <sheet name="Sch G-1" sheetId="60" r:id="rId12"/>
    <sheet name="Sch G-2" sheetId="61" r:id="rId13"/>
    <sheet name="Sch H" sheetId="23" r:id="rId14"/>
    <sheet name="Sch H-1" sheetId="62" r:id="rId15"/>
    <sheet name="Sch I" sheetId="50" r:id="rId16"/>
    <sheet name="Allocations" sheetId="52" r:id="rId17"/>
    <sheet name="Enhanced Payment Report" sheetId="53" r:id="rId18"/>
    <sheet name="Supplementation" sheetId="59" r:id="rId19"/>
    <sheet name="Supporting Schedule (1)" sheetId="35" r:id="rId20"/>
    <sheet name="Supporting Schedule (2)" sheetId="34" r:id="rId21"/>
  </sheets>
  <externalReferences>
    <externalReference r:id="rId22"/>
    <externalReference r:id="rId23"/>
  </externalReferences>
  <definedNames>
    <definedName name="_xlnm._FilterDatabase" localSheetId="11" hidden="1">'Sch G-1'!$A$1:$K$12</definedName>
    <definedName name="AccountingMedtod">Declarations!$O$17:$R$17</definedName>
    <definedName name="Acct_basis" localSheetId="6">'[1]Source Data'!$D$1:$D$3</definedName>
    <definedName name="Acct_basis">'[2]Source Data'!$D$1:$D$3</definedName>
    <definedName name="C_E" localSheetId="6">'[1]Source Data'!$K$1:$K$2</definedName>
    <definedName name="C_E">'[2]Source Data'!$K$1:$K$2</definedName>
    <definedName name="CMCodes" localSheetId="6">'[1]Source Data'!$O$1:$O$2</definedName>
    <definedName name="CMCodes">'[2]Source Data'!$O$1:$O$2</definedName>
    <definedName name="Control" localSheetId="6">'[1]Source Data'!$C$1:$C$11</definedName>
    <definedName name="Control">'[2]Source Data'!$C$1:$C$11</definedName>
    <definedName name="CWESCodes" localSheetId="6">'[1]Source Data'!$L$1:$L$10</definedName>
    <definedName name="CWESCodes">'[2]Source Data'!$L$1:$L$10</definedName>
    <definedName name="DeprMethod">Declarations!$O$52:$Q$52</definedName>
    <definedName name="ETP" localSheetId="6">'[1]Source Data'!$F$1:$F$2</definedName>
    <definedName name="ETP">'[2]Source Data'!$F$1:$F$2</definedName>
    <definedName name="FSType">Declarations!$O$20:$R$20</definedName>
    <definedName name="GroupCareCodes" localSheetId="6">'[1]Source Data'!$P$1:$P$6</definedName>
    <definedName name="GroupCareCodes">'[2]Source Data'!$P$1:$P$6</definedName>
    <definedName name="HABCodes" localSheetId="6">'[1]Source Data'!$I$1:$I$12</definedName>
    <definedName name="HABCodes">'[2]Source Data'!$I$1:$I$12</definedName>
    <definedName name="HCBSCodes" localSheetId="6">'[1]Source Data'!$G$1:$G$21</definedName>
    <definedName name="HCBSCodes">'[2]Source Data'!$G$1:$G$21</definedName>
    <definedName name="Limit">'Sch G'!$M$8:$M$9</definedName>
    <definedName name="Month" localSheetId="6">'[1]Source Data'!$B$1:$B$12</definedName>
    <definedName name="Month">'[2]Source Data'!$B$1:$B$12</definedName>
    <definedName name="Owner_type" localSheetId="10">'Sch G'!$E$33:$E$35</definedName>
    <definedName name="Owner_type" localSheetId="11">'Sch G-1'!$E$40:$E$41</definedName>
    <definedName name="Owner_type" localSheetId="12">'Sch G-2'!#REF!</definedName>
    <definedName name="_xlnm.Print_Area" localSheetId="2">Declarations!$A$1:$M$71</definedName>
    <definedName name="_xlnm.Print_Area" localSheetId="1">'Provider Identification'!$A$1:$M$68</definedName>
    <definedName name="_xlnm.Print_Area" localSheetId="11">'Sch G-1'!$A$1:$K$72</definedName>
    <definedName name="_xlnm.Print_Titles" localSheetId="17">'Enhanced Payment Report'!$1:$7</definedName>
    <definedName name="_xlnm.Print_Titles" localSheetId="1">'Provider Identification'!$1:$8</definedName>
    <definedName name="_xlnm.Print_Titles" localSheetId="4">'Sch A'!$1:$5</definedName>
    <definedName name="_xlnm.Print_Titles" localSheetId="5">'Sch B'!$1:$7</definedName>
    <definedName name="_xlnm.Print_Titles" localSheetId="6">'Sch C'!$1:$3</definedName>
    <definedName name="_xlnm.Print_Titles" localSheetId="8">'Sch D'!$1:$7</definedName>
    <definedName name="_xlnm.Print_Titles" localSheetId="9">'Sch E'!$1:$4</definedName>
    <definedName name="_xlnm.Print_Titles" localSheetId="11">'Sch G-1'!$1:$5</definedName>
    <definedName name="_xlnm.Print_Titles" localSheetId="12">'Sch G-2'!$1:$5</definedName>
    <definedName name="_xlnm.Print_Titles" localSheetId="19">'Supporting Schedule (1)'!$1:$3</definedName>
    <definedName name="ProviderType" localSheetId="6">'[1]Source Data'!$R$1:$R$11</definedName>
    <definedName name="ProviderType">'[2]Source Data'!$R$1:$R$11</definedName>
    <definedName name="RelatedOwner" localSheetId="6">'[1]Source Data'!$N$1:$N$3</definedName>
    <definedName name="RelatedOwner">'[2]Source Data'!$N$1:$N$3</definedName>
    <definedName name="Report_type" localSheetId="6">'[1]Source Data'!$E$1:$E$2</definedName>
    <definedName name="Report_type">'[2]Source Data'!$E$1:$E$2</definedName>
    <definedName name="Yes_No" localSheetId="6">'[1]Source Data'!$A$1:$A$2</definedName>
    <definedName name="Yes_No">'[2]Source Data'!$A$1:$A$2</definedName>
    <definedName name="YesNo">Declarations!$O$10:$O$11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9" l="1"/>
  <c r="F38" i="9"/>
  <c r="E13" i="34"/>
  <c r="B17" i="60" l="1"/>
  <c r="B22" i="60" s="1"/>
  <c r="F39" i="62" l="1"/>
  <c r="F38" i="62"/>
  <c r="F37" i="62"/>
  <c r="F36" i="62"/>
  <c r="F35" i="62"/>
  <c r="F34" i="62"/>
  <c r="F33" i="62"/>
  <c r="F32" i="62"/>
  <c r="F31" i="62"/>
  <c r="F30" i="62"/>
  <c r="F29" i="62"/>
  <c r="F27" i="62"/>
  <c r="F26" i="62"/>
  <c r="F25" i="62"/>
  <c r="F24" i="62"/>
  <c r="F23" i="62"/>
  <c r="F22" i="62"/>
  <c r="F21" i="62"/>
  <c r="F20" i="62"/>
  <c r="F19" i="62"/>
  <c r="F18" i="62"/>
  <c r="F17" i="62"/>
  <c r="F15" i="62"/>
  <c r="F14" i="62"/>
  <c r="F13" i="62"/>
  <c r="F12" i="62"/>
  <c r="F10" i="62"/>
  <c r="F9" i="62"/>
  <c r="F8" i="62"/>
  <c r="C39" i="62" l="1"/>
  <c r="C38" i="62"/>
  <c r="C37" i="62"/>
  <c r="C36" i="62"/>
  <c r="C35" i="62"/>
  <c r="C34" i="62"/>
  <c r="C33" i="62"/>
  <c r="C32" i="62"/>
  <c r="C31" i="62"/>
  <c r="C30" i="62"/>
  <c r="C29" i="62"/>
  <c r="C27" i="62"/>
  <c r="C26" i="62"/>
  <c r="C25" i="62"/>
  <c r="C24" i="62"/>
  <c r="C23" i="62"/>
  <c r="C22" i="62"/>
  <c r="C21" i="62"/>
  <c r="C20" i="62"/>
  <c r="C19" i="62"/>
  <c r="C18" i="62"/>
  <c r="C17" i="62"/>
  <c r="C15" i="62"/>
  <c r="C14" i="62"/>
  <c r="C13" i="62"/>
  <c r="C12" i="62"/>
  <c r="C10" i="62"/>
  <c r="C9" i="62"/>
  <c r="C8" i="62"/>
  <c r="F3" i="62"/>
  <c r="E39" i="62"/>
  <c r="E38" i="62"/>
  <c r="E37" i="62"/>
  <c r="E36" i="62"/>
  <c r="E35" i="62"/>
  <c r="E34" i="62"/>
  <c r="E33" i="62"/>
  <c r="E32" i="62"/>
  <c r="E31" i="62"/>
  <c r="E30" i="62"/>
  <c r="E29" i="62"/>
  <c r="E27" i="62"/>
  <c r="E26" i="62"/>
  <c r="E25" i="62"/>
  <c r="E24" i="62"/>
  <c r="E23" i="62"/>
  <c r="E22" i="62"/>
  <c r="E21" i="62"/>
  <c r="E20" i="62"/>
  <c r="E19" i="62"/>
  <c r="E18" i="62"/>
  <c r="E17" i="62"/>
  <c r="E15" i="62"/>
  <c r="E14" i="62"/>
  <c r="E13" i="62"/>
  <c r="E12" i="62"/>
  <c r="E10" i="62"/>
  <c r="E9" i="62"/>
  <c r="E8" i="62"/>
  <c r="C3" i="62"/>
  <c r="G2" i="62"/>
  <c r="F2" i="62"/>
  <c r="C2" i="62"/>
  <c r="G46" i="57"/>
  <c r="G36" i="57"/>
  <c r="G38" i="57" s="1"/>
  <c r="G50" i="57" s="1"/>
  <c r="F9" i="9" l="1"/>
  <c r="F10" i="9"/>
  <c r="F28" i="9" l="1"/>
  <c r="P27" i="30"/>
  <c r="Q27" i="30"/>
  <c r="G13" i="57" l="1"/>
  <c r="E40" i="59" l="1"/>
  <c r="D40" i="59"/>
  <c r="C40" i="59"/>
  <c r="B40" i="59"/>
  <c r="F29" i="23"/>
  <c r="B2" i="36" l="1"/>
  <c r="B2" i="57"/>
  <c r="K3" i="58"/>
  <c r="J46" i="57"/>
  <c r="J36" i="57"/>
  <c r="J38" i="57" s="1"/>
  <c r="Q97" i="38"/>
  <c r="P97" i="38"/>
  <c r="O97" i="38"/>
  <c r="N97" i="38"/>
  <c r="J50" i="57" l="1"/>
  <c r="H3" i="57"/>
  <c r="B3" i="57"/>
  <c r="E26" i="30" l="1"/>
  <c r="E25" i="30"/>
  <c r="E24" i="30"/>
  <c r="E23" i="30"/>
  <c r="E22" i="30"/>
  <c r="K54" i="53" l="1"/>
  <c r="K20" i="53"/>
  <c r="C27" i="23" l="1"/>
  <c r="C26" i="23"/>
  <c r="C25" i="23"/>
  <c r="C26" i="30" l="1"/>
  <c r="C25" i="30"/>
  <c r="C24" i="30"/>
  <c r="C23" i="30"/>
  <c r="C22" i="30"/>
  <c r="C21" i="30"/>
  <c r="M95" i="29"/>
  <c r="L95" i="29"/>
  <c r="K95" i="29"/>
  <c r="J95" i="29"/>
  <c r="I95" i="29"/>
  <c r="H95" i="29"/>
  <c r="E95" i="29"/>
  <c r="D95" i="29"/>
  <c r="C95" i="29"/>
  <c r="J15" i="30" l="1"/>
  <c r="K97" i="38" l="1"/>
  <c r="F105" i="29" l="1"/>
  <c r="N105" i="29" s="1"/>
  <c r="F106" i="29"/>
  <c r="N106" i="29" s="1"/>
  <c r="F74" i="29"/>
  <c r="N74" i="29" s="1"/>
  <c r="F73" i="29"/>
  <c r="N73" i="29" s="1"/>
  <c r="F39" i="29"/>
  <c r="N39" i="29" s="1"/>
  <c r="F38" i="29"/>
  <c r="N38" i="29" s="1"/>
  <c r="P101" i="38" l="1"/>
  <c r="P102" i="38" s="1"/>
  <c r="J8" i="52" l="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7" i="52"/>
  <c r="C19" i="61"/>
  <c r="C23" i="61" s="1"/>
  <c r="I137" i="29"/>
  <c r="I118" i="29"/>
  <c r="I63" i="29"/>
  <c r="I54" i="29"/>
  <c r="I33" i="29"/>
  <c r="J39" i="9"/>
  <c r="F101" i="38"/>
  <c r="F97" i="38"/>
  <c r="S11" i="30"/>
  <c r="I64" i="29" l="1"/>
  <c r="I96" i="29" s="1"/>
  <c r="I138" i="29" s="1"/>
  <c r="F102" i="38"/>
  <c r="E88" i="18"/>
  <c r="D94" i="18" s="1"/>
  <c r="D88" i="18"/>
  <c r="E77" i="18"/>
  <c r="D77" i="18"/>
  <c r="E71" i="18"/>
  <c r="D71" i="18"/>
  <c r="E64" i="18"/>
  <c r="D64" i="18"/>
  <c r="E48" i="18"/>
  <c r="D48" i="18"/>
  <c r="E42" i="18"/>
  <c r="D42" i="18"/>
  <c r="E20" i="18"/>
  <c r="D20" i="18"/>
  <c r="C38" i="23"/>
  <c r="C39" i="23"/>
  <c r="C37" i="23"/>
  <c r="C30" i="23"/>
  <c r="C31" i="23"/>
  <c r="C32" i="23"/>
  <c r="C33" i="23"/>
  <c r="C34" i="23"/>
  <c r="C35" i="23"/>
  <c r="C36" i="23"/>
  <c r="C29" i="23"/>
  <c r="C18" i="23"/>
  <c r="C19" i="23"/>
  <c r="C20" i="23"/>
  <c r="C21" i="23"/>
  <c r="C22" i="23"/>
  <c r="C23" i="23"/>
  <c r="C24" i="23"/>
  <c r="C17" i="23"/>
  <c r="C13" i="23"/>
  <c r="C14" i="23"/>
  <c r="C15" i="23"/>
  <c r="C12" i="23"/>
  <c r="C10" i="23"/>
  <c r="C9" i="23"/>
  <c r="C8" i="23"/>
  <c r="B12" i="60"/>
  <c r="E24" i="36"/>
  <c r="E15" i="36"/>
  <c r="E2" i="34"/>
  <c r="E2" i="35"/>
  <c r="I2" i="59"/>
  <c r="H2" i="59"/>
  <c r="K2" i="53"/>
  <c r="J2" i="53"/>
  <c r="H2" i="52"/>
  <c r="C2" i="52"/>
  <c r="C3" i="52"/>
  <c r="H3" i="52"/>
  <c r="M2" i="50"/>
  <c r="G2" i="23"/>
  <c r="F2" i="23"/>
  <c r="G2" i="61"/>
  <c r="K2" i="60"/>
  <c r="J2" i="60"/>
  <c r="J2" i="51"/>
  <c r="I2" i="51"/>
  <c r="E2" i="18"/>
  <c r="M2" i="29"/>
  <c r="L2" i="29"/>
  <c r="K2" i="29"/>
  <c r="G2" i="36"/>
  <c r="H2" i="57"/>
  <c r="J2" i="9"/>
  <c r="L2" i="38"/>
  <c r="O2" i="30"/>
  <c r="J2" i="56"/>
  <c r="K2" i="58"/>
  <c r="O24" i="9"/>
  <c r="F37" i="9"/>
  <c r="O37" i="9" s="1"/>
  <c r="F36" i="9"/>
  <c r="O36" i="9" s="1"/>
  <c r="F35" i="9"/>
  <c r="O35" i="9" s="1"/>
  <c r="F34" i="9"/>
  <c r="O34" i="9" s="1"/>
  <c r="F33" i="9"/>
  <c r="O33" i="9" s="1"/>
  <c r="F32" i="9"/>
  <c r="O32" i="9" s="1"/>
  <c r="F31" i="9"/>
  <c r="O31" i="9" s="1"/>
  <c r="O30" i="9"/>
  <c r="F29" i="9"/>
  <c r="O29" i="9" s="1"/>
  <c r="F27" i="9"/>
  <c r="O27" i="9" s="1"/>
  <c r="F26" i="9"/>
  <c r="O26" i="9" s="1"/>
  <c r="F25" i="9"/>
  <c r="O25" i="9" s="1"/>
  <c r="F23" i="9"/>
  <c r="O23" i="9" s="1"/>
  <c r="F22" i="9"/>
  <c r="O22" i="9" s="1"/>
  <c r="F21" i="9"/>
  <c r="O21" i="9" s="1"/>
  <c r="F20" i="9"/>
  <c r="O20" i="9" s="1"/>
  <c r="F19" i="9"/>
  <c r="O19" i="9" s="1"/>
  <c r="F18" i="9"/>
  <c r="O18" i="9" s="1"/>
  <c r="F17" i="9"/>
  <c r="O17" i="9" s="1"/>
  <c r="F16" i="9"/>
  <c r="O16" i="9" s="1"/>
  <c r="F15" i="9"/>
  <c r="O15" i="9" s="1"/>
  <c r="F14" i="9"/>
  <c r="O14" i="9" s="1"/>
  <c r="F13" i="9"/>
  <c r="O13" i="9" s="1"/>
  <c r="F12" i="9"/>
  <c r="O12" i="9" s="1"/>
  <c r="F11" i="9"/>
  <c r="O11" i="9" s="1"/>
  <c r="O10" i="9"/>
  <c r="E78" i="18" l="1"/>
  <c r="E89" i="18" s="1"/>
  <c r="D78" i="18"/>
  <c r="D89" i="18" s="1"/>
  <c r="D49" i="18"/>
  <c r="E49" i="18"/>
  <c r="O9" i="9"/>
  <c r="E25" i="36"/>
  <c r="M98" i="38"/>
  <c r="M77" i="38"/>
  <c r="R100" i="38"/>
  <c r="R99" i="38"/>
  <c r="R96" i="38"/>
  <c r="R95" i="38"/>
  <c r="R94" i="38"/>
  <c r="R93" i="38"/>
  <c r="R92" i="38"/>
  <c r="R91" i="38"/>
  <c r="R90" i="38"/>
  <c r="R89" i="38"/>
  <c r="R88" i="38"/>
  <c r="R87" i="38"/>
  <c r="R86" i="38"/>
  <c r="R85" i="38"/>
  <c r="R84" i="38"/>
  <c r="R83" i="38"/>
  <c r="R82" i="38"/>
  <c r="R81" i="38"/>
  <c r="R80" i="38"/>
  <c r="R79" i="38"/>
  <c r="R78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60" i="38"/>
  <c r="S10" i="30" l="1"/>
  <c r="S12" i="30"/>
  <c r="S13" i="30"/>
  <c r="S14" i="30"/>
  <c r="S9" i="30"/>
  <c r="E29" i="23" l="1"/>
  <c r="K39" i="57"/>
  <c r="K40" i="57"/>
  <c r="K47" i="57"/>
  <c r="K49" i="57"/>
  <c r="G21" i="57"/>
  <c r="G20" i="57"/>
  <c r="G19" i="57"/>
  <c r="G18" i="57"/>
  <c r="G17" i="57"/>
  <c r="G11" i="57"/>
  <c r="G10" i="57"/>
  <c r="G9" i="57"/>
  <c r="G8" i="57"/>
  <c r="O11" i="38"/>
  <c r="D61" i="38" s="1"/>
  <c r="M61" i="38" s="1"/>
  <c r="L27" i="30"/>
  <c r="K27" i="30"/>
  <c r="J27" i="30"/>
  <c r="G12" i="57" l="1"/>
  <c r="G14" i="57" s="1"/>
  <c r="C3" i="9" l="1"/>
  <c r="O27" i="30"/>
  <c r="N27" i="30"/>
  <c r="F102" i="29" l="1"/>
  <c r="N102" i="29" s="1"/>
  <c r="F101" i="29"/>
  <c r="N101" i="29" s="1"/>
  <c r="G38" i="59" l="1"/>
  <c r="F36" i="59"/>
  <c r="H36" i="59" s="1"/>
  <c r="F34" i="59"/>
  <c r="H34" i="59" s="1"/>
  <c r="F32" i="59"/>
  <c r="H32" i="59" s="1"/>
  <c r="F31" i="59"/>
  <c r="H31" i="59" s="1"/>
  <c r="F29" i="59"/>
  <c r="H29" i="59" s="1"/>
  <c r="F35" i="59"/>
  <c r="H35" i="59" s="1"/>
  <c r="F33" i="59"/>
  <c r="H33" i="59" s="1"/>
  <c r="F30" i="59"/>
  <c r="H30" i="59" s="1"/>
  <c r="F28" i="59"/>
  <c r="H28" i="59" s="1"/>
  <c r="F27" i="59"/>
  <c r="H27" i="59" s="1"/>
  <c r="F26" i="59"/>
  <c r="H26" i="59" s="1"/>
  <c r="F25" i="59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5" i="23"/>
  <c r="F14" i="23"/>
  <c r="F13" i="23"/>
  <c r="F12" i="23"/>
  <c r="F9" i="23"/>
  <c r="F10" i="23"/>
  <c r="F8" i="23"/>
  <c r="E15" i="23"/>
  <c r="E14" i="23"/>
  <c r="E13" i="23"/>
  <c r="E12" i="23"/>
  <c r="E9" i="23"/>
  <c r="E10" i="23"/>
  <c r="E8" i="23"/>
  <c r="C51" i="60"/>
  <c r="D51" i="60"/>
  <c r="E51" i="60"/>
  <c r="F51" i="60"/>
  <c r="G51" i="60"/>
  <c r="H51" i="60"/>
  <c r="I51" i="60"/>
  <c r="J51" i="60"/>
  <c r="K51" i="60"/>
  <c r="B51" i="60"/>
  <c r="B56" i="60" s="1"/>
  <c r="F35" i="29"/>
  <c r="N35" i="29" s="1"/>
  <c r="F36" i="29"/>
  <c r="N36" i="29" s="1"/>
  <c r="F37" i="29"/>
  <c r="N37" i="29" s="1"/>
  <c r="F40" i="29"/>
  <c r="N40" i="29" s="1"/>
  <c r="F41" i="29"/>
  <c r="N41" i="29" s="1"/>
  <c r="F42" i="29"/>
  <c r="N42" i="29" s="1"/>
  <c r="F43" i="29"/>
  <c r="N43" i="29" s="1"/>
  <c r="F44" i="29"/>
  <c r="N44" i="29" s="1"/>
  <c r="F45" i="29"/>
  <c r="N45" i="29" s="1"/>
  <c r="F46" i="29"/>
  <c r="N46" i="29" s="1"/>
  <c r="F47" i="29"/>
  <c r="N47" i="29" s="1"/>
  <c r="F48" i="29"/>
  <c r="N48" i="29" s="1"/>
  <c r="F49" i="29"/>
  <c r="N49" i="29" s="1"/>
  <c r="F50" i="29"/>
  <c r="N50" i="29" s="1"/>
  <c r="F51" i="29"/>
  <c r="N51" i="29" s="1"/>
  <c r="F52" i="29"/>
  <c r="N52" i="29" s="1"/>
  <c r="F53" i="29"/>
  <c r="N53" i="29" s="1"/>
  <c r="F65" i="29"/>
  <c r="N65" i="29" s="1"/>
  <c r="F66" i="29"/>
  <c r="N66" i="29" s="1"/>
  <c r="F67" i="29"/>
  <c r="N67" i="29" s="1"/>
  <c r="F68" i="29"/>
  <c r="N68" i="29" s="1"/>
  <c r="F69" i="29"/>
  <c r="N69" i="29" s="1"/>
  <c r="F70" i="29"/>
  <c r="N70" i="29" s="1"/>
  <c r="F71" i="29"/>
  <c r="N71" i="29" s="1"/>
  <c r="F72" i="29"/>
  <c r="N72" i="29" s="1"/>
  <c r="F75" i="29"/>
  <c r="N75" i="29" s="1"/>
  <c r="F76" i="29"/>
  <c r="N76" i="29" s="1"/>
  <c r="F77" i="29"/>
  <c r="N77" i="29" s="1"/>
  <c r="F78" i="29"/>
  <c r="N78" i="29" s="1"/>
  <c r="F79" i="29"/>
  <c r="N79" i="29" s="1"/>
  <c r="F80" i="29"/>
  <c r="N80" i="29" s="1"/>
  <c r="F81" i="29"/>
  <c r="N81" i="29" s="1"/>
  <c r="F82" i="29"/>
  <c r="N82" i="29" s="1"/>
  <c r="F83" i="29"/>
  <c r="N83" i="29" s="1"/>
  <c r="F84" i="29"/>
  <c r="N84" i="29" s="1"/>
  <c r="F85" i="29"/>
  <c r="N85" i="29" s="1"/>
  <c r="F86" i="29"/>
  <c r="N86" i="29" s="1"/>
  <c r="F87" i="29"/>
  <c r="N87" i="29" s="1"/>
  <c r="F88" i="29"/>
  <c r="N88" i="29" s="1"/>
  <c r="F89" i="29"/>
  <c r="N89" i="29" s="1"/>
  <c r="F90" i="29"/>
  <c r="N90" i="29" s="1"/>
  <c r="F91" i="29"/>
  <c r="N91" i="29" s="1"/>
  <c r="F92" i="29"/>
  <c r="N92" i="29" s="1"/>
  <c r="F93" i="29"/>
  <c r="N93" i="29" s="1"/>
  <c r="F98" i="29"/>
  <c r="N98" i="29" s="1"/>
  <c r="F99" i="29"/>
  <c r="N99" i="29" s="1"/>
  <c r="F100" i="29"/>
  <c r="N100" i="29" s="1"/>
  <c r="F103" i="29"/>
  <c r="N103" i="29" s="1"/>
  <c r="F104" i="29"/>
  <c r="N104" i="29" s="1"/>
  <c r="F107" i="29"/>
  <c r="N107" i="29" s="1"/>
  <c r="F108" i="29"/>
  <c r="N108" i="29" s="1"/>
  <c r="F109" i="29"/>
  <c r="N109" i="29" s="1"/>
  <c r="F110" i="29"/>
  <c r="N110" i="29" s="1"/>
  <c r="F111" i="29"/>
  <c r="N111" i="29" s="1"/>
  <c r="F112" i="29"/>
  <c r="N112" i="29" s="1"/>
  <c r="F113" i="29"/>
  <c r="N113" i="29" s="1"/>
  <c r="F114" i="29"/>
  <c r="N114" i="29" s="1"/>
  <c r="F115" i="29"/>
  <c r="N115" i="29" s="1"/>
  <c r="F116" i="29"/>
  <c r="N116" i="29" s="1"/>
  <c r="F117" i="29"/>
  <c r="N117" i="29" s="1"/>
  <c r="F120" i="29"/>
  <c r="N120" i="29" s="1"/>
  <c r="F121" i="29"/>
  <c r="N121" i="29" s="1"/>
  <c r="F122" i="29"/>
  <c r="N122" i="29" s="1"/>
  <c r="F123" i="29"/>
  <c r="N123" i="29" s="1"/>
  <c r="F124" i="29"/>
  <c r="N124" i="29" s="1"/>
  <c r="F125" i="29"/>
  <c r="N125" i="29" s="1"/>
  <c r="F126" i="29"/>
  <c r="N126" i="29" s="1"/>
  <c r="F127" i="29"/>
  <c r="N127" i="29" s="1"/>
  <c r="F128" i="29"/>
  <c r="N128" i="29" s="1"/>
  <c r="F129" i="29"/>
  <c r="N129" i="29" s="1"/>
  <c r="F130" i="29"/>
  <c r="N130" i="29" s="1"/>
  <c r="F131" i="29"/>
  <c r="N131" i="29" s="1"/>
  <c r="F132" i="29"/>
  <c r="N132" i="29" s="1"/>
  <c r="F133" i="29"/>
  <c r="N133" i="29" s="1"/>
  <c r="F134" i="29"/>
  <c r="N134" i="29" s="1"/>
  <c r="F135" i="29"/>
  <c r="N135" i="29" s="1"/>
  <c r="F136" i="29"/>
  <c r="N136" i="29" s="1"/>
  <c r="G3" i="36"/>
  <c r="N39" i="9"/>
  <c r="M39" i="9"/>
  <c r="L39" i="9"/>
  <c r="K39" i="9"/>
  <c r="I39" i="9"/>
  <c r="Q101" i="38"/>
  <c r="Q102" i="38" s="1"/>
  <c r="O101" i="38"/>
  <c r="O102" i="38" s="1"/>
  <c r="N101" i="38"/>
  <c r="N102" i="38" s="1"/>
  <c r="F38" i="59" l="1"/>
  <c r="H40" i="59" s="1"/>
  <c r="H25" i="59"/>
  <c r="K46" i="60"/>
  <c r="J46" i="60"/>
  <c r="I46" i="60"/>
  <c r="H46" i="60"/>
  <c r="G46" i="60"/>
  <c r="F46" i="60"/>
  <c r="E46" i="60"/>
  <c r="D46" i="60"/>
  <c r="C46" i="60"/>
  <c r="B46" i="60"/>
  <c r="C12" i="60"/>
  <c r="D12" i="60"/>
  <c r="E12" i="60"/>
  <c r="F12" i="60"/>
  <c r="G12" i="60"/>
  <c r="H12" i="60"/>
  <c r="I12" i="60"/>
  <c r="J12" i="60"/>
  <c r="K12" i="60"/>
  <c r="D19" i="61" l="1"/>
  <c r="D23" i="61" s="1"/>
  <c r="E19" i="61"/>
  <c r="F19" i="61"/>
  <c r="G19" i="61"/>
  <c r="B19" i="61"/>
  <c r="B23" i="61" s="1"/>
  <c r="H17" i="61"/>
  <c r="H16" i="61"/>
  <c r="H15" i="61"/>
  <c r="H14" i="61"/>
  <c r="H13" i="61"/>
  <c r="H12" i="61"/>
  <c r="H11" i="61"/>
  <c r="H8" i="61"/>
  <c r="G3" i="61"/>
  <c r="B3" i="61"/>
  <c r="B2" i="61"/>
  <c r="K62" i="60"/>
  <c r="J62" i="60"/>
  <c r="I62" i="60"/>
  <c r="H62" i="60"/>
  <c r="G62" i="60"/>
  <c r="F62" i="60"/>
  <c r="E62" i="60"/>
  <c r="D62" i="60"/>
  <c r="C62" i="60"/>
  <c r="B62" i="60"/>
  <c r="B55" i="60"/>
  <c r="K55" i="60" s="1"/>
  <c r="K52" i="60"/>
  <c r="J52" i="60"/>
  <c r="I52" i="60"/>
  <c r="H52" i="60"/>
  <c r="G52" i="60"/>
  <c r="F52" i="60"/>
  <c r="E52" i="60"/>
  <c r="D52" i="60"/>
  <c r="C52" i="60"/>
  <c r="K50" i="60"/>
  <c r="J50" i="60"/>
  <c r="I50" i="60"/>
  <c r="H50" i="60"/>
  <c r="G50" i="60"/>
  <c r="F50" i="60"/>
  <c r="E50" i="60"/>
  <c r="D50" i="60"/>
  <c r="C50" i="60"/>
  <c r="K49" i="60"/>
  <c r="J49" i="60"/>
  <c r="I49" i="60"/>
  <c r="H49" i="60"/>
  <c r="G49" i="60"/>
  <c r="F49" i="60"/>
  <c r="E49" i="60"/>
  <c r="D49" i="60"/>
  <c r="C49" i="60"/>
  <c r="K48" i="60"/>
  <c r="J48" i="60"/>
  <c r="I48" i="60"/>
  <c r="H48" i="60"/>
  <c r="G48" i="60"/>
  <c r="F48" i="60"/>
  <c r="E48" i="60"/>
  <c r="D48" i="60"/>
  <c r="C48" i="60"/>
  <c r="K18" i="60"/>
  <c r="J18" i="60"/>
  <c r="I18" i="60"/>
  <c r="H18" i="60"/>
  <c r="G18" i="60"/>
  <c r="F18" i="60"/>
  <c r="E18" i="60"/>
  <c r="D18" i="60"/>
  <c r="K17" i="60"/>
  <c r="J17" i="60"/>
  <c r="I17" i="60"/>
  <c r="H17" i="60"/>
  <c r="G17" i="60"/>
  <c r="F17" i="60"/>
  <c r="E17" i="60"/>
  <c r="D17" i="60"/>
  <c r="K16" i="60"/>
  <c r="K25" i="60" s="1"/>
  <c r="J16" i="60"/>
  <c r="J25" i="60" s="1"/>
  <c r="I16" i="60"/>
  <c r="I25" i="60" s="1"/>
  <c r="H16" i="60"/>
  <c r="G16" i="60"/>
  <c r="F16" i="60"/>
  <c r="E16" i="60"/>
  <c r="D16" i="60"/>
  <c r="K15" i="60"/>
  <c r="J15" i="60"/>
  <c r="I15" i="60"/>
  <c r="H15" i="60"/>
  <c r="G15" i="60"/>
  <c r="F15" i="60"/>
  <c r="E15" i="60"/>
  <c r="D15" i="60"/>
  <c r="K14" i="60"/>
  <c r="J14" i="60"/>
  <c r="I14" i="60"/>
  <c r="H14" i="60"/>
  <c r="G14" i="60"/>
  <c r="F14" i="60"/>
  <c r="E14" i="60"/>
  <c r="D14" i="60"/>
  <c r="C18" i="60"/>
  <c r="C15" i="60"/>
  <c r="C16" i="60"/>
  <c r="C14" i="60"/>
  <c r="C28" i="60"/>
  <c r="D28" i="60"/>
  <c r="E28" i="60"/>
  <c r="F28" i="60"/>
  <c r="G28" i="60"/>
  <c r="H28" i="60"/>
  <c r="I28" i="60"/>
  <c r="J28" i="60"/>
  <c r="K28" i="60"/>
  <c r="B28" i="60"/>
  <c r="C17" i="60"/>
  <c r="B25" i="60"/>
  <c r="B21" i="60"/>
  <c r="H21" i="60" s="1"/>
  <c r="G25" i="60" l="1"/>
  <c r="F25" i="60"/>
  <c r="E25" i="60"/>
  <c r="D25" i="60"/>
  <c r="H25" i="60"/>
  <c r="H19" i="61"/>
  <c r="C21" i="60"/>
  <c r="J21" i="60"/>
  <c r="F21" i="60"/>
  <c r="K21" i="60"/>
  <c r="B23" i="60"/>
  <c r="K23" i="60" s="1"/>
  <c r="K27" i="60" s="1"/>
  <c r="K31" i="60" s="1"/>
  <c r="C25" i="60"/>
  <c r="G21" i="60"/>
  <c r="I21" i="60"/>
  <c r="E21" i="60"/>
  <c r="D59" i="60"/>
  <c r="H59" i="60"/>
  <c r="D21" i="60"/>
  <c r="C59" i="60"/>
  <c r="G59" i="60"/>
  <c r="K59" i="60"/>
  <c r="E22" i="60"/>
  <c r="I22" i="60"/>
  <c r="D22" i="60"/>
  <c r="H22" i="60"/>
  <c r="C22" i="60"/>
  <c r="F22" i="60"/>
  <c r="J22" i="60"/>
  <c r="G22" i="60"/>
  <c r="K22" i="60"/>
  <c r="I59" i="60"/>
  <c r="F59" i="60"/>
  <c r="J59" i="60"/>
  <c r="E59" i="60"/>
  <c r="E55" i="60"/>
  <c r="I55" i="60"/>
  <c r="I56" i="60"/>
  <c r="E56" i="60"/>
  <c r="H56" i="60"/>
  <c r="D56" i="60"/>
  <c r="K56" i="60"/>
  <c r="C56" i="60"/>
  <c r="J56" i="60"/>
  <c r="F56" i="60"/>
  <c r="G56" i="60"/>
  <c r="D55" i="60"/>
  <c r="H55" i="60"/>
  <c r="F55" i="60"/>
  <c r="J55" i="60"/>
  <c r="B57" i="60"/>
  <c r="C55" i="60"/>
  <c r="G55" i="60"/>
  <c r="J3" i="60"/>
  <c r="B3" i="60"/>
  <c r="B2" i="60"/>
  <c r="O43" i="50"/>
  <c r="O42" i="50"/>
  <c r="O41" i="50"/>
  <c r="O40" i="50"/>
  <c r="O27" i="50"/>
  <c r="P27" i="50" s="1"/>
  <c r="P51" i="50" s="1"/>
  <c r="O22" i="50"/>
  <c r="P22" i="50" s="1"/>
  <c r="P46" i="50" s="1"/>
  <c r="O23" i="50"/>
  <c r="P23" i="50" s="1"/>
  <c r="O24" i="50"/>
  <c r="P24" i="50" s="1"/>
  <c r="P48" i="50" s="1"/>
  <c r="O25" i="50"/>
  <c r="P25" i="50" s="1"/>
  <c r="P49" i="50" s="1"/>
  <c r="O26" i="50"/>
  <c r="P26" i="50" s="1"/>
  <c r="P50" i="50" s="1"/>
  <c r="O28" i="50"/>
  <c r="P28" i="50" s="1"/>
  <c r="P52" i="50" s="1"/>
  <c r="C29" i="50"/>
  <c r="D29" i="50"/>
  <c r="E29" i="50"/>
  <c r="F29" i="50"/>
  <c r="G29" i="50"/>
  <c r="H29" i="50"/>
  <c r="I29" i="50"/>
  <c r="J29" i="50"/>
  <c r="K29" i="50"/>
  <c r="L29" i="50"/>
  <c r="M29" i="50"/>
  <c r="N29" i="50"/>
  <c r="O33" i="50"/>
  <c r="O34" i="50"/>
  <c r="O35" i="50"/>
  <c r="O36" i="50"/>
  <c r="O37" i="50"/>
  <c r="O38" i="50"/>
  <c r="O39" i="50"/>
  <c r="O44" i="50"/>
  <c r="O45" i="50"/>
  <c r="O46" i="50"/>
  <c r="O47" i="50"/>
  <c r="O48" i="50"/>
  <c r="O49" i="50"/>
  <c r="O50" i="50"/>
  <c r="O51" i="50"/>
  <c r="O52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K34" i="60" l="1"/>
  <c r="O53" i="50"/>
  <c r="P47" i="50"/>
  <c r="P55" i="50"/>
  <c r="B27" i="60"/>
  <c r="B31" i="60" s="1"/>
  <c r="G23" i="60"/>
  <c r="G27" i="60" s="1"/>
  <c r="G31" i="60" s="1"/>
  <c r="F23" i="60"/>
  <c r="F27" i="60" s="1"/>
  <c r="F31" i="60" s="1"/>
  <c r="I23" i="60"/>
  <c r="I27" i="60" s="1"/>
  <c r="I31" i="60" s="1"/>
  <c r="E23" i="60"/>
  <c r="E27" i="60" s="1"/>
  <c r="E31" i="60" s="1"/>
  <c r="C23" i="60"/>
  <c r="C27" i="60" s="1"/>
  <c r="C31" i="60" s="1"/>
  <c r="H23" i="60"/>
  <c r="H27" i="60" s="1"/>
  <c r="H31" i="60" s="1"/>
  <c r="J23" i="60"/>
  <c r="J27" i="60" s="1"/>
  <c r="J31" i="60" s="1"/>
  <c r="D23" i="60"/>
  <c r="D27" i="60" s="1"/>
  <c r="D31" i="60" s="1"/>
  <c r="K57" i="60"/>
  <c r="K61" i="60" s="1"/>
  <c r="K65" i="60" s="1"/>
  <c r="G57" i="60"/>
  <c r="G61" i="60" s="1"/>
  <c r="G65" i="60" s="1"/>
  <c r="C57" i="60"/>
  <c r="C61" i="60" s="1"/>
  <c r="C65" i="60" s="1"/>
  <c r="E57" i="60"/>
  <c r="E61" i="60" s="1"/>
  <c r="E65" i="60" s="1"/>
  <c r="J57" i="60"/>
  <c r="J61" i="60" s="1"/>
  <c r="J65" i="60" s="1"/>
  <c r="F57" i="60"/>
  <c r="F61" i="60" s="1"/>
  <c r="F65" i="60" s="1"/>
  <c r="H57" i="60"/>
  <c r="H61" i="60" s="1"/>
  <c r="H65" i="60" s="1"/>
  <c r="D57" i="60"/>
  <c r="D61" i="60" s="1"/>
  <c r="D65" i="60" s="1"/>
  <c r="I57" i="60"/>
  <c r="I61" i="60" s="1"/>
  <c r="I65" i="60" s="1"/>
  <c r="B61" i="60"/>
  <c r="B65" i="60" s="1"/>
  <c r="M51" i="38"/>
  <c r="M47" i="38"/>
  <c r="L51" i="38"/>
  <c r="L47" i="38"/>
  <c r="G51" i="38"/>
  <c r="G47" i="38"/>
  <c r="F51" i="38"/>
  <c r="F47" i="38"/>
  <c r="E51" i="38"/>
  <c r="R101" i="38" s="1"/>
  <c r="E47" i="38"/>
  <c r="R97" i="38" s="1"/>
  <c r="E34" i="60" l="1"/>
  <c r="B34" i="60"/>
  <c r="K33" i="60"/>
  <c r="I34" i="60"/>
  <c r="G33" i="60"/>
  <c r="D33" i="60"/>
  <c r="F34" i="60"/>
  <c r="J34" i="60"/>
  <c r="C34" i="60"/>
  <c r="H33" i="60"/>
  <c r="D68" i="60"/>
  <c r="C68" i="60"/>
  <c r="I68" i="60"/>
  <c r="B68" i="60"/>
  <c r="F68" i="60"/>
  <c r="K68" i="60"/>
  <c r="J68" i="60"/>
  <c r="G68" i="60"/>
  <c r="H68" i="60"/>
  <c r="E68" i="60"/>
  <c r="F33" i="60"/>
  <c r="C33" i="60"/>
  <c r="E33" i="60"/>
  <c r="J33" i="60"/>
  <c r="I33" i="60"/>
  <c r="E52" i="38"/>
  <c r="R102" i="38" s="1"/>
  <c r="G52" i="38"/>
  <c r="M52" i="38"/>
  <c r="F52" i="38"/>
  <c r="L52" i="38"/>
  <c r="I62" i="53"/>
  <c r="G62" i="53"/>
  <c r="K61" i="53"/>
  <c r="K60" i="53"/>
  <c r="K59" i="53"/>
  <c r="K58" i="53"/>
  <c r="K57" i="53"/>
  <c r="K56" i="53"/>
  <c r="K55" i="53"/>
  <c r="O15" i="50"/>
  <c r="P15" i="50" s="1"/>
  <c r="P39" i="50" s="1"/>
  <c r="C48" i="57"/>
  <c r="K48" i="57" s="1"/>
  <c r="C45" i="57"/>
  <c r="K45" i="57" s="1"/>
  <c r="C44" i="57"/>
  <c r="K44" i="57" s="1"/>
  <c r="C43" i="57"/>
  <c r="K43" i="57" s="1"/>
  <c r="C42" i="57"/>
  <c r="K42" i="57" s="1"/>
  <c r="C41" i="57"/>
  <c r="K41" i="57" s="1"/>
  <c r="C33" i="57"/>
  <c r="K33" i="57" s="1"/>
  <c r="C34" i="57"/>
  <c r="K34" i="57" s="1"/>
  <c r="C35" i="57"/>
  <c r="K35" i="57" s="1"/>
  <c r="C37" i="57"/>
  <c r="K37" i="57" s="1"/>
  <c r="C32" i="57"/>
  <c r="K32" i="57" s="1"/>
  <c r="I46" i="57"/>
  <c r="H46" i="57"/>
  <c r="F46" i="57"/>
  <c r="E46" i="57"/>
  <c r="I36" i="57"/>
  <c r="I38" i="57" s="1"/>
  <c r="H36" i="57"/>
  <c r="H38" i="57" s="1"/>
  <c r="F36" i="57"/>
  <c r="F38" i="57" s="1"/>
  <c r="E36" i="57"/>
  <c r="E38" i="57" s="1"/>
  <c r="H34" i="60" l="1"/>
  <c r="D34" i="60"/>
  <c r="G34" i="60"/>
  <c r="J67" i="60"/>
  <c r="I67" i="60"/>
  <c r="G67" i="60"/>
  <c r="E67" i="60"/>
  <c r="K67" i="60"/>
  <c r="C67" i="60"/>
  <c r="B67" i="60"/>
  <c r="H67" i="60"/>
  <c r="F67" i="60"/>
  <c r="D67" i="60"/>
  <c r="B33" i="60"/>
  <c r="K62" i="53"/>
  <c r="K74" i="53" s="1"/>
  <c r="K68" i="53"/>
  <c r="I50" i="57"/>
  <c r="F50" i="57"/>
  <c r="H50" i="57"/>
  <c r="E50" i="57"/>
  <c r="H3" i="59"/>
  <c r="D3" i="59"/>
  <c r="C2" i="59"/>
  <c r="F119" i="29"/>
  <c r="N119" i="29" s="1"/>
  <c r="F97" i="29"/>
  <c r="N97" i="29" s="1"/>
  <c r="F94" i="29"/>
  <c r="N94" i="29" s="1"/>
  <c r="F62" i="29"/>
  <c r="N62" i="29" s="1"/>
  <c r="F61" i="29"/>
  <c r="N61" i="29" s="1"/>
  <c r="F60" i="29"/>
  <c r="N60" i="29" s="1"/>
  <c r="F59" i="29"/>
  <c r="N59" i="29" s="1"/>
  <c r="F58" i="29"/>
  <c r="N58" i="29" s="1"/>
  <c r="F57" i="29"/>
  <c r="N57" i="29" s="1"/>
  <c r="F56" i="29"/>
  <c r="N56" i="29" s="1"/>
  <c r="F55" i="29"/>
  <c r="N55" i="29" s="1"/>
  <c r="F34" i="29"/>
  <c r="N34" i="29" s="1"/>
  <c r="F32" i="29"/>
  <c r="N32" i="29" s="1"/>
  <c r="F31" i="29"/>
  <c r="N31" i="29" s="1"/>
  <c r="F30" i="29"/>
  <c r="N30" i="29" s="1"/>
  <c r="F29" i="29"/>
  <c r="N29" i="29" s="1"/>
  <c r="F28" i="29"/>
  <c r="N28" i="29" s="1"/>
  <c r="F27" i="29"/>
  <c r="N27" i="29" s="1"/>
  <c r="F26" i="29"/>
  <c r="N26" i="29" s="1"/>
  <c r="F25" i="29"/>
  <c r="N25" i="29" s="1"/>
  <c r="F24" i="29"/>
  <c r="N24" i="29" s="1"/>
  <c r="F23" i="29"/>
  <c r="N23" i="29" s="1"/>
  <c r="F21" i="29"/>
  <c r="N21" i="29" s="1"/>
  <c r="F22" i="29"/>
  <c r="N22" i="29" s="1"/>
  <c r="F20" i="29"/>
  <c r="N20" i="29" s="1"/>
  <c r="F19" i="29"/>
  <c r="N19" i="29" s="1"/>
  <c r="F18" i="29"/>
  <c r="N18" i="29" s="1"/>
  <c r="F17" i="29"/>
  <c r="N17" i="29" s="1"/>
  <c r="F16" i="29"/>
  <c r="N16" i="29" s="1"/>
  <c r="F15" i="29"/>
  <c r="N15" i="29" s="1"/>
  <c r="F14" i="29"/>
  <c r="N14" i="29" s="1"/>
  <c r="F13" i="29"/>
  <c r="N13" i="29" s="1"/>
  <c r="F12" i="29"/>
  <c r="N12" i="29" s="1"/>
  <c r="F11" i="29"/>
  <c r="N11" i="29" s="1"/>
  <c r="F10" i="29"/>
  <c r="N10" i="29" s="1"/>
  <c r="F9" i="29"/>
  <c r="N9" i="29" s="1"/>
  <c r="F8" i="29"/>
  <c r="N8" i="29" s="1"/>
  <c r="C3" i="58"/>
  <c r="C2" i="58"/>
  <c r="F70" i="57" l="1"/>
  <c r="E70" i="57"/>
  <c r="F60" i="57"/>
  <c r="F62" i="57" s="1"/>
  <c r="E60" i="57"/>
  <c r="E62" i="57" s="1"/>
  <c r="J22" i="57"/>
  <c r="C46" i="57" s="1"/>
  <c r="K46" i="57" s="1"/>
  <c r="H22" i="57"/>
  <c r="G22" i="57"/>
  <c r="F22" i="57"/>
  <c r="E22" i="57"/>
  <c r="D22" i="57"/>
  <c r="C22" i="57"/>
  <c r="J12" i="57"/>
  <c r="C36" i="57" s="1"/>
  <c r="K36" i="57" s="1"/>
  <c r="H12" i="57"/>
  <c r="H14" i="57" s="1"/>
  <c r="F12" i="57"/>
  <c r="F14" i="57" s="1"/>
  <c r="E12" i="57"/>
  <c r="E14" i="57" s="1"/>
  <c r="D12" i="57"/>
  <c r="D14" i="57" s="1"/>
  <c r="C12" i="57"/>
  <c r="C14" i="57" s="1"/>
  <c r="F74" i="57" l="1"/>
  <c r="E26" i="57"/>
  <c r="C26" i="57"/>
  <c r="G26" i="57"/>
  <c r="E74" i="57"/>
  <c r="D26" i="57"/>
  <c r="H26" i="57"/>
  <c r="J14" i="57"/>
  <c r="F26" i="57"/>
  <c r="O14" i="50"/>
  <c r="P14" i="50" s="1"/>
  <c r="P38" i="50" s="1"/>
  <c r="O16" i="50"/>
  <c r="P16" i="50" s="1"/>
  <c r="P40" i="50" s="1"/>
  <c r="O17" i="50"/>
  <c r="P17" i="50" s="1"/>
  <c r="P41" i="50" s="1"/>
  <c r="O18" i="50"/>
  <c r="P18" i="50" s="1"/>
  <c r="P42" i="50" s="1"/>
  <c r="O19" i="50"/>
  <c r="P19" i="50" s="1"/>
  <c r="P43" i="50" s="1"/>
  <c r="O20" i="50"/>
  <c r="P20" i="50" s="1"/>
  <c r="P44" i="50" s="1"/>
  <c r="O21" i="50"/>
  <c r="P21" i="50" s="1"/>
  <c r="P45" i="50" s="1"/>
  <c r="C38" i="57" l="1"/>
  <c r="K38" i="57" s="1"/>
  <c r="J26" i="57"/>
  <c r="C50" i="57" s="1"/>
  <c r="K50" i="57" s="1"/>
  <c r="O11" i="50"/>
  <c r="P11" i="50" s="1"/>
  <c r="P35" i="50" s="1"/>
  <c r="J101" i="38" l="1"/>
  <c r="J97" i="38"/>
  <c r="I101" i="38"/>
  <c r="I97" i="38"/>
  <c r="H101" i="38"/>
  <c r="H97" i="38"/>
  <c r="G101" i="38"/>
  <c r="G97" i="38"/>
  <c r="E101" i="38"/>
  <c r="E97" i="38"/>
  <c r="O50" i="38"/>
  <c r="D100" i="38" s="1"/>
  <c r="M100" i="38" s="1"/>
  <c r="O49" i="38"/>
  <c r="D99" i="38" s="1"/>
  <c r="M99" i="38" s="1"/>
  <c r="O46" i="38"/>
  <c r="D96" i="38" s="1"/>
  <c r="M96" i="38" s="1"/>
  <c r="O45" i="38"/>
  <c r="D95" i="38" s="1"/>
  <c r="M95" i="38" s="1"/>
  <c r="O44" i="38"/>
  <c r="D94" i="38" s="1"/>
  <c r="M94" i="38" s="1"/>
  <c r="O43" i="38"/>
  <c r="D93" i="38" s="1"/>
  <c r="M93" i="38" s="1"/>
  <c r="O42" i="38"/>
  <c r="D92" i="38" s="1"/>
  <c r="M92" i="38" s="1"/>
  <c r="O41" i="38"/>
  <c r="D91" i="38" s="1"/>
  <c r="M91" i="38" s="1"/>
  <c r="O40" i="38"/>
  <c r="D90" i="38" s="1"/>
  <c r="M90" i="38" s="1"/>
  <c r="O39" i="38"/>
  <c r="D89" i="38" s="1"/>
  <c r="M89" i="38" s="1"/>
  <c r="O38" i="38"/>
  <c r="D88" i="38" s="1"/>
  <c r="M88" i="38" s="1"/>
  <c r="O37" i="38"/>
  <c r="D87" i="38" s="1"/>
  <c r="M87" i="38" s="1"/>
  <c r="O36" i="38"/>
  <c r="D86" i="38" s="1"/>
  <c r="M86" i="38" s="1"/>
  <c r="O35" i="38"/>
  <c r="D85" i="38" s="1"/>
  <c r="M85" i="38" s="1"/>
  <c r="O34" i="38"/>
  <c r="D84" i="38" s="1"/>
  <c r="M84" i="38" s="1"/>
  <c r="O33" i="38"/>
  <c r="D83" i="38" s="1"/>
  <c r="M83" i="38" s="1"/>
  <c r="O32" i="38"/>
  <c r="D82" i="38" s="1"/>
  <c r="M82" i="38" s="1"/>
  <c r="O31" i="38"/>
  <c r="D81" i="38" s="1"/>
  <c r="M81" i="38" s="1"/>
  <c r="O30" i="38"/>
  <c r="D80" i="38" s="1"/>
  <c r="M80" i="38" s="1"/>
  <c r="O29" i="38"/>
  <c r="D79" i="38" s="1"/>
  <c r="M79" i="38" s="1"/>
  <c r="O28" i="38"/>
  <c r="D78" i="38" s="1"/>
  <c r="M78" i="38" s="1"/>
  <c r="O26" i="38"/>
  <c r="D76" i="38" s="1"/>
  <c r="M76" i="38" s="1"/>
  <c r="O25" i="38"/>
  <c r="D75" i="38" s="1"/>
  <c r="M75" i="38" s="1"/>
  <c r="O24" i="38"/>
  <c r="D74" i="38" s="1"/>
  <c r="M74" i="38" s="1"/>
  <c r="O23" i="38"/>
  <c r="D73" i="38" s="1"/>
  <c r="M73" i="38" s="1"/>
  <c r="O22" i="38"/>
  <c r="D72" i="38" s="1"/>
  <c r="M72" i="38" s="1"/>
  <c r="O21" i="38"/>
  <c r="D71" i="38" s="1"/>
  <c r="M71" i="38" s="1"/>
  <c r="O20" i="38"/>
  <c r="D70" i="38" s="1"/>
  <c r="M70" i="38" s="1"/>
  <c r="O19" i="38"/>
  <c r="D69" i="38" s="1"/>
  <c r="M69" i="38" s="1"/>
  <c r="O18" i="38"/>
  <c r="D68" i="38" s="1"/>
  <c r="M68" i="38" s="1"/>
  <c r="O17" i="38"/>
  <c r="D67" i="38" s="1"/>
  <c r="M67" i="38" s="1"/>
  <c r="O16" i="38"/>
  <c r="D66" i="38" s="1"/>
  <c r="M66" i="38" s="1"/>
  <c r="O15" i="38"/>
  <c r="D65" i="38" s="1"/>
  <c r="M65" i="38" s="1"/>
  <c r="O14" i="38"/>
  <c r="D64" i="38" s="1"/>
  <c r="M64" i="38" s="1"/>
  <c r="O13" i="38"/>
  <c r="D63" i="38" s="1"/>
  <c r="M63" i="38" s="1"/>
  <c r="O12" i="38"/>
  <c r="D62" i="38" s="1"/>
  <c r="M62" i="38" s="1"/>
  <c r="G102" i="38" l="1"/>
  <c r="J102" i="38"/>
  <c r="E102" i="38"/>
  <c r="H102" i="38"/>
  <c r="I102" i="38"/>
  <c r="O10" i="50" l="1"/>
  <c r="P10" i="50" s="1"/>
  <c r="P34" i="50" s="1"/>
  <c r="O12" i="50"/>
  <c r="P12" i="50" s="1"/>
  <c r="P36" i="50" s="1"/>
  <c r="O13" i="50"/>
  <c r="P13" i="50" s="1"/>
  <c r="P37" i="50" s="1"/>
  <c r="F39" i="9" l="1"/>
  <c r="O39" i="9" s="1"/>
  <c r="N51" i="38"/>
  <c r="K51" i="38"/>
  <c r="J51" i="38"/>
  <c r="I51" i="38"/>
  <c r="H51" i="38"/>
  <c r="N47" i="38"/>
  <c r="K47" i="38"/>
  <c r="J47" i="38"/>
  <c r="I47" i="38"/>
  <c r="H47" i="38"/>
  <c r="O10" i="38"/>
  <c r="D60" i="38" s="1"/>
  <c r="M60" i="38" s="1"/>
  <c r="M33" i="29"/>
  <c r="L33" i="29"/>
  <c r="K33" i="29"/>
  <c r="J33" i="29"/>
  <c r="H33" i="29"/>
  <c r="E33" i="29"/>
  <c r="D33" i="29"/>
  <c r="I3" i="51"/>
  <c r="C3" i="51"/>
  <c r="B2" i="51"/>
  <c r="J3" i="53"/>
  <c r="D3" i="53"/>
  <c r="C2" i="53"/>
  <c r="J52" i="38" l="1"/>
  <c r="H52" i="38"/>
  <c r="K52" i="38"/>
  <c r="N52" i="38"/>
  <c r="I52" i="38"/>
  <c r="J3" i="56"/>
  <c r="D3" i="56"/>
  <c r="C2" i="56"/>
  <c r="C2" i="30"/>
  <c r="G27" i="30"/>
  <c r="E21" i="30"/>
  <c r="K15" i="30"/>
  <c r="L15" i="30"/>
  <c r="M15" i="30"/>
  <c r="N15" i="30"/>
  <c r="O15" i="30"/>
  <c r="P15" i="30"/>
  <c r="Q15" i="30"/>
  <c r="R15" i="30"/>
  <c r="I15" i="30"/>
  <c r="G15" i="30"/>
  <c r="K43" i="53" l="1"/>
  <c r="K35" i="53"/>
  <c r="K25" i="53"/>
  <c r="K47" i="53" l="1"/>
  <c r="K49" i="53" s="1"/>
  <c r="K24" i="53"/>
  <c r="D2" i="29"/>
  <c r="D3" i="29"/>
  <c r="K3" i="29"/>
  <c r="C33" i="29"/>
  <c r="F33" i="29" s="1"/>
  <c r="N33" i="29" s="1"/>
  <c r="C54" i="29"/>
  <c r="D54" i="29"/>
  <c r="E54" i="29"/>
  <c r="H54" i="29"/>
  <c r="J54" i="29"/>
  <c r="K54" i="29"/>
  <c r="L54" i="29"/>
  <c r="M54" i="29"/>
  <c r="C118" i="29"/>
  <c r="D118" i="29"/>
  <c r="E118" i="29"/>
  <c r="H118" i="29"/>
  <c r="J118" i="29"/>
  <c r="K118" i="29"/>
  <c r="L118" i="29"/>
  <c r="M118" i="29"/>
  <c r="C63" i="29"/>
  <c r="D63" i="29"/>
  <c r="E63" i="29"/>
  <c r="H63" i="29"/>
  <c r="J63" i="29"/>
  <c r="K63" i="29"/>
  <c r="L63" i="29"/>
  <c r="M63" i="29"/>
  <c r="C137" i="29"/>
  <c r="D137" i="29"/>
  <c r="E137" i="29"/>
  <c r="H137" i="29"/>
  <c r="J137" i="29"/>
  <c r="K137" i="29"/>
  <c r="L137" i="29"/>
  <c r="M137" i="29"/>
  <c r="B2" i="38"/>
  <c r="B3" i="38"/>
  <c r="L3" i="38"/>
  <c r="D47" i="38"/>
  <c r="O47" i="38" s="1"/>
  <c r="D97" i="38" s="1"/>
  <c r="M97" i="38" s="1"/>
  <c r="D51" i="38"/>
  <c r="O51" i="38" s="1"/>
  <c r="D101" i="38" s="1"/>
  <c r="M101" i="38" s="1"/>
  <c r="B2" i="9"/>
  <c r="J3" i="9"/>
  <c r="C3" i="36"/>
  <c r="D15" i="36"/>
  <c r="F15" i="36"/>
  <c r="G15" i="36"/>
  <c r="D24" i="36"/>
  <c r="F24" i="36"/>
  <c r="G24" i="36"/>
  <c r="B2" i="18"/>
  <c r="B3" i="18"/>
  <c r="E3" i="18"/>
  <c r="C2" i="23"/>
  <c r="C3" i="23"/>
  <c r="F3" i="23"/>
  <c r="C2" i="50"/>
  <c r="C3" i="50"/>
  <c r="M3" i="50"/>
  <c r="O9" i="50"/>
  <c r="P9" i="50" s="1"/>
  <c r="D3" i="30"/>
  <c r="O3" i="30"/>
  <c r="C15" i="30"/>
  <c r="D15" i="30"/>
  <c r="F15" i="30"/>
  <c r="B2" i="35"/>
  <c r="B3" i="35"/>
  <c r="E3" i="35"/>
  <c r="B2" i="34"/>
  <c r="B3" i="34"/>
  <c r="E3" i="34"/>
  <c r="K67" i="53" l="1"/>
  <c r="K69" i="53" s="1"/>
  <c r="F25" i="36"/>
  <c r="D25" i="36"/>
  <c r="G25" i="36"/>
  <c r="P33" i="50"/>
  <c r="P29" i="50"/>
  <c r="P53" i="50" s="1"/>
  <c r="F63" i="29"/>
  <c r="N63" i="29" s="1"/>
  <c r="K48" i="53"/>
  <c r="F95" i="29"/>
  <c r="N95" i="29" s="1"/>
  <c r="F118" i="29"/>
  <c r="N118" i="29" s="1"/>
  <c r="F137" i="29"/>
  <c r="N137" i="29" s="1"/>
  <c r="F54" i="29"/>
  <c r="N54" i="29" s="1"/>
  <c r="K64" i="29"/>
  <c r="K96" i="29" s="1"/>
  <c r="K138" i="29" s="1"/>
  <c r="D64" i="29"/>
  <c r="D96" i="29" s="1"/>
  <c r="D138" i="29" s="1"/>
  <c r="J64" i="29"/>
  <c r="J96" i="29" s="1"/>
  <c r="J138" i="29" s="1"/>
  <c r="L64" i="29"/>
  <c r="L96" i="29" s="1"/>
  <c r="L138" i="29" s="1"/>
  <c r="E64" i="29"/>
  <c r="E96" i="29" s="1"/>
  <c r="E138" i="29" s="1"/>
  <c r="M64" i="29"/>
  <c r="M96" i="29" s="1"/>
  <c r="H64" i="29"/>
  <c r="C64" i="29"/>
  <c r="D52" i="38"/>
  <c r="O52" i="38" s="1"/>
  <c r="K73" i="53" l="1"/>
  <c r="K75" i="53" s="1"/>
  <c r="M138" i="29"/>
  <c r="D96" i="18"/>
  <c r="D102" i="38"/>
  <c r="M102" i="38" s="1"/>
  <c r="F64" i="29"/>
  <c r="N64" i="29" s="1"/>
  <c r="H96" i="29"/>
  <c r="C96" i="29"/>
  <c r="F96" i="29" s="1"/>
  <c r="N96" i="29" l="1"/>
  <c r="H138" i="29"/>
  <c r="C138" i="29"/>
  <c r="F138" i="29" l="1"/>
  <c r="N138" i="29" s="1"/>
  <c r="D103" i="18"/>
  <c r="D111" i="18" s="1"/>
  <c r="D112" i="18" s="1"/>
  <c r="S25" i="30" l="1"/>
  <c r="S26" i="30"/>
  <c r="S21" i="30"/>
  <c r="S23" i="30"/>
  <c r="S22" i="30"/>
  <c r="S24" i="30"/>
  <c r="R27" i="30" l="1"/>
  <c r="S27" i="30"/>
</calcChain>
</file>

<file path=xl/sharedStrings.xml><?xml version="1.0" encoding="utf-8"?>
<sst xmlns="http://schemas.openxmlformats.org/spreadsheetml/2006/main" count="1331" uniqueCount="847">
  <si>
    <t>Signature of Officer or Administrator of Facility</t>
  </si>
  <si>
    <t>Description</t>
  </si>
  <si>
    <t>Line                                                                                           No.</t>
  </si>
  <si>
    <t xml:space="preserve">TOTAL EQUITY END OF PERIOD </t>
  </si>
  <si>
    <t xml:space="preserve">NET REVENUE </t>
  </si>
  <si>
    <t>AVERAGE PRIVATE PAY RATE</t>
  </si>
  <si>
    <t>Office furniture &amp; fixtures</t>
  </si>
  <si>
    <t>IOWA FINANCIAL AND STATISTICAL REPORT</t>
  </si>
  <si>
    <t>Total Number of Employees on the First day of each Month</t>
  </si>
  <si>
    <t>Average for the Year</t>
  </si>
  <si>
    <t>Job Classification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</si>
  <si>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</si>
  <si>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</si>
  <si>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</si>
  <si>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</si>
  <si>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</si>
  <si>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</si>
  <si>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</si>
  <si>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</si>
  <si>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</si>
  <si>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</si>
  <si>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</si>
  <si>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</si>
  <si>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</si>
  <si>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Business Office</t>
  </si>
  <si>
    <t>Laundry</t>
  </si>
  <si>
    <t>Housekeeping</t>
  </si>
  <si>
    <t>Maintenance</t>
  </si>
  <si>
    <t>R.N.</t>
  </si>
  <si>
    <t>Licensed Practical Nurses</t>
  </si>
  <si>
    <t>Social Services</t>
  </si>
  <si>
    <t>Medical Director</t>
  </si>
  <si>
    <t>Dietary Service</t>
  </si>
  <si>
    <t>Other Staff</t>
  </si>
  <si>
    <t>Total Number of Terminations Each Month</t>
  </si>
  <si>
    <t>Average Turnover Rate</t>
  </si>
  <si>
    <t>Dietary Service Wages</t>
  </si>
  <si>
    <t>Period of Report:     From:</t>
  </si>
  <si>
    <t>Start                                                                                  of                                                                                                  Period                                                                                           (1)</t>
  </si>
  <si>
    <t>Period of Report:          From:</t>
  </si>
  <si>
    <t>SUPPORTING SCHEDULE (1)</t>
  </si>
  <si>
    <t>SUPPORTING SCHEDULE (2)</t>
  </si>
  <si>
    <t>SCHEDULE H                                                                                                                                                                                                                                                   NURSING FACILITY WAGES AND HOURS</t>
  </si>
  <si>
    <t>LIABILITIES:</t>
  </si>
  <si>
    <t>Administrator wages</t>
  </si>
  <si>
    <t>Business Office wages</t>
  </si>
  <si>
    <t>Social Services wages</t>
  </si>
  <si>
    <t>Medical Records Services wages</t>
  </si>
  <si>
    <t>Medical Director wages</t>
  </si>
  <si>
    <t>Previous    Owner's Cost          (1)</t>
  </si>
  <si>
    <t>Depreciation Allowable in Prior Years                                        (3)</t>
  </si>
  <si>
    <t>Program Type</t>
  </si>
  <si>
    <t>Nursing Facility</t>
  </si>
  <si>
    <t>PROPRIETARY</t>
  </si>
  <si>
    <t>Signature of Preparer</t>
  </si>
  <si>
    <t>Line(s) #                   (4)</t>
  </si>
  <si>
    <t>Adjustment amount                                                                    (3)</t>
  </si>
  <si>
    <t>Resident                                                                  Expenses                                                                           (4)</t>
  </si>
  <si>
    <t>Expenses per                                                                      General Ledger                                                                                                                                                               (1)</t>
  </si>
  <si>
    <t xml:space="preserve">TOTAL OF ALL EXPENSES </t>
  </si>
  <si>
    <t>Period of Report:                       From</t>
  </si>
  <si>
    <t>Period of Report:  From:</t>
  </si>
  <si>
    <t>Total Bed Days in Reporting Period     (3)</t>
  </si>
  <si>
    <t>Type                                                                                         of                                                                                          Facility</t>
  </si>
  <si>
    <t>End                                                                                    of                                                                                                  Period                                                                                          (2)</t>
  </si>
  <si>
    <t>NF                                                                                                (6)</t>
  </si>
  <si>
    <t>Other                                                                                     (11)</t>
  </si>
  <si>
    <t>Leasehold Improvements</t>
  </si>
  <si>
    <t>Construction in Process</t>
  </si>
  <si>
    <t>Yes</t>
  </si>
  <si>
    <t>Allocation                                                                            Basis                                                                                     (5)</t>
  </si>
  <si>
    <t>Routine medical supplies</t>
  </si>
  <si>
    <t>Non-Routine medical supplies</t>
  </si>
  <si>
    <t>Speech Therapy</t>
  </si>
  <si>
    <t>Respiratory Therapy</t>
  </si>
  <si>
    <t>IOWA  FINANCIAL AND STATISTICAL REPORT</t>
  </si>
  <si>
    <t>IOWA DEPARTMENT OF HUMAN SERVICES</t>
  </si>
  <si>
    <t>FINANCIAL AND STATISTICAL REPORT</t>
  </si>
  <si>
    <t>Period of Report</t>
  </si>
  <si>
    <t>GOVERNMENT</t>
  </si>
  <si>
    <t>NON-PROFIT ORGANIZATION</t>
  </si>
  <si>
    <t>Other</t>
  </si>
  <si>
    <t># Authorized Beds</t>
  </si>
  <si>
    <t>Assisted Living</t>
  </si>
  <si>
    <t>Telephone</t>
  </si>
  <si>
    <t>Date</t>
  </si>
  <si>
    <t>Facility</t>
  </si>
  <si>
    <t>Period of Report:   From</t>
  </si>
  <si>
    <t>To:</t>
  </si>
  <si>
    <t>RESIDENT REVENUE CENTERS:</t>
  </si>
  <si>
    <t>Routine daily service</t>
  </si>
  <si>
    <t>Pharmacy-drugs &amp; medications</t>
  </si>
  <si>
    <t>Laboratory</t>
  </si>
  <si>
    <t>X-Ray</t>
  </si>
  <si>
    <t>Occupational Therapy</t>
  </si>
  <si>
    <t>Physical Therapy</t>
  </si>
  <si>
    <t>Professional care, physician</t>
  </si>
  <si>
    <t>Beauty, barber shop</t>
  </si>
  <si>
    <t>Personal purchases for residents</t>
  </si>
  <si>
    <t>Activities</t>
  </si>
  <si>
    <t>OTHER REVENUE CENTERS:</t>
  </si>
  <si>
    <t>Rental Income</t>
  </si>
  <si>
    <t>Purchase discounts, if recorded</t>
  </si>
  <si>
    <t>Revenues from supplies employees</t>
  </si>
  <si>
    <t>Rebates</t>
  </si>
  <si>
    <t>Religious Income</t>
  </si>
  <si>
    <t>GROSS REVENUE</t>
  </si>
  <si>
    <t>DEDUCTIONS FROM REVENUE:</t>
  </si>
  <si>
    <t>Provision for uncollectible accounts</t>
  </si>
  <si>
    <t>TOTAL DEDUCTIONS</t>
  </si>
  <si>
    <t>From:</t>
  </si>
  <si>
    <t>Line No.</t>
  </si>
  <si>
    <t>Provisions for income tax</t>
  </si>
  <si>
    <t>Fees paid Board of Directors</t>
  </si>
  <si>
    <t>Non-Working officer's salaries</t>
  </si>
  <si>
    <t>Donations</t>
  </si>
  <si>
    <t>Expenses of non-participating facilities</t>
  </si>
  <si>
    <t>Fund-raising expenses</t>
  </si>
  <si>
    <t>Pharmacy, drugs, and medications</t>
  </si>
  <si>
    <t>Other expenses not related to resident care</t>
  </si>
  <si>
    <t>Administrator</t>
  </si>
  <si>
    <t>(2)</t>
  </si>
  <si>
    <t>TOTAL</t>
  </si>
  <si>
    <t>Name of Officer or Administrator of Facility</t>
  </si>
  <si>
    <t>Title / Position</t>
  </si>
  <si>
    <t>Name of Preparer</t>
  </si>
  <si>
    <t>Preparer Company Name</t>
  </si>
  <si>
    <t>Criminal record checks (Admin.)</t>
  </si>
  <si>
    <t>Supplies (Admin.)</t>
  </si>
  <si>
    <t>Equipment rental (Admin.)</t>
  </si>
  <si>
    <t>Home office costs</t>
  </si>
  <si>
    <t>Management fees</t>
  </si>
  <si>
    <t>General liability insurance</t>
  </si>
  <si>
    <t>TOTAL ADMINISTRATIVE COSTS</t>
  </si>
  <si>
    <t>Laundry wages</t>
  </si>
  <si>
    <t>Housekeeping wages</t>
  </si>
  <si>
    <t>Maintenance wages</t>
  </si>
  <si>
    <t>Utilities</t>
  </si>
  <si>
    <t>Equipment repairs</t>
  </si>
  <si>
    <t>Activities wages</t>
  </si>
  <si>
    <t>Social service wages</t>
  </si>
  <si>
    <t>Contracted professional social services</t>
  </si>
  <si>
    <t>Medical record wages</t>
  </si>
  <si>
    <t>Dietary service wages</t>
  </si>
  <si>
    <t>Criminal record checks (Support)</t>
  </si>
  <si>
    <t>Equipment rental (Support)</t>
  </si>
  <si>
    <t>TOTAL SUPPORT CARE COSTS</t>
  </si>
  <si>
    <t>Depreciation</t>
  </si>
  <si>
    <t>Amortization</t>
  </si>
  <si>
    <t>Real estate taxes</t>
  </si>
  <si>
    <t>Facility lease</t>
  </si>
  <si>
    <t>Property and casualty insurance</t>
  </si>
  <si>
    <t>Building and grounds repairs</t>
  </si>
  <si>
    <t>TOTAL PROPERTY COSTS</t>
  </si>
  <si>
    <t>TOTAL OTHER COSTS</t>
  </si>
  <si>
    <t>(3)</t>
  </si>
  <si>
    <t>EQUIPMENT:</t>
  </si>
  <si>
    <t>Building Equipment (fixed)</t>
  </si>
  <si>
    <t>Department Equipment</t>
  </si>
  <si>
    <t>Other Equipment</t>
  </si>
  <si>
    <t>Motor Vehicles</t>
  </si>
  <si>
    <t>BUILDINGS:</t>
  </si>
  <si>
    <t>Additions</t>
  </si>
  <si>
    <t>Land Improvements</t>
  </si>
  <si>
    <t>Building equipment (fixed)</t>
  </si>
  <si>
    <t>Department equipment</t>
  </si>
  <si>
    <t>Other equipment</t>
  </si>
  <si>
    <t>Motor vehicles</t>
  </si>
  <si>
    <t>Other:  Explain</t>
  </si>
  <si>
    <t>Less equipment not purchased</t>
  </si>
  <si>
    <t>Less buildings not purchased</t>
  </si>
  <si>
    <t>TOTAL BUILDINGS AND EQUIPMENT</t>
  </si>
  <si>
    <t>Balance at the End of:</t>
  </si>
  <si>
    <t xml:space="preserve">All information to be taken from the general ledger. </t>
  </si>
  <si>
    <t>Current Period</t>
  </si>
  <si>
    <t>ASSETS:</t>
  </si>
  <si>
    <t>TOTAL ASSETS</t>
  </si>
  <si>
    <t>Accounts payable</t>
  </si>
  <si>
    <t>TOTAL LIABILITIES</t>
  </si>
  <si>
    <t>TOTAL EQUITY BEGINNING OF PERIOD</t>
  </si>
  <si>
    <t>Add:</t>
  </si>
  <si>
    <t>Net revenue from Schedule A</t>
  </si>
  <si>
    <t>Capital stock issued</t>
  </si>
  <si>
    <t>Partners' and proprietor's additional investment</t>
  </si>
  <si>
    <t>Deduct:</t>
  </si>
  <si>
    <t>Capital stock retired</t>
  </si>
  <si>
    <t>Sub "S" corporation distribution</t>
  </si>
  <si>
    <t>Partners' and proprietor's withdrawals</t>
  </si>
  <si>
    <t>Dividends</t>
  </si>
  <si>
    <t>Occupation or Employment Category</t>
  </si>
  <si>
    <t xml:space="preserve">Certified nursing aide training </t>
  </si>
  <si>
    <t xml:space="preserve">Professional support services </t>
  </si>
  <si>
    <t>Office Furniture &amp; Fixtures</t>
  </si>
  <si>
    <t>Physical Address (Required)</t>
  </si>
  <si>
    <t>Facility Name:</t>
  </si>
  <si>
    <t xml:space="preserve">Period of Report:   </t>
  </si>
  <si>
    <t>Other Ancillary</t>
  </si>
  <si>
    <t>Current Period                                                                           (1)</t>
  </si>
  <si>
    <t>Prior Period                                                                               (2)</t>
  </si>
  <si>
    <r>
      <rPr>
        <b/>
        <sz val="10"/>
        <rFont val="Arial"/>
        <family val="34"/>
      </rPr>
      <t>Allocation Base</t>
    </r>
  </si>
  <si>
    <r>
      <rPr>
        <b/>
        <sz val="9"/>
        <rFont val="Arial"/>
        <family val="34"/>
      </rPr>
      <t xml:space="preserve">Allocation
</t>
    </r>
    <r>
      <rPr>
        <b/>
        <sz val="9"/>
        <rFont val="Arial"/>
        <family val="34"/>
      </rPr>
      <t xml:space="preserve">Base
</t>
    </r>
    <r>
      <rPr>
        <b/>
        <sz val="9"/>
        <rFont val="Arial"/>
        <family val="34"/>
      </rPr>
      <t>Code</t>
    </r>
  </si>
  <si>
    <r>
      <rPr>
        <b/>
        <sz val="9"/>
        <rFont val="Arial"/>
        <family val="34"/>
      </rPr>
      <t xml:space="preserve">Nursing Facility
</t>
    </r>
    <r>
      <rPr>
        <b/>
        <sz val="9"/>
        <rFont val="Arial"/>
        <family val="34"/>
      </rPr>
      <t>[02]</t>
    </r>
  </si>
  <si>
    <r>
      <rPr>
        <sz val="9"/>
        <rFont val="Arial"/>
        <family val="34"/>
      </rPr>
      <t>Square Feet</t>
    </r>
  </si>
  <si>
    <r>
      <rPr>
        <sz val="9"/>
        <rFont val="Arial"/>
        <family val="34"/>
      </rPr>
      <t>Bed Days Available</t>
    </r>
  </si>
  <si>
    <r>
      <rPr>
        <sz val="9"/>
        <rFont val="Arial"/>
        <family val="34"/>
      </rPr>
      <t>Accumulated Costs</t>
    </r>
  </si>
  <si>
    <r>
      <rPr>
        <sz val="9"/>
        <rFont val="Arial"/>
        <family val="34"/>
      </rPr>
      <t>Total Personnel Costs</t>
    </r>
  </si>
  <si>
    <r>
      <rPr>
        <sz val="9"/>
        <rFont val="Arial"/>
        <family val="34"/>
      </rPr>
      <t>Other (Specify)</t>
    </r>
  </si>
  <si>
    <t>State</t>
  </si>
  <si>
    <t>Section 1: Reconciliation Of Quality Assurance Assessment Fee</t>
  </si>
  <si>
    <t>Statistical Information</t>
  </si>
  <si>
    <t>Type of Day</t>
  </si>
  <si>
    <t>Total Other Days</t>
  </si>
  <si>
    <t>Total patient days</t>
  </si>
  <si>
    <t>Licensed beds during period</t>
  </si>
  <si>
    <t>Total bed days during period</t>
  </si>
  <si>
    <t>Average occupancy during period</t>
  </si>
  <si>
    <t>Average Medicaid utilization during period</t>
  </si>
  <si>
    <t>Quality Assurance Assessment Fee Remitted</t>
  </si>
  <si>
    <t>Amounts reported in this section should agree with amounts from Quarterly Form 470-4836</t>
  </si>
  <si>
    <t>Quality assurance assessment fee per bed day</t>
  </si>
  <si>
    <t>Quality assurance assessment fee paid for 1st quarter</t>
  </si>
  <si>
    <t>Quality assurance assessment fee paid for 2nd quarter</t>
  </si>
  <si>
    <t>Quality assurance assessment fee paid for 3rd quarter</t>
  </si>
  <si>
    <t>Quality assurance assessment fee paid for 4th quarter</t>
  </si>
  <si>
    <t>Total quality assurance assessment fee paid for period</t>
  </si>
  <si>
    <t>Quality Assurance Assessment Pass-through and Rate Add-on Payments Received</t>
  </si>
  <si>
    <t>Quality assurance assessment payments received for 1st quarter</t>
  </si>
  <si>
    <t>Quality assurance assessment payments received for 2nd quarter</t>
  </si>
  <si>
    <t>Quality assurance assessment payments received for 3rd quarter</t>
  </si>
  <si>
    <t>Quality assurance assessment payments received for 4th quarter</t>
  </si>
  <si>
    <t>Quality assurance assessment payments received for period</t>
  </si>
  <si>
    <t>Calculation of Enhanced Medicaid Payment Received and Spending Requirements</t>
  </si>
  <si>
    <t>Enhanced Medicaid payment is the amount of payments received over amount remitted</t>
  </si>
  <si>
    <t>Amount of Enhanced Medicaid Payment to be expended on behalf of all employees (60%)</t>
  </si>
  <si>
    <t>Amount of Enhanced Medicaid Payment to be expended on behalf of CNAs (35%)</t>
  </si>
  <si>
    <t>Section 2:  Demonstration of Wage and Employment Cost Change for the Period</t>
  </si>
  <si>
    <t>Any costs in this section MUST have a descriptive narrative in Section 3</t>
  </si>
  <si>
    <t>Increases for CNA wages and costs</t>
  </si>
  <si>
    <t>Increases for other employee wages and costs</t>
  </si>
  <si>
    <t>Total Increases for wages and costs</t>
  </si>
  <si>
    <t>Wage increases</t>
  </si>
  <si>
    <t>Bonuses and other wage adjustments</t>
  </si>
  <si>
    <t>Changes to staffing patterns</t>
  </si>
  <si>
    <t>Vacation, holiday and sick pay - PTO or leave benefits</t>
  </si>
  <si>
    <t>Education programs and advancement opportunities</t>
  </si>
  <si>
    <t>Tuition reimbursement programs</t>
  </si>
  <si>
    <t>Other costs</t>
  </si>
  <si>
    <t>Total increases in wages and costs</t>
  </si>
  <si>
    <t>Test of Required Increases</t>
  </si>
  <si>
    <t>CNA</t>
  </si>
  <si>
    <t>Required amount to be expended on behalf of CNAs</t>
  </si>
  <si>
    <t>Actual amount expended on behalf of CNAs</t>
  </si>
  <si>
    <t>Test Met</t>
  </si>
  <si>
    <t>All Employees</t>
  </si>
  <si>
    <t>Required amount to be expended on behalf of all employees</t>
  </si>
  <si>
    <t>Actual amount expended on behalf of all employees</t>
  </si>
  <si>
    <t>Section 3:  Narrative</t>
  </si>
  <si>
    <t>All costs from Section 2 MUST have a descriptive narrative</t>
  </si>
  <si>
    <t>National Provider Identifier</t>
  </si>
  <si>
    <t>ICF/ID</t>
  </si>
  <si>
    <t>Independent Living</t>
  </si>
  <si>
    <t>County</t>
  </si>
  <si>
    <t>Church Operated</t>
  </si>
  <si>
    <t>Other Non-Profit</t>
  </si>
  <si>
    <t>Individual</t>
  </si>
  <si>
    <t>Corporation</t>
  </si>
  <si>
    <t>"S" Corporation</t>
  </si>
  <si>
    <t>Other Non-State Government</t>
  </si>
  <si>
    <t>Church Owned</t>
  </si>
  <si>
    <t>LLC / LC</t>
  </si>
  <si>
    <t>Partnership / LLP / LP</t>
  </si>
  <si>
    <t>Other For-Profit</t>
  </si>
  <si>
    <t>Name:</t>
  </si>
  <si>
    <t>Email:</t>
  </si>
  <si>
    <t>Address:</t>
  </si>
  <si>
    <t>NPI.</t>
  </si>
  <si>
    <t>Total (4)</t>
  </si>
  <si>
    <t>Type of Facility</t>
  </si>
  <si>
    <t>No</t>
  </si>
  <si>
    <t>Date Licensed:</t>
  </si>
  <si>
    <t>Date Certified:</t>
  </si>
  <si>
    <t>Type</t>
  </si>
  <si>
    <t>If "YES", include a copy of the report, opinion, statements and notes as appropriate</t>
  </si>
  <si>
    <t>Date Expected:</t>
  </si>
  <si>
    <t>Did you use related party vendors during the year?</t>
  </si>
  <si>
    <t>Realized Investment Income</t>
  </si>
  <si>
    <t>Unrealized Investment Income</t>
  </si>
  <si>
    <t>Grants</t>
  </si>
  <si>
    <t>Work services revenue / member wages</t>
  </si>
  <si>
    <t>Personal use of vehicles</t>
  </si>
  <si>
    <t>Meals sold to guest &amp; employee</t>
  </si>
  <si>
    <t>Description of calculation of average private pay rate:</t>
  </si>
  <si>
    <t xml:space="preserve">X-ray </t>
  </si>
  <si>
    <t>Bad Debts</t>
  </si>
  <si>
    <t>Lobbying fees</t>
  </si>
  <si>
    <t>Legal Fees</t>
  </si>
  <si>
    <t>Insurance premiums on life of officer / owner</t>
  </si>
  <si>
    <t>1 - Owner</t>
  </si>
  <si>
    <t>2 - Board Member</t>
  </si>
  <si>
    <t>3 -Related party</t>
  </si>
  <si>
    <t>4 - Related vendor</t>
  </si>
  <si>
    <t>Meals Served</t>
  </si>
  <si>
    <t>Lbs. of Laundry</t>
  </si>
  <si>
    <t>FTE's</t>
  </si>
  <si>
    <t>Total [01]</t>
  </si>
  <si>
    <t>ALLOCATION METHODS</t>
  </si>
  <si>
    <t>Are they compensated?</t>
  </si>
  <si>
    <t>Date of change:</t>
  </si>
  <si>
    <t>Pharmacy - OTC</t>
  </si>
  <si>
    <t>Assessment Revenue</t>
  </si>
  <si>
    <t>Certified Aides</t>
  </si>
  <si>
    <t>Other Direct Care</t>
  </si>
  <si>
    <t>Adjustment of Expenses   Sch A        Sch. B</t>
  </si>
  <si>
    <t>Assessment fees</t>
  </si>
  <si>
    <t>Certification No.:</t>
  </si>
  <si>
    <t>Medicare ID:</t>
  </si>
  <si>
    <t>Are the costs disclosed on Schedule G</t>
  </si>
  <si>
    <t>If there is a home office, provide a cost statement for the home office, including allocations</t>
  </si>
  <si>
    <t>Is the management company a related entity?</t>
  </si>
  <si>
    <t>If related, are the costs disclosed on Schedule G?</t>
  </si>
  <si>
    <t>Has the current agreement been previously submitted?</t>
  </si>
  <si>
    <t>Has there been any significant changes in the terms of the contract?</t>
  </si>
  <si>
    <t>If, the current management agreement has not been submitted, or there have been significant changes provide a copy as appropriate.</t>
  </si>
  <si>
    <t>Are related party salaries and vendor payments reported on Schedule G?</t>
  </si>
  <si>
    <t>Have adjustments been made to report straight line on the cost report?</t>
  </si>
  <si>
    <t>Income of telephone / cable / technology charges paid by residents, guests, and employees</t>
  </si>
  <si>
    <t>Restricted Contributions</t>
  </si>
  <si>
    <t>Insurance Settlement</t>
  </si>
  <si>
    <t>Income from private room</t>
  </si>
  <si>
    <t>Unrestricted Contributions</t>
  </si>
  <si>
    <t>Gain / Loss on sale of asset</t>
  </si>
  <si>
    <t>Contractual Allowances</t>
  </si>
  <si>
    <t>Revenue</t>
  </si>
  <si>
    <t>Penalties, Fines, NSF Fees, Delinquent Payment Fees</t>
  </si>
  <si>
    <t>Related Party Payments - Schedule G</t>
  </si>
  <si>
    <t>SCHEDULE B EXPENSE ADJUSTMENTS</t>
  </si>
  <si>
    <t>Allocation Basis (5)</t>
  </si>
  <si>
    <t>SCHEDULE I</t>
  </si>
  <si>
    <t xml:space="preserve"> Nursing Facility Annual Calculation Of Employee Turnover</t>
  </si>
  <si>
    <t>Resident Days in Reporting Period</t>
  </si>
  <si>
    <t>Amount</t>
  </si>
  <si>
    <t>TOTAL NON-DIRECT CARE COSTS</t>
  </si>
  <si>
    <t>Business office wages</t>
  </si>
  <si>
    <t>Professional organization dues</t>
  </si>
  <si>
    <t>Information technology</t>
  </si>
  <si>
    <t>Legal fees - direct patient care related</t>
  </si>
  <si>
    <t>Working capital interest</t>
  </si>
  <si>
    <t>Supplies - laundry</t>
  </si>
  <si>
    <t>Supplies - housekeeping</t>
  </si>
  <si>
    <t>Supplies - maintenance</t>
  </si>
  <si>
    <t>Purchased services - laundry</t>
  </si>
  <si>
    <t>Purchased services - housekeeping</t>
  </si>
  <si>
    <t>Purchased services - maintenance</t>
  </si>
  <si>
    <t>Property interest</t>
  </si>
  <si>
    <t xml:space="preserve">Medical Director  </t>
  </si>
  <si>
    <t>Worker's comp. insurance (Support)</t>
  </si>
  <si>
    <t>Routine supplies - patient care services</t>
  </si>
  <si>
    <t>Non-routine supplies - patient care services</t>
  </si>
  <si>
    <t>Non-routine supplies - DME</t>
  </si>
  <si>
    <t>Supplies - dietary services</t>
  </si>
  <si>
    <t>Supplies - activities</t>
  </si>
  <si>
    <t>Supplies - social services</t>
  </si>
  <si>
    <t>Pharmacy - prescription (legend)</t>
  </si>
  <si>
    <t>Pharmacy - consulting</t>
  </si>
  <si>
    <t>X-ray services - in-house</t>
  </si>
  <si>
    <t>X-ray services - referral</t>
  </si>
  <si>
    <t>Laboratory - in-house</t>
  </si>
  <si>
    <t>Laboratory - referral</t>
  </si>
  <si>
    <t>Other direct care wages</t>
  </si>
  <si>
    <t>Certified aides - CNA, CMA, etc wages</t>
  </si>
  <si>
    <t>Criminal record checks (Direct)</t>
  </si>
  <si>
    <t>Professional support - nurse consulting</t>
  </si>
  <si>
    <t>RN wages</t>
  </si>
  <si>
    <t>LPN wages</t>
  </si>
  <si>
    <t>Contracted nursing services - aides</t>
  </si>
  <si>
    <t>Contracted nursing services - RN, LPN</t>
  </si>
  <si>
    <t>Professional care - physicians</t>
  </si>
  <si>
    <t>Worker's comp. insurance (Direct)</t>
  </si>
  <si>
    <t>Worker's comp. insurance (Admin.)</t>
  </si>
  <si>
    <t>Type of Party (4)</t>
  </si>
  <si>
    <t>% of Work Week Devoted to Business (5)</t>
  </si>
  <si>
    <t>II.  SERVICES AND SUPPLIES</t>
  </si>
  <si>
    <t>Social Security Number or Employer Identification Number (2)</t>
  </si>
  <si>
    <t>Percent Ownership (3)</t>
  </si>
  <si>
    <t>Name of Controlling or Related Individual (1)</t>
  </si>
  <si>
    <t>I.  SALARIES AND WAGES</t>
  </si>
  <si>
    <t>Name of Related Entity (10)</t>
  </si>
  <si>
    <t>Social Security Number or Employer Identification Number (11)</t>
  </si>
  <si>
    <t>Type of Service or Supply (12)</t>
  </si>
  <si>
    <t>Type of Party (13)</t>
  </si>
  <si>
    <t>Amount of Related Party Expense (14)</t>
  </si>
  <si>
    <t>Amount Paid by Facility (15)</t>
  </si>
  <si>
    <t>Do you have an exception to provide the type of service (17)</t>
  </si>
  <si>
    <t>Administrative nursing</t>
  </si>
  <si>
    <t>Medical Record Wages</t>
  </si>
  <si>
    <t>Direct support professionals</t>
  </si>
  <si>
    <t>Supplies - therapies</t>
  </si>
  <si>
    <t>Construction in Process(1)</t>
  </si>
  <si>
    <t xml:space="preserve">Beginning Historical Basis Asset Cost (2) </t>
  </si>
  <si>
    <t>Purchases during period (3)</t>
  </si>
  <si>
    <t>Disposals during period (4)</t>
  </si>
  <si>
    <t>Accumulated Straight Line Depreciation Allowable Reported in Prior Years (6)</t>
  </si>
  <si>
    <t>Straight Line Useful Life (7)</t>
  </si>
  <si>
    <t>Straight Line Depreciation (8)</t>
  </si>
  <si>
    <t>Subtotal Equipment</t>
  </si>
  <si>
    <t>TOTAL EQUIPMENT</t>
  </si>
  <si>
    <t>TOTAL BUILDINGS</t>
  </si>
  <si>
    <t>AMORTIZATION (PLEASE ATTACH SCHEDULE)</t>
  </si>
  <si>
    <t>TOTAL DEPRECIATION AND AMORTIZATION</t>
  </si>
  <si>
    <t>SCHEDULE G - OWNER DISCLOSURE  AND RELATED PARTY TRANSACTIONS</t>
  </si>
  <si>
    <t>Provider Name</t>
  </si>
  <si>
    <t>Provider Tax Identification (TIN)</t>
  </si>
  <si>
    <t xml:space="preserve"> costs were paid and a summary of hours and hourly rates paid.  Also include documentation detailing good-faith efforts to settle the dispute.</t>
  </si>
  <si>
    <t>* If yes, please include a copy of the complaint, dispositive motions and orders, judgment, invoices, periods that costs were incurred, periods that</t>
  </si>
  <si>
    <t>SCHEDULE  A TOTAL FACILITY REVENUE</t>
  </si>
  <si>
    <t>LIMITED EXPENSES:</t>
  </si>
  <si>
    <t xml:space="preserve"> IAC 441 Chapter(s)</t>
  </si>
  <si>
    <t>Statistical Data</t>
  </si>
  <si>
    <t>Facility Name - (as appears on License)</t>
  </si>
  <si>
    <t>Federal ID Number</t>
  </si>
  <si>
    <t>Street</t>
  </si>
  <si>
    <t>City</t>
  </si>
  <si>
    <t>Zip</t>
  </si>
  <si>
    <t>Type of Control (Check Only One)</t>
  </si>
  <si>
    <t>81.6(10)a</t>
  </si>
  <si>
    <t>81.6(11)q</t>
  </si>
  <si>
    <t>Straight-line depreciation</t>
  </si>
  <si>
    <t>81.6(11)r</t>
  </si>
  <si>
    <t>CMS 15-1 § 2136.2</t>
  </si>
  <si>
    <t>CMS 15-1 § 2130</t>
  </si>
  <si>
    <t>CMS 15-1 § 2102.3</t>
  </si>
  <si>
    <t>Legal fees - other</t>
  </si>
  <si>
    <t>Director of nursing wages</t>
  </si>
  <si>
    <t>Right to use assets</t>
  </si>
  <si>
    <t>SCHEDULE D SCHEDULE OF EXPENSES</t>
  </si>
  <si>
    <t>COLUMN 2 SCHEDULE D</t>
  </si>
  <si>
    <t>COL. 3 SCHEDULE D</t>
  </si>
  <si>
    <t>RECONCILIATION OF EQUITY</t>
  </si>
  <si>
    <t>Expenses per general ledger from Schedule D</t>
  </si>
  <si>
    <t>SCHEDULE E  COMPARATIVE BALANCE SHEET</t>
  </si>
  <si>
    <t>Total                                                                                            Hours                                                                                                      NF                                                                                               (2)</t>
  </si>
  <si>
    <t>Entry Level                                                                               Hourly Wage                                                              (5) (Optional)</t>
  </si>
  <si>
    <t>Administrative nursing (ADON, MDS, etc)</t>
  </si>
  <si>
    <t>Supplementation Questions:</t>
  </si>
  <si>
    <t>Did the facility receive any supplementation for provision of a private room? (Y/N)</t>
  </si>
  <si>
    <t>What is the total amount received for supplementation for a private room?</t>
  </si>
  <si>
    <t>How many residents received a private room due to supplemental payments?</t>
  </si>
  <si>
    <t>Average private pay charge for a private room?</t>
  </si>
  <si>
    <t>Census at first day of the month:</t>
  </si>
  <si>
    <t>Month</t>
  </si>
  <si>
    <t># of Beds Available</t>
  </si>
  <si>
    <t>Beds in Private Rooms</t>
  </si>
  <si>
    <t>Beds in Semi-Private Rooms</t>
  </si>
  <si>
    <t>Beds in Other Rooms</t>
  </si>
  <si>
    <t>Bed Days (Beds * Number of Days in Month)</t>
  </si>
  <si>
    <t>Total Resident Days (Midnight Census)</t>
  </si>
  <si>
    <t>Occupancy Percentage</t>
  </si>
  <si>
    <t>Totals</t>
  </si>
  <si>
    <t>Average</t>
  </si>
  <si>
    <t>Resident information</t>
  </si>
  <si>
    <t>Resident Name</t>
  </si>
  <si>
    <t>Total Private Room Charge</t>
  </si>
  <si>
    <t>Amount of Medicaid Reimbursement</t>
  </si>
  <si>
    <t>Amount of Supplementation Charged to Resident</t>
  </si>
  <si>
    <t>IOWA  FINANCIAL AND STATISTICAL REPORT / SUPPLMENTATION REPORT</t>
  </si>
  <si>
    <t>If "NO", please indicate the estimated date of issuance.</t>
  </si>
  <si>
    <t>Total Compensation (wages, salaries, benefits, and payroll taxes) (6)</t>
  </si>
  <si>
    <t>Allowable Compensation (wages, salaries, benefits, and payroll taxes) (7)</t>
  </si>
  <si>
    <t>Line on Sch D on Which Compensation (wages, salaries, benefits, and payroll taxes) are Reported (9)</t>
  </si>
  <si>
    <t>Total Wages Schedule D                                                                      NF                                                                                                           (1)</t>
  </si>
  <si>
    <t>Related Party Compensation (wages, salaries, benefits, and payroll taxes) - Schedule G</t>
  </si>
  <si>
    <t>Instructions</t>
  </si>
  <si>
    <t>Has the FS been issued?</t>
  </si>
  <si>
    <t>Line on Sch D on which services or supplies are reported (18)</t>
  </si>
  <si>
    <t>In addition to the Officer or Administrator of Facility, correspondence concerning the cost report should be directed to:</t>
  </si>
  <si>
    <t>Are notes to financial statements (FS) included?</t>
  </si>
  <si>
    <t>Is the FS on the same period as cost report?</t>
  </si>
  <si>
    <t>Which line of Schedule D are the costs reported?</t>
  </si>
  <si>
    <t>Has Cost Been Adjusted to Lower of column 14 or 15 (16)</t>
  </si>
  <si>
    <t>Sch D Line No.</t>
  </si>
  <si>
    <t>Please describe how the average private pay charge is determined</t>
  </si>
  <si>
    <t>Did a change in ownership occur on the first date of this cost report period</t>
  </si>
  <si>
    <t>FYE (mm/dd)</t>
  </si>
  <si>
    <t>National Provider Identification</t>
  </si>
  <si>
    <t>Address</t>
  </si>
  <si>
    <t>Are costs related to arbitration reported on Schedule D?</t>
  </si>
  <si>
    <t>Allocation Basis (9)</t>
  </si>
  <si>
    <t>NF                                                                                                (10)</t>
  </si>
  <si>
    <t>Director of nursing</t>
  </si>
  <si>
    <t>Pharmacy consulting wages</t>
  </si>
  <si>
    <t xml:space="preserve">Contracted professional support services </t>
  </si>
  <si>
    <t>Various</t>
  </si>
  <si>
    <t>Benefit programs - health, life and retirement</t>
  </si>
  <si>
    <t>SCHEDULE C Depreciation</t>
  </si>
  <si>
    <t>Medicaid Managed Care (6)</t>
  </si>
  <si>
    <t>Medicare Part A and Managed Care (7)</t>
  </si>
  <si>
    <t>Private Pay / Insurance (8)</t>
  </si>
  <si>
    <t>Non-Medicaid Hospice (9)</t>
  </si>
  <si>
    <t>Medicaid Hospice (10)</t>
  </si>
  <si>
    <t>Veterans Affairs (11)</t>
  </si>
  <si>
    <t>Medicare Part A and Managed Care (3)</t>
  </si>
  <si>
    <t>Private Pay / Insurance (4)</t>
  </si>
  <si>
    <t>Non-Medicaid Hospice (5)</t>
  </si>
  <si>
    <t>Medicaid Hospice (6)</t>
  </si>
  <si>
    <t>Veterans Affairs (7)</t>
  </si>
  <si>
    <t>State Supplemental Assistance (8)</t>
  </si>
  <si>
    <t>County (9)</t>
  </si>
  <si>
    <t>Other (10)</t>
  </si>
  <si>
    <t>Non-Resident Revenue (11)</t>
  </si>
  <si>
    <t>Total (12)</t>
  </si>
  <si>
    <t>Ending Historical Basis (5)</t>
  </si>
  <si>
    <t>Licensing fees</t>
  </si>
  <si>
    <t>Client Participation</t>
  </si>
  <si>
    <t>Medicaid Managed Care (2)</t>
  </si>
  <si>
    <t>Direct Care Universal Worker</t>
  </si>
  <si>
    <t>Support Universal Worker</t>
  </si>
  <si>
    <t>Environmental Universal Worker</t>
  </si>
  <si>
    <t>Pharmacy Consultant</t>
  </si>
  <si>
    <t>Universal Worker</t>
  </si>
  <si>
    <t>Related Individual (1)</t>
  </si>
  <si>
    <t>Related Individual (2)</t>
  </si>
  <si>
    <t>Related Individual (3)</t>
  </si>
  <si>
    <t>Related Individual (4)</t>
  </si>
  <si>
    <t>Related Individual (5)</t>
  </si>
  <si>
    <t>Related Individual (6)</t>
  </si>
  <si>
    <t>Related Individual (7)</t>
  </si>
  <si>
    <t>Related Individual (8)</t>
  </si>
  <si>
    <t>Related Individual (9)</t>
  </si>
  <si>
    <t>Base Allowable</t>
  </si>
  <si>
    <t>Beds</t>
  </si>
  <si>
    <t>Per Bed over 60</t>
  </si>
  <si>
    <t>Months of Cost Report</t>
  </si>
  <si>
    <t>Job Function (Administrator / Non-Administrator)</t>
  </si>
  <si>
    <t>Non-Administrator</t>
  </si>
  <si>
    <t>Maximum Base</t>
  </si>
  <si>
    <t>Calculated Maximum:</t>
  </si>
  <si>
    <t>Base</t>
  </si>
  <si>
    <t>Total per cost report</t>
  </si>
  <si>
    <t>% of Administrator Limit</t>
  </si>
  <si>
    <t>Full Related Party Limit</t>
  </si>
  <si>
    <t>% of time devoted</t>
  </si>
  <si>
    <t>Maximum Compensation</t>
  </si>
  <si>
    <t>Related Individual (10)</t>
  </si>
  <si>
    <t>SCHEDULE G-1 - RELATED PARTY COMPENSATION LIMITS</t>
  </si>
  <si>
    <t>Lease Payments</t>
  </si>
  <si>
    <t>Amount of Allowable cost</t>
  </si>
  <si>
    <t>Supplementation - Nursing Facility Only</t>
  </si>
  <si>
    <t>Iowa Administrative Code 441 Chapter 81.10(5)e</t>
  </si>
  <si>
    <t>Total Medicaid Managed Care Days</t>
  </si>
  <si>
    <t>Total Private Pay / Insurance Days</t>
  </si>
  <si>
    <t>Total Medicaid Hospice Days</t>
  </si>
  <si>
    <t>Total Veterans Affairs Days</t>
  </si>
  <si>
    <t>Total County Days</t>
  </si>
  <si>
    <t>Notice</t>
  </si>
  <si>
    <t>Certification of Officer or Administrator of Facility</t>
  </si>
  <si>
    <t>Certification of Preparer</t>
  </si>
  <si>
    <t>Officer or Administrator of Facility certifies that I have read the above Notice, the Certification of the Preparer, and the accompanying cost report and supporting schedules.  I certify as to all the statements certified by the preparer.  I further certify that to the best of my knowledge and belief the information taken from the records of the provider is true, accurate, complete and verifiable.</t>
  </si>
  <si>
    <t>Total Non-Medicaid Hospice Days</t>
  </si>
  <si>
    <t>Advertising and Marketing Wages</t>
  </si>
  <si>
    <t>Medicaid Resident ID</t>
  </si>
  <si>
    <t>Amount of Enhanced Medicaid Payment  - if less than $0, Sections 2 and 3 are not required</t>
  </si>
  <si>
    <t>Relation</t>
  </si>
  <si>
    <t>Management Company</t>
  </si>
  <si>
    <t>Salary</t>
  </si>
  <si>
    <t>Other benefits / compensation</t>
  </si>
  <si>
    <t>Total Compensation</t>
  </si>
  <si>
    <t xml:space="preserve">Any person that knowingly submits false, misleading, or incomplete information, responses, or representations may be subject to criminal, civil, or administrative liability. </t>
  </si>
  <si>
    <t>Preparer certifies that they have read the above Notice and  inspected the accompanying cost report and supporting schedules and that to the best of their knowledge and belief: (1) it is a true and complete statement prepared from the records of the provider;(2) the applicable instructions and guidance in preparing the cost report has been followed;  (3)  costs have been properly allocated between or among programs and no cost has been reported more than once as a reimbursable cost; and (4) no presumptively allowable cost is included as an allowable cost unless the cost is separately and specifically identified as a presumptively unallowable cost.</t>
  </si>
  <si>
    <t>If Yes, please identify which lines are affected</t>
  </si>
  <si>
    <t>NPI:</t>
  </si>
  <si>
    <t xml:space="preserve">NPI: </t>
  </si>
  <si>
    <t>NPI</t>
  </si>
  <si>
    <t>Therapy salaries - inpatient residents</t>
  </si>
  <si>
    <t>Therapy salaries - outpatient care</t>
  </si>
  <si>
    <t>Average Hourly Wage   NF                                                              (3)</t>
  </si>
  <si>
    <t>Average Hours                                                                                          Per NF Patient Day                                                                           (4)</t>
  </si>
  <si>
    <t>Resident Days</t>
  </si>
  <si>
    <t>ICF/ID                                                                                        (7)</t>
  </si>
  <si>
    <t>Amount of Adjustment to:</t>
  </si>
  <si>
    <t>Provider Identification</t>
  </si>
  <si>
    <t>ICF/ID                                                                                     (11)</t>
  </si>
  <si>
    <t>ICF/ID                                                                                     (7)</t>
  </si>
  <si>
    <t>Worker's comp. insurance (Enviro.)</t>
  </si>
  <si>
    <t>Criminal record checks (Enviro.)</t>
  </si>
  <si>
    <t>Equipment rental (Enviro.)</t>
  </si>
  <si>
    <t>Administrative nursing  wages- Asst. DON, MDS Coordinator., etc</t>
  </si>
  <si>
    <t>Employment Advertising &amp; Recruit (Admin.)</t>
  </si>
  <si>
    <t>Employment Advertising &amp; Recruit (Enviro.)</t>
  </si>
  <si>
    <t>Advertising &amp; marketing wages</t>
  </si>
  <si>
    <t>Education &amp; training (Admin.)</t>
  </si>
  <si>
    <t>Travel, entertainment, &amp; auto</t>
  </si>
  <si>
    <t>Advertising &amp; public relations</t>
  </si>
  <si>
    <t>Education &amp; training (Enviro.)</t>
  </si>
  <si>
    <t>Property &amp; casualty insurance</t>
  </si>
  <si>
    <t>Building &amp; grounds repairs</t>
  </si>
  <si>
    <t>TOTAL ADMINISTRATIVE, ENVIRONMENTAL &amp; PROPERTY COSTS</t>
  </si>
  <si>
    <t>Employment Advertising &amp; Recruit (Support)</t>
  </si>
  <si>
    <t>Education &amp; training (Support)</t>
  </si>
  <si>
    <t>Food &amp; nutritional supplements</t>
  </si>
  <si>
    <t>Education &amp; training (Direct)</t>
  </si>
  <si>
    <t>Beauty &amp; barber shops</t>
  </si>
  <si>
    <t>Advertising &amp; Marketing</t>
  </si>
  <si>
    <t>ICF/ID
[03]</t>
  </si>
  <si>
    <t xml:space="preserve">Type of Party: </t>
  </si>
  <si>
    <t>Nursing Turnover Only</t>
  </si>
  <si>
    <t>Total Medicaid fee-for-service Days</t>
  </si>
  <si>
    <t>Total Medicare Part A and Part C</t>
  </si>
  <si>
    <t>Expenses per General Ledger  (1)</t>
  </si>
  <si>
    <t>81.6(11)a, 82.5(11)a</t>
  </si>
  <si>
    <t>81.6(11)b, 82.5(11)b</t>
  </si>
  <si>
    <t>81.6(11)b, 82.5(11)c</t>
  </si>
  <si>
    <t>81.6(11)c</t>
  </si>
  <si>
    <t>81.6(11)d</t>
  </si>
  <si>
    <t>NONREIMBURSABLE:</t>
  </si>
  <si>
    <t>81.6(11)o, 82.5(11)m</t>
  </si>
  <si>
    <t>81.6(11)p, 82.5(13)</t>
  </si>
  <si>
    <t>81.6(11)s, 81.6(11)t, 82.5(11)n, 82.5(11)o</t>
  </si>
  <si>
    <t>81.6(11)e</t>
  </si>
  <si>
    <t>82.5(16)e</t>
  </si>
  <si>
    <t>81.6(11)h, 81.2(11)e</t>
  </si>
  <si>
    <t>81.6(11)k, 81.6(11)l, 81.6(11)m, 82.5(11)f, 82.5(11)h, 82.5(11)I, 82.5(11)j</t>
  </si>
  <si>
    <t>81.6(11)j, 82.6(11)g</t>
  </si>
  <si>
    <t>81.6(12)b, 82.5(12)b</t>
  </si>
  <si>
    <t>Allowable                                                                            (2)</t>
  </si>
  <si>
    <t>Cash  on hand and in banks</t>
  </si>
  <si>
    <t>Temporary investments</t>
  </si>
  <si>
    <t>Notes receivable</t>
  </si>
  <si>
    <t>Other receivables</t>
  </si>
  <si>
    <t>Less:  Allowances for uncollectible notes and accounts receivable</t>
  </si>
  <si>
    <t>Accounts receivable:  residents</t>
  </si>
  <si>
    <t>Accounts receivable:  related parties</t>
  </si>
  <si>
    <t>Inventory</t>
  </si>
  <si>
    <t>Prepaid expenses</t>
  </si>
  <si>
    <t>Due from other funds</t>
  </si>
  <si>
    <t>TOTAL CURRENT ASSETS</t>
  </si>
  <si>
    <t>CURRENT ASSETS:</t>
  </si>
  <si>
    <t>Land</t>
  </si>
  <si>
    <t>Land improvements</t>
  </si>
  <si>
    <t>Less: Accumulated depreciation</t>
  </si>
  <si>
    <t>Buildings</t>
  </si>
  <si>
    <t>Leasehold improvements</t>
  </si>
  <si>
    <t>Automobiles and trucks</t>
  </si>
  <si>
    <t>Major movable equipment</t>
  </si>
  <si>
    <t>Other current assists</t>
  </si>
  <si>
    <t>Fixed equipment</t>
  </si>
  <si>
    <t>Minor equipment - Depreciable</t>
  </si>
  <si>
    <t>Minor equipment - Non-Depreciable</t>
  </si>
  <si>
    <t>Other fixed assets</t>
  </si>
  <si>
    <t>TOTAL FIXED ASSETS</t>
  </si>
  <si>
    <t>OTHER ASSETS</t>
  </si>
  <si>
    <t>Investments</t>
  </si>
  <si>
    <t>Deposits on leases</t>
  </si>
  <si>
    <t>Other assets</t>
  </si>
  <si>
    <t>TOTAL OTHER ASSETS</t>
  </si>
  <si>
    <t>CURRENT LIABILITIES</t>
  </si>
  <si>
    <t>Salaries, wages, and fees payable</t>
  </si>
  <si>
    <t>Payroll taxes payable</t>
  </si>
  <si>
    <t>TOTAL CURRENT LIABILITIES</t>
  </si>
  <si>
    <t>Notes &amp; loans payable (short term)</t>
  </si>
  <si>
    <t>Deferred income</t>
  </si>
  <si>
    <t>Due to other funds</t>
  </si>
  <si>
    <t>Other current liabilities</t>
  </si>
  <si>
    <t>LONG TERM LIABILITIES</t>
  </si>
  <si>
    <t>Mortgage payable</t>
  </si>
  <si>
    <t>Notes payable</t>
  </si>
  <si>
    <t>Unsecured loans</t>
  </si>
  <si>
    <t>Other long term liabilities</t>
  </si>
  <si>
    <t>Other (specify)</t>
  </si>
  <si>
    <t>TOTAL LONG TERM LIABILITIES</t>
  </si>
  <si>
    <t>TOTAL LIABILITIES AND FUND BALANCES</t>
  </si>
  <si>
    <t>General fund balance</t>
  </si>
  <si>
    <t>Specific purpose fund</t>
  </si>
  <si>
    <t>Donor created - endowment fund balance - restricted</t>
  </si>
  <si>
    <t>Donor created - endowment fund balance - unrestricted</t>
  </si>
  <si>
    <t>Governing body created - endowment fund balance</t>
  </si>
  <si>
    <t>Plant fund balance - invested in plant</t>
  </si>
  <si>
    <t>TOTAL FUND BALANCES</t>
  </si>
  <si>
    <t>Nursing Facility (13)</t>
  </si>
  <si>
    <t>ICF/ID (14)</t>
  </si>
  <si>
    <t>Sch D Line of Salary Adjustment</t>
  </si>
  <si>
    <t>Sch D Line of Benefit Adjustment</t>
  </si>
  <si>
    <t>Excess Compensation (Sch B, Line 428)</t>
  </si>
  <si>
    <t>Excess payroll taxes (7.65%) (Sch B, Line 428)</t>
  </si>
  <si>
    <t>Excess payroll taxes (7.65%) (Sch B Line 428)</t>
  </si>
  <si>
    <t>Purchases since Change in Ownership                                        (2)</t>
  </si>
  <si>
    <t>Travel &amp; Entertainment (NF)</t>
  </si>
  <si>
    <t>RELATED PARTY LIABILITIES</t>
  </si>
  <si>
    <t>Accounts payable - related party</t>
  </si>
  <si>
    <t>Salaries, wages, and fees payable - related party</t>
  </si>
  <si>
    <t>Mortgage payable - related party</t>
  </si>
  <si>
    <t>Notes payable - related party</t>
  </si>
  <si>
    <t>TOTAL RELATED PARTY LIABILITIES</t>
  </si>
  <si>
    <t>CAPITAL ACCOUNTS:</t>
  </si>
  <si>
    <t>ICF/MC</t>
  </si>
  <si>
    <t>ICF/MC (15)</t>
  </si>
  <si>
    <t>Assisted Living (16)</t>
  </si>
  <si>
    <t>Independent Living (17)</t>
  </si>
  <si>
    <t>Other (18)</t>
  </si>
  <si>
    <t>Adjustment Amount (19)</t>
  </si>
  <si>
    <t>Line No.                                                                                (20)</t>
  </si>
  <si>
    <t>Intermediate Care Facility for Individuals with an Intellectual Disability (ICF/ID)</t>
  </si>
  <si>
    <t>Intermediate Care Facility for the Medically Complex (ICF/MC)</t>
  </si>
  <si>
    <t>Administrative costs (ICF/ID, ICF/MC)</t>
  </si>
  <si>
    <t>ICF/MC                                                                                        (8)</t>
  </si>
  <si>
    <t>Assisted Living                                                                           (9)</t>
  </si>
  <si>
    <t>Independent Living (10)</t>
  </si>
  <si>
    <t>ICF/MC                                                                                     (8)</t>
  </si>
  <si>
    <t>Ind. Living                                                                                 (10)</t>
  </si>
  <si>
    <t>Other (11)</t>
  </si>
  <si>
    <t>Total                                                                                   Equals                                                                             Column 4                                                                               (12)</t>
  </si>
  <si>
    <t>ICF/MC
[04]</t>
  </si>
  <si>
    <t>Assisted Living
[05]</t>
  </si>
  <si>
    <t>Independent Living
[06]</t>
  </si>
  <si>
    <t>Other
[07]</t>
  </si>
  <si>
    <t>Employment Advertising &amp; Recruit (Direct)</t>
  </si>
  <si>
    <t>Fundraising expenses</t>
  </si>
  <si>
    <t>Medicare Number</t>
  </si>
  <si>
    <t>Promotional advertising expense in excess of the lesser of $7,200 or an amount computed at 2% of daily revenue</t>
  </si>
  <si>
    <t>MCO 2 (22)</t>
  </si>
  <si>
    <t>MCO 3 (23)</t>
  </si>
  <si>
    <t>Sch D Line of PR taxes Adjustment</t>
  </si>
  <si>
    <t>Beds above max</t>
  </si>
  <si>
    <t>Employer's taxes (Admin)</t>
  </si>
  <si>
    <t>Group / Life &amp; Retirement Benefits (Admin)</t>
  </si>
  <si>
    <t>Accounting</t>
  </si>
  <si>
    <t>Group / Life &amp; Retirement Benefits (Enviro.)</t>
  </si>
  <si>
    <t>Employer's taxes (Enviro.)</t>
  </si>
  <si>
    <t>Employer's taxes (Support)</t>
  </si>
  <si>
    <t>Group / Life &amp; Retirement Benefits (Support)</t>
  </si>
  <si>
    <t>Group / Life &amp; Retirement Benefits (Direct)</t>
  </si>
  <si>
    <t>Therapy services - outpatient care</t>
  </si>
  <si>
    <t>Therapy services - inpatient residents</t>
  </si>
  <si>
    <t>Employer's taxes (Direct)</t>
  </si>
  <si>
    <r>
      <t xml:space="preserve">NOTE: </t>
    </r>
    <r>
      <rPr>
        <sz val="8"/>
        <color theme="1"/>
        <rFont val="Arial"/>
        <family val="2"/>
      </rPr>
      <t>Enter adjustments on Schedule D on the line for the expense center affected.</t>
    </r>
  </si>
  <si>
    <t>Allowable Basis</t>
  </si>
  <si>
    <r>
      <t>Reasonable Rate of Return</t>
    </r>
    <r>
      <rPr>
        <b/>
        <vertAlign val="superscript"/>
        <sz val="8"/>
        <color theme="1"/>
        <rFont val="Arial"/>
        <family val="2"/>
      </rPr>
      <t>1</t>
    </r>
  </si>
  <si>
    <t>Allowable Depreciation - Schedule C, C-1 and G-2</t>
  </si>
  <si>
    <t>Owner Basis:</t>
  </si>
  <si>
    <t>State Supplemental Assistance (12)</t>
  </si>
  <si>
    <t>County (13)</t>
  </si>
  <si>
    <t>Other (14)</t>
  </si>
  <si>
    <t>Percent Occupancy  Col 4/3 (16)</t>
  </si>
  <si>
    <t>Number of Unduplicated Admissions (17)</t>
  </si>
  <si>
    <t>Number of Unduplicated Discharges (18)</t>
  </si>
  <si>
    <t>Non-Paid Bed Hold Days (20)</t>
  </si>
  <si>
    <t>MCO 1 (21)</t>
  </si>
  <si>
    <t>MCO 4 (24)</t>
  </si>
  <si>
    <t>SCHEDULE G-2 -  LEASE / PROPERTY INFORMATION</t>
  </si>
  <si>
    <t>Medicaid Utilization Col 5, 6 and 10 / 4  (15)</t>
  </si>
  <si>
    <t>Medicaid Fee For Service (5)</t>
  </si>
  <si>
    <t>Medicaid Fee For Service (1)</t>
  </si>
  <si>
    <t>Group / Life &amp; Retirement Benefits</t>
  </si>
  <si>
    <t>94-97</t>
  </si>
  <si>
    <t>30, 65, 93</t>
  </si>
  <si>
    <t>Have all requirements of IAC 441 Chapter 81.6(11)o or 82.5(11)m  been met?</t>
  </si>
  <si>
    <t>NURSING FACILITY ENHANCED MEDICAID PAYMENT REPORT</t>
  </si>
  <si>
    <t>TOTAL ENVIRONMENTAL COSTS</t>
  </si>
  <si>
    <t>TOTAL DIRECT PATIENT CARE COSTS</t>
  </si>
  <si>
    <t>SCHEDULE C-1 CHANGE OF OWNERSHIP</t>
  </si>
  <si>
    <t>Allowable Straight-Line Depreciation                                         (4)</t>
  </si>
  <si>
    <t>Home Office costs</t>
  </si>
  <si>
    <t>CMS 15-1 § 2150 81.6(11)i, 82.5(11)f</t>
  </si>
  <si>
    <t>Company:</t>
  </si>
  <si>
    <t>% of time devoted THIS ICF.ID</t>
  </si>
  <si>
    <t>II.  ICF/ID</t>
  </si>
  <si>
    <t>I.  Nursing Facility &amp; ICF/MC</t>
  </si>
  <si>
    <t>ICF/MC              (12)</t>
  </si>
  <si>
    <t>Assisted Living                                                                           (13)</t>
  </si>
  <si>
    <t>Independent Living (14)</t>
  </si>
  <si>
    <t>Other                                                                                     (15)</t>
  </si>
  <si>
    <t>SCHEDULE H-1                                                                                                                                                                                                                                                   ICF/MC WAGES AND HOURS</t>
  </si>
  <si>
    <t>Total Wages Schedule D                                                                     ICF/MC                                                                                                           (1)</t>
  </si>
  <si>
    <t>Total                                                                                            Hours                                                                                                      ICF/MC                                                                                               (2)</t>
  </si>
  <si>
    <t>Average Hourly Wage   ICF/MC                                                              (3)</t>
  </si>
  <si>
    <t>Average Hours                                                                                          Per ICF/MC Patient Day                                                                           (4)</t>
  </si>
  <si>
    <t>Book Method (16)</t>
  </si>
  <si>
    <t>Book Annual Rate % (17)</t>
  </si>
  <si>
    <t>Book Depreciation Expense (18)</t>
  </si>
  <si>
    <t>Accumulated Book Depreciation End of Period (19)</t>
  </si>
  <si>
    <t>% of time devoted to THIS NF / ICF.MC</t>
  </si>
  <si>
    <t>Accrual</t>
  </si>
  <si>
    <t>Modified</t>
  </si>
  <si>
    <t>Cash</t>
  </si>
  <si>
    <t>Compilation</t>
  </si>
  <si>
    <t>Review</t>
  </si>
  <si>
    <t>Audit</t>
  </si>
  <si>
    <t>GAAP</t>
  </si>
  <si>
    <t>Tax</t>
  </si>
  <si>
    <t>Straight Line</t>
  </si>
  <si>
    <t>Period of Report:                       From:</t>
  </si>
  <si>
    <t>Period of Report:                                     From:</t>
  </si>
  <si>
    <t xml:space="preserve">             From:</t>
  </si>
  <si>
    <t>Period of Report:                From:</t>
  </si>
  <si>
    <t>Period of Report:                           From:</t>
  </si>
  <si>
    <t>Period of Report:                      From:</t>
  </si>
  <si>
    <t>Period of Report:             From:</t>
  </si>
  <si>
    <t>If the facility leases the space where NF, ICF/ID or ICF/MC services are provided, is it from a related party?</t>
  </si>
  <si>
    <t>If yes, complete Schedule G-2</t>
  </si>
  <si>
    <t>If yes, complete Schedule G, Part II</t>
  </si>
  <si>
    <t>Sch D Line of Lease / Property Adjustment</t>
  </si>
  <si>
    <t>1. Identify which managed care organizations you have contracts with:</t>
  </si>
  <si>
    <t>2. Does this facility have a Licensed CCDI Unit?</t>
  </si>
  <si>
    <t>3. Is this facility a CCRC?</t>
  </si>
  <si>
    <t>4.  Accounting Basis</t>
  </si>
  <si>
    <t>5.  Does this facility have annual financials prepared by an outside firm?</t>
  </si>
  <si>
    <t>8. Are there related party salaries reported on the cost report?</t>
  </si>
  <si>
    <t>9. Has the facility changed owners since 6/18/84?</t>
  </si>
  <si>
    <t>10. Does the facility lease the space where NF, ICF/ID, or ICF/MC services are provided?</t>
  </si>
  <si>
    <t>11. What depreciation method is used for book purposes?</t>
  </si>
  <si>
    <t>12. Has any allocation method changed from prior year?</t>
  </si>
  <si>
    <t>13. Is the facility self-insured?</t>
  </si>
  <si>
    <t>14. Who is the Medical Director?</t>
  </si>
  <si>
    <t>15. Are you claiming any legal fees associated with an administrative or judicial proceeding?</t>
  </si>
  <si>
    <t>16. Do agreements with residents require arbitration?</t>
  </si>
  <si>
    <t>Resource Center | U.S. Department of the Treasury</t>
  </si>
  <si>
    <t>Amount Allowable To Schedule G-2, Line 21</t>
  </si>
  <si>
    <t>7. Do you have a management company? See instructions.</t>
  </si>
  <si>
    <t>6. Do you have a home office that provides administrative support?  See instructions.</t>
  </si>
  <si>
    <t>Travel/Transportation Payroll Expenses (List out each line separately if in multiple cost centers)</t>
  </si>
  <si>
    <t>Total Expense Related to NF</t>
  </si>
  <si>
    <t>Expense Reported to Nursing Facility on Schedule D column 6</t>
  </si>
  <si>
    <t>Schedule D Line #</t>
  </si>
  <si>
    <t>Nursing Facility Expense Removed with Schedule B Adjustment</t>
  </si>
  <si>
    <t>Wages</t>
  </si>
  <si>
    <t>Employer's Taxes</t>
  </si>
  <si>
    <t>Group/Life &amp; Retirement Benefits</t>
  </si>
  <si>
    <t>Worker's Comp Insurance</t>
  </si>
  <si>
    <t>Other (list out)</t>
  </si>
  <si>
    <t>Total Expense Related to ICF/MC</t>
  </si>
  <si>
    <t>Expense Reported to ICF/MC on Schedule D column 8</t>
  </si>
  <si>
    <t>ICF/MC Expense Removed with Schedule B Adjustment</t>
  </si>
  <si>
    <t>Advertising, Public Relations, and Marketing Payroll Expenses (List out each line separately if in multiple cost centers)</t>
  </si>
  <si>
    <t>Historical cost of facility when the facility first entered Medicaid Program</t>
  </si>
  <si>
    <t>Calculation of Reasonable Rate of Return for NF and ICF/MC:</t>
  </si>
  <si>
    <t>Date of Lease Inception</t>
  </si>
  <si>
    <t>30-year Treasury Bond Rate</t>
  </si>
  <si>
    <r>
      <t>1</t>
    </r>
    <r>
      <rPr>
        <sz val="10"/>
        <color theme="1"/>
        <rFont val="Calibri"/>
        <family val="2"/>
        <scheme val="minor"/>
      </rPr>
      <t xml:space="preserve"> If claiming rate of return, see Supporting Schedule (2).</t>
    </r>
  </si>
  <si>
    <t>FIXED ASSETS</t>
  </si>
  <si>
    <t>Accelerated payments</t>
  </si>
  <si>
    <t>Plant fund balance - reserve for plant improvement, replacement</t>
  </si>
  <si>
    <t>Has Cost Been Adjusted to Lower of Total - column 6  or Allowable - column 7            (8)</t>
  </si>
  <si>
    <t>Right to Use Assets</t>
  </si>
  <si>
    <t>CMS 15-1 § 104.1</t>
  </si>
  <si>
    <t>Right of Use Assets</t>
  </si>
  <si>
    <t>Paid Bed Hold Days* (19)</t>
  </si>
  <si>
    <t>* Paid Bed Hold Days should also be included in total patient days in column 4 and in the appropriate payor columns 5 through 14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</si>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</sst>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00000"/>
    <numFmt numFmtId="167" formatCode="mm/dd/yy"/>
    <numFmt numFmtId="168" formatCode="[&lt;=9999999]###\-####;\(###\)\ ###\-####"/>
    <numFmt numFmtId="169" formatCode="&quot;$&quot;#,##0.00"/>
    <numFmt numFmtId="170" formatCode="0.0000%"/>
    <numFmt numFmtId="171" formatCode="mm/dd"/>
    <numFmt numFmtId="172" formatCode="###0;###0"/>
    <numFmt numFmtId="173" formatCode="&quot;$&quot;#,##0"/>
    <numFmt numFmtId="174" formatCode=";;;"/>
    <numFmt numFmtId="175" formatCode="_(&quot;$&quot;* #,##0_);_(&quot;$&quot;* \(#,##0\);_(&quot;$&quot;* &quot;-&quot;??_);_(@_)"/>
    <numFmt numFmtId="176" formatCode="0_);\(0\)"/>
    <numFmt numFmtId="177" formatCode="m/d/yy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34"/>
    </font>
    <font>
      <b/>
      <sz val="9"/>
      <name val="Arial"/>
      <family val="34"/>
    </font>
    <font>
      <sz val="9"/>
      <name val="Arial"/>
      <family val="3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10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7.5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8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  <font>
      <sz val="9"/>
      <color indexed="12"/>
      <name val="Arial"/>
      <family val="2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3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6" fillId="0" borderId="0"/>
    <xf numFmtId="0" fontId="29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11">
    <xf numFmtId="0" fontId="0" fillId="0" borderId="0" xfId="0"/>
    <xf numFmtId="0" fontId="10" fillId="0" borderId="0" xfId="3" applyFont="1" applyAlignment="1" applyProtection="1">
      <alignment horizontal="center"/>
    </xf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8" fillId="0" borderId="0" xfId="2" applyProtection="1"/>
    <xf numFmtId="0" fontId="11" fillId="0" borderId="0" xfId="3" applyFont="1" applyAlignment="1" applyProtection="1"/>
    <xf numFmtId="0" fontId="10" fillId="0" borderId="0" xfId="3" applyFont="1" applyBorder="1" applyAlignment="1" applyProtection="1">
      <alignment horizontal="center"/>
    </xf>
    <xf numFmtId="0" fontId="16" fillId="0" borderId="0" xfId="2" applyFont="1" applyBorder="1" applyAlignment="1" applyProtection="1">
      <alignment horizontal="center"/>
    </xf>
    <xf numFmtId="0" fontId="0" fillId="0" borderId="0" xfId="0" applyProtection="1">
      <protection locked="0"/>
    </xf>
    <xf numFmtId="0" fontId="19" fillId="3" borderId="3" xfId="3" applyFont="1" applyFill="1" applyBorder="1" applyAlignment="1" applyProtection="1"/>
    <xf numFmtId="0" fontId="13" fillId="0" borderId="0" xfId="3" applyFont="1" applyAlignment="1" applyProtection="1"/>
    <xf numFmtId="0" fontId="19" fillId="3" borderId="17" xfId="3" applyFont="1" applyFill="1" applyBorder="1" applyAlignment="1" applyProtection="1"/>
    <xf numFmtId="0" fontId="19" fillId="3" borderId="27" xfId="2" applyFont="1" applyFill="1" applyBorder="1" applyProtection="1"/>
    <xf numFmtId="0" fontId="19" fillId="3" borderId="8" xfId="2" applyFont="1" applyFill="1" applyBorder="1" applyProtection="1"/>
    <xf numFmtId="0" fontId="19" fillId="3" borderId="5" xfId="2" applyFont="1" applyFill="1" applyBorder="1" applyProtection="1"/>
    <xf numFmtId="0" fontId="19" fillId="3" borderId="3" xfId="2" applyFont="1" applyFill="1" applyBorder="1" applyProtection="1"/>
    <xf numFmtId="0" fontId="19" fillId="3" borderId="3" xfId="2" applyFont="1" applyFill="1" applyBorder="1" applyAlignment="1" applyProtection="1">
      <alignment horizontal="left"/>
    </xf>
    <xf numFmtId="0" fontId="19" fillId="3" borderId="3" xfId="2" applyFont="1" applyFill="1" applyBorder="1" applyAlignment="1" applyProtection="1"/>
    <xf numFmtId="0" fontId="19" fillId="3" borderId="17" xfId="2" applyFont="1" applyFill="1" applyBorder="1" applyAlignment="1" applyProtection="1"/>
    <xf numFmtId="167" fontId="13" fillId="3" borderId="4" xfId="2" applyNumberFormat="1" applyFont="1" applyFill="1" applyBorder="1" applyAlignment="1" applyProtection="1">
      <alignment horizontal="left"/>
    </xf>
    <xf numFmtId="0" fontId="18" fillId="0" borderId="0" xfId="0" applyFont="1" applyProtection="1">
      <protection locked="0"/>
    </xf>
    <xf numFmtId="0" fontId="19" fillId="3" borderId="2" xfId="3" applyFont="1" applyFill="1" applyBorder="1" applyAlignment="1" applyProtection="1">
      <alignment horizontal="left"/>
    </xf>
    <xf numFmtId="167" fontId="13" fillId="3" borderId="3" xfId="2" applyNumberFormat="1" applyFont="1" applyFill="1" applyBorder="1" applyAlignment="1" applyProtection="1"/>
    <xf numFmtId="167" fontId="13" fillId="3" borderId="5" xfId="2" applyNumberFormat="1" applyFont="1" applyFill="1" applyBorder="1" applyAlignment="1" applyProtection="1"/>
    <xf numFmtId="167" fontId="13" fillId="3" borderId="18" xfId="2" applyNumberFormat="1" applyFont="1" applyFill="1" applyBorder="1" applyAlignment="1" applyProtection="1"/>
    <xf numFmtId="0" fontId="12" fillId="3" borderId="2" xfId="3" applyFont="1" applyFill="1" applyBorder="1" applyAlignment="1" applyProtection="1">
      <alignment horizontal="left"/>
    </xf>
    <xf numFmtId="167" fontId="11" fillId="3" borderId="3" xfId="3" applyNumberFormat="1" applyFont="1" applyFill="1" applyBorder="1" applyAlignment="1" applyProtection="1"/>
    <xf numFmtId="167" fontId="11" fillId="3" borderId="18" xfId="3" applyNumberFormat="1" applyFont="1" applyFill="1" applyBorder="1" applyAlignment="1" applyProtection="1"/>
    <xf numFmtId="9" fontId="30" fillId="0" borderId="2" xfId="4" applyFont="1" applyBorder="1" applyAlignment="1" applyProtection="1">
      <alignment horizontal="right"/>
      <protection locked="0"/>
    </xf>
    <xf numFmtId="0" fontId="13" fillId="3" borderId="18" xfId="2" applyFont="1" applyFill="1" applyBorder="1" applyAlignment="1" applyProtection="1">
      <alignment horizontal="left"/>
    </xf>
    <xf numFmtId="0" fontId="0" fillId="0" borderId="0" xfId="0" applyProtection="1"/>
    <xf numFmtId="0" fontId="13" fillId="0" borderId="0" xfId="3" applyFont="1" applyFill="1" applyAlignment="1" applyProtection="1"/>
    <xf numFmtId="0" fontId="34" fillId="0" borderId="0" xfId="5" applyFont="1" applyProtection="1"/>
    <xf numFmtId="44" fontId="30" fillId="0" borderId="2" xfId="14" applyFont="1" applyBorder="1" applyAlignment="1" applyProtection="1">
      <alignment horizontal="left"/>
    </xf>
    <xf numFmtId="37" fontId="30" fillId="0" borderId="2" xfId="3" applyNumberFormat="1" applyFont="1" applyBorder="1" applyAlignment="1" applyProtection="1">
      <alignment horizontal="right"/>
    </xf>
    <xf numFmtId="9" fontId="30" fillId="0" borderId="2" xfId="4" applyFont="1" applyBorder="1" applyAlignment="1" applyProtection="1">
      <alignment horizontal="right"/>
    </xf>
    <xf numFmtId="42" fontId="30" fillId="0" borderId="2" xfId="14" applyNumberFormat="1" applyFont="1" applyBorder="1" applyAlignment="1" applyProtection="1">
      <alignment horizontal="left"/>
    </xf>
    <xf numFmtId="0" fontId="13" fillId="0" borderId="0" xfId="2" applyFont="1" applyProtection="1"/>
    <xf numFmtId="0" fontId="10" fillId="0" borderId="0" xfId="2" applyFont="1" applyProtection="1"/>
    <xf numFmtId="3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Protection="1"/>
    <xf numFmtId="10" fontId="13" fillId="0" borderId="0" xfId="4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1" fillId="0" borderId="0" xfId="9" applyFont="1" applyProtection="1"/>
    <xf numFmtId="0" fontId="27" fillId="0" borderId="0" xfId="13" applyFont="1" applyProtection="1"/>
    <xf numFmtId="0" fontId="12" fillId="0" borderId="13" xfId="3" applyFont="1" applyFill="1" applyBorder="1" applyAlignment="1" applyProtection="1">
      <alignment vertical="center"/>
    </xf>
    <xf numFmtId="0" fontId="12" fillId="0" borderId="14" xfId="3" applyFont="1" applyFill="1" applyBorder="1" applyAlignment="1" applyProtection="1">
      <alignment vertical="center"/>
    </xf>
    <xf numFmtId="0" fontId="12" fillId="0" borderId="67" xfId="3" applyFont="1" applyFill="1" applyBorder="1" applyAlignment="1" applyProtection="1">
      <alignment vertical="center"/>
    </xf>
    <xf numFmtId="0" fontId="31" fillId="0" borderId="0" xfId="13" applyFont="1" applyFill="1" applyProtection="1"/>
    <xf numFmtId="0" fontId="27" fillId="0" borderId="0" xfId="13" applyFont="1" applyFill="1" applyProtection="1"/>
    <xf numFmtId="0" fontId="12" fillId="0" borderId="43" xfId="3" applyFont="1" applyFill="1" applyBorder="1" applyAlignment="1" applyProtection="1">
      <alignment vertical="center"/>
    </xf>
    <xf numFmtId="0" fontId="12" fillId="0" borderId="6" xfId="3" applyFont="1" applyFill="1" applyBorder="1" applyAlignment="1" applyProtection="1">
      <alignment vertical="center"/>
    </xf>
    <xf numFmtId="0" fontId="31" fillId="0" borderId="0" xfId="13" applyFont="1" applyProtection="1"/>
    <xf numFmtId="3" fontId="27" fillId="0" borderId="2" xfId="0" applyNumberFormat="1" applyFont="1" applyBorder="1" applyAlignment="1" applyProtection="1">
      <alignment horizontal="right"/>
    </xf>
    <xf numFmtId="0" fontId="11" fillId="0" borderId="0" xfId="13" applyFont="1" applyAlignment="1" applyProtection="1">
      <alignment vertical="center"/>
    </xf>
    <xf numFmtId="0" fontId="8" fillId="0" borderId="0" xfId="13" applyFont="1" applyAlignment="1" applyProtection="1">
      <alignment vertical="center"/>
    </xf>
    <xf numFmtId="0" fontId="25" fillId="0" borderId="0" xfId="13" applyFont="1" applyProtection="1"/>
    <xf numFmtId="0" fontId="26" fillId="0" borderId="0" xfId="13" applyFont="1" applyProtection="1"/>
    <xf numFmtId="0" fontId="5" fillId="0" borderId="0" xfId="13" applyProtection="1"/>
    <xf numFmtId="3" fontId="27" fillId="0" borderId="2" xfId="0" applyNumberFormat="1" applyFont="1" applyBorder="1" applyAlignment="1" applyProtection="1">
      <alignment horizontal="right"/>
      <protection locked="0"/>
    </xf>
    <xf numFmtId="3" fontId="27" fillId="0" borderId="3" xfId="0" applyNumberFormat="1" applyFont="1" applyBorder="1" applyAlignment="1" applyProtection="1">
      <protection locked="0"/>
    </xf>
    <xf numFmtId="0" fontId="6" fillId="0" borderId="0" xfId="9" applyProtection="1"/>
    <xf numFmtId="0" fontId="27" fillId="0" borderId="0" xfId="9" applyFont="1" applyProtection="1"/>
    <xf numFmtId="0" fontId="27" fillId="8" borderId="30" xfId="9" applyFont="1" applyFill="1" applyBorder="1" applyProtection="1"/>
    <xf numFmtId="0" fontId="25" fillId="0" borderId="0" xfId="9" applyFont="1" applyProtection="1"/>
    <xf numFmtId="0" fontId="6" fillId="0" borderId="0" xfId="9" applyAlignment="1" applyProtection="1"/>
    <xf numFmtId="0" fontId="25" fillId="0" borderId="0" xfId="9" applyFont="1" applyProtection="1">
      <protection locked="0"/>
    </xf>
    <xf numFmtId="0" fontId="11" fillId="0" borderId="0" xfId="2" applyFont="1" applyAlignment="1" applyProtection="1"/>
    <xf numFmtId="0" fontId="13" fillId="0" borderId="0" xfId="2" applyFont="1" applyAlignment="1" applyProtection="1"/>
    <xf numFmtId="0" fontId="8" fillId="0" borderId="0" xfId="2" applyAlignment="1" applyProtection="1"/>
    <xf numFmtId="0" fontId="35" fillId="0" borderId="0" xfId="0" applyFont="1" applyFill="1" applyAlignment="1" applyProtection="1">
      <alignment horizontal="left"/>
    </xf>
    <xf numFmtId="0" fontId="13" fillId="3" borderId="18" xfId="2" applyFont="1" applyFill="1" applyBorder="1" applyAlignment="1" applyProtection="1">
      <alignment horizontal="left"/>
    </xf>
    <xf numFmtId="167" fontId="13" fillId="3" borderId="18" xfId="2" applyNumberFormat="1" applyFont="1" applyFill="1" applyBorder="1" applyAlignment="1" applyProtection="1">
      <alignment horizontal="left"/>
    </xf>
    <xf numFmtId="0" fontId="19" fillId="3" borderId="18" xfId="3" applyFont="1" applyFill="1" applyBorder="1" applyAlignment="1" applyProtection="1"/>
    <xf numFmtId="1" fontId="13" fillId="3" borderId="5" xfId="3" applyNumberFormat="1" applyFont="1" applyFill="1" applyBorder="1" applyAlignment="1" applyProtection="1"/>
    <xf numFmtId="1" fontId="13" fillId="3" borderId="18" xfId="3" applyNumberFormat="1" applyFont="1" applyFill="1" applyBorder="1" applyAlignment="1" applyProtection="1"/>
    <xf numFmtId="167" fontId="13" fillId="3" borderId="5" xfId="3" applyNumberFormat="1" applyFont="1" applyFill="1" applyBorder="1" applyAlignment="1" applyProtection="1"/>
    <xf numFmtId="167" fontId="13" fillId="3" borderId="18" xfId="3" applyNumberFormat="1" applyFont="1" applyFill="1" applyBorder="1" applyAlignment="1" applyProtection="1"/>
    <xf numFmtId="0" fontId="19" fillId="3" borderId="18" xfId="2" applyFont="1" applyFill="1" applyBorder="1" applyAlignment="1" applyProtection="1"/>
    <xf numFmtId="0" fontId="13" fillId="0" borderId="0" xfId="0" applyFont="1" applyFill="1" applyBorder="1" applyProtection="1"/>
    <xf numFmtId="0" fontId="37" fillId="0" borderId="0" xfId="3" applyFont="1" applyProtection="1"/>
    <xf numFmtId="0" fontId="38" fillId="0" borderId="0" xfId="0" applyFont="1" applyBorder="1" applyAlignment="1" applyProtection="1"/>
    <xf numFmtId="0" fontId="25" fillId="0" borderId="0" xfId="3" applyFont="1" applyProtection="1"/>
    <xf numFmtId="0" fontId="30" fillId="0" borderId="0" xfId="3" applyFont="1" applyProtection="1"/>
    <xf numFmtId="0" fontId="39" fillId="0" borderId="0" xfId="3" applyFont="1" applyProtection="1"/>
    <xf numFmtId="0" fontId="30" fillId="0" borderId="0" xfId="3" applyFont="1" applyBorder="1" applyProtection="1"/>
    <xf numFmtId="0" fontId="30" fillId="0" borderId="0" xfId="3" applyFont="1" applyFill="1" applyProtection="1"/>
    <xf numFmtId="0" fontId="30" fillId="0" borderId="0" xfId="3" applyFont="1" applyFill="1" applyAlignment="1" applyProtection="1">
      <alignment vertical="center"/>
    </xf>
    <xf numFmtId="0" fontId="30" fillId="0" borderId="11" xfId="3" applyFont="1" applyBorder="1" applyProtection="1"/>
    <xf numFmtId="0" fontId="30" fillId="0" borderId="0" xfId="3" applyFont="1" applyBorder="1" applyAlignment="1" applyProtection="1">
      <alignment horizontal="center"/>
    </xf>
    <xf numFmtId="0" fontId="30" fillId="0" borderId="30" xfId="3" applyFont="1" applyBorder="1" applyAlignment="1" applyProtection="1">
      <alignment horizontal="center"/>
    </xf>
    <xf numFmtId="0" fontId="30" fillId="0" borderId="27" xfId="3" applyFont="1" applyBorder="1" applyAlignment="1" applyProtection="1">
      <alignment horizontal="center"/>
    </xf>
    <xf numFmtId="0" fontId="30" fillId="0" borderId="33" xfId="3" applyFont="1" applyBorder="1" applyAlignment="1" applyProtection="1">
      <alignment horizontal="center"/>
      <protection locked="0"/>
    </xf>
    <xf numFmtId="0" fontId="30" fillId="0" borderId="0" xfId="3" applyFont="1" applyBorder="1" applyAlignment="1" applyProtection="1">
      <alignment horizontal="left"/>
    </xf>
    <xf numFmtId="0" fontId="37" fillId="0" borderId="3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37" fillId="0" borderId="12" xfId="0" applyFont="1" applyBorder="1" applyAlignment="1" applyProtection="1">
      <alignment horizontal="center"/>
    </xf>
    <xf numFmtId="0" fontId="30" fillId="0" borderId="11" xfId="3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0" fillId="0" borderId="13" xfId="3" applyFont="1" applyBorder="1" applyAlignment="1" applyProtection="1">
      <alignment horizontal="center"/>
    </xf>
    <xf numFmtId="0" fontId="30" fillId="0" borderId="14" xfId="3" applyFont="1" applyBorder="1" applyAlignment="1" applyProtection="1">
      <alignment horizontal="center"/>
    </xf>
    <xf numFmtId="0" fontId="30" fillId="0" borderId="22" xfId="3" applyFont="1" applyBorder="1" applyAlignment="1" applyProtection="1">
      <alignment horizontal="center"/>
    </xf>
    <xf numFmtId="0" fontId="37" fillId="0" borderId="56" xfId="0" applyFont="1" applyBorder="1" applyAlignment="1" applyProtection="1">
      <alignment horizontal="center"/>
    </xf>
    <xf numFmtId="0" fontId="37" fillId="0" borderId="14" xfId="0" applyFont="1" applyBorder="1" applyAlignment="1" applyProtection="1">
      <alignment horizontal="center"/>
    </xf>
    <xf numFmtId="0" fontId="37" fillId="0" borderId="15" xfId="0" applyFont="1" applyBorder="1" applyAlignment="1" applyProtection="1">
      <alignment horizontal="center"/>
    </xf>
    <xf numFmtId="0" fontId="30" fillId="0" borderId="32" xfId="3" applyFont="1" applyBorder="1" applyAlignment="1" applyProtection="1">
      <alignment horizontal="center"/>
    </xf>
    <xf numFmtId="0" fontId="30" fillId="0" borderId="33" xfId="3" applyFont="1" applyBorder="1" applyAlignment="1" applyProtection="1">
      <alignment horizontal="center"/>
    </xf>
    <xf numFmtId="0" fontId="40" fillId="0" borderId="0" xfId="0" applyFont="1" applyAlignment="1" applyProtection="1">
      <alignment vertical="center"/>
    </xf>
    <xf numFmtId="0" fontId="39" fillId="0" borderId="0" xfId="3" applyFont="1" applyFill="1" applyBorder="1" applyAlignment="1" applyProtection="1">
      <alignment horizontal="left"/>
    </xf>
    <xf numFmtId="0" fontId="39" fillId="4" borderId="2" xfId="3" applyFont="1" applyFill="1" applyBorder="1" applyAlignment="1" applyProtection="1">
      <alignment horizontal="left"/>
    </xf>
    <xf numFmtId="0" fontId="30" fillId="0" borderId="0" xfId="3" applyFont="1" applyAlignment="1" applyProtection="1"/>
    <xf numFmtId="0" fontId="39" fillId="3" borderId="3" xfId="3" applyFont="1" applyFill="1" applyBorder="1" applyAlignment="1" applyProtection="1"/>
    <xf numFmtId="0" fontId="39" fillId="3" borderId="5" xfId="3" applyFont="1" applyFill="1" applyBorder="1" applyAlignment="1" applyProtection="1"/>
    <xf numFmtId="164" fontId="39" fillId="3" borderId="2" xfId="3" applyNumberFormat="1" applyFont="1" applyFill="1" applyBorder="1" applyAlignment="1" applyProtection="1"/>
    <xf numFmtId="167" fontId="30" fillId="3" borderId="4" xfId="3" applyNumberFormat="1" applyFont="1" applyFill="1" applyBorder="1" applyAlignment="1" applyProtection="1">
      <alignment horizontal="left"/>
    </xf>
    <xf numFmtId="0" fontId="30" fillId="0" borderId="0" xfId="3" applyFont="1" applyBorder="1" applyAlignment="1" applyProtection="1"/>
    <xf numFmtId="0" fontId="41" fillId="0" borderId="0" xfId="0" applyFont="1" applyAlignment="1" applyProtection="1">
      <alignment horizontal="centerContinuous"/>
    </xf>
    <xf numFmtId="0" fontId="37" fillId="0" borderId="0" xfId="0" applyFont="1" applyProtection="1"/>
    <xf numFmtId="0" fontId="30" fillId="0" borderId="0" xfId="0" applyFont="1" applyProtection="1"/>
    <xf numFmtId="0" fontId="30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27" fillId="0" borderId="0" xfId="3" applyFont="1" applyAlignment="1" applyProtection="1"/>
    <xf numFmtId="0" fontId="30" fillId="0" borderId="0" xfId="3" applyFont="1" applyAlignment="1" applyProtection="1">
      <alignment vertical="center"/>
    </xf>
    <xf numFmtId="0" fontId="30" fillId="0" borderId="6" xfId="3" applyFont="1" applyBorder="1" applyAlignment="1" applyProtection="1"/>
    <xf numFmtId="0" fontId="30" fillId="0" borderId="25" xfId="3" applyFont="1" applyBorder="1" applyAlignment="1" applyProtection="1"/>
    <xf numFmtId="0" fontId="30" fillId="0" borderId="45" xfId="0" applyFont="1" applyBorder="1" applyProtection="1"/>
    <xf numFmtId="0" fontId="30" fillId="0" borderId="23" xfId="3" applyFont="1" applyBorder="1" applyAlignment="1" applyProtection="1"/>
    <xf numFmtId="0" fontId="30" fillId="0" borderId="50" xfId="3" applyFont="1" applyBorder="1" applyAlignment="1" applyProtection="1"/>
    <xf numFmtId="0" fontId="30" fillId="0" borderId="59" xfId="3" applyFont="1" applyBorder="1" applyAlignment="1" applyProtection="1">
      <alignment horizontal="center"/>
      <protection locked="0"/>
    </xf>
    <xf numFmtId="0" fontId="30" fillId="0" borderId="19" xfId="3" applyFont="1" applyBorder="1" applyAlignment="1" applyProtection="1"/>
    <xf numFmtId="0" fontId="30" fillId="0" borderId="51" xfId="3" applyFont="1" applyBorder="1" applyAlignment="1" applyProtection="1"/>
    <xf numFmtId="0" fontId="30" fillId="0" borderId="5" xfId="3" applyFont="1" applyBorder="1" applyAlignment="1" applyProtection="1"/>
    <xf numFmtId="0" fontId="30" fillId="0" borderId="14" xfId="3" applyFont="1" applyBorder="1" applyAlignment="1" applyProtection="1"/>
    <xf numFmtId="0" fontId="30" fillId="0" borderId="16" xfId="3" applyFont="1" applyBorder="1" applyAlignment="1" applyProtection="1"/>
    <xf numFmtId="0" fontId="30" fillId="0" borderId="15" xfId="3" applyFont="1" applyBorder="1" applyAlignment="1" applyProtection="1"/>
    <xf numFmtId="0" fontId="30" fillId="0" borderId="20" xfId="3" applyFont="1" applyBorder="1" applyAlignment="1" applyProtection="1"/>
    <xf numFmtId="0" fontId="30" fillId="0" borderId="7" xfId="3" applyFont="1" applyBorder="1" applyAlignment="1" applyProtection="1"/>
    <xf numFmtId="0" fontId="30" fillId="0" borderId="9" xfId="3" applyFont="1" applyBorder="1" applyAlignment="1" applyProtection="1"/>
    <xf numFmtId="0" fontId="30" fillId="0" borderId="11" xfId="3" applyFont="1" applyBorder="1" applyAlignment="1" applyProtection="1"/>
    <xf numFmtId="0" fontId="30" fillId="0" borderId="33" xfId="0" applyFont="1" applyBorder="1" applyProtection="1"/>
    <xf numFmtId="0" fontId="30" fillId="0" borderId="10" xfId="3" applyFont="1" applyBorder="1" applyAlignment="1" applyProtection="1"/>
    <xf numFmtId="0" fontId="30" fillId="0" borderId="3" xfId="3" applyFont="1" applyBorder="1" applyAlignment="1" applyProtection="1"/>
    <xf numFmtId="0" fontId="30" fillId="0" borderId="32" xfId="0" applyFont="1" applyBorder="1" applyProtection="1"/>
    <xf numFmtId="0" fontId="30" fillId="0" borderId="32" xfId="3" applyFont="1" applyBorder="1" applyAlignment="1" applyProtection="1"/>
    <xf numFmtId="0" fontId="30" fillId="0" borderId="19" xfId="3" applyFont="1" applyBorder="1" applyAlignment="1" applyProtection="1">
      <alignment horizontal="center"/>
    </xf>
    <xf numFmtId="0" fontId="30" fillId="0" borderId="35" xfId="0" applyFont="1" applyBorder="1" applyProtection="1"/>
    <xf numFmtId="0" fontId="30" fillId="0" borderId="43" xfId="0" applyFont="1" applyBorder="1" applyProtection="1"/>
    <xf numFmtId="0" fontId="30" fillId="0" borderId="29" xfId="3" applyFont="1" applyFill="1" applyBorder="1" applyAlignment="1" applyProtection="1">
      <alignment horizontal="left"/>
    </xf>
    <xf numFmtId="0" fontId="30" fillId="0" borderId="0" xfId="3" applyFont="1" applyFill="1" applyBorder="1" applyAlignment="1" applyProtection="1">
      <alignment horizontal="left"/>
    </xf>
    <xf numFmtId="0" fontId="30" fillId="0" borderId="30" xfId="3" applyFont="1" applyFill="1" applyBorder="1" applyAlignment="1" applyProtection="1">
      <alignment horizontal="left"/>
    </xf>
    <xf numFmtId="0" fontId="39" fillId="3" borderId="41" xfId="3" applyFont="1" applyFill="1" applyBorder="1" applyAlignment="1" applyProtection="1">
      <alignment horizontal="left"/>
    </xf>
    <xf numFmtId="0" fontId="39" fillId="4" borderId="37" xfId="3" applyFont="1" applyFill="1" applyBorder="1" applyAlignment="1" applyProtection="1">
      <alignment horizontal="center" vertical="center"/>
    </xf>
    <xf numFmtId="0" fontId="39" fillId="4" borderId="32" xfId="3" applyFont="1" applyFill="1" applyBorder="1" applyAlignment="1" applyProtection="1">
      <alignment horizontal="center" vertical="center"/>
    </xf>
    <xf numFmtId="37" fontId="30" fillId="0" borderId="2" xfId="3" applyNumberFormat="1" applyFont="1" applyFill="1" applyBorder="1" applyAlignment="1" applyProtection="1">
      <protection locked="0"/>
    </xf>
    <xf numFmtId="0" fontId="39" fillId="4" borderId="40" xfId="3" applyFont="1" applyFill="1" applyBorder="1" applyAlignment="1" applyProtection="1">
      <alignment horizontal="center" vertical="center"/>
    </xf>
    <xf numFmtId="0" fontId="39" fillId="4" borderId="43" xfId="3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/>
    <xf numFmtId="37" fontId="30" fillId="0" borderId="3" xfId="3" applyNumberFormat="1" applyFont="1" applyFill="1" applyBorder="1" applyAlignment="1" applyProtection="1">
      <protection locked="0"/>
    </xf>
    <xf numFmtId="0" fontId="27" fillId="0" borderId="0" xfId="3" applyFont="1" applyAlignment="1" applyProtection="1">
      <alignment wrapText="1"/>
    </xf>
    <xf numFmtId="0" fontId="30" fillId="0" borderId="0" xfId="3" applyFont="1" applyAlignment="1" applyProtection="1">
      <alignment wrapText="1"/>
    </xf>
    <xf numFmtId="0" fontId="30" fillId="0" borderId="0" xfId="3" applyFont="1" applyFill="1" applyAlignment="1" applyProtection="1">
      <alignment wrapText="1"/>
    </xf>
    <xf numFmtId="37" fontId="32" fillId="0" borderId="43" xfId="3" applyNumberFormat="1" applyFont="1" applyBorder="1" applyAlignment="1" applyProtection="1">
      <alignment horizontal="left" vertical="center" wrapText="1"/>
    </xf>
    <xf numFmtId="37" fontId="39" fillId="0" borderId="25" xfId="3" applyNumberFormat="1" applyFont="1" applyBorder="1" applyAlignment="1" applyProtection="1">
      <alignment horizontal="center" vertical="center" wrapText="1"/>
    </xf>
    <xf numFmtId="37" fontId="30" fillId="0" borderId="59" xfId="3" applyNumberFormat="1" applyFont="1" applyBorder="1" applyAlignment="1" applyProtection="1">
      <alignment horizontal="center" vertical="center" wrapText="1"/>
    </xf>
    <xf numFmtId="0" fontId="36" fillId="0" borderId="0" xfId="3" applyFont="1" applyFill="1" applyBorder="1" applyAlignment="1" applyProtection="1">
      <alignment vertical="center" wrapText="1"/>
    </xf>
    <xf numFmtId="37" fontId="30" fillId="0" borderId="0" xfId="3" applyNumberFormat="1" applyFont="1" applyFill="1" applyBorder="1" applyAlignment="1" applyProtection="1">
      <alignment horizontal="right" vertical="center" wrapText="1"/>
    </xf>
    <xf numFmtId="0" fontId="39" fillId="0" borderId="0" xfId="3" applyFont="1" applyBorder="1" applyAlignment="1" applyProtection="1">
      <alignment horizontal="right" vertical="center"/>
    </xf>
    <xf numFmtId="0" fontId="25" fillId="0" borderId="0" xfId="3" applyFont="1" applyAlignment="1" applyProtection="1"/>
    <xf numFmtId="167" fontId="30" fillId="0" borderId="29" xfId="3" applyNumberFormat="1" applyFont="1" applyFill="1" applyBorder="1" applyAlignment="1" applyProtection="1">
      <alignment horizontal="left"/>
    </xf>
    <xf numFmtId="167" fontId="30" fillId="0" borderId="0" xfId="3" applyNumberFormat="1" applyFont="1" applyFill="1" applyBorder="1" applyAlignment="1" applyProtection="1">
      <alignment horizontal="left"/>
    </xf>
    <xf numFmtId="1" fontId="30" fillId="0" borderId="26" xfId="3" applyNumberFormat="1" applyFont="1" applyBorder="1" applyAlignment="1" applyProtection="1">
      <alignment horizontal="center" vertical="center"/>
      <protection locked="0"/>
    </xf>
    <xf numFmtId="1" fontId="30" fillId="0" borderId="2" xfId="3" applyNumberFormat="1" applyFont="1" applyBorder="1" applyAlignment="1" applyProtection="1">
      <alignment horizontal="center" vertical="center"/>
      <protection locked="0"/>
    </xf>
    <xf numFmtId="1" fontId="30" fillId="0" borderId="55" xfId="3" applyNumberFormat="1" applyFont="1" applyBorder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center"/>
    </xf>
    <xf numFmtId="0" fontId="39" fillId="3" borderId="2" xfId="3" applyFont="1" applyFill="1" applyBorder="1" applyAlignment="1" applyProtection="1"/>
    <xf numFmtId="0" fontId="38" fillId="0" borderId="0" xfId="10" applyFont="1" applyAlignment="1" applyProtection="1"/>
    <xf numFmtId="0" fontId="38" fillId="0" borderId="0" xfId="10" applyFont="1" applyAlignment="1" applyProtection="1">
      <alignment horizontal="center"/>
    </xf>
    <xf numFmtId="0" fontId="38" fillId="0" borderId="0" xfId="10" applyFont="1" applyProtection="1"/>
    <xf numFmtId="0" fontId="30" fillId="0" borderId="0" xfId="0" applyFont="1" applyAlignment="1" applyProtection="1"/>
    <xf numFmtId="0" fontId="38" fillId="0" borderId="32" xfId="3" applyFont="1" applyBorder="1" applyAlignment="1" applyProtection="1">
      <alignment horizontal="left"/>
    </xf>
    <xf numFmtId="0" fontId="41" fillId="0" borderId="32" xfId="3" applyFont="1" applyBorder="1" applyAlignment="1" applyProtection="1">
      <alignment horizontal="left" indent="2"/>
    </xf>
    <xf numFmtId="0" fontId="38" fillId="0" borderId="0" xfId="10" applyFont="1" applyBorder="1" applyAlignment="1" applyProtection="1">
      <alignment horizontal="center"/>
    </xf>
    <xf numFmtId="37" fontId="38" fillId="0" borderId="0" xfId="12" applyNumberFormat="1" applyFont="1" applyBorder="1" applyAlignment="1" applyProtection="1"/>
    <xf numFmtId="0" fontId="39" fillId="0" borderId="0" xfId="3" applyFont="1" applyFill="1" applyBorder="1" applyAlignment="1" applyProtection="1">
      <alignment vertical="center"/>
    </xf>
    <xf numFmtId="0" fontId="39" fillId="0" borderId="0" xfId="0" applyFont="1" applyBorder="1" applyAlignment="1" applyProtection="1"/>
    <xf numFmtId="0" fontId="30" fillId="0" borderId="0" xfId="0" applyFont="1" applyBorder="1" applyAlignment="1" applyProtection="1"/>
    <xf numFmtId="0" fontId="39" fillId="0" borderId="56" xfId="3" quotePrefix="1" applyFont="1" applyFill="1" applyBorder="1" applyAlignment="1" applyProtection="1">
      <alignment horizontal="center" wrapText="1"/>
    </xf>
    <xf numFmtId="37" fontId="30" fillId="0" borderId="0" xfId="0" applyNumberFormat="1" applyFont="1" applyBorder="1" applyAlignment="1" applyProtection="1"/>
    <xf numFmtId="42" fontId="30" fillId="0" borderId="2" xfId="14" applyNumberFormat="1" applyFont="1" applyBorder="1" applyAlignment="1" applyProtection="1">
      <alignment horizontal="right"/>
      <protection locked="0"/>
    </xf>
    <xf numFmtId="42" fontId="30" fillId="0" borderId="2" xfId="14" applyNumberFormat="1" applyFont="1" applyBorder="1" applyAlignment="1" applyProtection="1">
      <alignment horizontal="right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/>
    <xf numFmtId="42" fontId="30" fillId="0" borderId="2" xfId="14" applyNumberFormat="1" applyFont="1" applyBorder="1" applyAlignment="1" applyProtection="1">
      <protection locked="0"/>
    </xf>
    <xf numFmtId="42" fontId="30" fillId="0" borderId="1" xfId="14" applyNumberFormat="1" applyFont="1" applyBorder="1" applyAlignment="1" applyProtection="1">
      <protection locked="0"/>
    </xf>
    <xf numFmtId="0" fontId="39" fillId="0" borderId="0" xfId="0" applyFont="1" applyAlignment="1" applyProtection="1">
      <alignment wrapText="1"/>
    </xf>
    <xf numFmtId="0" fontId="39" fillId="0" borderId="0" xfId="3" applyFont="1" applyBorder="1" applyAlignment="1" applyProtection="1">
      <alignment horizontal="left" wrapText="1"/>
    </xf>
    <xf numFmtId="37" fontId="39" fillId="0" borderId="0" xfId="0" applyNumberFormat="1" applyFont="1" applyBorder="1" applyAlignment="1" applyProtection="1">
      <alignment horizontal="left"/>
    </xf>
    <xf numFmtId="3" fontId="30" fillId="0" borderId="0" xfId="1" applyNumberFormat="1" applyFont="1" applyBorder="1" applyAlignment="1" applyProtection="1">
      <alignment horizontal="left"/>
    </xf>
    <xf numFmtId="3" fontId="30" fillId="0" borderId="0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3" fontId="30" fillId="0" borderId="0" xfId="1" applyNumberFormat="1" applyFont="1" applyBorder="1" applyAlignment="1" applyProtection="1">
      <alignment horizontal="left" indent="2"/>
    </xf>
    <xf numFmtId="3" fontId="30" fillId="0" borderId="0" xfId="0" applyNumberFormat="1" applyFont="1" applyBorder="1" applyAlignment="1" applyProtection="1"/>
    <xf numFmtId="0" fontId="25" fillId="0" borderId="0" xfId="3" applyFont="1" applyBorder="1" applyAlignment="1" applyProtection="1"/>
    <xf numFmtId="0" fontId="39" fillId="0" borderId="0" xfId="0" applyFont="1" applyAlignment="1" applyProtection="1">
      <alignment horizontal="right"/>
    </xf>
    <xf numFmtId="3" fontId="30" fillId="0" borderId="0" xfId="0" applyNumberFormat="1" applyFont="1" applyAlignment="1" applyProtection="1"/>
    <xf numFmtId="0" fontId="30" fillId="3" borderId="18" xfId="3" applyNumberFormat="1" applyFont="1" applyFill="1" applyBorder="1" applyAlignment="1" applyProtection="1">
      <alignment horizontal="left"/>
    </xf>
    <xf numFmtId="0" fontId="39" fillId="3" borderId="17" xfId="3" applyFont="1" applyFill="1" applyBorder="1" applyAlignment="1" applyProtection="1"/>
    <xf numFmtId="0" fontId="39" fillId="4" borderId="18" xfId="3" applyFont="1" applyFill="1" applyBorder="1" applyAlignment="1" applyProtection="1"/>
    <xf numFmtId="165" fontId="30" fillId="0" borderId="0" xfId="3" applyNumberFormat="1" applyFont="1" applyAlignment="1" applyProtection="1"/>
    <xf numFmtId="1" fontId="30" fillId="0" borderId="0" xfId="3" applyNumberFormat="1" applyFont="1" applyAlignment="1" applyProtection="1">
      <alignment horizontal="center"/>
    </xf>
    <xf numFmtId="1" fontId="25" fillId="0" borderId="0" xfId="3" applyNumberFormat="1" applyFont="1" applyAlignment="1" applyProtection="1">
      <alignment horizontal="center"/>
    </xf>
    <xf numFmtId="0" fontId="39" fillId="0" borderId="0" xfId="3" applyFont="1" applyFill="1" applyBorder="1" applyAlignment="1" applyProtection="1">
      <alignment horizontal="left" wrapText="1"/>
    </xf>
    <xf numFmtId="167" fontId="30" fillId="0" borderId="0" xfId="3" applyNumberFormat="1" applyFont="1" applyFill="1" applyBorder="1" applyAlignment="1" applyProtection="1">
      <alignment wrapText="1"/>
    </xf>
    <xf numFmtId="0" fontId="39" fillId="0" borderId="0" xfId="3" applyFont="1" applyFill="1" applyBorder="1" applyAlignment="1" applyProtection="1">
      <alignment wrapText="1"/>
    </xf>
    <xf numFmtId="167" fontId="30" fillId="0" borderId="0" xfId="3" applyNumberFormat="1" applyFont="1" applyFill="1" applyBorder="1" applyAlignment="1" applyProtection="1">
      <alignment horizontal="center" wrapText="1"/>
    </xf>
    <xf numFmtId="0" fontId="39" fillId="0" borderId="0" xfId="3" applyFont="1" applyFill="1" applyBorder="1" applyAlignment="1" applyProtection="1">
      <alignment vertical="center" wrapText="1"/>
    </xf>
    <xf numFmtId="0" fontId="38" fillId="0" borderId="0" xfId="5" applyFont="1" applyProtection="1"/>
    <xf numFmtId="10" fontId="30" fillId="0" borderId="1" xfId="3" applyNumberFormat="1" applyFont="1" applyBorder="1" applyAlignment="1" applyProtection="1">
      <protection locked="0"/>
    </xf>
    <xf numFmtId="0" fontId="30" fillId="0" borderId="1" xfId="3" applyNumberFormat="1" applyFont="1" applyBorder="1" applyAlignment="1" applyProtection="1">
      <protection locked="0"/>
    </xf>
    <xf numFmtId="0" fontId="30" fillId="0" borderId="2" xfId="3" applyFont="1" applyBorder="1" applyAlignment="1" applyProtection="1">
      <alignment horizontal="left"/>
      <protection locked="0"/>
    </xf>
    <xf numFmtId="10" fontId="30" fillId="0" borderId="2" xfId="3" applyNumberFormat="1" applyFont="1" applyBorder="1" applyAlignment="1" applyProtection="1">
      <protection locked="0"/>
    </xf>
    <xf numFmtId="10" fontId="30" fillId="0" borderId="2" xfId="3" applyNumberFormat="1" applyFont="1" applyFill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10" fontId="30" fillId="0" borderId="55" xfId="3" applyNumberFormat="1" applyFont="1" applyBorder="1" applyAlignment="1" applyProtection="1">
      <protection locked="0"/>
    </xf>
    <xf numFmtId="10" fontId="30" fillId="0" borderId="55" xfId="3" applyNumberFormat="1" applyFont="1" applyFill="1" applyBorder="1" applyAlignment="1" applyProtection="1">
      <alignment horizontal="left"/>
      <protection locked="0"/>
    </xf>
    <xf numFmtId="0" fontId="30" fillId="0" borderId="55" xfId="3" applyNumberFormat="1" applyFont="1" applyBorder="1" applyAlignment="1" applyProtection="1">
      <protection locked="0"/>
    </xf>
    <xf numFmtId="0" fontId="30" fillId="0" borderId="0" xfId="5" applyFont="1" applyAlignment="1" applyProtection="1"/>
    <xf numFmtId="0" fontId="30" fillId="0" borderId="0" xfId="5" applyFont="1" applyAlignment="1" applyProtection="1">
      <alignment horizontal="center"/>
    </xf>
    <xf numFmtId="14" fontId="30" fillId="0" borderId="0" xfId="5" applyNumberFormat="1" applyFont="1" applyAlignment="1" applyProtection="1">
      <alignment horizontal="right"/>
    </xf>
    <xf numFmtId="14" fontId="30" fillId="0" borderId="0" xfId="5" applyNumberFormat="1" applyFont="1" applyAlignment="1" applyProtection="1">
      <alignment horizontal="center"/>
    </xf>
    <xf numFmtId="0" fontId="30" fillId="0" borderId="0" xfId="5" applyFont="1" applyAlignment="1" applyProtection="1">
      <alignment horizontal="right"/>
    </xf>
    <xf numFmtId="0" fontId="38" fillId="0" borderId="0" xfId="5" applyFont="1" applyAlignment="1" applyProtection="1"/>
    <xf numFmtId="0" fontId="38" fillId="0" borderId="0" xfId="5" applyFont="1" applyFill="1" applyBorder="1" applyAlignment="1" applyProtection="1"/>
    <xf numFmtId="0" fontId="38" fillId="0" borderId="0" xfId="5" applyFont="1" applyAlignment="1" applyProtection="1">
      <alignment horizontal="right"/>
    </xf>
    <xf numFmtId="0" fontId="38" fillId="0" borderId="0" xfId="5" applyFont="1" applyAlignment="1" applyProtection="1">
      <alignment horizontal="center"/>
    </xf>
    <xf numFmtId="0" fontId="38" fillId="0" borderId="0" xfId="5" applyFont="1" applyAlignment="1" applyProtection="1">
      <alignment horizontal="left"/>
    </xf>
    <xf numFmtId="0" fontId="43" fillId="0" borderId="0" xfId="3" applyFont="1" applyAlignment="1" applyProtection="1">
      <alignment wrapText="1"/>
    </xf>
    <xf numFmtId="0" fontId="44" fillId="0" borderId="0" xfId="3" applyFont="1" applyAlignment="1" applyProtection="1">
      <alignment wrapText="1"/>
    </xf>
    <xf numFmtId="0" fontId="44" fillId="0" borderId="0" xfId="3" applyFont="1" applyFill="1" applyAlignment="1" applyProtection="1">
      <alignment wrapText="1"/>
    </xf>
    <xf numFmtId="0" fontId="44" fillId="0" borderId="0" xfId="3" applyFont="1" applyAlignment="1" applyProtection="1"/>
    <xf numFmtId="0" fontId="32" fillId="0" borderId="0" xfId="3" applyFont="1" applyBorder="1" applyAlignment="1" applyProtection="1">
      <alignment wrapText="1"/>
    </xf>
    <xf numFmtId="0" fontId="25" fillId="0" borderId="0" xfId="2" applyFont="1" applyProtection="1"/>
    <xf numFmtId="0" fontId="39" fillId="3" borderId="27" xfId="2" applyFont="1" applyFill="1" applyBorder="1" applyProtection="1"/>
    <xf numFmtId="0" fontId="39" fillId="3" borderId="8" xfId="2" applyFont="1" applyFill="1" applyBorder="1" applyProtection="1"/>
    <xf numFmtId="0" fontId="39" fillId="3" borderId="5" xfId="2" applyFont="1" applyFill="1" applyBorder="1" applyProtection="1"/>
    <xf numFmtId="0" fontId="30" fillId="0" borderId="0" xfId="2" applyFont="1" applyProtection="1"/>
    <xf numFmtId="0" fontId="39" fillId="3" borderId="3" xfId="2" applyFont="1" applyFill="1" applyBorder="1" applyProtection="1"/>
    <xf numFmtId="167" fontId="30" fillId="3" borderId="5" xfId="2" applyNumberFormat="1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0" fontId="36" fillId="0" borderId="0" xfId="2" applyFont="1" applyProtection="1"/>
    <xf numFmtId="0" fontId="25" fillId="0" borderId="0" xfId="2" applyFont="1" applyBorder="1" applyProtection="1"/>
    <xf numFmtId="37" fontId="32" fillId="0" borderId="0" xfId="3" applyNumberFormat="1" applyFont="1" applyBorder="1" applyAlignment="1" applyProtection="1">
      <alignment horizontal="left" vertical="center" wrapText="1"/>
    </xf>
    <xf numFmtId="0" fontId="32" fillId="0" borderId="0" xfId="3" applyFont="1" applyBorder="1" applyAlignment="1" applyProtection="1">
      <alignment vertical="center" wrapText="1"/>
    </xf>
    <xf numFmtId="0" fontId="30" fillId="3" borderId="18" xfId="3" applyFont="1" applyFill="1" applyBorder="1" applyAlignment="1" applyProtection="1"/>
    <xf numFmtId="164" fontId="39" fillId="3" borderId="1" xfId="3" applyNumberFormat="1" applyFont="1" applyFill="1" applyBorder="1" applyAlignment="1" applyProtection="1"/>
    <xf numFmtId="0" fontId="13" fillId="3" borderId="2" xfId="3" applyNumberFormat="1" applyFont="1" applyFill="1" applyBorder="1" applyAlignment="1" applyProtection="1">
      <alignment horizontal="left" wrapText="1"/>
    </xf>
    <xf numFmtId="175" fontId="30" fillId="0" borderId="26" xfId="14" applyNumberFormat="1" applyFont="1" applyBorder="1" applyAlignment="1" applyProtection="1">
      <alignment horizontal="right" vertical="center"/>
    </xf>
    <xf numFmtId="42" fontId="30" fillId="0" borderId="2" xfId="14" applyNumberFormat="1" applyFont="1" applyBorder="1" applyAlignment="1" applyProtection="1">
      <alignment horizontal="right" vertical="center"/>
    </xf>
    <xf numFmtId="42" fontId="30" fillId="0" borderId="55" xfId="14" applyNumberFormat="1" applyFont="1" applyBorder="1" applyAlignment="1" applyProtection="1">
      <alignment horizontal="right" vertical="center"/>
    </xf>
    <xf numFmtId="175" fontId="30" fillId="0" borderId="26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center" vertical="center"/>
      <protection locked="0"/>
    </xf>
    <xf numFmtId="175" fontId="30" fillId="0" borderId="55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right" vertical="center"/>
    </xf>
    <xf numFmtId="175" fontId="30" fillId="0" borderId="2" xfId="14" applyNumberFormat="1" applyFont="1" applyFill="1" applyBorder="1" applyAlignment="1" applyProtection="1">
      <alignment horizontal="right" vertical="center"/>
    </xf>
    <xf numFmtId="175" fontId="30" fillId="0" borderId="59" xfId="14" applyNumberFormat="1" applyFont="1" applyBorder="1" applyAlignment="1" applyProtection="1">
      <alignment vertical="center"/>
    </xf>
    <xf numFmtId="175" fontId="30" fillId="0" borderId="41" xfId="14" applyNumberFormat="1" applyFont="1" applyBorder="1" applyAlignment="1" applyProtection="1">
      <alignment horizontal="right" vertical="center"/>
    </xf>
    <xf numFmtId="1" fontId="30" fillId="0" borderId="41" xfId="3" applyNumberFormat="1" applyFont="1" applyBorder="1" applyAlignment="1" applyProtection="1">
      <alignment horizontal="center" vertical="center"/>
      <protection locked="0"/>
    </xf>
    <xf numFmtId="175" fontId="30" fillId="0" borderId="41" xfId="14" applyNumberFormat="1" applyFont="1" applyBorder="1" applyAlignment="1" applyProtection="1">
      <alignment horizontal="center" vertical="center"/>
      <protection locked="0"/>
    </xf>
    <xf numFmtId="42" fontId="30" fillId="0" borderId="1" xfId="14" applyNumberFormat="1" applyFont="1" applyFill="1" applyBorder="1" applyAlignment="1" applyProtection="1">
      <alignment horizontal="center" vertical="center"/>
      <protection locked="0"/>
    </xf>
    <xf numFmtId="42" fontId="30" fillId="0" borderId="4" xfId="3" applyNumberFormat="1" applyFont="1" applyBorder="1" applyAlignment="1" applyProtection="1">
      <alignment horizontal="right" vertical="center" wrapText="1"/>
      <protection locked="0"/>
    </xf>
    <xf numFmtId="42" fontId="30" fillId="0" borderId="30" xfId="3" applyNumberFormat="1" applyFont="1" applyBorder="1" applyAlignment="1" applyProtection="1">
      <alignment horizontal="right" vertical="center" wrapText="1"/>
      <protection locked="0"/>
    </xf>
    <xf numFmtId="42" fontId="30" fillId="0" borderId="4" xfId="3" applyNumberFormat="1" applyFont="1" applyBorder="1" applyAlignment="1" applyProtection="1">
      <alignment horizontal="right" vertical="center" wrapText="1"/>
    </xf>
    <xf numFmtId="42" fontId="30" fillId="0" borderId="28" xfId="3" applyNumberFormat="1" applyFont="1" applyBorder="1" applyAlignment="1" applyProtection="1">
      <alignment horizontal="right" vertical="center" wrapText="1"/>
      <protection locked="0"/>
    </xf>
    <xf numFmtId="42" fontId="30" fillId="0" borderId="3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right" vertical="center" wrapText="1"/>
      <protection locked="0"/>
    </xf>
    <xf numFmtId="42" fontId="30" fillId="0" borderId="42" xfId="3" applyNumberFormat="1" applyFont="1" applyFill="1" applyBorder="1" applyAlignment="1" applyProtection="1">
      <alignment horizontal="right" vertical="center" wrapText="1"/>
    </xf>
    <xf numFmtId="42" fontId="30" fillId="0" borderId="30" xfId="3" applyNumberFormat="1" applyFont="1" applyBorder="1" applyAlignment="1" applyProtection="1">
      <alignment horizontal="right" vertical="center" wrapText="1"/>
    </xf>
    <xf numFmtId="42" fontId="30" fillId="0" borderId="1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center" vertical="center" wrapText="1"/>
      <protection locked="0"/>
    </xf>
    <xf numFmtId="42" fontId="30" fillId="0" borderId="55" xfId="3" applyNumberFormat="1" applyFont="1" applyFill="1" applyBorder="1" applyAlignment="1" applyProtection="1">
      <alignment horizontal="center" vertical="center" wrapText="1"/>
    </xf>
    <xf numFmtId="42" fontId="30" fillId="0" borderId="4" xfId="1" applyNumberFormat="1" applyFont="1" applyBorder="1" applyAlignment="1" applyProtection="1">
      <alignment horizontal="right" vertical="center" wrapText="1"/>
      <protection locked="0"/>
    </xf>
    <xf numFmtId="42" fontId="38" fillId="0" borderId="1" xfId="6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/>
    <xf numFmtId="42" fontId="38" fillId="0" borderId="1" xfId="12" applyNumberFormat="1" applyFont="1" applyBorder="1" applyAlignment="1" applyProtection="1">
      <protection locked="0"/>
    </xf>
    <xf numFmtId="42" fontId="38" fillId="0" borderId="38" xfId="12" applyNumberFormat="1" applyFont="1" applyBorder="1" applyAlignment="1" applyProtection="1">
      <alignment horizontal="right"/>
      <protection locked="0"/>
    </xf>
    <xf numFmtId="42" fontId="38" fillId="0" borderId="54" xfId="6" applyNumberFormat="1" applyFont="1" applyBorder="1" applyAlignment="1" applyProtection="1"/>
    <xf numFmtId="42" fontId="38" fillId="0" borderId="38" xfId="12" applyNumberFormat="1" applyFont="1" applyBorder="1" applyAlignment="1" applyProtection="1">
      <protection locked="0"/>
    </xf>
    <xf numFmtId="42" fontId="38" fillId="0" borderId="39" xfId="12" applyNumberFormat="1" applyFont="1" applyBorder="1" applyAlignment="1" applyProtection="1">
      <protection locked="0"/>
    </xf>
    <xf numFmtId="1" fontId="38" fillId="0" borderId="2" xfId="11" applyNumberFormat="1" applyFont="1" applyBorder="1" applyAlignment="1" applyProtection="1">
      <protection locked="0"/>
    </xf>
    <xf numFmtId="1" fontId="38" fillId="0" borderId="1" xfId="11" applyNumberFormat="1" applyFont="1" applyBorder="1" applyAlignment="1" applyProtection="1">
      <protection locked="0"/>
    </xf>
    <xf numFmtId="1" fontId="38" fillId="2" borderId="1" xfId="11" applyNumberFormat="1" applyFont="1" applyFill="1" applyBorder="1" applyAlignment="1" applyProtection="1"/>
    <xf numFmtId="0" fontId="38" fillId="0" borderId="4" xfId="6" applyNumberFormat="1" applyFont="1" applyBorder="1" applyAlignment="1" applyProtection="1">
      <protection locked="0"/>
    </xf>
    <xf numFmtId="0" fontId="38" fillId="0" borderId="2" xfId="12" applyNumberFormat="1" applyFont="1" applyBorder="1" applyAlignment="1" applyProtection="1">
      <protection locked="0"/>
    </xf>
    <xf numFmtId="42" fontId="38" fillId="0" borderId="1" xfId="12" applyNumberFormat="1" applyFont="1" applyBorder="1" applyAlignment="1" applyProtection="1">
      <alignment horizontal="right"/>
      <protection locked="0"/>
    </xf>
    <xf numFmtId="42" fontId="38" fillId="0" borderId="65" xfId="3" applyNumberFormat="1" applyFont="1" applyBorder="1" applyAlignment="1" applyProtection="1">
      <protection locked="0"/>
    </xf>
    <xf numFmtId="42" fontId="38" fillId="2" borderId="32" xfId="3" applyNumberFormat="1" applyFont="1" applyFill="1" applyBorder="1" applyAlignment="1" applyProtection="1">
      <alignment horizontal="center"/>
    </xf>
    <xf numFmtId="42" fontId="38" fillId="0" borderId="33" xfId="3" applyNumberFormat="1" applyFont="1" applyBorder="1" applyAlignment="1" applyProtection="1">
      <protection locked="0"/>
    </xf>
    <xf numFmtId="2" fontId="38" fillId="0" borderId="1" xfId="11" applyNumberFormat="1" applyFont="1" applyBorder="1" applyAlignment="1" applyProtection="1">
      <protection locked="0"/>
    </xf>
    <xf numFmtId="2" fontId="38" fillId="0" borderId="2" xfId="11" applyNumberFormat="1" applyFont="1" applyBorder="1" applyAlignment="1" applyProtection="1">
      <protection locked="0"/>
    </xf>
    <xf numFmtId="42" fontId="38" fillId="0" borderId="38" xfId="6" applyNumberFormat="1" applyFont="1" applyBorder="1" applyAlignment="1" applyProtection="1">
      <protection locked="0"/>
    </xf>
    <xf numFmtId="42" fontId="38" fillId="0" borderId="4" xfId="12" applyNumberFormat="1" applyFont="1" applyBorder="1" applyAlignment="1" applyProtection="1"/>
    <xf numFmtId="42" fontId="30" fillId="0" borderId="2" xfId="3" applyNumberFormat="1" applyFont="1" applyFill="1" applyBorder="1" applyAlignment="1" applyProtection="1">
      <protection locked="0"/>
    </xf>
    <xf numFmtId="42" fontId="30" fillId="0" borderId="55" xfId="3" applyNumberFormat="1" applyFont="1" applyFill="1" applyBorder="1" applyAlignment="1" applyProtection="1">
      <protection locked="0"/>
    </xf>
    <xf numFmtId="42" fontId="30" fillId="0" borderId="2" xfId="14" applyNumberFormat="1" applyFont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protection locked="0"/>
    </xf>
    <xf numFmtId="42" fontId="30" fillId="0" borderId="2" xfId="3" applyNumberFormat="1" applyFont="1" applyBorder="1" applyAlignment="1" applyProtection="1">
      <alignment horizontal="left"/>
    </xf>
    <xf numFmtId="0" fontId="30" fillId="0" borderId="2" xfId="14" applyNumberFormat="1" applyFont="1" applyFill="1" applyBorder="1" applyAlignment="1" applyProtection="1">
      <alignment horizontal="left"/>
      <protection locked="0"/>
    </xf>
    <xf numFmtId="0" fontId="30" fillId="0" borderId="2" xfId="14" applyNumberFormat="1" applyFont="1" applyBorder="1" applyAlignment="1" applyProtection="1">
      <protection locked="0"/>
    </xf>
    <xf numFmtId="0" fontId="30" fillId="0" borderId="1" xfId="14" applyNumberFormat="1" applyFont="1" applyBorder="1" applyAlignment="1" applyProtection="1">
      <protection locked="0"/>
    </xf>
    <xf numFmtId="0" fontId="30" fillId="0" borderId="2" xfId="14" applyNumberFormat="1" applyFont="1" applyFill="1" applyBorder="1" applyAlignment="1" applyProtection="1">
      <protection locked="0"/>
    </xf>
    <xf numFmtId="44" fontId="25" fillId="0" borderId="1" xfId="14" applyNumberFormat="1" applyFont="1" applyBorder="1" applyProtection="1"/>
    <xf numFmtId="0" fontId="39" fillId="0" borderId="0" xfId="3" applyFont="1" applyBorder="1" applyAlignment="1" applyProtection="1">
      <alignment horizontal="left" vertical="center"/>
    </xf>
    <xf numFmtId="1" fontId="30" fillId="0" borderId="0" xfId="3" applyNumberFormat="1" applyFont="1" applyBorder="1" applyAlignment="1" applyProtection="1">
      <alignment horizontal="center" vertical="center"/>
    </xf>
    <xf numFmtId="37" fontId="30" fillId="0" borderId="0" xfId="1" applyNumberFormat="1" applyFont="1" applyBorder="1" applyAlignment="1" applyProtection="1"/>
    <xf numFmtId="0" fontId="39" fillId="4" borderId="43" xfId="3" applyFont="1" applyFill="1" applyBorder="1" applyAlignment="1" applyProtection="1"/>
    <xf numFmtId="0" fontId="39" fillId="4" borderId="6" xfId="3" applyFont="1" applyFill="1" applyBorder="1" applyAlignment="1" applyProtection="1"/>
    <xf numFmtId="0" fontId="39" fillId="4" borderId="25" xfId="3" applyFont="1" applyFill="1" applyBorder="1" applyAlignment="1" applyProtection="1"/>
    <xf numFmtId="37" fontId="32" fillId="0" borderId="9" xfId="3" applyNumberFormat="1" applyFont="1" applyBorder="1" applyAlignment="1" applyProtection="1">
      <alignment horizontal="left" vertical="center" wrapText="1"/>
    </xf>
    <xf numFmtId="0" fontId="39" fillId="4" borderId="43" xfId="3" applyFont="1" applyFill="1" applyBorder="1" applyAlignment="1" applyProtection="1">
      <alignment vertical="center"/>
    </xf>
    <xf numFmtId="0" fontId="39" fillId="4" borderId="6" xfId="3" applyFont="1" applyFill="1" applyBorder="1" applyAlignment="1" applyProtection="1">
      <alignment vertical="center"/>
    </xf>
    <xf numFmtId="0" fontId="39" fillId="4" borderId="25" xfId="3" applyFont="1" applyFill="1" applyBorder="1" applyAlignment="1" applyProtection="1">
      <alignment vertical="center"/>
    </xf>
    <xf numFmtId="0" fontId="20" fillId="6" borderId="64" xfId="8" applyFill="1" applyBorder="1" applyAlignment="1" applyProtection="1">
      <alignment horizontal="left" vertical="top" wrapText="1"/>
      <protection locked="0"/>
    </xf>
    <xf numFmtId="0" fontId="27" fillId="0" borderId="0" xfId="3" applyFont="1" applyAlignment="1" applyProtection="1">
      <alignment vertical="center" wrapText="1"/>
    </xf>
    <xf numFmtId="1" fontId="30" fillId="0" borderId="29" xfId="3" applyNumberFormat="1" applyFont="1" applyFill="1" applyBorder="1" applyAlignment="1" applyProtection="1">
      <alignment horizontal="left" vertical="center" wrapText="1"/>
    </xf>
    <xf numFmtId="1" fontId="30" fillId="0" borderId="0" xfId="3" applyNumberFormat="1" applyFont="1" applyFill="1" applyBorder="1" applyAlignment="1" applyProtection="1">
      <alignment horizontal="left" vertical="center" wrapText="1"/>
    </xf>
    <xf numFmtId="0" fontId="30" fillId="0" borderId="0" xfId="3" applyFont="1" applyAlignment="1" applyProtection="1">
      <alignment vertical="center" wrapText="1"/>
    </xf>
    <xf numFmtId="167" fontId="30" fillId="0" borderId="29" xfId="3" applyNumberFormat="1" applyFont="1" applyFill="1" applyBorder="1" applyAlignment="1" applyProtection="1">
      <alignment horizontal="left" vertical="center" wrapText="1"/>
    </xf>
    <xf numFmtId="167" fontId="30" fillId="0" borderId="0" xfId="3" applyNumberFormat="1" applyFont="1" applyFill="1" applyBorder="1" applyAlignment="1" applyProtection="1">
      <alignment horizontal="left" vertical="center" wrapText="1"/>
    </xf>
    <xf numFmtId="0" fontId="30" fillId="0" borderId="0" xfId="3" applyFont="1" applyBorder="1" applyAlignment="1" applyProtection="1">
      <alignment horizontal="center" vertical="center" wrapText="1"/>
    </xf>
    <xf numFmtId="0" fontId="26" fillId="0" borderId="0" xfId="3" applyFont="1" applyAlignment="1" applyProtection="1">
      <alignment vertical="center" wrapText="1"/>
    </xf>
    <xf numFmtId="0" fontId="37" fillId="0" borderId="12" xfId="0" applyFont="1" applyBorder="1" applyAlignment="1" applyProtection="1">
      <alignment vertical="center"/>
    </xf>
    <xf numFmtId="0" fontId="37" fillId="0" borderId="15" xfId="0" applyFont="1" applyBorder="1" applyAlignment="1" applyProtection="1">
      <alignment vertical="center"/>
    </xf>
    <xf numFmtId="0" fontId="25" fillId="0" borderId="0" xfId="3" applyFont="1" applyAlignment="1" applyProtection="1">
      <alignment vertical="center" wrapText="1"/>
    </xf>
    <xf numFmtId="0" fontId="30" fillId="0" borderId="0" xfId="3" applyFont="1" applyFill="1" applyAlignment="1" applyProtection="1">
      <alignment horizontal="left" vertical="center" wrapText="1"/>
    </xf>
    <xf numFmtId="0" fontId="30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 wrapText="1"/>
    </xf>
    <xf numFmtId="0" fontId="30" fillId="0" borderId="0" xfId="3" applyFont="1" applyFill="1" applyAlignment="1" applyProtection="1">
      <alignment horizontal="left" vertical="center"/>
    </xf>
    <xf numFmtId="0" fontId="30" fillId="0" borderId="0" xfId="3" applyFont="1" applyAlignment="1" applyProtection="1">
      <alignment horizontal="left" vertical="center" wrapText="1"/>
    </xf>
    <xf numFmtId="0" fontId="30" fillId="0" borderId="0" xfId="3" applyFont="1" applyAlignment="1" applyProtection="1">
      <alignment horizontal="center" vertical="center" wrapText="1"/>
    </xf>
    <xf numFmtId="37" fontId="30" fillId="0" borderId="43" xfId="3" applyNumberFormat="1" applyFont="1" applyBorder="1" applyAlignment="1" applyProtection="1">
      <alignment horizontal="center" vertical="center" wrapText="1"/>
    </xf>
    <xf numFmtId="42" fontId="30" fillId="0" borderId="59" xfId="3" applyNumberFormat="1" applyFont="1" applyBorder="1" applyAlignment="1" applyProtection="1">
      <alignment horizontal="right" vertical="center" wrapText="1"/>
    </xf>
    <xf numFmtId="37" fontId="27" fillId="0" borderId="9" xfId="0" applyNumberFormat="1" applyFont="1" applyBorder="1" applyAlignment="1" applyProtection="1">
      <alignment vertical="center"/>
    </xf>
    <xf numFmtId="37" fontId="30" fillId="0" borderId="9" xfId="3" applyNumberFormat="1" applyFont="1" applyBorder="1" applyAlignment="1" applyProtection="1">
      <alignment horizontal="center" vertical="center" wrapText="1"/>
    </xf>
    <xf numFmtId="37" fontId="30" fillId="0" borderId="9" xfId="3" applyNumberFormat="1" applyFont="1" applyBorder="1" applyAlignment="1" applyProtection="1">
      <alignment horizontal="right" vertical="center" wrapText="1"/>
    </xf>
    <xf numFmtId="0" fontId="30" fillId="0" borderId="0" xfId="3" applyFont="1" applyBorder="1" applyAlignment="1" applyProtection="1">
      <alignment vertical="center" wrapText="1"/>
    </xf>
    <xf numFmtId="37" fontId="27" fillId="0" borderId="0" xfId="0" applyNumberFormat="1" applyFont="1" applyBorder="1" applyAlignment="1" applyProtection="1">
      <alignment vertical="center"/>
    </xf>
    <xf numFmtId="37" fontId="30" fillId="0" borderId="0" xfId="3" applyNumberFormat="1" applyFont="1" applyBorder="1" applyAlignment="1" applyProtection="1">
      <alignment horizontal="center" vertical="center" wrapText="1"/>
    </xf>
    <xf numFmtId="37" fontId="30" fillId="0" borderId="0" xfId="3" applyNumberFormat="1" applyFont="1" applyBorder="1" applyAlignment="1" applyProtection="1">
      <alignment horizontal="right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/>
    </xf>
    <xf numFmtId="37" fontId="25" fillId="0" borderId="0" xfId="3" applyNumberFormat="1" applyFont="1" applyAlignment="1" applyProtection="1">
      <alignment vertical="center" wrapText="1"/>
    </xf>
    <xf numFmtId="37" fontId="30" fillId="0" borderId="0" xfId="3" applyNumberFormat="1" applyFont="1" applyAlignment="1" applyProtection="1">
      <alignment vertical="center" wrapText="1"/>
    </xf>
    <xf numFmtId="37" fontId="30" fillId="0" borderId="0" xfId="3" applyNumberFormat="1" applyFont="1" applyBorder="1" applyAlignment="1" applyProtection="1">
      <alignment vertical="center" wrapText="1"/>
    </xf>
    <xf numFmtId="0" fontId="30" fillId="0" borderId="0" xfId="3" applyFont="1" applyBorder="1" applyAlignment="1" applyProtection="1">
      <alignment vertical="center"/>
    </xf>
    <xf numFmtId="0" fontId="30" fillId="0" borderId="19" xfId="3" applyFont="1" applyBorder="1" applyAlignment="1" applyProtection="1">
      <alignment horizontal="left" vertical="center"/>
      <protection locked="0"/>
    </xf>
    <xf numFmtId="0" fontId="30" fillId="0" borderId="8" xfId="3" applyFont="1" applyBorder="1" applyAlignment="1" applyProtection="1">
      <alignment vertical="center" wrapText="1"/>
      <protection locked="0"/>
    </xf>
    <xf numFmtId="0" fontId="30" fillId="0" borderId="0" xfId="3" applyFont="1" applyAlignment="1" applyProtection="1">
      <alignment vertical="center" wrapText="1"/>
      <protection locked="0"/>
    </xf>
    <xf numFmtId="0" fontId="30" fillId="0" borderId="0" xfId="3" applyFont="1" applyBorder="1" applyAlignment="1" applyProtection="1">
      <alignment horizontal="left" vertical="center" wrapText="1"/>
    </xf>
    <xf numFmtId="0" fontId="30" fillId="0" borderId="0" xfId="3" applyFont="1" applyBorder="1" applyAlignment="1" applyProtection="1">
      <alignment vertical="center" wrapText="1"/>
      <protection locked="0"/>
    </xf>
    <xf numFmtId="0" fontId="30" fillId="0" borderId="33" xfId="3" applyFont="1" applyBorder="1" applyAlignment="1" applyProtection="1"/>
    <xf numFmtId="0" fontId="46" fillId="0" borderId="0" xfId="5" applyFont="1" applyProtection="1"/>
    <xf numFmtId="0" fontId="38" fillId="0" borderId="0" xfId="5" applyFont="1" applyAlignment="1" applyProtection="1">
      <alignment vertical="center"/>
    </xf>
    <xf numFmtId="0" fontId="34" fillId="0" borderId="0" xfId="5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175" fontId="30" fillId="11" borderId="26" xfId="14" applyNumberFormat="1" applyFont="1" applyFill="1" applyBorder="1" applyAlignment="1" applyProtection="1">
      <alignment horizontal="center" vertical="center"/>
    </xf>
    <xf numFmtId="175" fontId="30" fillId="11" borderId="2" xfId="14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7" fontId="30" fillId="0" borderId="1" xfId="3" applyNumberFormat="1" applyFont="1" applyFill="1" applyBorder="1" applyAlignment="1" applyProtection="1">
      <alignment horizontal="center" vertical="center"/>
      <protection locked="0"/>
    </xf>
    <xf numFmtId="37" fontId="30" fillId="0" borderId="41" xfId="3" applyNumberFormat="1" applyFont="1" applyFill="1" applyBorder="1" applyAlignment="1" applyProtection="1">
      <alignment horizontal="center" vertical="center"/>
      <protection locked="0"/>
    </xf>
    <xf numFmtId="0" fontId="30" fillId="0" borderId="19" xfId="3" applyFont="1" applyBorder="1" applyAlignment="1" applyProtection="1">
      <alignment vertical="center"/>
      <protection locked="0"/>
    </xf>
    <xf numFmtId="42" fontId="8" fillId="0" borderId="1" xfId="1" applyNumberFormat="1" applyFont="1" applyBorder="1" applyAlignment="1" applyProtection="1">
      <protection locked="0"/>
    </xf>
    <xf numFmtId="42" fontId="13" fillId="0" borderId="1" xfId="14" applyNumberFormat="1" applyFont="1" applyBorder="1" applyAlignment="1" applyProtection="1">
      <alignment horizontal="right"/>
      <protection locked="0"/>
    </xf>
    <xf numFmtId="42" fontId="13" fillId="0" borderId="1" xfId="14" applyNumberFormat="1" applyFont="1" applyBorder="1" applyAlignment="1" applyProtection="1">
      <alignment horizontal="right"/>
    </xf>
    <xf numFmtId="42" fontId="13" fillId="0" borderId="2" xfId="14" applyNumberFormat="1" applyFont="1" applyBorder="1" applyAlignment="1" applyProtection="1"/>
    <xf numFmtId="42" fontId="13" fillId="0" borderId="2" xfId="14" applyNumberFormat="1" applyFont="1" applyBorder="1" applyAlignment="1" applyProtection="1">
      <alignment horizontal="right"/>
      <protection locked="0"/>
    </xf>
    <xf numFmtId="0" fontId="13" fillId="0" borderId="59" xfId="3" applyFont="1" applyBorder="1" applyAlignment="1" applyProtection="1">
      <alignment horizontal="center"/>
    </xf>
    <xf numFmtId="42" fontId="13" fillId="0" borderId="2" xfId="14" applyNumberFormat="1" applyFont="1" applyBorder="1" applyAlignment="1" applyProtection="1">
      <protection locked="0"/>
    </xf>
    <xf numFmtId="42" fontId="13" fillId="0" borderId="18" xfId="14" applyNumberFormat="1" applyFont="1" applyBorder="1" applyAlignment="1" applyProtection="1"/>
    <xf numFmtId="42" fontId="13" fillId="0" borderId="41" xfId="14" applyNumberFormat="1" applyFont="1" applyBorder="1" applyAlignment="1" applyProtection="1">
      <protection locked="0"/>
    </xf>
    <xf numFmtId="0" fontId="19" fillId="0" borderId="59" xfId="3" applyFont="1" applyBorder="1" applyAlignment="1" applyProtection="1">
      <alignment horizontal="left" vertical="center"/>
    </xf>
    <xf numFmtId="175" fontId="30" fillId="0" borderId="0" xfId="14" applyNumberFormat="1" applyFont="1" applyBorder="1" applyAlignment="1" applyProtection="1"/>
    <xf numFmtId="175" fontId="39" fillId="4" borderId="6" xfId="14" applyNumberFormat="1" applyFont="1" applyFill="1" applyBorder="1" applyAlignment="1" applyProtection="1"/>
    <xf numFmtId="175" fontId="39" fillId="4" borderId="25" xfId="14" applyNumberFormat="1" applyFont="1" applyFill="1" applyBorder="1" applyAlignment="1" applyProtection="1"/>
    <xf numFmtId="0" fontId="30" fillId="0" borderId="39" xfId="3" applyFont="1" applyFill="1" applyBorder="1" applyAlignment="1" applyProtection="1">
      <protection locked="0"/>
    </xf>
    <xf numFmtId="0" fontId="30" fillId="0" borderId="60" xfId="3" applyFont="1" applyFill="1" applyBorder="1" applyAlignment="1" applyProtection="1">
      <protection locked="0"/>
    </xf>
    <xf numFmtId="3" fontId="19" fillId="0" borderId="59" xfId="0" applyNumberFormat="1" applyFont="1" applyBorder="1" applyAlignment="1" applyProtection="1">
      <alignment horizontal="center"/>
    </xf>
    <xf numFmtId="10" fontId="19" fillId="0" borderId="59" xfId="4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167" fontId="30" fillId="3" borderId="18" xfId="3" applyNumberFormat="1" applyFont="1" applyFill="1" applyBorder="1" applyAlignment="1" applyProtection="1">
      <alignment horizontal="left"/>
    </xf>
    <xf numFmtId="177" fontId="13" fillId="3" borderId="2" xfId="3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Border="1" applyAlignment="1" applyProtection="1">
      <alignment horizontal="left"/>
    </xf>
    <xf numFmtId="0" fontId="30" fillId="0" borderId="0" xfId="0" applyNumberFormat="1" applyFont="1" applyBorder="1" applyAlignment="1" applyProtection="1"/>
    <xf numFmtId="0" fontId="25" fillId="0" borderId="0" xfId="1" applyNumberFormat="1" applyFont="1" applyBorder="1" applyAlignment="1" applyProtection="1">
      <alignment horizontal="left"/>
    </xf>
    <xf numFmtId="0" fontId="30" fillId="0" borderId="0" xfId="0" applyNumberFormat="1" applyFont="1" applyAlignment="1" applyProtection="1"/>
    <xf numFmtId="0" fontId="19" fillId="0" borderId="0" xfId="3" applyFont="1" applyFill="1" applyBorder="1" applyAlignment="1" applyProtection="1">
      <alignment horizontal="left"/>
    </xf>
    <xf numFmtId="167" fontId="13" fillId="0" borderId="0" xfId="3" applyNumberFormat="1" applyFont="1" applyFill="1" applyBorder="1" applyAlignment="1" applyProtection="1">
      <alignment horizontal="left"/>
    </xf>
    <xf numFmtId="0" fontId="19" fillId="0" borderId="0" xfId="3" applyFont="1" applyFill="1" applyBorder="1" applyAlignment="1" applyProtection="1"/>
    <xf numFmtId="167" fontId="13" fillId="0" borderId="0" xfId="3" applyNumberFormat="1" applyFont="1" applyFill="1" applyBorder="1" applyAlignment="1" applyProtection="1">
      <alignment horizontal="center"/>
    </xf>
    <xf numFmtId="1" fontId="13" fillId="3" borderId="3" xfId="3" applyNumberFormat="1" applyFont="1" applyFill="1" applyBorder="1" applyAlignment="1" applyProtection="1">
      <alignment horizontal="left"/>
    </xf>
    <xf numFmtId="167" fontId="13" fillId="3" borderId="3" xfId="3" applyNumberFormat="1" applyFont="1" applyFill="1" applyBorder="1" applyAlignment="1" applyProtection="1">
      <alignment horizontal="left"/>
    </xf>
    <xf numFmtId="0" fontId="25" fillId="0" borderId="0" xfId="0" applyFont="1" applyProtection="1">
      <protection locked="0"/>
    </xf>
    <xf numFmtId="0" fontId="30" fillId="0" borderId="2" xfId="3" applyNumberFormat="1" applyFont="1" applyBorder="1" applyAlignment="1" applyProtection="1">
      <alignment horizontal="center" vertical="center" wrapText="1"/>
      <protection locked="0"/>
    </xf>
    <xf numFmtId="0" fontId="30" fillId="0" borderId="55" xfId="3" applyNumberFormat="1" applyFont="1" applyBorder="1" applyAlignment="1" applyProtection="1">
      <alignment horizontal="center" vertical="center" wrapText="1"/>
      <protection locked="0"/>
    </xf>
    <xf numFmtId="0" fontId="30" fillId="0" borderId="26" xfId="3" applyNumberFormat="1" applyFont="1" applyBorder="1" applyAlignment="1" applyProtection="1">
      <alignment horizontal="center" vertical="center" wrapText="1"/>
      <protection locked="0"/>
    </xf>
    <xf numFmtId="0" fontId="30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41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4" applyNumberFormat="1" applyFont="1" applyBorder="1" applyAlignment="1" applyProtection="1">
      <alignment horizontal="center"/>
      <protection locked="0"/>
    </xf>
    <xf numFmtId="0" fontId="13" fillId="0" borderId="42" xfId="14" applyNumberFormat="1" applyFont="1" applyBorder="1" applyAlignment="1" applyProtection="1">
      <alignment horizontal="center"/>
      <protection locked="0"/>
    </xf>
    <xf numFmtId="0" fontId="13" fillId="0" borderId="2" xfId="14" applyNumberFormat="1" applyFont="1" applyBorder="1" applyAlignment="1" applyProtection="1">
      <alignment horizontal="center"/>
      <protection locked="0"/>
    </xf>
    <xf numFmtId="0" fontId="13" fillId="0" borderId="18" xfId="14" applyNumberFormat="1" applyFont="1" applyBorder="1" applyAlignment="1" applyProtection="1">
      <alignment horizontal="center"/>
      <protection locked="0"/>
    </xf>
    <xf numFmtId="0" fontId="13" fillId="0" borderId="28" xfId="14" applyNumberFormat="1" applyFont="1" applyBorder="1" applyAlignment="1" applyProtection="1">
      <alignment horizontal="center"/>
      <protection locked="0"/>
    </xf>
    <xf numFmtId="0" fontId="13" fillId="0" borderId="41" xfId="14" applyNumberFormat="1" applyFont="1" applyBorder="1" applyAlignment="1" applyProtection="1">
      <alignment horizontal="center"/>
      <protection locked="0"/>
    </xf>
    <xf numFmtId="0" fontId="30" fillId="9" borderId="25" xfId="3" applyFont="1" applyFill="1" applyBorder="1" applyAlignment="1" applyProtection="1"/>
    <xf numFmtId="0" fontId="30" fillId="9" borderId="6" xfId="3" applyFont="1" applyFill="1" applyBorder="1" applyAlignment="1" applyProtection="1">
      <alignment horizontal="center"/>
    </xf>
    <xf numFmtId="0" fontId="30" fillId="9" borderId="20" xfId="3" applyFont="1" applyFill="1" applyBorder="1" applyAlignment="1" applyProtection="1"/>
    <xf numFmtId="14" fontId="30" fillId="9" borderId="25" xfId="3" applyNumberFormat="1" applyFont="1" applyFill="1" applyBorder="1" applyAlignment="1" applyProtection="1"/>
    <xf numFmtId="0" fontId="30" fillId="9" borderId="6" xfId="3" applyFont="1" applyFill="1" applyBorder="1" applyAlignment="1" applyProtection="1">
      <alignment vertical="center"/>
    </xf>
    <xf numFmtId="0" fontId="30" fillId="9" borderId="6" xfId="3" applyFont="1" applyFill="1" applyBorder="1" applyAlignment="1" applyProtection="1">
      <alignment horizontal="center"/>
      <protection locked="0"/>
    </xf>
    <xf numFmtId="0" fontId="30" fillId="0" borderId="37" xfId="3" applyFont="1" applyBorder="1" applyAlignment="1" applyProtection="1"/>
    <xf numFmtId="0" fontId="25" fillId="0" borderId="0" xfId="2" applyFont="1" applyProtection="1"/>
    <xf numFmtId="0" fontId="39" fillId="3" borderId="27" xfId="2" applyFont="1" applyFill="1" applyBorder="1" applyProtection="1"/>
    <xf numFmtId="0" fontId="39" fillId="3" borderId="8" xfId="2" applyFont="1" applyFill="1" applyBorder="1" applyProtection="1"/>
    <xf numFmtId="0" fontId="39" fillId="3" borderId="5" xfId="2" applyFont="1" applyFill="1" applyBorder="1" applyProtection="1"/>
    <xf numFmtId="0" fontId="30" fillId="0" borderId="0" xfId="2" applyFont="1" applyProtection="1"/>
    <xf numFmtId="0" fontId="39" fillId="3" borderId="3" xfId="2" applyFont="1" applyFill="1" applyBorder="1" applyProtection="1"/>
    <xf numFmtId="167" fontId="30" fillId="3" borderId="5" xfId="2" applyNumberFormat="1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39" fontId="25" fillId="0" borderId="1" xfId="2" applyNumberFormat="1" applyFont="1" applyBorder="1" applyProtection="1"/>
    <xf numFmtId="39" fontId="25" fillId="0" borderId="2" xfId="2" applyNumberFormat="1" applyFont="1" applyBorder="1" applyProtection="1"/>
    <xf numFmtId="0" fontId="36" fillId="0" borderId="0" xfId="2" applyFont="1" applyProtection="1"/>
    <xf numFmtId="0" fontId="25" fillId="0" borderId="0" xfId="2" applyFont="1" applyBorder="1" applyProtection="1"/>
    <xf numFmtId="42" fontId="38" fillId="0" borderId="4" xfId="6" applyNumberFormat="1" applyFont="1" applyBorder="1" applyAlignment="1" applyProtection="1">
      <protection locked="0"/>
    </xf>
    <xf numFmtId="42" fontId="38" fillId="0" borderId="4" xfId="6" applyNumberFormat="1" applyFont="1" applyBorder="1" applyAlignment="1" applyProtection="1"/>
    <xf numFmtId="42" fontId="38" fillId="0" borderId="2" xfId="12" applyNumberFormat="1" applyFont="1" applyBorder="1" applyAlignment="1" applyProtection="1">
      <protection locked="0"/>
    </xf>
    <xf numFmtId="44" fontId="25" fillId="0" borderId="2" xfId="1" applyNumberFormat="1" applyFont="1" applyBorder="1" applyProtection="1"/>
    <xf numFmtId="174" fontId="30" fillId="0" borderId="2" xfId="3" applyNumberFormat="1" applyFont="1" applyFill="1" applyBorder="1" applyAlignment="1" applyProtection="1">
      <alignment horizontal="left"/>
      <protection locked="0"/>
    </xf>
    <xf numFmtId="174" fontId="30" fillId="0" borderId="55" xfId="3" applyNumberFormat="1" applyFont="1" applyFill="1" applyBorder="1" applyAlignment="1" applyProtection="1">
      <alignment horizontal="left"/>
      <protection locked="0"/>
    </xf>
    <xf numFmtId="174" fontId="13" fillId="0" borderId="0" xfId="0" applyNumberFormat="1" applyFont="1" applyAlignment="1" applyProtection="1">
      <alignment horizontal="left"/>
      <protection locked="0"/>
    </xf>
    <xf numFmtId="0" fontId="49" fillId="0" borderId="0" xfId="3" applyNumberFormat="1" applyFont="1" applyFill="1" applyAlignment="1" applyProtection="1"/>
    <xf numFmtId="0" fontId="49" fillId="0" borderId="0" xfId="3" applyFont="1" applyFill="1" applyAlignment="1" applyProtection="1"/>
    <xf numFmtId="0" fontId="49" fillId="0" borderId="0" xfId="3" applyFont="1" applyAlignment="1" applyProtection="1"/>
    <xf numFmtId="0" fontId="49" fillId="0" borderId="0" xfId="3" applyNumberFormat="1" applyFont="1" applyAlignment="1" applyProtection="1"/>
    <xf numFmtId="0" fontId="13" fillId="0" borderId="0" xfId="3" applyFont="1" applyAlignment="1" applyProtection="1">
      <alignment vertical="center"/>
    </xf>
    <xf numFmtId="0" fontId="43" fillId="0" borderId="0" xfId="3" applyFont="1" applyAlignment="1" applyProtection="1"/>
    <xf numFmtId="0" fontId="49" fillId="0" borderId="0" xfId="3" applyNumberFormat="1" applyFont="1" applyAlignment="1" applyProtection="1">
      <alignment vertical="center"/>
    </xf>
    <xf numFmtId="0" fontId="49" fillId="0" borderId="0" xfId="3" applyFont="1" applyAlignment="1" applyProtection="1">
      <alignment vertical="center"/>
    </xf>
    <xf numFmtId="0" fontId="44" fillId="0" borderId="0" xfId="3" applyFont="1" applyAlignment="1" applyProtection="1">
      <alignment vertical="center"/>
    </xf>
    <xf numFmtId="0" fontId="50" fillId="0" borderId="0" xfId="3" applyFont="1" applyAlignment="1" applyProtection="1"/>
    <xf numFmtId="0" fontId="51" fillId="0" borderId="0" xfId="3" applyFont="1" applyAlignment="1" applyProtection="1"/>
    <xf numFmtId="0" fontId="30" fillId="0" borderId="0" xfId="3" applyFont="1" applyBorder="1" applyAlignment="1" applyProtection="1">
      <alignment horizontal="center"/>
    </xf>
    <xf numFmtId="37" fontId="30" fillId="0" borderId="3" xfId="3" applyNumberFormat="1" applyFont="1" applyFill="1" applyBorder="1" applyAlignment="1" applyProtection="1">
      <alignment horizontal="center" vertical="center"/>
      <protection locked="0"/>
    </xf>
    <xf numFmtId="37" fontId="30" fillId="0" borderId="18" xfId="3" applyNumberFormat="1" applyFont="1" applyFill="1" applyBorder="1" applyAlignment="1" applyProtection="1">
      <alignment horizontal="center" vertical="center"/>
      <protection locked="0"/>
    </xf>
    <xf numFmtId="37" fontId="30" fillId="0" borderId="27" xfId="3" applyNumberFormat="1" applyFont="1" applyFill="1" applyBorder="1" applyAlignment="1" applyProtection="1">
      <alignment horizontal="center" vertical="center"/>
      <protection locked="0"/>
    </xf>
    <xf numFmtId="37" fontId="30" fillId="0" borderId="2" xfId="3" applyNumberFormat="1" applyFont="1" applyFill="1" applyBorder="1" applyAlignment="1" applyProtection="1">
      <alignment horizontal="center" vertical="center"/>
      <protection locked="0"/>
    </xf>
    <xf numFmtId="0" fontId="30" fillId="0" borderId="2" xfId="3" applyFont="1" applyBorder="1" applyAlignment="1" applyProtection="1">
      <alignment horizontal="center"/>
      <protection locked="0"/>
    </xf>
    <xf numFmtId="167" fontId="30" fillId="3" borderId="3" xfId="3" applyNumberFormat="1" applyFont="1" applyFill="1" applyBorder="1" applyAlignment="1" applyProtection="1">
      <alignment horizontal="left" vertical="center" wrapText="1"/>
    </xf>
    <xf numFmtId="167" fontId="30" fillId="3" borderId="5" xfId="3" applyNumberFormat="1" applyFont="1" applyFill="1" applyBorder="1" applyAlignment="1" applyProtection="1">
      <alignment horizontal="left" vertical="center" wrapText="1"/>
    </xf>
    <xf numFmtId="0" fontId="36" fillId="4" borderId="6" xfId="3" applyFont="1" applyFill="1" applyBorder="1" applyAlignment="1" applyProtection="1">
      <alignment horizontal="center" vertical="center" wrapText="1"/>
    </xf>
    <xf numFmtId="0" fontId="36" fillId="4" borderId="25" xfId="3" applyFont="1" applyFill="1" applyBorder="1" applyAlignment="1" applyProtection="1">
      <alignment horizontal="center" vertical="center" wrapText="1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0" fontId="30" fillId="9" borderId="13" xfId="3" applyFont="1" applyFill="1" applyBorder="1" applyAlignment="1" applyProtection="1"/>
    <xf numFmtId="0" fontId="30" fillId="9" borderId="14" xfId="3" applyFont="1" applyFill="1" applyBorder="1" applyAlignment="1" applyProtection="1"/>
    <xf numFmtId="0" fontId="30" fillId="0" borderId="70" xfId="3" applyFont="1" applyBorder="1" applyAlignment="1" applyProtection="1">
      <alignment horizontal="center"/>
      <protection locked="0"/>
    </xf>
    <xf numFmtId="0" fontId="30" fillId="9" borderId="14" xfId="3" applyFont="1" applyFill="1" applyBorder="1" applyAlignment="1" applyProtection="1">
      <alignment horizontal="center"/>
    </xf>
    <xf numFmtId="0" fontId="30" fillId="9" borderId="15" xfId="3" applyFont="1" applyFill="1" applyBorder="1" applyAlignment="1" applyProtection="1"/>
    <xf numFmtId="0" fontId="39" fillId="0" borderId="43" xfId="3" applyFont="1" applyBorder="1" applyAlignment="1" applyProtection="1"/>
    <xf numFmtId="0" fontId="39" fillId="0" borderId="6" xfId="3" applyFont="1" applyBorder="1" applyAlignment="1" applyProtection="1"/>
    <xf numFmtId="0" fontId="39" fillId="0" borderId="43" xfId="0" applyFont="1" applyBorder="1" applyProtection="1"/>
    <xf numFmtId="0" fontId="39" fillId="0" borderId="13" xfId="0" applyFont="1" applyBorder="1" applyProtection="1"/>
    <xf numFmtId="0" fontId="30" fillId="0" borderId="71" xfId="3" applyFont="1" applyBorder="1" applyAlignment="1" applyProtection="1">
      <alignment horizontal="center"/>
      <protection locked="0"/>
    </xf>
    <xf numFmtId="0" fontId="30" fillId="9" borderId="44" xfId="3" applyFont="1" applyFill="1" applyBorder="1" applyAlignment="1" applyProtection="1"/>
    <xf numFmtId="0" fontId="30" fillId="9" borderId="9" xfId="3" applyFont="1" applyFill="1" applyBorder="1" applyAlignment="1" applyProtection="1"/>
    <xf numFmtId="0" fontId="30" fillId="9" borderId="9" xfId="3" applyFont="1" applyFill="1" applyBorder="1" applyAlignment="1" applyProtection="1">
      <alignment horizontal="center"/>
    </xf>
    <xf numFmtId="0" fontId="30" fillId="0" borderId="11" xfId="3" applyFont="1" applyBorder="1" applyAlignment="1" applyProtection="1">
      <alignment vertical="center"/>
    </xf>
    <xf numFmtId="0" fontId="30" fillId="0" borderId="12" xfId="3" applyFont="1" applyBorder="1" applyAlignment="1" applyProtection="1">
      <alignment vertical="center"/>
    </xf>
    <xf numFmtId="0" fontId="30" fillId="0" borderId="12" xfId="3" applyFont="1" applyBorder="1" applyAlignment="1" applyProtection="1"/>
    <xf numFmtId="0" fontId="30" fillId="0" borderId="29" xfId="3" applyFont="1" applyBorder="1" applyAlignment="1" applyProtection="1"/>
    <xf numFmtId="0" fontId="30" fillId="0" borderId="30" xfId="3" applyFont="1" applyBorder="1" applyAlignment="1" applyProtection="1"/>
    <xf numFmtId="0" fontId="30" fillId="0" borderId="11" xfId="0" applyFont="1" applyBorder="1" applyProtection="1"/>
    <xf numFmtId="42" fontId="38" fillId="0" borderId="42" xfId="12" applyNumberFormat="1" applyFont="1" applyBorder="1" applyAlignment="1" applyProtection="1"/>
    <xf numFmtId="0" fontId="41" fillId="0" borderId="11" xfId="3" applyFont="1" applyBorder="1" applyAlignment="1" applyProtection="1">
      <alignment horizontal="left"/>
    </xf>
    <xf numFmtId="42" fontId="38" fillId="0" borderId="42" xfId="12" applyNumberFormat="1" applyFont="1" applyBorder="1" applyAlignment="1" applyProtection="1">
      <protection locked="0"/>
    </xf>
    <xf numFmtId="42" fontId="38" fillId="0" borderId="72" xfId="12" applyNumberFormat="1" applyFont="1" applyBorder="1" applyAlignment="1" applyProtection="1">
      <protection locked="0"/>
    </xf>
    <xf numFmtId="0" fontId="41" fillId="0" borderId="13" xfId="3" applyFont="1" applyBorder="1" applyAlignment="1" applyProtection="1">
      <alignment horizontal="left" wrapText="1"/>
    </xf>
    <xf numFmtId="0" fontId="38" fillId="0" borderId="42" xfId="12" applyNumberFormat="1" applyFont="1" applyBorder="1" applyAlignment="1" applyProtection="1">
      <protection locked="0"/>
    </xf>
    <xf numFmtId="0" fontId="38" fillId="8" borderId="4" xfId="6" applyNumberFormat="1" applyFont="1" applyFill="1" applyBorder="1" applyAlignment="1" applyProtection="1"/>
    <xf numFmtId="42" fontId="38" fillId="0" borderId="48" xfId="3" applyNumberFormat="1" applyFont="1" applyFill="1" applyBorder="1" applyAlignment="1" applyProtection="1">
      <protection locked="0"/>
    </xf>
    <xf numFmtId="2" fontId="38" fillId="0" borderId="42" xfId="11" applyNumberFormat="1" applyFont="1" applyFill="1" applyBorder="1" applyAlignment="1" applyProtection="1">
      <protection locked="0"/>
    </xf>
    <xf numFmtId="42" fontId="38" fillId="0" borderId="38" xfId="11" applyNumberFormat="1" applyFont="1" applyBorder="1" applyAlignment="1" applyProtection="1">
      <protection locked="0"/>
    </xf>
    <xf numFmtId="42" fontId="38" fillId="0" borderId="39" xfId="11" applyNumberFormat="1" applyFont="1" applyBorder="1" applyAlignment="1" applyProtection="1">
      <protection locked="0"/>
    </xf>
    <xf numFmtId="0" fontId="38" fillId="8" borderId="6" xfId="12" applyNumberFormat="1" applyFont="1" applyFill="1" applyBorder="1" applyAlignment="1" applyProtection="1"/>
    <xf numFmtId="173" fontId="38" fillId="0" borderId="63" xfId="6" applyNumberFormat="1" applyFont="1" applyBorder="1" applyAlignment="1" applyProtection="1"/>
    <xf numFmtId="0" fontId="38" fillId="0" borderId="24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>
      <protection locked="0"/>
    </xf>
    <xf numFmtId="42" fontId="38" fillId="0" borderId="26" xfId="6" applyNumberFormat="1" applyFont="1" applyBorder="1" applyAlignment="1" applyProtection="1">
      <protection locked="0"/>
    </xf>
    <xf numFmtId="42" fontId="38" fillId="0" borderId="46" xfId="11" applyNumberFormat="1" applyFont="1" applyBorder="1" applyAlignment="1" applyProtection="1">
      <protection locked="0"/>
    </xf>
    <xf numFmtId="173" fontId="38" fillId="0" borderId="65" xfId="6" applyNumberFormat="1" applyFont="1" applyBorder="1" applyAlignment="1" applyProtection="1"/>
    <xf numFmtId="0" fontId="38" fillId="0" borderId="26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>
      <protection locked="0"/>
    </xf>
    <xf numFmtId="173" fontId="38" fillId="0" borderId="69" xfId="6" applyNumberFormat="1" applyFont="1" applyBorder="1" applyAlignment="1" applyProtection="1"/>
    <xf numFmtId="0" fontId="38" fillId="0" borderId="7" xfId="12" applyNumberFormat="1" applyFont="1" applyBorder="1" applyAlignment="1" applyProtection="1">
      <protection locked="0"/>
    </xf>
    <xf numFmtId="42" fontId="38" fillId="0" borderId="7" xfId="12" applyNumberFormat="1" applyFont="1" applyBorder="1" applyAlignment="1" applyProtection="1">
      <protection locked="0"/>
    </xf>
    <xf numFmtId="42" fontId="38" fillId="0" borderId="21" xfId="11" applyNumberFormat="1" applyFont="1" applyFill="1" applyBorder="1" applyAlignment="1" applyProtection="1">
      <protection locked="0"/>
    </xf>
    <xf numFmtId="42" fontId="38" fillId="0" borderId="63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/>
    <xf numFmtId="1" fontId="38" fillId="0" borderId="26" xfId="11" applyNumberFormat="1" applyFont="1" applyBorder="1" applyAlignment="1" applyProtection="1">
      <protection locked="0"/>
    </xf>
    <xf numFmtId="42" fontId="38" fillId="0" borderId="46" xfId="12" applyNumberFormat="1" applyFont="1" applyBorder="1" applyAlignment="1" applyProtection="1">
      <protection locked="0"/>
    </xf>
    <xf numFmtId="42" fontId="38" fillId="0" borderId="33" xfId="12" applyNumberFormat="1" applyFont="1" applyBorder="1" applyAlignment="1" applyProtection="1">
      <protection locked="0"/>
    </xf>
    <xf numFmtId="42" fontId="38" fillId="0" borderId="48" xfId="12" applyNumberFormat="1" applyFont="1" applyBorder="1" applyAlignment="1" applyProtection="1">
      <protection locked="0"/>
    </xf>
    <xf numFmtId="42" fontId="38" fillId="0" borderId="63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/>
    <xf numFmtId="42" fontId="38" fillId="0" borderId="50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/>
    <xf numFmtId="37" fontId="30" fillId="0" borderId="26" xfId="3" applyNumberFormat="1" applyFont="1" applyFill="1" applyBorder="1" applyAlignment="1" applyProtection="1">
      <alignment horizontal="center" vertical="center"/>
      <protection locked="0"/>
    </xf>
    <xf numFmtId="37" fontId="30" fillId="0" borderId="46" xfId="3" applyNumberFormat="1" applyFont="1" applyFill="1" applyBorder="1" applyAlignment="1" applyProtection="1">
      <alignment horizontal="center" vertical="center"/>
      <protection locked="0"/>
    </xf>
    <xf numFmtId="37" fontId="30" fillId="0" borderId="32" xfId="3" applyNumberFormat="1" applyFont="1" applyFill="1" applyBorder="1" applyAlignment="1" applyProtection="1">
      <alignment horizontal="center" vertical="center"/>
      <protection locked="0"/>
    </xf>
    <xf numFmtId="37" fontId="30" fillId="0" borderId="39" xfId="3" applyNumberFormat="1" applyFont="1" applyFill="1" applyBorder="1" applyAlignment="1" applyProtection="1">
      <alignment horizontal="center" vertical="center"/>
      <protection locked="0"/>
    </xf>
    <xf numFmtId="37" fontId="30" fillId="0" borderId="40" xfId="3" applyNumberFormat="1" applyFont="1" applyFill="1" applyBorder="1" applyAlignment="1" applyProtection="1">
      <alignment horizontal="center" vertical="center"/>
      <protection locked="0"/>
    </xf>
    <xf numFmtId="37" fontId="30" fillId="0" borderId="73" xfId="3" applyNumberFormat="1" applyFont="1" applyFill="1" applyBorder="1" applyAlignment="1" applyProtection="1">
      <alignment horizontal="center" vertical="center"/>
      <protection locked="0"/>
    </xf>
    <xf numFmtId="37" fontId="30" fillId="0" borderId="0" xfId="3" applyNumberFormat="1" applyFont="1" applyFill="1" applyBorder="1" applyAlignment="1" applyProtection="1"/>
    <xf numFmtId="37" fontId="30" fillId="0" borderId="63" xfId="3" applyNumberFormat="1" applyFont="1" applyFill="1" applyBorder="1" applyAlignment="1" applyProtection="1">
      <protection locked="0"/>
    </xf>
    <xf numFmtId="37" fontId="30" fillId="0" borderId="26" xfId="3" applyNumberFormat="1" applyFont="1" applyFill="1" applyBorder="1" applyAlignment="1" applyProtection="1">
      <protection locked="0"/>
    </xf>
    <xf numFmtId="37" fontId="30" fillId="0" borderId="31" xfId="3" applyNumberFormat="1" applyFont="1" applyFill="1" applyBorder="1" applyAlignment="1" applyProtection="1">
      <protection locked="0"/>
    </xf>
    <xf numFmtId="37" fontId="30" fillId="0" borderId="33" xfId="3" applyNumberFormat="1" applyFont="1" applyFill="1" applyBorder="1" applyAlignment="1" applyProtection="1">
      <protection locked="0"/>
    </xf>
    <xf numFmtId="37" fontId="30" fillId="0" borderId="34" xfId="3" applyNumberFormat="1" applyFont="1" applyFill="1" applyBorder="1" applyAlignment="1" applyProtection="1">
      <protection locked="0"/>
    </xf>
    <xf numFmtId="37" fontId="30" fillId="0" borderId="55" xfId="3" applyNumberFormat="1" applyFont="1" applyFill="1" applyBorder="1" applyAlignment="1" applyProtection="1">
      <protection locked="0"/>
    </xf>
    <xf numFmtId="37" fontId="30" fillId="0" borderId="57" xfId="3" applyNumberFormat="1" applyFont="1" applyFill="1" applyBorder="1" applyAlignment="1" applyProtection="1">
      <protection locked="0"/>
    </xf>
    <xf numFmtId="0" fontId="39" fillId="0" borderId="0" xfId="3" applyFont="1" applyBorder="1" applyAlignment="1" applyProtection="1">
      <alignment wrapText="1"/>
    </xf>
    <xf numFmtId="37" fontId="30" fillId="0" borderId="17" xfId="3" applyNumberFormat="1" applyFont="1" applyFill="1" applyBorder="1" applyAlignment="1" applyProtection="1">
      <alignment horizontal="center" vertical="center"/>
      <protection locked="0"/>
    </xf>
    <xf numFmtId="37" fontId="30" fillId="0" borderId="38" xfId="3" applyNumberFormat="1" applyFont="1" applyFill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vertical="center"/>
    </xf>
    <xf numFmtId="42" fontId="30" fillId="0" borderId="24" xfId="3" applyNumberFormat="1" applyFont="1" applyBorder="1" applyAlignment="1" applyProtection="1">
      <alignment horizontal="right" vertical="center" wrapText="1"/>
      <protection locked="0"/>
    </xf>
    <xf numFmtId="42" fontId="30" fillId="0" borderId="19" xfId="3" applyNumberFormat="1" applyFont="1" applyBorder="1" applyAlignment="1" applyProtection="1">
      <alignment horizontal="right" vertical="center" wrapText="1"/>
      <protection locked="0"/>
    </xf>
    <xf numFmtId="42" fontId="30" fillId="0" borderId="74" xfId="3" applyNumberFormat="1" applyFont="1" applyBorder="1" applyAlignment="1" applyProtection="1">
      <alignment horizontal="right" vertical="center" wrapText="1"/>
    </xf>
    <xf numFmtId="42" fontId="30" fillId="0" borderId="75" xfId="3" applyNumberFormat="1" applyFont="1" applyBorder="1" applyAlignment="1" applyProtection="1">
      <alignment horizontal="right" vertical="center" wrapText="1"/>
    </xf>
    <xf numFmtId="42" fontId="30" fillId="0" borderId="70" xfId="3" applyNumberFormat="1" applyFont="1" applyBorder="1" applyAlignment="1" applyProtection="1">
      <alignment horizontal="right" vertical="center" wrapText="1"/>
    </xf>
    <xf numFmtId="42" fontId="30" fillId="0" borderId="61" xfId="3" applyNumberFormat="1" applyFont="1" applyBorder="1" applyAlignment="1" applyProtection="1">
      <alignment horizontal="right" vertical="center" wrapText="1"/>
      <protection locked="0"/>
    </xf>
    <xf numFmtId="42" fontId="30" fillId="0" borderId="16" xfId="3" applyNumberFormat="1" applyFont="1" applyBorder="1" applyAlignment="1" applyProtection="1">
      <alignment horizontal="right" vertical="center" wrapText="1"/>
      <protection locked="0"/>
    </xf>
    <xf numFmtId="42" fontId="30" fillId="0" borderId="76" xfId="3" applyNumberFormat="1" applyFont="1" applyBorder="1" applyAlignment="1" applyProtection="1">
      <alignment horizontal="right" vertical="center" wrapText="1"/>
    </xf>
    <xf numFmtId="42" fontId="30" fillId="0" borderId="12" xfId="3" applyNumberFormat="1" applyFont="1" applyBorder="1" applyAlignment="1" applyProtection="1">
      <alignment horizontal="right" vertical="center" wrapText="1"/>
    </xf>
    <xf numFmtId="42" fontId="30" fillId="0" borderId="29" xfId="3" applyNumberFormat="1" applyFont="1" applyFill="1" applyBorder="1" applyAlignment="1" applyProtection="1">
      <alignment horizontal="right" vertical="center" wrapText="1"/>
    </xf>
    <xf numFmtId="42" fontId="30" fillId="0" borderId="5" xfId="3" applyNumberFormat="1" applyFont="1" applyBorder="1" applyAlignment="1" applyProtection="1">
      <alignment horizontal="right" vertical="center" wrapText="1"/>
      <protection locked="0"/>
    </xf>
    <xf numFmtId="42" fontId="30" fillId="0" borderId="30" xfId="3" applyNumberFormat="1" applyFont="1" applyFill="1" applyBorder="1" applyAlignment="1" applyProtection="1">
      <alignment horizontal="right" vertical="center" wrapText="1"/>
    </xf>
    <xf numFmtId="37" fontId="30" fillId="0" borderId="74" xfId="3" applyNumberFormat="1" applyFont="1" applyBorder="1" applyAlignment="1" applyProtection="1">
      <alignment horizontal="center" vertical="center" wrapText="1"/>
    </xf>
    <xf numFmtId="37" fontId="30" fillId="0" borderId="77" xfId="3" applyNumberFormat="1" applyFont="1" applyBorder="1" applyAlignment="1" applyProtection="1">
      <alignment horizontal="center" vertical="center" wrapText="1"/>
    </xf>
    <xf numFmtId="37" fontId="30" fillId="0" borderId="76" xfId="3" applyNumberFormat="1" applyFont="1" applyBorder="1" applyAlignment="1" applyProtection="1">
      <alignment horizontal="center" vertical="center" wrapText="1"/>
    </xf>
    <xf numFmtId="42" fontId="30" fillId="0" borderId="5" xfId="3" applyNumberFormat="1" applyFont="1" applyBorder="1" applyAlignment="1" applyProtection="1">
      <alignment horizontal="right" vertical="center" wrapText="1"/>
    </xf>
    <xf numFmtId="42" fontId="30" fillId="0" borderId="24" xfId="3" applyNumberFormat="1" applyFont="1" applyBorder="1" applyAlignment="1" applyProtection="1">
      <alignment horizontal="right" vertical="center" wrapText="1"/>
    </xf>
    <xf numFmtId="176" fontId="30" fillId="0" borderId="38" xfId="3" applyNumberFormat="1" applyFont="1" applyBorder="1" applyAlignment="1" applyProtection="1">
      <alignment horizontal="center" vertical="center" wrapText="1"/>
      <protection locked="0"/>
    </xf>
    <xf numFmtId="1" fontId="30" fillId="0" borderId="54" xfId="3" applyNumberFormat="1" applyFont="1" applyBorder="1" applyAlignment="1" applyProtection="1">
      <alignment horizontal="right" vertical="center" wrapText="1"/>
      <protection locked="0"/>
    </xf>
    <xf numFmtId="176" fontId="30" fillId="0" borderId="73" xfId="3" applyNumberFormat="1" applyFont="1" applyBorder="1" applyAlignment="1" applyProtection="1">
      <alignment horizontal="center" vertical="center" wrapText="1"/>
      <protection locked="0"/>
    </xf>
    <xf numFmtId="42" fontId="30" fillId="0" borderId="0" xfId="3" applyNumberFormat="1" applyFont="1" applyBorder="1" applyAlignment="1" applyProtection="1">
      <alignment horizontal="right" vertical="center" wrapText="1"/>
      <protection locked="0"/>
    </xf>
    <xf numFmtId="0" fontId="32" fillId="4" borderId="43" xfId="3" applyFont="1" applyFill="1" applyBorder="1" applyAlignment="1" applyProtection="1">
      <alignment vertical="center"/>
    </xf>
    <xf numFmtId="0" fontId="36" fillId="4" borderId="6" xfId="3" applyFont="1" applyFill="1" applyBorder="1" applyAlignment="1" applyProtection="1">
      <alignment vertical="center" wrapText="1"/>
    </xf>
    <xf numFmtId="0" fontId="36" fillId="4" borderId="25" xfId="3" applyFont="1" applyFill="1" applyBorder="1" applyAlignment="1" applyProtection="1">
      <alignment vertical="center" wrapText="1"/>
    </xf>
    <xf numFmtId="42" fontId="30" fillId="0" borderId="67" xfId="3" applyNumberFormat="1" applyFont="1" applyBorder="1" applyAlignment="1" applyProtection="1">
      <alignment horizontal="right" vertical="center" wrapText="1"/>
    </xf>
    <xf numFmtId="37" fontId="32" fillId="4" borderId="43" xfId="3" applyNumberFormat="1" applyFont="1" applyFill="1" applyBorder="1" applyAlignment="1" applyProtection="1">
      <alignment vertical="center" wrapText="1"/>
    </xf>
    <xf numFmtId="37" fontId="36" fillId="4" borderId="6" xfId="3" applyNumberFormat="1" applyFont="1" applyFill="1" applyBorder="1" applyAlignment="1" applyProtection="1">
      <alignment vertical="center" wrapText="1"/>
    </xf>
    <xf numFmtId="37" fontId="36" fillId="4" borderId="25" xfId="3" applyNumberFormat="1" applyFont="1" applyFill="1" applyBorder="1" applyAlignment="1" applyProtection="1">
      <alignment vertical="center" wrapText="1"/>
    </xf>
    <xf numFmtId="37" fontId="32" fillId="4" borderId="43" xfId="3" applyNumberFormat="1" applyFont="1" applyFill="1" applyBorder="1" applyAlignment="1" applyProtection="1">
      <alignment vertical="center"/>
    </xf>
    <xf numFmtId="42" fontId="36" fillId="4" borderId="6" xfId="3" applyNumberFormat="1" applyFont="1" applyFill="1" applyBorder="1" applyAlignment="1" applyProtection="1">
      <alignment vertical="center" wrapText="1"/>
    </xf>
    <xf numFmtId="42" fontId="36" fillId="4" borderId="25" xfId="3" applyNumberFormat="1" applyFont="1" applyFill="1" applyBorder="1" applyAlignment="1" applyProtection="1">
      <alignment vertical="center" wrapText="1"/>
    </xf>
    <xf numFmtId="37" fontId="30" fillId="0" borderId="38" xfId="3" applyNumberFormat="1" applyFont="1" applyBorder="1" applyAlignment="1" applyProtection="1">
      <alignment horizontal="center" vertical="center" wrapText="1"/>
      <protection locked="0"/>
    </xf>
    <xf numFmtId="42" fontId="30" fillId="0" borderId="30" xfId="1" applyNumberFormat="1" applyFont="1" applyBorder="1" applyAlignment="1" applyProtection="1">
      <alignment horizontal="right" vertical="center" wrapText="1"/>
      <protection locked="0"/>
    </xf>
    <xf numFmtId="176" fontId="30" fillId="0" borderId="72" xfId="3" applyNumberFormat="1" applyFont="1" applyBorder="1" applyAlignment="1" applyProtection="1">
      <alignment horizontal="center" vertical="center" wrapText="1"/>
      <protection locked="0"/>
    </xf>
    <xf numFmtId="42" fontId="36" fillId="4" borderId="20" xfId="3" applyNumberFormat="1" applyFont="1" applyFill="1" applyBorder="1" applyAlignment="1" applyProtection="1">
      <alignment vertical="center" wrapText="1"/>
    </xf>
    <xf numFmtId="176" fontId="36" fillId="4" borderId="25" xfId="3" applyNumberFormat="1" applyFont="1" applyFill="1" applyBorder="1" applyAlignment="1" applyProtection="1">
      <alignment vertical="center" wrapText="1"/>
    </xf>
    <xf numFmtId="42" fontId="30" fillId="0" borderId="50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right" vertical="center" wrapText="1"/>
      <protection locked="0"/>
    </xf>
    <xf numFmtId="42" fontId="30" fillId="0" borderId="72" xfId="3" applyNumberFormat="1" applyFont="1" applyFill="1" applyBorder="1" applyAlignment="1" applyProtection="1">
      <alignment horizontal="right" vertical="center" wrapText="1"/>
    </xf>
    <xf numFmtId="0" fontId="36" fillId="4" borderId="43" xfId="3" applyFont="1" applyFill="1" applyBorder="1" applyAlignment="1" applyProtection="1">
      <alignment vertical="center" wrapText="1"/>
    </xf>
    <xf numFmtId="42" fontId="36" fillId="4" borderId="43" xfId="3" applyNumberFormat="1" applyFont="1" applyFill="1" applyBorder="1" applyAlignment="1" applyProtection="1">
      <alignment vertical="center" wrapText="1"/>
    </xf>
    <xf numFmtId="42" fontId="36" fillId="4" borderId="6" xfId="3" applyNumberFormat="1" applyFont="1" applyFill="1" applyBorder="1" applyAlignment="1" applyProtection="1">
      <alignment horizontal="center" vertical="center" wrapText="1"/>
    </xf>
    <xf numFmtId="42" fontId="36" fillId="4" borderId="25" xfId="3" applyNumberFormat="1" applyFont="1" applyFill="1" applyBorder="1" applyAlignment="1" applyProtection="1">
      <alignment horizontal="center" vertical="center" wrapText="1"/>
    </xf>
    <xf numFmtId="42" fontId="30" fillId="0" borderId="63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center" vertical="center" wrapText="1"/>
      <protection locked="0"/>
    </xf>
    <xf numFmtId="42" fontId="30" fillId="0" borderId="46" xfId="3" applyNumberFormat="1" applyFont="1" applyBorder="1" applyAlignment="1" applyProtection="1">
      <alignment horizontal="center" vertical="center" wrapText="1"/>
      <protection locked="0"/>
    </xf>
    <xf numFmtId="42" fontId="30" fillId="0" borderId="65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center" vertical="center" wrapText="1"/>
      <protection locked="0"/>
    </xf>
    <xf numFmtId="42" fontId="30" fillId="0" borderId="38" xfId="3" applyNumberFormat="1" applyFont="1" applyBorder="1" applyAlignment="1" applyProtection="1">
      <alignment horizontal="right" vertical="center" wrapText="1"/>
      <protection locked="0"/>
    </xf>
    <xf numFmtId="42" fontId="30" fillId="0" borderId="49" xfId="3" applyNumberFormat="1" applyFont="1" applyBorder="1" applyAlignment="1" applyProtection="1">
      <alignment horizontal="right" vertical="center" wrapText="1"/>
      <protection locked="0"/>
    </xf>
    <xf numFmtId="42" fontId="30" fillId="0" borderId="52" xfId="3" applyNumberFormat="1" applyFont="1" applyBorder="1" applyAlignment="1" applyProtection="1">
      <alignment horizontal="right" vertical="center" wrapText="1"/>
      <protection locked="0"/>
    </xf>
    <xf numFmtId="42" fontId="30" fillId="0" borderId="55" xfId="3" applyNumberFormat="1" applyFont="1" applyBorder="1" applyAlignment="1" applyProtection="1">
      <alignment horizontal="center" vertical="center" wrapText="1"/>
      <protection locked="0"/>
    </xf>
    <xf numFmtId="42" fontId="30" fillId="0" borderId="60" xfId="3" applyNumberFormat="1" applyFont="1" applyBorder="1" applyAlignment="1" applyProtection="1">
      <alignment horizontal="center" vertical="center" wrapText="1"/>
      <protection locked="0"/>
    </xf>
    <xf numFmtId="42" fontId="30" fillId="0" borderId="49" xfId="3" applyNumberFormat="1" applyFont="1" applyFill="1" applyBorder="1" applyAlignment="1" applyProtection="1">
      <alignment horizontal="right" vertical="center" wrapText="1"/>
    </xf>
    <xf numFmtId="42" fontId="30" fillId="0" borderId="52" xfId="3" applyNumberFormat="1" applyFont="1" applyFill="1" applyBorder="1" applyAlignment="1" applyProtection="1">
      <alignment horizontal="right" vertical="center" wrapText="1"/>
    </xf>
    <xf numFmtId="42" fontId="30" fillId="0" borderId="60" xfId="3" applyNumberFormat="1" applyFont="1" applyFill="1" applyBorder="1" applyAlignment="1" applyProtection="1">
      <alignment horizontal="center" vertical="center" wrapText="1"/>
    </xf>
    <xf numFmtId="42" fontId="39" fillId="0" borderId="59" xfId="1" applyNumberFormat="1" applyFont="1" applyBorder="1" applyAlignment="1" applyProtection="1">
      <alignment horizontal="right" vertical="center" wrapText="1"/>
    </xf>
    <xf numFmtId="176" fontId="30" fillId="2" borderId="59" xfId="3" applyNumberFormat="1" applyFont="1" applyFill="1" applyBorder="1" applyAlignment="1" applyProtection="1">
      <alignment horizontal="center" vertical="center" wrapText="1"/>
    </xf>
    <xf numFmtId="42" fontId="30" fillId="0" borderId="43" xfId="3" applyNumberFormat="1" applyFont="1" applyBorder="1" applyAlignment="1" applyProtection="1">
      <alignment horizontal="right" vertical="center" wrapText="1"/>
    </xf>
    <xf numFmtId="37" fontId="30" fillId="0" borderId="76" xfId="3" applyNumberFormat="1" applyFont="1" applyFill="1" applyBorder="1" applyAlignment="1" applyProtection="1">
      <alignment horizontal="center" vertical="center" wrapText="1"/>
    </xf>
    <xf numFmtId="0" fontId="39" fillId="4" borderId="59" xfId="3" applyFont="1" applyFill="1" applyBorder="1" applyAlignment="1" applyProtection="1">
      <alignment horizontal="center" wrapText="1"/>
    </xf>
    <xf numFmtId="167" fontId="30" fillId="0" borderId="41" xfId="3" applyNumberFormat="1" applyFont="1" applyBorder="1" applyAlignment="1" applyProtection="1">
      <alignment horizontal="center"/>
      <protection locked="0"/>
    </xf>
    <xf numFmtId="0" fontId="39" fillId="4" borderId="0" xfId="3" applyFont="1" applyFill="1" applyBorder="1" applyAlignment="1" applyProtection="1"/>
    <xf numFmtId="0" fontId="39" fillId="4" borderId="13" xfId="3" applyFont="1" applyFill="1" applyBorder="1" applyAlignment="1" applyProtection="1"/>
    <xf numFmtId="0" fontId="39" fillId="4" borderId="15" xfId="3" applyFont="1" applyFill="1" applyBorder="1" applyAlignment="1" applyProtection="1"/>
    <xf numFmtId="0" fontId="30" fillId="0" borderId="12" xfId="3" applyFont="1" applyBorder="1" applyAlignment="1" applyProtection="1">
      <alignment horizontal="center"/>
    </xf>
    <xf numFmtId="0" fontId="30" fillId="0" borderId="35" xfId="3" applyFont="1" applyBorder="1" applyAlignment="1" applyProtection="1">
      <alignment horizontal="center"/>
    </xf>
    <xf numFmtId="0" fontId="39" fillId="0" borderId="59" xfId="0" applyFont="1" applyBorder="1" applyAlignment="1" applyProtection="1">
      <alignment horizontal="center" wrapText="1"/>
    </xf>
    <xf numFmtId="0" fontId="39" fillId="0" borderId="14" xfId="0" applyFont="1" applyBorder="1" applyAlignment="1" applyProtection="1">
      <alignment horizontal="center" wrapText="1"/>
    </xf>
    <xf numFmtId="0" fontId="37" fillId="0" borderId="14" xfId="0" applyFont="1" applyBorder="1" applyProtection="1"/>
    <xf numFmtId="0" fontId="39" fillId="0" borderId="14" xfId="0" applyFont="1" applyFill="1" applyBorder="1" applyAlignment="1" applyProtection="1">
      <alignment horizontal="center" wrapText="1"/>
    </xf>
    <xf numFmtId="0" fontId="39" fillId="4" borderId="74" xfId="3" applyFont="1" applyFill="1" applyBorder="1" applyAlignment="1" applyProtection="1">
      <alignment horizontal="left" vertical="center" wrapText="1"/>
    </xf>
    <xf numFmtId="0" fontId="39" fillId="4" borderId="77" xfId="3" applyFont="1" applyFill="1" applyBorder="1" applyAlignment="1" applyProtection="1">
      <alignment horizontal="left" vertical="center" wrapText="1"/>
    </xf>
    <xf numFmtId="0" fontId="39" fillId="4" borderId="78" xfId="3" applyFont="1" applyFill="1" applyBorder="1" applyAlignment="1" applyProtection="1">
      <alignment horizontal="left" vertical="center" wrapText="1"/>
    </xf>
    <xf numFmtId="0" fontId="39" fillId="4" borderId="59" xfId="3" applyFont="1" applyFill="1" applyBorder="1" applyAlignment="1" applyProtection="1">
      <alignment horizontal="left" vertical="center"/>
    </xf>
    <xf numFmtId="37" fontId="30" fillId="0" borderId="59" xfId="3" applyNumberFormat="1" applyFont="1" applyFill="1" applyBorder="1" applyAlignment="1" applyProtection="1">
      <alignment horizontal="center" vertical="center"/>
    </xf>
    <xf numFmtId="37" fontId="30" fillId="0" borderId="59" xfId="3" applyNumberFormat="1" applyFont="1" applyFill="1" applyBorder="1" applyAlignment="1" applyProtection="1"/>
    <xf numFmtId="0" fontId="39" fillId="4" borderId="19" xfId="3" applyFont="1" applyFill="1" applyBorder="1" applyAlignment="1" applyProtection="1">
      <alignment horizontal="left" vertical="center" wrapText="1"/>
    </xf>
    <xf numFmtId="0" fontId="39" fillId="4" borderId="5" xfId="3" applyFont="1" applyFill="1" applyBorder="1" applyAlignment="1" applyProtection="1">
      <alignment horizontal="left" vertical="center" wrapText="1"/>
    </xf>
    <xf numFmtId="0" fontId="39" fillId="4" borderId="8" xfId="3" applyFont="1" applyFill="1" applyBorder="1" applyAlignment="1" applyProtection="1">
      <alignment horizontal="left" vertical="center" wrapText="1"/>
    </xf>
    <xf numFmtId="0" fontId="39" fillId="4" borderId="6" xfId="3" applyFont="1" applyFill="1" applyBorder="1" applyAlignment="1" applyProtection="1">
      <alignment horizontal="left" vertical="center"/>
    </xf>
    <xf numFmtId="0" fontId="39" fillId="4" borderId="74" xfId="3" applyFont="1" applyFill="1" applyBorder="1" applyAlignment="1" applyProtection="1">
      <alignment horizontal="center" vertical="center"/>
    </xf>
    <xf numFmtId="0" fontId="39" fillId="4" borderId="77" xfId="3" applyFont="1" applyFill="1" applyBorder="1" applyAlignment="1" applyProtection="1">
      <alignment horizontal="center" vertical="center"/>
    </xf>
    <xf numFmtId="0" fontId="39" fillId="4" borderId="78" xfId="3" applyFont="1" applyFill="1" applyBorder="1" applyAlignment="1" applyProtection="1">
      <alignment horizontal="center" vertical="center"/>
    </xf>
    <xf numFmtId="0" fontId="39" fillId="4" borderId="59" xfId="3" applyFont="1" applyFill="1" applyBorder="1" applyAlignment="1" applyProtection="1">
      <alignment horizontal="center" vertical="center"/>
    </xf>
    <xf numFmtId="37" fontId="39" fillId="0" borderId="59" xfId="3" applyNumberFormat="1" applyFont="1" applyFill="1" applyBorder="1" applyAlignment="1" applyProtection="1">
      <alignment horizontal="center" vertical="center"/>
    </xf>
    <xf numFmtId="37" fontId="30" fillId="0" borderId="42" xfId="3" applyNumberFormat="1" applyFont="1" applyFill="1" applyBorder="1" applyAlignment="1" applyProtection="1">
      <alignment horizontal="center" vertical="center"/>
      <protection locked="0"/>
    </xf>
    <xf numFmtId="37" fontId="30" fillId="0" borderId="37" xfId="3" applyNumberFormat="1" applyFont="1" applyFill="1" applyBorder="1" applyAlignment="1" applyProtection="1">
      <alignment horizontal="center" vertical="center"/>
      <protection locked="0"/>
    </xf>
    <xf numFmtId="0" fontId="30" fillId="0" borderId="71" xfId="3" applyFont="1" applyBorder="1" applyAlignment="1" applyProtection="1">
      <alignment horizontal="center"/>
    </xf>
    <xf numFmtId="0" fontId="39" fillId="0" borderId="70" xfId="3" applyFont="1" applyBorder="1" applyAlignment="1" applyProtection="1">
      <alignment horizontal="center" wrapText="1"/>
    </xf>
    <xf numFmtId="0" fontId="39" fillId="0" borderId="0" xfId="3" applyFont="1" applyBorder="1" applyAlignment="1" applyProtection="1">
      <alignment horizontal="center" wrapText="1"/>
    </xf>
    <xf numFmtId="0" fontId="39" fillId="0" borderId="71" xfId="3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 wrapText="1"/>
    </xf>
    <xf numFmtId="0" fontId="39" fillId="4" borderId="14" xfId="3" applyFont="1" applyFill="1" applyBorder="1" applyAlignment="1" applyProtection="1">
      <alignment vertical="center"/>
    </xf>
    <xf numFmtId="0" fontId="39" fillId="0" borderId="70" xfId="0" applyFont="1" applyBorder="1" applyAlignment="1" applyProtection="1">
      <alignment horizontal="center" wrapText="1"/>
    </xf>
    <xf numFmtId="0" fontId="42" fillId="0" borderId="44" xfId="3" applyFont="1" applyBorder="1" applyAlignment="1" applyProtection="1">
      <alignment horizontal="center"/>
    </xf>
    <xf numFmtId="0" fontId="39" fillId="0" borderId="15" xfId="0" applyFont="1" applyBorder="1" applyAlignment="1" applyProtection="1">
      <alignment horizontal="center" wrapText="1"/>
    </xf>
    <xf numFmtId="0" fontId="30" fillId="0" borderId="74" xfId="3" applyFont="1" applyBorder="1" applyAlignment="1" applyProtection="1">
      <alignment horizontal="left" vertical="center" wrapText="1"/>
    </xf>
    <xf numFmtId="0" fontId="30" fillId="0" borderId="77" xfId="3" applyFont="1" applyBorder="1" applyAlignment="1" applyProtection="1">
      <alignment horizontal="left" vertical="center" wrapText="1"/>
    </xf>
    <xf numFmtId="0" fontId="30" fillId="0" borderId="78" xfId="3" applyFont="1" applyBorder="1" applyAlignment="1" applyProtection="1">
      <alignment horizontal="left" vertical="center" wrapText="1"/>
    </xf>
    <xf numFmtId="0" fontId="30" fillId="0" borderId="76" xfId="3" applyFont="1" applyBorder="1" applyAlignment="1" applyProtection="1">
      <alignment horizontal="left" vertical="center" wrapText="1"/>
    </xf>
    <xf numFmtId="0" fontId="30" fillId="0" borderId="74" xfId="3" applyFont="1" applyBorder="1" applyAlignment="1" applyProtection="1">
      <alignment horizontal="center" vertical="center"/>
    </xf>
    <xf numFmtId="0" fontId="30" fillId="0" borderId="77" xfId="3" applyFont="1" applyBorder="1" applyAlignment="1" applyProtection="1">
      <alignment horizontal="center" vertical="center"/>
    </xf>
    <xf numFmtId="0" fontId="30" fillId="0" borderId="75" xfId="3" applyFont="1" applyBorder="1" applyAlignment="1" applyProtection="1">
      <alignment horizontal="center" vertical="center"/>
    </xf>
    <xf numFmtId="0" fontId="30" fillId="0" borderId="76" xfId="3" applyFont="1" applyBorder="1" applyAlignment="1" applyProtection="1">
      <alignment horizontal="center" vertical="center"/>
    </xf>
    <xf numFmtId="0" fontId="30" fillId="0" borderId="74" xfId="3" applyFont="1" applyBorder="1" applyAlignment="1" applyProtection="1">
      <alignment horizontal="center" vertical="center" wrapText="1"/>
    </xf>
    <xf numFmtId="0" fontId="30" fillId="0" borderId="75" xfId="3" applyFont="1" applyBorder="1" applyAlignment="1" applyProtection="1">
      <alignment horizontal="center" vertical="center" wrapText="1"/>
    </xf>
    <xf numFmtId="0" fontId="30" fillId="0" borderId="70" xfId="3" applyFont="1" applyBorder="1" applyAlignment="1" applyProtection="1">
      <alignment horizontal="center" vertical="center" wrapText="1"/>
    </xf>
    <xf numFmtId="0" fontId="13" fillId="0" borderId="77" xfId="3" applyFont="1" applyFill="1" applyBorder="1" applyAlignment="1" applyProtection="1">
      <alignment vertical="center" wrapText="1"/>
    </xf>
    <xf numFmtId="0" fontId="13" fillId="0" borderId="75" xfId="3" applyFont="1" applyFill="1" applyBorder="1" applyAlignment="1" applyProtection="1">
      <alignment vertical="center" wrapText="1"/>
    </xf>
    <xf numFmtId="0" fontId="30" fillId="0" borderId="75" xfId="3" applyFont="1" applyFill="1" applyBorder="1" applyAlignment="1" applyProtection="1">
      <alignment vertical="center" wrapText="1"/>
    </xf>
    <xf numFmtId="0" fontId="30" fillId="0" borderId="77" xfId="3" applyFont="1" applyBorder="1" applyAlignment="1" applyProtection="1">
      <alignment horizontal="center" vertical="center" wrapText="1"/>
    </xf>
    <xf numFmtId="37" fontId="39" fillId="0" borderId="59" xfId="3" applyNumberFormat="1" applyFont="1" applyBorder="1" applyAlignment="1" applyProtection="1">
      <alignment vertical="center" wrapText="1"/>
    </xf>
    <xf numFmtId="0" fontId="30" fillId="0" borderId="59" xfId="3" applyNumberFormat="1" applyFont="1" applyBorder="1" applyAlignment="1" applyProtection="1">
      <alignment horizontal="center" vertical="center"/>
    </xf>
    <xf numFmtId="37" fontId="30" fillId="0" borderId="59" xfId="3" applyNumberFormat="1" applyFont="1" applyBorder="1" applyAlignment="1" applyProtection="1">
      <alignment horizontal="center" vertical="center"/>
    </xf>
    <xf numFmtId="175" fontId="39" fillId="8" borderId="59" xfId="14" applyNumberFormat="1" applyFont="1" applyFill="1" applyBorder="1" applyAlignment="1" applyProtection="1">
      <alignment vertical="center"/>
    </xf>
    <xf numFmtId="0" fontId="39" fillId="8" borderId="59" xfId="3" applyNumberFormat="1" applyFont="1" applyFill="1" applyBorder="1" applyAlignment="1" applyProtection="1">
      <alignment vertical="center"/>
    </xf>
    <xf numFmtId="37" fontId="39" fillId="8" borderId="59" xfId="3" applyNumberFormat="1" applyFont="1" applyFill="1" applyBorder="1" applyAlignment="1" applyProtection="1">
      <alignment vertical="center"/>
    </xf>
    <xf numFmtId="42" fontId="30" fillId="0" borderId="63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Border="1" applyAlignment="1" applyProtection="1">
      <alignment horizontal="right" vertical="center"/>
    </xf>
    <xf numFmtId="175" fontId="30" fillId="0" borderId="46" xfId="14" applyNumberFormat="1" applyFont="1" applyBorder="1" applyAlignment="1" applyProtection="1">
      <alignment horizontal="center" vertical="center"/>
      <protection locked="0"/>
    </xf>
    <xf numFmtId="42" fontId="30" fillId="0" borderId="65" xfId="14" applyNumberFormat="1" applyFont="1" applyFill="1" applyBorder="1" applyAlignment="1" applyProtection="1">
      <alignment horizontal="center" vertical="center"/>
      <protection locked="0"/>
    </xf>
    <xf numFmtId="175" fontId="30" fillId="0" borderId="39" xfId="14" applyNumberFormat="1" applyFont="1" applyBorder="1" applyAlignment="1" applyProtection="1">
      <alignment horizontal="center" vertical="center"/>
      <protection locked="0"/>
    </xf>
    <xf numFmtId="42" fontId="30" fillId="0" borderId="49" xfId="14" applyNumberFormat="1" applyFont="1" applyFill="1" applyBorder="1" applyAlignment="1" applyProtection="1">
      <alignment horizontal="center" vertical="center"/>
      <protection locked="0"/>
    </xf>
    <xf numFmtId="42" fontId="30" fillId="0" borderId="52" xfId="14" applyNumberFormat="1" applyFont="1" applyFill="1" applyBorder="1" applyAlignment="1" applyProtection="1">
      <alignment horizontal="center" vertical="center"/>
      <protection locked="0"/>
    </xf>
    <xf numFmtId="175" fontId="30" fillId="0" borderId="60" xfId="14" applyNumberFormat="1" applyFont="1" applyBorder="1" applyAlignment="1" applyProtection="1">
      <alignment horizontal="center" vertical="center"/>
      <protection locked="0"/>
    </xf>
    <xf numFmtId="175" fontId="30" fillId="0" borderId="73" xfId="14" applyNumberFormat="1" applyFont="1" applyBorder="1" applyAlignment="1" applyProtection="1">
      <alignment horizontal="center" vertical="center"/>
      <protection locked="0"/>
    </xf>
    <xf numFmtId="0" fontId="41" fillId="0" borderId="59" xfId="3" applyFont="1" applyBorder="1" applyAlignment="1" applyProtection="1">
      <alignment horizontal="center" wrapText="1"/>
    </xf>
    <xf numFmtId="0" fontId="41" fillId="0" borderId="59" xfId="10" applyFont="1" applyBorder="1" applyAlignment="1" applyProtection="1">
      <alignment horizontal="center" wrapText="1"/>
    </xf>
    <xf numFmtId="0" fontId="38" fillId="0" borderId="5" xfId="10" applyFont="1" applyBorder="1" applyAlignment="1" applyProtection="1">
      <alignment horizontal="center"/>
    </xf>
    <xf numFmtId="0" fontId="38" fillId="0" borderId="8" xfId="10" applyFont="1" applyBorder="1" applyAlignment="1" applyProtection="1">
      <alignment horizontal="center"/>
    </xf>
    <xf numFmtId="0" fontId="38" fillId="0" borderId="74" xfId="3" applyFont="1" applyBorder="1" applyAlignment="1" applyProtection="1">
      <alignment horizontal="left"/>
    </xf>
    <xf numFmtId="0" fontId="38" fillId="0" borderId="77" xfId="3" applyFont="1" applyBorder="1" applyAlignment="1" applyProtection="1">
      <alignment horizontal="left"/>
    </xf>
    <xf numFmtId="0" fontId="41" fillId="0" borderId="77" xfId="3" applyFont="1" applyBorder="1" applyAlignment="1" applyProtection="1">
      <alignment horizontal="left" indent="2"/>
    </xf>
    <xf numFmtId="0" fontId="38" fillId="0" borderId="74" xfId="10" applyFont="1" applyBorder="1" applyAlignment="1" applyProtection="1">
      <alignment horizontal="center"/>
    </xf>
    <xf numFmtId="0" fontId="38" fillId="0" borderId="77" xfId="10" applyFont="1" applyBorder="1" applyAlignment="1" applyProtection="1">
      <alignment horizontal="center"/>
    </xf>
    <xf numFmtId="0" fontId="38" fillId="0" borderId="78" xfId="3" applyFont="1" applyBorder="1" applyAlignment="1" applyProtection="1">
      <alignment horizontal="left"/>
    </xf>
    <xf numFmtId="42" fontId="38" fillId="0" borderId="48" xfId="6" applyNumberFormat="1" applyFont="1" applyBorder="1" applyAlignment="1" applyProtection="1">
      <protection locked="0"/>
    </xf>
    <xf numFmtId="42" fontId="38" fillId="0" borderId="59" xfId="6" applyNumberFormat="1" applyFont="1" applyBorder="1" applyAlignment="1" applyProtection="1"/>
    <xf numFmtId="42" fontId="38" fillId="0" borderId="30" xfId="6" applyNumberFormat="1" applyFont="1" applyBorder="1" applyAlignment="1" applyProtection="1">
      <protection locked="0"/>
    </xf>
    <xf numFmtId="0" fontId="41" fillId="0" borderId="59" xfId="3" applyFont="1" applyBorder="1" applyAlignment="1" applyProtection="1">
      <alignment horizontal="left"/>
    </xf>
    <xf numFmtId="0" fontId="41" fillId="0" borderId="43" xfId="3" applyFont="1" applyBorder="1" applyAlignment="1" applyProtection="1">
      <alignment horizontal="left"/>
    </xf>
    <xf numFmtId="0" fontId="38" fillId="0" borderId="78" xfId="10" applyFont="1" applyBorder="1" applyAlignment="1" applyProtection="1">
      <alignment horizontal="center"/>
    </xf>
    <xf numFmtId="42" fontId="38" fillId="0" borderId="30" xfId="6" applyNumberFormat="1" applyFont="1" applyBorder="1" applyAlignment="1" applyProtection="1"/>
    <xf numFmtId="42" fontId="38" fillId="0" borderId="42" xfId="6" applyNumberFormat="1" applyFont="1" applyBorder="1" applyAlignment="1" applyProtection="1">
      <protection locked="0"/>
    </xf>
    <xf numFmtId="1" fontId="38" fillId="0" borderId="42" xfId="12" applyNumberFormat="1" applyFont="1" applyBorder="1" applyAlignment="1" applyProtection="1">
      <alignment horizontal="right"/>
      <protection locked="0"/>
    </xf>
    <xf numFmtId="42" fontId="38" fillId="0" borderId="72" xfId="12" applyNumberFormat="1" applyFont="1" applyBorder="1" applyAlignment="1" applyProtection="1">
      <alignment horizontal="right"/>
      <protection locked="0"/>
    </xf>
    <xf numFmtId="0" fontId="38" fillId="0" borderId="59" xfId="10" applyFont="1" applyBorder="1" applyAlignment="1" applyProtection="1">
      <alignment horizontal="center"/>
    </xf>
    <xf numFmtId="1" fontId="38" fillId="2" borderId="59" xfId="11" applyNumberFormat="1" applyFont="1" applyFill="1" applyBorder="1" applyAlignment="1" applyProtection="1"/>
    <xf numFmtId="42" fontId="38" fillId="0" borderId="59" xfId="12" applyNumberFormat="1" applyFont="1" applyBorder="1" applyAlignment="1" applyProtection="1"/>
    <xf numFmtId="42" fontId="38" fillId="0" borderId="43" xfId="12" applyNumberFormat="1" applyFont="1" applyBorder="1" applyAlignment="1" applyProtection="1"/>
    <xf numFmtId="1" fontId="38" fillId="2" borderId="59" xfId="3" applyNumberFormat="1" applyFont="1" applyFill="1" applyBorder="1" applyAlignment="1" applyProtection="1"/>
    <xf numFmtId="42" fontId="38" fillId="0" borderId="69" xfId="12" applyNumberFormat="1" applyFont="1" applyBorder="1" applyAlignment="1" applyProtection="1">
      <protection locked="0"/>
    </xf>
    <xf numFmtId="1" fontId="38" fillId="0" borderId="7" xfId="11" applyNumberFormat="1" applyFont="1" applyFill="1" applyBorder="1" applyAlignment="1" applyProtection="1">
      <protection locked="0"/>
    </xf>
    <xf numFmtId="42" fontId="38" fillId="0" borderId="21" xfId="12" applyNumberFormat="1" applyFont="1" applyBorder="1" applyAlignment="1" applyProtection="1">
      <protection locked="0"/>
    </xf>
    <xf numFmtId="0" fontId="41" fillId="0" borderId="59" xfId="3" applyFont="1" applyBorder="1" applyAlignment="1" applyProtection="1">
      <alignment horizontal="center" vertical="center" wrapText="1"/>
    </xf>
    <xf numFmtId="0" fontId="38" fillId="0" borderId="40" xfId="3" applyFont="1" applyBorder="1" applyAlignment="1" applyProtection="1">
      <alignment horizontal="left"/>
    </xf>
    <xf numFmtId="173" fontId="38" fillId="0" borderId="48" xfId="6" applyNumberFormat="1" applyFont="1" applyBorder="1" applyAlignment="1" applyProtection="1"/>
    <xf numFmtId="173" fontId="38" fillId="0" borderId="59" xfId="6" applyNumberFormat="1" applyFont="1" applyBorder="1" applyAlignment="1" applyProtection="1"/>
    <xf numFmtId="0" fontId="38" fillId="0" borderId="30" xfId="6" applyNumberFormat="1" applyFont="1" applyBorder="1" applyAlignment="1" applyProtection="1">
      <protection locked="0"/>
    </xf>
    <xf numFmtId="0" fontId="38" fillId="8" borderId="59" xfId="6" applyNumberFormat="1" applyFont="1" applyFill="1" applyBorder="1" applyAlignment="1" applyProtection="1"/>
    <xf numFmtId="173" fontId="38" fillId="0" borderId="59" xfId="12" applyNumberFormat="1" applyFont="1" applyBorder="1" applyAlignment="1" applyProtection="1"/>
    <xf numFmtId="0" fontId="41" fillId="0" borderId="43" xfId="3" applyFont="1" applyBorder="1" applyAlignment="1" applyProtection="1">
      <alignment horizontal="center" vertical="center" wrapText="1"/>
    </xf>
    <xf numFmtId="42" fontId="38" fillId="0" borderId="42" xfId="12" applyNumberFormat="1" applyFont="1" applyBorder="1" applyAlignment="1" applyProtection="1">
      <alignment horizontal="right"/>
      <protection locked="0"/>
    </xf>
    <xf numFmtId="42" fontId="38" fillId="0" borderId="59" xfId="12" applyNumberFormat="1" applyFont="1" applyBorder="1" applyAlignment="1" applyProtection="1">
      <alignment horizontal="right"/>
    </xf>
    <xf numFmtId="42" fontId="38" fillId="0" borderId="72" xfId="6" applyNumberFormat="1" applyFont="1" applyBorder="1" applyAlignment="1" applyProtection="1">
      <protection locked="0"/>
    </xf>
    <xf numFmtId="42" fontId="38" fillId="0" borderId="48" xfId="3" applyNumberFormat="1" applyFont="1" applyBorder="1" applyAlignment="1" applyProtection="1">
      <protection locked="0"/>
    </xf>
    <xf numFmtId="2" fontId="38" fillId="0" borderId="42" xfId="11" applyNumberFormat="1" applyFont="1" applyBorder="1" applyAlignment="1" applyProtection="1">
      <protection locked="0"/>
    </xf>
    <xf numFmtId="42" fontId="38" fillId="2" borderId="43" xfId="3" applyNumberFormat="1" applyFont="1" applyFill="1" applyBorder="1" applyAlignment="1" applyProtection="1">
      <alignment horizontal="center"/>
    </xf>
    <xf numFmtId="0" fontId="38" fillId="0" borderId="28" xfId="10" applyFont="1" applyBorder="1" applyAlignment="1" applyProtection="1">
      <alignment horizontal="center"/>
    </xf>
    <xf numFmtId="0" fontId="38" fillId="0" borderId="40" xfId="3" applyFont="1" applyFill="1" applyBorder="1" applyAlignment="1" applyProtection="1">
      <alignment horizontal="left"/>
    </xf>
    <xf numFmtId="42" fontId="38" fillId="2" borderId="59" xfId="3" applyNumberFormat="1" applyFont="1" applyFill="1" applyBorder="1" applyAlignment="1" applyProtection="1"/>
    <xf numFmtId="2" fontId="38" fillId="2" borderId="59" xfId="11" applyNumberFormat="1" applyFont="1" applyFill="1" applyBorder="1" applyAlignment="1" applyProtection="1"/>
    <xf numFmtId="0" fontId="38" fillId="0" borderId="18" xfId="10" applyFont="1" applyBorder="1" applyAlignment="1" applyProtection="1">
      <alignment horizontal="center"/>
    </xf>
    <xf numFmtId="0" fontId="38" fillId="0" borderId="76" xfId="3" applyFont="1" applyFill="1" applyBorder="1" applyAlignment="1" applyProtection="1">
      <alignment horizontal="left"/>
    </xf>
    <xf numFmtId="0" fontId="41" fillId="0" borderId="59" xfId="3" applyFont="1" applyBorder="1" applyAlignment="1" applyProtection="1">
      <alignment horizontal="left" wrapText="1"/>
    </xf>
    <xf numFmtId="2" fontId="38" fillId="2" borderId="59" xfId="3" applyNumberFormat="1" applyFont="1" applyFill="1" applyBorder="1" applyAlignment="1" applyProtection="1"/>
    <xf numFmtId="0" fontId="8" fillId="0" borderId="59" xfId="3" applyFont="1" applyBorder="1" applyAlignment="1" applyProtection="1">
      <alignment horizontal="center" wrapText="1"/>
    </xf>
    <xf numFmtId="0" fontId="8" fillId="0" borderId="74" xfId="3" applyBorder="1" applyAlignment="1" applyProtection="1">
      <alignment horizontal="center"/>
    </xf>
    <xf numFmtId="0" fontId="8" fillId="0" borderId="75" xfId="3" applyBorder="1" applyAlignment="1" applyProtection="1">
      <alignment horizontal="center"/>
    </xf>
    <xf numFmtId="0" fontId="8" fillId="0" borderId="77" xfId="3" applyBorder="1" applyAlignment="1" applyProtection="1">
      <alignment horizontal="center"/>
    </xf>
    <xf numFmtId="0" fontId="9" fillId="0" borderId="43" xfId="3" applyFont="1" applyBorder="1" applyAlignment="1" applyProtection="1">
      <alignment horizontal="center" vertical="center"/>
    </xf>
    <xf numFmtId="0" fontId="9" fillId="0" borderId="6" xfId="3" applyFont="1" applyBorder="1" applyAlignment="1" applyProtection="1">
      <alignment horizontal="center" vertical="center"/>
    </xf>
    <xf numFmtId="0" fontId="8" fillId="0" borderId="67" xfId="3" applyBorder="1" applyAlignment="1" applyProtection="1">
      <alignment horizontal="center"/>
    </xf>
    <xf numFmtId="42" fontId="8" fillId="0" borderId="42" xfId="1" applyNumberFormat="1" applyFont="1" applyBorder="1" applyAlignment="1" applyProtection="1">
      <protection locked="0"/>
    </xf>
    <xf numFmtId="0" fontId="10" fillId="0" borderId="59" xfId="3" applyFont="1" applyBorder="1" applyAlignment="1" applyProtection="1">
      <alignment horizontal="center" vertical="center"/>
    </xf>
    <xf numFmtId="42" fontId="8" fillId="0" borderId="59" xfId="1" applyNumberFormat="1" applyFont="1" applyBorder="1" applyAlignment="1" applyProtection="1"/>
    <xf numFmtId="0" fontId="10" fillId="0" borderId="75" xfId="3" applyFont="1" applyBorder="1" applyAlignment="1" applyProtection="1">
      <alignment horizontal="center"/>
    </xf>
    <xf numFmtId="0" fontId="10" fillId="0" borderId="71" xfId="3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 wrapText="1"/>
    </xf>
    <xf numFmtId="0" fontId="39" fillId="0" borderId="14" xfId="3" quotePrefix="1" applyFont="1" applyFill="1" applyBorder="1" applyAlignment="1" applyProtection="1">
      <alignment horizontal="center" wrapText="1"/>
    </xf>
    <xf numFmtId="0" fontId="13" fillId="0" borderId="74" xfId="3" applyFont="1" applyBorder="1" applyAlignment="1" applyProtection="1"/>
    <xf numFmtId="0" fontId="13" fillId="0" borderId="75" xfId="3" applyFont="1" applyBorder="1" applyAlignment="1" applyProtection="1"/>
    <xf numFmtId="0" fontId="13" fillId="0" borderId="75" xfId="3" applyFont="1" applyFill="1" applyBorder="1" applyAlignment="1" applyProtection="1"/>
    <xf numFmtId="49" fontId="13" fillId="0" borderId="70" xfId="3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>
      <alignment horizontal="right"/>
      <protection locked="0"/>
    </xf>
    <xf numFmtId="0" fontId="13" fillId="0" borderId="74" xfId="3" applyFont="1" applyBorder="1" applyAlignment="1" applyProtection="1">
      <alignment horizontal="center"/>
    </xf>
    <xf numFmtId="0" fontId="13" fillId="0" borderId="75" xfId="3" applyFont="1" applyBorder="1" applyAlignment="1" applyProtection="1">
      <alignment horizontal="center"/>
    </xf>
    <xf numFmtId="0" fontId="13" fillId="0" borderId="70" xfId="3" applyFont="1" applyBorder="1" applyAlignment="1" applyProtection="1">
      <alignment horizontal="center"/>
    </xf>
    <xf numFmtId="42" fontId="13" fillId="0" borderId="17" xfId="14" applyNumberFormat="1" applyFont="1" applyBorder="1" applyAlignment="1" applyProtection="1">
      <alignment horizontal="right"/>
      <protection locked="0"/>
    </xf>
    <xf numFmtId="42" fontId="13" fillId="0" borderId="3" xfId="14" applyNumberFormat="1" applyFont="1" applyBorder="1" applyAlignment="1" applyProtection="1">
      <protection locked="0"/>
    </xf>
    <xf numFmtId="42" fontId="13" fillId="0" borderId="27" xfId="14" applyNumberFormat="1" applyFont="1" applyBorder="1" applyAlignment="1" applyProtection="1">
      <protection locked="0"/>
    </xf>
    <xf numFmtId="42" fontId="13" fillId="0" borderId="74" xfId="14" applyNumberFormat="1" applyFont="1" applyBorder="1" applyAlignment="1" applyProtection="1"/>
    <xf numFmtId="42" fontId="13" fillId="0" borderId="77" xfId="14" applyNumberFormat="1" applyFont="1" applyBorder="1" applyAlignment="1" applyProtection="1"/>
    <xf numFmtId="42" fontId="13" fillId="0" borderId="59" xfId="14" applyNumberFormat="1" applyFont="1" applyBorder="1" applyAlignment="1" applyProtection="1">
      <alignment horizontal="right" vertical="center"/>
    </xf>
    <xf numFmtId="42" fontId="13" fillId="0" borderId="59" xfId="14" applyNumberFormat="1" applyFont="1" applyFill="1" applyBorder="1" applyAlignment="1" applyProtection="1"/>
    <xf numFmtId="42" fontId="13" fillId="0" borderId="59" xfId="14" applyNumberFormat="1" applyFont="1" applyBorder="1" applyAlignment="1" applyProtection="1">
      <alignment wrapText="1"/>
    </xf>
    <xf numFmtId="42" fontId="13" fillId="0" borderId="59" xfId="14" applyNumberFormat="1" applyFont="1" applyBorder="1" applyAlignment="1" applyProtection="1"/>
    <xf numFmtId="0" fontId="19" fillId="0" borderId="59" xfId="3" applyFont="1" applyBorder="1" applyAlignment="1" applyProtection="1">
      <alignment horizontal="left" vertical="center" wrapText="1"/>
    </xf>
    <xf numFmtId="0" fontId="13" fillId="2" borderId="59" xfId="14" applyNumberFormat="1" applyFont="1" applyFill="1" applyBorder="1" applyAlignment="1" applyProtection="1">
      <alignment horizontal="center" vertical="center"/>
    </xf>
    <xf numFmtId="0" fontId="13" fillId="0" borderId="77" xfId="3" applyFont="1" applyBorder="1" applyAlignment="1" applyProtection="1"/>
    <xf numFmtId="0" fontId="13" fillId="0" borderId="70" xfId="3" applyFont="1" applyBorder="1" applyAlignment="1" applyProtection="1">
      <protection locked="0"/>
    </xf>
    <xf numFmtId="42" fontId="13" fillId="0" borderId="18" xfId="14" applyNumberFormat="1" applyFont="1" applyBorder="1" applyAlignment="1" applyProtection="1">
      <protection locked="0"/>
    </xf>
    <xf numFmtId="0" fontId="13" fillId="0" borderId="67" xfId="3" applyFont="1" applyBorder="1" applyAlignment="1" applyProtection="1">
      <alignment horizontal="center"/>
    </xf>
    <xf numFmtId="42" fontId="13" fillId="0" borderId="78" xfId="14" applyNumberFormat="1" applyFont="1" applyBorder="1" applyAlignment="1" applyProtection="1"/>
    <xf numFmtId="42" fontId="13" fillId="0" borderId="1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/>
    <xf numFmtId="0" fontId="13" fillId="0" borderId="4" xfId="14" applyNumberFormat="1" applyFont="1" applyBorder="1" applyAlignment="1" applyProtection="1">
      <alignment horizontal="center"/>
      <protection locked="0"/>
    </xf>
    <xf numFmtId="42" fontId="13" fillId="0" borderId="17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>
      <protection locked="0"/>
    </xf>
    <xf numFmtId="42" fontId="13" fillId="0" borderId="75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/>
    </xf>
    <xf numFmtId="0" fontId="13" fillId="0" borderId="76" xfId="3" applyFont="1" applyBorder="1" applyAlignment="1" applyProtection="1">
      <protection locked="0"/>
    </xf>
    <xf numFmtId="42" fontId="13" fillId="0" borderId="28" xfId="14" applyNumberFormat="1" applyFont="1" applyBorder="1" applyAlignment="1" applyProtection="1">
      <protection locked="0"/>
    </xf>
    <xf numFmtId="0" fontId="19" fillId="0" borderId="59" xfId="3" applyFont="1" applyFill="1" applyBorder="1" applyAlignment="1" applyProtection="1">
      <alignment horizontal="left" vertical="center" wrapText="1"/>
    </xf>
    <xf numFmtId="0" fontId="19" fillId="0" borderId="71" xfId="3" applyFont="1" applyFill="1" applyBorder="1" applyAlignment="1" applyProtection="1">
      <alignment horizontal="left" vertical="center" wrapText="1"/>
    </xf>
    <xf numFmtId="0" fontId="13" fillId="0" borderId="71" xfId="3" applyFont="1" applyBorder="1" applyAlignment="1" applyProtection="1">
      <alignment horizontal="center"/>
    </xf>
    <xf numFmtId="42" fontId="13" fillId="0" borderId="71" xfId="14" applyNumberFormat="1" applyFont="1" applyFill="1" applyBorder="1" applyAlignment="1" applyProtection="1"/>
    <xf numFmtId="0" fontId="13" fillId="2" borderId="71" xfId="14" applyNumberFormat="1" applyFont="1" applyFill="1" applyBorder="1" applyAlignment="1" applyProtection="1">
      <alignment horizontal="center"/>
    </xf>
    <xf numFmtId="42" fontId="13" fillId="0" borderId="1" xfId="14" applyNumberFormat="1" applyFont="1" applyBorder="1" applyAlignment="1" applyProtection="1"/>
    <xf numFmtId="0" fontId="13" fillId="0" borderId="74" xfId="3" applyFont="1" applyBorder="1" applyAlignment="1" applyProtection="1">
      <alignment horizontal="left" vertical="center" wrapText="1"/>
    </xf>
    <xf numFmtId="0" fontId="13" fillId="0" borderId="75" xfId="3" applyFont="1" applyBorder="1" applyAlignment="1" applyProtection="1">
      <alignment horizontal="left" vertical="center" wrapText="1"/>
    </xf>
    <xf numFmtId="42" fontId="13" fillId="0" borderId="5" xfId="14" applyNumberFormat="1" applyFont="1" applyBorder="1" applyAlignment="1" applyProtection="1">
      <protection locked="0"/>
    </xf>
    <xf numFmtId="0" fontId="13" fillId="0" borderId="67" xfId="3" applyFont="1" applyBorder="1" applyAlignment="1" applyProtection="1">
      <alignment vertical="center"/>
      <protection locked="0"/>
    </xf>
    <xf numFmtId="42" fontId="13" fillId="0" borderId="41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 wrapText="1"/>
    </xf>
    <xf numFmtId="0" fontId="13" fillId="0" borderId="74" xfId="3" applyFont="1" applyFill="1" applyBorder="1" applyAlignment="1" applyProtection="1"/>
    <xf numFmtId="0" fontId="39" fillId="0" borderId="59" xfId="3" applyFont="1" applyBorder="1" applyAlignment="1" applyProtection="1">
      <alignment horizontal="center" vertical="center" wrapText="1"/>
    </xf>
    <xf numFmtId="1" fontId="30" fillId="0" borderId="74" xfId="3" applyNumberFormat="1" applyFont="1" applyBorder="1" applyAlignment="1" applyProtection="1">
      <alignment horizontal="center"/>
    </xf>
    <xf numFmtId="1" fontId="30" fillId="0" borderId="77" xfId="3" applyNumberFormat="1" applyFont="1" applyBorder="1" applyAlignment="1" applyProtection="1">
      <alignment horizontal="center"/>
    </xf>
    <xf numFmtId="1" fontId="30" fillId="0" borderId="78" xfId="3" applyNumberFormat="1" applyFont="1" applyBorder="1" applyAlignment="1" applyProtection="1">
      <alignment horizontal="center"/>
    </xf>
    <xf numFmtId="1" fontId="30" fillId="0" borderId="59" xfId="3" applyNumberFormat="1" applyFont="1" applyBorder="1" applyAlignment="1" applyProtection="1">
      <alignment horizontal="center"/>
    </xf>
    <xf numFmtId="175" fontId="30" fillId="0" borderId="59" xfId="14" applyNumberFormat="1" applyFont="1" applyFill="1" applyBorder="1" applyAlignment="1" applyProtection="1"/>
    <xf numFmtId="1" fontId="30" fillId="0" borderId="77" xfId="3" applyNumberFormat="1" applyFont="1" applyBorder="1" applyAlignment="1" applyProtection="1">
      <alignment horizontal="center" vertical="center"/>
    </xf>
    <xf numFmtId="1" fontId="30" fillId="0" borderId="78" xfId="3" applyNumberFormat="1" applyFont="1" applyBorder="1" applyAlignment="1" applyProtection="1">
      <alignment horizontal="center" vertical="center"/>
    </xf>
    <xf numFmtId="1" fontId="30" fillId="0" borderId="74" xfId="3" applyNumberFormat="1" applyFont="1" applyBorder="1" applyAlignment="1" applyProtection="1">
      <alignment horizontal="center" vertical="center"/>
    </xf>
    <xf numFmtId="1" fontId="30" fillId="0" borderId="59" xfId="3" applyNumberFormat="1" applyFont="1" applyBorder="1" applyAlignment="1" applyProtection="1">
      <alignment horizontal="center" vertical="center"/>
    </xf>
    <xf numFmtId="175" fontId="30" fillId="0" borderId="59" xfId="14" applyNumberFormat="1" applyFont="1" applyBorder="1" applyAlignment="1" applyProtection="1"/>
    <xf numFmtId="0" fontId="39" fillId="4" borderId="14" xfId="3" applyFont="1" applyFill="1" applyBorder="1" applyAlignment="1" applyProtection="1"/>
    <xf numFmtId="1" fontId="30" fillId="0" borderId="75" xfId="3" applyNumberFormat="1" applyFont="1" applyBorder="1" applyAlignment="1" applyProtection="1">
      <alignment horizontal="center"/>
    </xf>
    <xf numFmtId="175" fontId="30" fillId="0" borderId="63" xfId="14" applyNumberFormat="1" applyFont="1" applyBorder="1" applyAlignment="1" applyProtection="1">
      <protection locked="0"/>
    </xf>
    <xf numFmtId="175" fontId="30" fillId="0" borderId="46" xfId="14" applyNumberFormat="1" applyFont="1" applyBorder="1" applyAlignment="1" applyProtection="1">
      <protection locked="0"/>
    </xf>
    <xf numFmtId="175" fontId="30" fillId="0" borderId="65" xfId="14" applyNumberFormat="1" applyFont="1" applyBorder="1" applyAlignment="1" applyProtection="1">
      <protection locked="0"/>
    </xf>
    <xf numFmtId="175" fontId="30" fillId="0" borderId="38" xfId="14" applyNumberFormat="1" applyFont="1" applyBorder="1" applyAlignment="1" applyProtection="1">
      <protection locked="0"/>
    </xf>
    <xf numFmtId="175" fontId="30" fillId="0" borderId="49" xfId="14" applyNumberFormat="1" applyFont="1" applyBorder="1" applyAlignment="1" applyProtection="1">
      <protection locked="0"/>
    </xf>
    <xf numFmtId="175" fontId="30" fillId="0" borderId="47" xfId="14" applyNumberFormat="1" applyFont="1" applyBorder="1" applyAlignment="1" applyProtection="1">
      <protection locked="0"/>
    </xf>
    <xf numFmtId="175" fontId="30" fillId="0" borderId="48" xfId="14" applyNumberFormat="1" applyFont="1" applyBorder="1" applyAlignment="1" applyProtection="1">
      <protection locked="0"/>
    </xf>
    <xf numFmtId="175" fontId="30" fillId="0" borderId="72" xfId="14" applyNumberFormat="1" applyFont="1" applyBorder="1" applyAlignment="1" applyProtection="1">
      <protection locked="0"/>
    </xf>
    <xf numFmtId="175" fontId="39" fillId="0" borderId="59" xfId="14" applyNumberFormat="1" applyFont="1" applyBorder="1" applyAlignment="1" applyProtection="1"/>
    <xf numFmtId="175" fontId="39" fillId="0" borderId="63" xfId="14" applyNumberFormat="1" applyFont="1" applyBorder="1" applyAlignment="1" applyProtection="1">
      <protection locked="0"/>
    </xf>
    <xf numFmtId="175" fontId="39" fillId="0" borderId="46" xfId="14" applyNumberFormat="1" applyFont="1" applyBorder="1" applyAlignment="1" applyProtection="1">
      <protection locked="0"/>
    </xf>
    <xf numFmtId="175" fontId="39" fillId="0" borderId="65" xfId="14" applyNumberFormat="1" applyFont="1" applyBorder="1" applyAlignment="1" applyProtection="1">
      <protection locked="0"/>
    </xf>
    <xf numFmtId="175" fontId="39" fillId="0" borderId="38" xfId="14" applyNumberFormat="1" applyFont="1" applyBorder="1" applyAlignment="1" applyProtection="1">
      <protection locked="0"/>
    </xf>
    <xf numFmtId="175" fontId="39" fillId="0" borderId="48" xfId="14" applyNumberFormat="1" applyFont="1" applyBorder="1" applyAlignment="1" applyProtection="1">
      <protection locked="0"/>
    </xf>
    <xf numFmtId="175" fontId="39" fillId="0" borderId="72" xfId="14" applyNumberFormat="1" applyFont="1" applyBorder="1" applyAlignment="1" applyProtection="1">
      <protection locked="0"/>
    </xf>
    <xf numFmtId="0" fontId="39" fillId="0" borderId="0" xfId="3" applyFont="1" applyBorder="1" applyAlignment="1" applyProtection="1">
      <alignment horizontal="left" vertical="center" indent="2"/>
    </xf>
    <xf numFmtId="0" fontId="30" fillId="0" borderId="59" xfId="0" applyFont="1" applyBorder="1" applyAlignment="1" applyProtection="1">
      <alignment horizontal="center" vertical="center"/>
    </xf>
    <xf numFmtId="0" fontId="30" fillId="0" borderId="74" xfId="3" applyFont="1" applyBorder="1" applyAlignment="1" applyProtection="1">
      <alignment horizontal="center"/>
    </xf>
    <xf numFmtId="0" fontId="30" fillId="0" borderId="77" xfId="3" applyFont="1" applyBorder="1" applyAlignment="1" applyProtection="1">
      <alignment horizontal="center"/>
    </xf>
    <xf numFmtId="0" fontId="30" fillId="0" borderId="75" xfId="3" applyFont="1" applyBorder="1" applyAlignment="1" applyProtection="1">
      <alignment horizontal="center"/>
    </xf>
    <xf numFmtId="0" fontId="30" fillId="0" borderId="76" xfId="3" applyFont="1" applyBorder="1" applyAlignment="1" applyProtection="1">
      <alignment horizontal="center"/>
    </xf>
    <xf numFmtId="0" fontId="39" fillId="0" borderId="6" xfId="3" applyFont="1" applyBorder="1" applyAlignment="1" applyProtection="1">
      <alignment horizontal="left"/>
    </xf>
    <xf numFmtId="175" fontId="39" fillId="0" borderId="6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78" xfId="3" applyFont="1" applyBorder="1" applyAlignment="1" applyProtection="1">
      <alignment horizontal="center"/>
    </xf>
    <xf numFmtId="0" fontId="30" fillId="0" borderId="59" xfId="3" applyFont="1" applyBorder="1" applyAlignment="1" applyProtection="1">
      <alignment horizontal="center"/>
    </xf>
    <xf numFmtId="0" fontId="39" fillId="0" borderId="74" xfId="3" applyFont="1" applyBorder="1" applyAlignment="1" applyProtection="1">
      <alignment horizontal="center"/>
    </xf>
    <xf numFmtId="0" fontId="39" fillId="0" borderId="77" xfId="3" applyFont="1" applyBorder="1" applyAlignment="1" applyProtection="1">
      <alignment horizontal="center"/>
    </xf>
    <xf numFmtId="0" fontId="39" fillId="0" borderId="76" xfId="3" applyFont="1" applyBorder="1" applyAlignment="1" applyProtection="1">
      <alignment horizontal="center"/>
    </xf>
    <xf numFmtId="0" fontId="30" fillId="0" borderId="63" xfId="3" applyFont="1" applyBorder="1" applyAlignment="1" applyProtection="1">
      <alignment horizontal="left"/>
      <protection locked="0"/>
    </xf>
    <xf numFmtId="174" fontId="30" fillId="0" borderId="26" xfId="0" applyNumberFormat="1" applyFont="1" applyBorder="1" applyAlignment="1" applyProtection="1">
      <protection locked="0"/>
    </xf>
    <xf numFmtId="10" fontId="30" fillId="0" borderId="26" xfId="3" applyNumberFormat="1" applyFont="1" applyBorder="1" applyAlignment="1" applyProtection="1">
      <protection locked="0"/>
    </xf>
    <xf numFmtId="10" fontId="30" fillId="0" borderId="26" xfId="3" applyNumberFormat="1" applyFont="1" applyFill="1" applyBorder="1" applyAlignment="1" applyProtection="1">
      <alignment horizontal="left"/>
      <protection locked="0"/>
    </xf>
    <xf numFmtId="42" fontId="30" fillId="0" borderId="26" xfId="3" applyNumberFormat="1" applyFont="1" applyFill="1" applyBorder="1" applyAlignment="1" applyProtection="1">
      <protection locked="0"/>
    </xf>
    <xf numFmtId="0" fontId="30" fillId="0" borderId="26" xfId="3" applyNumberFormat="1" applyFont="1" applyBorder="1" applyAlignment="1" applyProtection="1">
      <protection locked="0"/>
    </xf>
    <xf numFmtId="0" fontId="30" fillId="0" borderId="46" xfId="3" applyNumberFormat="1" applyFont="1" applyFill="1" applyBorder="1" applyAlignment="1" applyProtection="1">
      <protection locked="0"/>
    </xf>
    <xf numFmtId="0" fontId="30" fillId="0" borderId="33" xfId="3" applyFont="1" applyBorder="1" applyAlignment="1" applyProtection="1">
      <alignment horizontal="left"/>
      <protection locked="0"/>
    </xf>
    <xf numFmtId="0" fontId="30" fillId="0" borderId="39" xfId="3" applyNumberFormat="1" applyFont="1" applyFill="1" applyBorder="1" applyAlignment="1" applyProtection="1">
      <protection locked="0"/>
    </xf>
    <xf numFmtId="0" fontId="30" fillId="0" borderId="34" xfId="3" applyFont="1" applyBorder="1" applyAlignment="1" applyProtection="1">
      <alignment horizontal="left"/>
      <protection locked="0"/>
    </xf>
    <xf numFmtId="0" fontId="30" fillId="0" borderId="60" xfId="3" applyNumberFormat="1" applyFont="1" applyFill="1" applyBorder="1" applyAlignment="1" applyProtection="1">
      <protection locked="0"/>
    </xf>
    <xf numFmtId="174" fontId="27" fillId="0" borderId="26" xfId="0" applyNumberFormat="1" applyFont="1" applyBorder="1" applyAlignment="1" applyProtection="1"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Fill="1" applyBorder="1" applyAlignment="1" applyProtection="1">
      <protection locked="0"/>
    </xf>
    <xf numFmtId="0" fontId="39" fillId="4" borderId="59" xfId="3" applyFont="1" applyFill="1" applyBorder="1" applyAlignment="1" applyProtection="1">
      <alignment horizontal="center" vertical="center" wrapText="1"/>
    </xf>
    <xf numFmtId="42" fontId="30" fillId="0" borderId="18" xfId="14" applyNumberFormat="1" applyFont="1" applyBorder="1" applyAlignment="1" applyProtection="1">
      <alignment horizontal="left"/>
    </xf>
    <xf numFmtId="42" fontId="30" fillId="0" borderId="18" xfId="3" applyNumberFormat="1" applyFont="1" applyBorder="1" applyAlignment="1" applyProtection="1">
      <alignment horizontal="left"/>
    </xf>
    <xf numFmtId="0" fontId="39" fillId="10" borderId="74" xfId="3" applyFont="1" applyFill="1" applyBorder="1" applyAlignment="1" applyProtection="1">
      <alignment horizontal="left" wrapText="1"/>
    </xf>
    <xf numFmtId="0" fontId="39" fillId="10" borderId="77" xfId="3" applyFont="1" applyFill="1" applyBorder="1" applyAlignment="1" applyProtection="1">
      <alignment horizontal="left"/>
    </xf>
    <xf numFmtId="0" fontId="39" fillId="0" borderId="77" xfId="3" applyFont="1" applyBorder="1" applyAlignment="1" applyProtection="1">
      <alignment horizontal="left"/>
    </xf>
    <xf numFmtId="0" fontId="39" fillId="0" borderId="77" xfId="3" applyFont="1" applyBorder="1" applyAlignment="1" applyProtection="1">
      <alignment horizontal="left" wrapText="1"/>
    </xf>
    <xf numFmtId="0" fontId="39" fillId="0" borderId="76" xfId="3" applyFont="1" applyBorder="1" applyAlignment="1" applyProtection="1">
      <alignment horizontal="left" wrapText="1"/>
    </xf>
    <xf numFmtId="42" fontId="30" fillId="0" borderId="33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Fill="1" applyBorder="1" applyAlignment="1" applyProtection="1">
      <protection locked="0"/>
    </xf>
    <xf numFmtId="44" fontId="30" fillId="0" borderId="33" xfId="14" applyFont="1" applyBorder="1" applyAlignment="1" applyProtection="1">
      <alignment horizontal="left"/>
    </xf>
    <xf numFmtId="44" fontId="30" fillId="0" borderId="39" xfId="14" applyFont="1" applyBorder="1" applyAlignment="1" applyProtection="1">
      <alignment horizontal="left"/>
    </xf>
    <xf numFmtId="37" fontId="30" fillId="0" borderId="33" xfId="3" applyNumberFormat="1" applyFont="1" applyBorder="1" applyAlignment="1" applyProtection="1">
      <alignment horizontal="right"/>
    </xf>
    <xf numFmtId="37" fontId="30" fillId="0" borderId="39" xfId="3" applyNumberFormat="1" applyFont="1" applyBorder="1" applyAlignment="1" applyProtection="1">
      <alignment horizontal="right"/>
    </xf>
    <xf numFmtId="9" fontId="30" fillId="0" borderId="33" xfId="4" applyFont="1" applyBorder="1" applyAlignment="1" applyProtection="1">
      <alignment horizontal="right"/>
    </xf>
    <xf numFmtId="9" fontId="30" fillId="0" borderId="39" xfId="4" applyFont="1" applyBorder="1" applyAlignment="1" applyProtection="1">
      <alignment horizontal="right"/>
    </xf>
    <xf numFmtId="9" fontId="30" fillId="0" borderId="33" xfId="4" applyFont="1" applyBorder="1" applyAlignment="1" applyProtection="1">
      <alignment horizontal="right"/>
      <protection locked="0"/>
    </xf>
    <xf numFmtId="9" fontId="30" fillId="0" borderId="39" xfId="4" applyFont="1" applyBorder="1" applyAlignment="1" applyProtection="1">
      <alignment horizontal="right"/>
      <protection locked="0"/>
    </xf>
    <xf numFmtId="0" fontId="30" fillId="0" borderId="33" xfId="14" applyNumberFormat="1" applyFont="1" applyBorder="1" applyAlignment="1" applyProtection="1">
      <alignment horizontal="left"/>
      <protection locked="0"/>
    </xf>
    <xf numFmtId="0" fontId="30" fillId="0" borderId="39" xfId="14" applyNumberFormat="1" applyFont="1" applyFill="1" applyBorder="1" applyAlignment="1" applyProtection="1">
      <protection locked="0"/>
    </xf>
    <xf numFmtId="0" fontId="30" fillId="0" borderId="34" xfId="14" applyNumberFormat="1" applyFont="1" applyBorder="1" applyAlignment="1" applyProtection="1">
      <alignment horizontal="left"/>
      <protection locked="0"/>
    </xf>
    <xf numFmtId="0" fontId="30" fillId="0" borderId="55" xfId="14" applyNumberFormat="1" applyFont="1" applyFill="1" applyBorder="1" applyAlignment="1" applyProtection="1">
      <alignment horizontal="left"/>
      <protection locked="0"/>
    </xf>
    <xf numFmtId="0" fontId="30" fillId="0" borderId="55" xfId="14" applyNumberFormat="1" applyFont="1" applyBorder="1" applyAlignment="1" applyProtection="1">
      <protection locked="0"/>
    </xf>
    <xf numFmtId="0" fontId="30" fillId="0" borderId="52" xfId="14" applyNumberFormat="1" applyFont="1" applyBorder="1" applyAlignment="1" applyProtection="1">
      <protection locked="0"/>
    </xf>
    <xf numFmtId="0" fontId="30" fillId="0" borderId="55" xfId="14" applyNumberFormat="1" applyFont="1" applyFill="1" applyBorder="1" applyAlignment="1" applyProtection="1">
      <protection locked="0"/>
    </xf>
    <xf numFmtId="0" fontId="30" fillId="0" borderId="60" xfId="14" applyNumberFormat="1" applyFont="1" applyFill="1" applyBorder="1" applyAlignment="1" applyProtection="1">
      <protection locked="0"/>
    </xf>
    <xf numFmtId="42" fontId="30" fillId="0" borderId="1" xfId="14" applyNumberFormat="1" applyFont="1" applyBorder="1" applyAlignment="1" applyProtection="1">
      <alignment horizontal="left"/>
      <protection locked="0"/>
    </xf>
    <xf numFmtId="42" fontId="30" fillId="0" borderId="4" xfId="14" applyNumberFormat="1" applyFont="1" applyBorder="1" applyAlignment="1" applyProtection="1">
      <alignment horizontal="left"/>
      <protection locked="0"/>
    </xf>
    <xf numFmtId="42" fontId="30" fillId="0" borderId="18" xfId="3" applyNumberFormat="1" applyFont="1" applyBorder="1" applyAlignment="1" applyProtection="1">
      <alignment horizontal="right"/>
    </xf>
    <xf numFmtId="42" fontId="30" fillId="0" borderId="18" xfId="14" applyNumberFormat="1" applyFont="1" applyBorder="1" applyAlignment="1" applyProtection="1">
      <alignment horizontal="right"/>
      <protection locked="0"/>
    </xf>
    <xf numFmtId="0" fontId="39" fillId="0" borderId="74" xfId="3" applyFont="1" applyBorder="1" applyAlignment="1" applyProtection="1">
      <alignment horizontal="left"/>
    </xf>
    <xf numFmtId="0" fontId="30" fillId="0" borderId="77" xfId="3" applyFont="1" applyBorder="1" applyAlignment="1" applyProtection="1"/>
    <xf numFmtId="0" fontId="30" fillId="0" borderId="75" xfId="3" applyFont="1" applyBorder="1" applyAlignment="1" applyProtection="1"/>
    <xf numFmtId="0" fontId="30" fillId="0" borderId="77" xfId="3" applyFont="1" applyBorder="1" applyAlignment="1" applyProtection="1">
      <alignment horizontal="left"/>
    </xf>
    <xf numFmtId="42" fontId="30" fillId="0" borderId="17" xfId="14" applyNumberFormat="1" applyFont="1" applyBorder="1" applyAlignment="1" applyProtection="1">
      <alignment horizontal="left"/>
      <protection locked="0"/>
    </xf>
    <xf numFmtId="42" fontId="30" fillId="0" borderId="3" xfId="14" applyNumberFormat="1" applyFont="1" applyBorder="1" applyAlignment="1" applyProtection="1">
      <alignment horizontal="left"/>
    </xf>
    <xf numFmtId="42" fontId="30" fillId="0" borderId="3" xfId="14" applyNumberFormat="1" applyFont="1" applyBorder="1" applyAlignment="1" applyProtection="1">
      <alignment horizontal="right"/>
    </xf>
    <xf numFmtId="42" fontId="30" fillId="0" borderId="3" xfId="14" applyNumberFormat="1" applyFont="1" applyBorder="1" applyAlignment="1" applyProtection="1">
      <alignment horizontal="right"/>
      <protection locked="0"/>
    </xf>
    <xf numFmtId="42" fontId="30" fillId="0" borderId="3" xfId="3" applyNumberFormat="1" applyFont="1" applyBorder="1" applyAlignment="1" applyProtection="1">
      <alignment horizontal="left"/>
    </xf>
    <xf numFmtId="42" fontId="30" fillId="0" borderId="74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right"/>
    </xf>
    <xf numFmtId="42" fontId="30" fillId="0" borderId="77" xfId="3" applyNumberFormat="1" applyFont="1" applyBorder="1" applyAlignment="1" applyProtection="1">
      <alignment horizontal="left"/>
    </xf>
    <xf numFmtId="0" fontId="38" fillId="0" borderId="9" xfId="5" applyFont="1" applyBorder="1" applyProtection="1"/>
    <xf numFmtId="0" fontId="25" fillId="0" borderId="74" xfId="2" applyFont="1" applyBorder="1" applyAlignment="1" applyProtection="1">
      <alignment horizontal="center"/>
    </xf>
    <xf numFmtId="0" fontId="25" fillId="0" borderId="77" xfId="2" applyFont="1" applyBorder="1" applyAlignment="1" applyProtection="1">
      <alignment horizontal="center"/>
    </xf>
    <xf numFmtId="0" fontId="25" fillId="0" borderId="76" xfId="2" applyFont="1" applyBorder="1" applyAlignment="1" applyProtection="1">
      <alignment horizontal="center"/>
    </xf>
    <xf numFmtId="0" fontId="25" fillId="0" borderId="74" xfId="2" applyFont="1" applyBorder="1" applyProtection="1"/>
    <xf numFmtId="0" fontId="25" fillId="0" borderId="77" xfId="2" applyFont="1" applyBorder="1" applyProtection="1"/>
    <xf numFmtId="0" fontId="25" fillId="0" borderId="75" xfId="3" applyFont="1" applyBorder="1" applyAlignment="1" applyProtection="1"/>
    <xf numFmtId="0" fontId="27" fillId="0" borderId="77" xfId="3" applyFont="1" applyBorder="1" applyAlignment="1" applyProtection="1"/>
    <xf numFmtId="0" fontId="27" fillId="0" borderId="76" xfId="3" applyFont="1" applyBorder="1" applyAlignment="1" applyProtection="1"/>
    <xf numFmtId="42" fontId="25" fillId="0" borderId="63" xfId="1" applyNumberFormat="1" applyFont="1" applyBorder="1" applyProtection="1"/>
    <xf numFmtId="44" fontId="25" fillId="0" borderId="26" xfId="14" applyNumberFormat="1" applyFont="1" applyBorder="1" applyProtection="1"/>
    <xf numFmtId="39" fontId="25" fillId="0" borderId="26" xfId="2" applyNumberFormat="1" applyFont="1" applyBorder="1" applyProtection="1"/>
    <xf numFmtId="44" fontId="25" fillId="0" borderId="46" xfId="1" applyNumberFormat="1" applyFont="1" applyBorder="1" applyProtection="1">
      <protection locked="0"/>
    </xf>
    <xf numFmtId="42" fontId="25" fillId="0" borderId="33" xfId="1" applyNumberFormat="1" applyFont="1" applyBorder="1" applyProtection="1"/>
    <xf numFmtId="44" fontId="25" fillId="0" borderId="39" xfId="1" applyNumberFormat="1" applyFont="1" applyBorder="1" applyProtection="1">
      <protection locked="0"/>
    </xf>
    <xf numFmtId="44" fontId="25" fillId="0" borderId="39" xfId="1" applyNumberFormat="1" applyFont="1" applyBorder="1" applyProtection="1"/>
    <xf numFmtId="42" fontId="25" fillId="0" borderId="34" xfId="1" applyNumberFormat="1" applyFont="1" applyBorder="1" applyProtection="1"/>
    <xf numFmtId="39" fontId="25" fillId="0" borderId="55" xfId="1" applyNumberFormat="1" applyFont="1" applyBorder="1" applyProtection="1"/>
    <xf numFmtId="44" fontId="25" fillId="0" borderId="55" xfId="1" applyNumberFormat="1" applyFont="1" applyBorder="1" applyProtection="1"/>
    <xf numFmtId="39" fontId="25" fillId="0" borderId="55" xfId="2" applyNumberFormat="1" applyFont="1" applyBorder="1" applyProtection="1"/>
    <xf numFmtId="44" fontId="25" fillId="0" borderId="60" xfId="1" applyNumberFormat="1" applyFont="1" applyBorder="1" applyProtection="1"/>
    <xf numFmtId="3" fontId="13" fillId="0" borderId="1" xfId="0" applyNumberFormat="1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 wrapText="1"/>
    </xf>
    <xf numFmtId="0" fontId="13" fillId="0" borderId="59" xfId="0" applyFont="1" applyBorder="1" applyAlignment="1" applyProtection="1">
      <alignment horizontal="center"/>
    </xf>
    <xf numFmtId="0" fontId="19" fillId="0" borderId="59" xfId="0" applyFont="1" applyBorder="1" applyAlignment="1" applyProtection="1">
      <alignment horizontal="center" vertical="center" wrapText="1"/>
    </xf>
    <xf numFmtId="0" fontId="13" fillId="0" borderId="74" xfId="0" applyFont="1" applyBorder="1" applyAlignment="1" applyProtection="1">
      <alignment horizontal="center"/>
    </xf>
    <xf numFmtId="0" fontId="13" fillId="0" borderId="77" xfId="0" applyFont="1" applyBorder="1" applyAlignment="1" applyProtection="1">
      <alignment horizontal="center"/>
    </xf>
    <xf numFmtId="0" fontId="13" fillId="0" borderId="77" xfId="0" applyFont="1" applyBorder="1" applyAlignment="1" applyProtection="1">
      <alignment horizontal="center" wrapText="1"/>
    </xf>
    <xf numFmtId="3" fontId="13" fillId="0" borderId="4" xfId="0" applyNumberFormat="1" applyFont="1" applyBorder="1" applyAlignment="1" applyProtection="1">
      <alignment horizontal="center"/>
      <protection locked="0"/>
    </xf>
    <xf numFmtId="3" fontId="13" fillId="0" borderId="18" xfId="0" applyNumberFormat="1" applyFont="1" applyBorder="1" applyAlignment="1" applyProtection="1">
      <alignment horizontal="center"/>
      <protection locked="0"/>
    </xf>
    <xf numFmtId="0" fontId="13" fillId="0" borderId="74" xfId="0" applyFont="1" applyBorder="1" applyProtection="1"/>
    <xf numFmtId="0" fontId="13" fillId="0" borderId="77" xfId="0" applyFont="1" applyBorder="1" applyProtection="1"/>
    <xf numFmtId="0" fontId="13" fillId="0" borderId="77" xfId="0" applyFont="1" applyBorder="1" applyAlignment="1" applyProtection="1">
      <alignment horizontal="left" vertical="center"/>
    </xf>
    <xf numFmtId="3" fontId="13" fillId="0" borderId="63" xfId="0" applyNumberFormat="1" applyFont="1" applyBorder="1" applyAlignment="1" applyProtection="1">
      <alignment horizontal="center"/>
      <protection locked="0"/>
    </xf>
    <xf numFmtId="3" fontId="13" fillId="0" borderId="26" xfId="0" applyNumberFormat="1" applyFont="1" applyBorder="1" applyAlignment="1" applyProtection="1">
      <alignment horizontal="center"/>
      <protection locked="0"/>
    </xf>
    <xf numFmtId="3" fontId="13" fillId="0" borderId="33" xfId="0" applyNumberFormat="1" applyFont="1" applyBorder="1" applyAlignment="1" applyProtection="1">
      <alignment horizontal="center"/>
      <protection locked="0"/>
    </xf>
    <xf numFmtId="3" fontId="13" fillId="0" borderId="31" xfId="0" applyNumberFormat="1" applyFont="1" applyBorder="1" applyAlignment="1" applyProtection="1">
      <alignment horizontal="center"/>
      <protection locked="0"/>
    </xf>
    <xf numFmtId="3" fontId="13" fillId="0" borderId="3" xfId="0" applyNumberFormat="1" applyFont="1" applyBorder="1" applyAlignment="1" applyProtection="1">
      <alignment horizontal="center"/>
      <protection locked="0"/>
    </xf>
    <xf numFmtId="3" fontId="13" fillId="0" borderId="74" xfId="0" applyNumberFormat="1" applyFont="1" applyBorder="1" applyAlignment="1" applyProtection="1">
      <alignment horizontal="center"/>
    </xf>
    <xf numFmtId="3" fontId="13" fillId="0" borderId="77" xfId="0" applyNumberFormat="1" applyFont="1" applyBorder="1" applyAlignment="1" applyProtection="1">
      <alignment horizontal="center"/>
    </xf>
    <xf numFmtId="3" fontId="13" fillId="0" borderId="77" xfId="0" applyNumberFormat="1" applyFont="1" applyBorder="1" applyAlignment="1" applyProtection="1">
      <alignment horizontal="center" vertical="center"/>
    </xf>
    <xf numFmtId="2" fontId="13" fillId="0" borderId="74" xfId="0" applyNumberFormat="1" applyFont="1" applyBorder="1" applyAlignment="1" applyProtection="1">
      <alignment horizontal="center"/>
    </xf>
    <xf numFmtId="2" fontId="13" fillId="0" borderId="77" xfId="0" applyNumberFormat="1" applyFont="1" applyBorder="1" applyAlignment="1" applyProtection="1">
      <alignment horizontal="center"/>
    </xf>
    <xf numFmtId="2" fontId="13" fillId="0" borderId="77" xfId="0" applyNumberFormat="1" applyFont="1" applyBorder="1" applyAlignment="1" applyProtection="1">
      <alignment horizontal="center" vertical="center"/>
    </xf>
    <xf numFmtId="0" fontId="13" fillId="0" borderId="78" xfId="0" applyFont="1" applyBorder="1" applyAlignment="1" applyProtection="1">
      <alignment horizontal="center"/>
    </xf>
    <xf numFmtId="0" fontId="13" fillId="0" borderId="78" xfId="0" applyFont="1" applyBorder="1" applyProtection="1">
      <protection locked="0"/>
    </xf>
    <xf numFmtId="3" fontId="13" fillId="0" borderId="68" xfId="0" applyNumberFormat="1" applyFont="1" applyBorder="1" applyAlignment="1" applyProtection="1">
      <alignment horizontal="center"/>
      <protection locked="0"/>
    </xf>
    <xf numFmtId="3" fontId="13" fillId="0" borderId="41" xfId="0" applyNumberFormat="1" applyFont="1" applyBorder="1" applyAlignment="1" applyProtection="1">
      <alignment horizontal="center"/>
      <protection locked="0"/>
    </xf>
    <xf numFmtId="3" fontId="13" fillId="0" borderId="27" xfId="0" applyNumberFormat="1" applyFont="1" applyBorder="1" applyAlignment="1" applyProtection="1">
      <alignment horizontal="center"/>
      <protection locked="0"/>
    </xf>
    <xf numFmtId="3" fontId="13" fillId="0" borderId="78" xfId="0" applyNumberFormat="1" applyFont="1" applyBorder="1" applyAlignment="1" applyProtection="1">
      <alignment horizontal="center"/>
    </xf>
    <xf numFmtId="2" fontId="13" fillId="0" borderId="78" xfId="0" applyNumberFormat="1" applyFont="1" applyBorder="1" applyAlignment="1" applyProtection="1">
      <alignment horizontal="center"/>
    </xf>
    <xf numFmtId="0" fontId="13" fillId="5" borderId="59" xfId="0" applyFont="1" applyFill="1" applyBorder="1" applyProtection="1"/>
    <xf numFmtId="3" fontId="13" fillId="0" borderId="59" xfId="0" applyNumberFormat="1" applyFont="1" applyBorder="1" applyAlignment="1" applyProtection="1">
      <alignment horizontal="center"/>
    </xf>
    <xf numFmtId="3" fontId="13" fillId="5" borderId="59" xfId="0" applyNumberFormat="1" applyFont="1" applyFill="1" applyBorder="1" applyProtection="1"/>
    <xf numFmtId="2" fontId="13" fillId="0" borderId="59" xfId="0" applyNumberFormat="1" applyFont="1" applyBorder="1" applyAlignment="1" applyProtection="1">
      <alignment horizontal="center"/>
    </xf>
    <xf numFmtId="3" fontId="13" fillId="0" borderId="17" xfId="0" applyNumberFormat="1" applyFont="1" applyBorder="1" applyAlignment="1" applyProtection="1">
      <alignment horizontal="center"/>
      <protection locked="0"/>
    </xf>
    <xf numFmtId="10" fontId="13" fillId="0" borderId="74" xfId="4" applyNumberFormat="1" applyFont="1" applyBorder="1" applyAlignment="1" applyProtection="1">
      <alignment horizontal="center"/>
    </xf>
    <xf numFmtId="10" fontId="13" fillId="0" borderId="77" xfId="4" applyNumberFormat="1" applyFont="1" applyBorder="1" applyAlignment="1" applyProtection="1">
      <alignment horizontal="center"/>
    </xf>
    <xf numFmtId="10" fontId="13" fillId="0" borderId="78" xfId="4" applyNumberFormat="1" applyFont="1" applyBorder="1" applyAlignment="1" applyProtection="1">
      <alignment horizontal="center"/>
    </xf>
    <xf numFmtId="3" fontId="13" fillId="0" borderId="28" xfId="0" applyNumberFormat="1" applyFont="1" applyBorder="1" applyAlignment="1" applyProtection="1">
      <alignment horizontal="center"/>
      <protection locked="0"/>
    </xf>
    <xf numFmtId="0" fontId="20" fillId="6" borderId="59" xfId="8" applyFill="1" applyBorder="1" applyAlignment="1" applyProtection="1">
      <alignment horizontal="center" wrapText="1"/>
    </xf>
    <xf numFmtId="0" fontId="23" fillId="6" borderId="59" xfId="8" applyFont="1" applyFill="1" applyBorder="1" applyAlignment="1" applyProtection="1">
      <alignment horizontal="center" wrapText="1"/>
    </xf>
    <xf numFmtId="0" fontId="20" fillId="6" borderId="80" xfId="8" applyFill="1" applyBorder="1" applyAlignment="1" applyProtection="1">
      <alignment horizontal="left" vertical="center" wrapText="1"/>
    </xf>
    <xf numFmtId="0" fontId="24" fillId="6" borderId="81" xfId="8" applyFont="1" applyFill="1" applyBorder="1" applyAlignment="1" applyProtection="1">
      <alignment horizontal="left" vertical="center" wrapText="1"/>
    </xf>
    <xf numFmtId="0" fontId="20" fillId="6" borderId="81" xfId="8" applyFill="1" applyBorder="1" applyAlignment="1" applyProtection="1">
      <alignment horizontal="left" vertical="center" wrapText="1"/>
    </xf>
    <xf numFmtId="0" fontId="20" fillId="6" borderId="81" xfId="8" applyFill="1" applyBorder="1" applyAlignment="1" applyProtection="1">
      <alignment horizontal="left" vertical="center" wrapText="1"/>
      <protection locked="0"/>
    </xf>
    <xf numFmtId="0" fontId="20" fillId="6" borderId="82" xfId="8" applyFill="1" applyBorder="1" applyAlignment="1" applyProtection="1">
      <alignment horizontal="left" vertical="center" wrapText="1"/>
      <protection locked="0"/>
    </xf>
    <xf numFmtId="172" fontId="21" fillId="6" borderId="80" xfId="8" applyNumberFormat="1" applyFont="1" applyFill="1" applyBorder="1" applyAlignment="1" applyProtection="1">
      <alignment horizontal="center" vertical="top" wrapText="1"/>
    </xf>
    <xf numFmtId="172" fontId="21" fillId="6" borderId="81" xfId="8" applyNumberFormat="1" applyFont="1" applyFill="1" applyBorder="1" applyAlignment="1" applyProtection="1">
      <alignment horizontal="center" vertical="top" wrapText="1"/>
    </xf>
    <xf numFmtId="172" fontId="21" fillId="6" borderId="82" xfId="8" applyNumberFormat="1" applyFont="1" applyFill="1" applyBorder="1" applyAlignment="1" applyProtection="1">
      <alignment horizontal="center" vertical="top" wrapText="1"/>
    </xf>
    <xf numFmtId="0" fontId="20" fillId="6" borderId="83" xfId="8" applyFill="1" applyBorder="1" applyAlignment="1" applyProtection="1">
      <alignment horizontal="left" vertical="top" wrapText="1"/>
      <protection locked="0"/>
    </xf>
    <xf numFmtId="0" fontId="20" fillId="6" borderId="84" xfId="8" applyFill="1" applyBorder="1" applyAlignment="1" applyProtection="1">
      <alignment horizontal="left" vertical="top" wrapText="1"/>
      <protection locked="0"/>
    </xf>
    <xf numFmtId="0" fontId="20" fillId="6" borderId="85" xfId="8" applyFill="1" applyBorder="1" applyAlignment="1" applyProtection="1">
      <alignment horizontal="left" vertical="top" wrapText="1"/>
      <protection locked="0"/>
    </xf>
    <xf numFmtId="0" fontId="20" fillId="6" borderId="86" xfId="8" applyFill="1" applyBorder="1" applyAlignment="1" applyProtection="1">
      <alignment horizontal="left" vertical="top" wrapText="1"/>
      <protection locked="0"/>
    </xf>
    <xf numFmtId="0" fontId="20" fillId="6" borderId="87" xfId="8" applyFill="1" applyBorder="1" applyAlignment="1" applyProtection="1">
      <alignment horizontal="left" vertical="top" wrapText="1"/>
      <protection locked="0"/>
    </xf>
    <xf numFmtId="0" fontId="20" fillId="6" borderId="88" xfId="8" applyFill="1" applyBorder="1" applyAlignment="1" applyProtection="1">
      <alignment horizontal="left" vertical="top" wrapText="1"/>
      <protection locked="0"/>
    </xf>
    <xf numFmtId="0" fontId="20" fillId="6" borderId="79" xfId="8" applyFill="1" applyBorder="1" applyAlignment="1" applyProtection="1">
      <alignment horizontal="left" vertical="top" wrapText="1"/>
      <protection locked="0"/>
    </xf>
    <xf numFmtId="0" fontId="20" fillId="6" borderId="89" xfId="8" applyFill="1" applyBorder="1" applyAlignment="1" applyProtection="1">
      <alignment horizontal="left" vertical="top" wrapText="1"/>
      <protection locked="0"/>
    </xf>
    <xf numFmtId="0" fontId="20" fillId="6" borderId="80" xfId="8" applyFill="1" applyBorder="1" applyAlignment="1" applyProtection="1">
      <alignment vertical="top" wrapText="1"/>
      <protection locked="0"/>
    </xf>
    <xf numFmtId="0" fontId="20" fillId="6" borderId="81" xfId="8" applyFill="1" applyBorder="1" applyAlignment="1" applyProtection="1">
      <alignment vertical="top" wrapText="1"/>
      <protection locked="0"/>
    </xf>
    <xf numFmtId="0" fontId="20" fillId="6" borderId="82" xfId="8" applyFill="1" applyBorder="1" applyAlignment="1" applyProtection="1">
      <alignment vertical="top" wrapText="1"/>
      <protection locked="0"/>
    </xf>
    <xf numFmtId="0" fontId="19" fillId="0" borderId="8" xfId="3" applyFont="1" applyFill="1" applyBorder="1" applyAlignment="1" applyProtection="1">
      <alignment horizontal="left"/>
    </xf>
    <xf numFmtId="167" fontId="13" fillId="0" borderId="8" xfId="3" applyNumberFormat="1" applyFont="1" applyFill="1" applyBorder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167" fontId="11" fillId="0" borderId="0" xfId="3" applyNumberFormat="1" applyFont="1" applyFill="1" applyBorder="1" applyAlignment="1" applyProtection="1">
      <alignment horizontal="left"/>
    </xf>
    <xf numFmtId="0" fontId="11" fillId="4" borderId="59" xfId="3" applyFont="1" applyFill="1" applyBorder="1" applyAlignment="1" applyProtection="1">
      <alignment horizontal="center" vertical="center"/>
    </xf>
    <xf numFmtId="0" fontId="27" fillId="0" borderId="74" xfId="9" applyFont="1" applyBorder="1" applyAlignment="1" applyProtection="1">
      <alignment horizontal="center"/>
    </xf>
    <xf numFmtId="0" fontId="27" fillId="0" borderId="77" xfId="9" applyFont="1" applyBorder="1" applyAlignment="1" applyProtection="1">
      <alignment horizontal="center"/>
    </xf>
    <xf numFmtId="0" fontId="27" fillId="0" borderId="67" xfId="9" applyFont="1" applyBorder="1" applyProtection="1"/>
    <xf numFmtId="0" fontId="27" fillId="0" borderId="76" xfId="9" applyFont="1" applyBorder="1" applyAlignment="1" applyProtection="1">
      <alignment horizontal="center"/>
    </xf>
    <xf numFmtId="3" fontId="27" fillId="0" borderId="74" xfId="9" applyNumberFormat="1" applyFont="1" applyFill="1" applyBorder="1" applyAlignment="1" applyProtection="1">
      <alignment horizontal="right"/>
      <protection locked="0"/>
    </xf>
    <xf numFmtId="3" fontId="27" fillId="0" borderId="77" xfId="9" applyNumberFormat="1" applyFont="1" applyFill="1" applyBorder="1" applyAlignment="1" applyProtection="1">
      <alignment horizontal="right"/>
      <protection locked="0"/>
    </xf>
    <xf numFmtId="3" fontId="27" fillId="0" borderId="77" xfId="9" applyNumberFormat="1" applyFont="1" applyBorder="1" applyAlignment="1" applyProtection="1">
      <alignment horizontal="right"/>
      <protection locked="0"/>
    </xf>
    <xf numFmtId="3" fontId="27" fillId="0" borderId="77" xfId="9" applyNumberFormat="1" applyFont="1" applyBorder="1" applyAlignment="1" applyProtection="1">
      <alignment horizontal="right"/>
    </xf>
    <xf numFmtId="3" fontId="27" fillId="0" borderId="67" xfId="9" applyNumberFormat="1" applyFont="1" applyBorder="1" applyProtection="1"/>
    <xf numFmtId="10" fontId="27" fillId="0" borderId="77" xfId="9" applyNumberFormat="1" applyFont="1" applyBorder="1" applyAlignment="1" applyProtection="1">
      <alignment horizontal="left"/>
    </xf>
    <xf numFmtId="10" fontId="27" fillId="0" borderId="76" xfId="9" applyNumberFormat="1" applyFont="1" applyBorder="1" applyAlignment="1" applyProtection="1">
      <alignment horizontal="left"/>
    </xf>
    <xf numFmtId="0" fontId="27" fillId="0" borderId="67" xfId="9" applyFont="1" applyBorder="1" applyAlignment="1" applyProtection="1">
      <alignment horizontal="left"/>
    </xf>
    <xf numFmtId="44" fontId="27" fillId="0" borderId="74" xfId="9" applyNumberFormat="1" applyFont="1" applyBorder="1" applyProtection="1">
      <protection locked="0"/>
    </xf>
    <xf numFmtId="44" fontId="27" fillId="0" borderId="67" xfId="9" applyNumberFormat="1" applyFont="1" applyBorder="1" applyProtection="1"/>
    <xf numFmtId="44" fontId="27" fillId="0" borderId="77" xfId="9" applyNumberFormat="1" applyFont="1" applyBorder="1" applyAlignment="1" applyProtection="1">
      <alignment horizontal="right"/>
      <protection locked="0"/>
    </xf>
    <xf numFmtId="44" fontId="27" fillId="0" borderId="76" xfId="9" applyNumberFormat="1" applyFont="1" applyBorder="1" applyAlignment="1" applyProtection="1">
      <alignment horizontal="right"/>
    </xf>
    <xf numFmtId="44" fontId="27" fillId="0" borderId="74" xfId="9" applyNumberFormat="1" applyFont="1" applyBorder="1" applyAlignment="1" applyProtection="1">
      <alignment horizontal="right"/>
      <protection locked="0"/>
    </xf>
    <xf numFmtId="44" fontId="27" fillId="0" borderId="74" xfId="9" applyNumberFormat="1" applyFont="1" applyBorder="1" applyAlignment="1" applyProtection="1">
      <alignment horizontal="right"/>
    </xf>
    <xf numFmtId="44" fontId="27" fillId="0" borderId="77" xfId="9" applyNumberFormat="1" applyFont="1" applyBorder="1" applyAlignment="1" applyProtection="1">
      <alignment horizontal="right"/>
    </xf>
    <xf numFmtId="0" fontId="11" fillId="4" borderId="59" xfId="3" applyFont="1" applyFill="1" applyBorder="1" applyAlignment="1" applyProtection="1">
      <alignment horizontal="center"/>
    </xf>
    <xf numFmtId="0" fontId="11" fillId="4" borderId="59" xfId="3" applyFont="1" applyFill="1" applyBorder="1" applyAlignment="1" applyProtection="1">
      <alignment horizontal="center" wrapText="1"/>
    </xf>
    <xf numFmtId="0" fontId="27" fillId="8" borderId="0" xfId="9" applyFont="1" applyFill="1" applyBorder="1" applyProtection="1"/>
    <xf numFmtId="0" fontId="27" fillId="8" borderId="44" xfId="9" applyFont="1" applyFill="1" applyBorder="1" applyProtection="1"/>
    <xf numFmtId="0" fontId="27" fillId="8" borderId="11" xfId="9" applyFont="1" applyFill="1" applyBorder="1" applyProtection="1"/>
    <xf numFmtId="0" fontId="27" fillId="8" borderId="13" xfId="9" applyFont="1" applyFill="1" applyBorder="1" applyProtection="1"/>
    <xf numFmtId="0" fontId="27" fillId="8" borderId="53" xfId="9" applyFont="1" applyFill="1" applyBorder="1" applyProtection="1"/>
    <xf numFmtId="44" fontId="27" fillId="0" borderId="46" xfId="9" applyNumberFormat="1" applyFont="1" applyFill="1" applyBorder="1" applyAlignment="1" applyProtection="1">
      <alignment horizontal="right"/>
    </xf>
    <xf numFmtId="44" fontId="27" fillId="0" borderId="39" xfId="9" applyNumberFormat="1" applyFont="1" applyFill="1" applyBorder="1" applyAlignment="1" applyProtection="1">
      <alignment horizontal="right"/>
    </xf>
    <xf numFmtId="0" fontId="27" fillId="8" borderId="22" xfId="9" applyFont="1" applyFill="1" applyBorder="1" applyProtection="1"/>
    <xf numFmtId="0" fontId="27" fillId="0" borderId="60" xfId="9" applyFont="1" applyFill="1" applyBorder="1" applyProtection="1"/>
    <xf numFmtId="0" fontId="27" fillId="8" borderId="9" xfId="9" applyFont="1" applyFill="1" applyBorder="1" applyProtection="1"/>
    <xf numFmtId="44" fontId="27" fillId="0" borderId="10" xfId="9" applyNumberFormat="1" applyFont="1" applyFill="1" applyBorder="1" applyAlignment="1" applyProtection="1">
      <alignment horizontal="right"/>
    </xf>
    <xf numFmtId="44" fontId="27" fillId="0" borderId="12" xfId="9" applyNumberFormat="1" applyFont="1" applyFill="1" applyBorder="1" applyAlignment="1" applyProtection="1">
      <alignment horizontal="right"/>
    </xf>
    <xf numFmtId="0" fontId="27" fillId="8" borderId="14" xfId="9" applyFont="1" applyFill="1" applyBorder="1" applyProtection="1"/>
    <xf numFmtId="0" fontId="27" fillId="0" borderId="15" xfId="9" applyFont="1" applyFill="1" applyBorder="1" applyProtection="1"/>
    <xf numFmtId="0" fontId="12" fillId="0" borderId="8" xfId="3" applyFont="1" applyFill="1" applyBorder="1" applyAlignment="1" applyProtection="1">
      <alignment horizontal="left"/>
    </xf>
    <xf numFmtId="167" fontId="11" fillId="0" borderId="8" xfId="3" applyNumberFormat="1" applyFont="1" applyFill="1" applyBorder="1" applyAlignment="1" applyProtection="1">
      <alignment horizontal="left"/>
    </xf>
    <xf numFmtId="0" fontId="12" fillId="4" borderId="43" xfId="3" applyFont="1" applyFill="1" applyBorder="1" applyAlignment="1" applyProtection="1">
      <alignment vertical="center"/>
    </xf>
    <xf numFmtId="0" fontId="11" fillId="4" borderId="6" xfId="3" applyFont="1" applyFill="1" applyBorder="1" applyAlignment="1" applyProtection="1">
      <alignment vertical="center"/>
    </xf>
    <xf numFmtId="0" fontId="11" fillId="4" borderId="25" xfId="3" applyFont="1" applyFill="1" applyBorder="1" applyAlignment="1" applyProtection="1">
      <alignment vertical="center"/>
    </xf>
    <xf numFmtId="0" fontId="12" fillId="4" borderId="59" xfId="3" applyFont="1" applyFill="1" applyBorder="1" applyAlignment="1" applyProtection="1">
      <alignment horizontal="center" vertical="center" wrapText="1"/>
    </xf>
    <xf numFmtId="0" fontId="27" fillId="0" borderId="74" xfId="0" applyFont="1" applyBorder="1" applyAlignment="1" applyProtection="1">
      <alignment horizontal="center"/>
    </xf>
    <xf numFmtId="0" fontId="27" fillId="0" borderId="77" xfId="0" applyFont="1" applyBorder="1" applyAlignment="1" applyProtection="1">
      <alignment horizontal="center"/>
    </xf>
    <xf numFmtId="3" fontId="27" fillId="0" borderId="63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 applyProtection="1">
      <alignment horizontal="right"/>
    </xf>
    <xf numFmtId="3" fontId="27" fillId="0" borderId="31" xfId="0" applyNumberFormat="1" applyFont="1" applyBorder="1" applyAlignment="1" applyProtection="1">
      <protection locked="0"/>
    </xf>
    <xf numFmtId="10" fontId="27" fillId="0" borderId="46" xfId="0" applyNumberFormat="1" applyFont="1" applyBorder="1" applyAlignment="1" applyProtection="1">
      <alignment horizontal="right"/>
    </xf>
    <xf numFmtId="3" fontId="27" fillId="0" borderId="33" xfId="0" applyNumberFormat="1" applyFont="1" applyBorder="1" applyAlignment="1" applyProtection="1">
      <alignment horizontal="right"/>
      <protection locked="0"/>
    </xf>
    <xf numFmtId="10" fontId="27" fillId="0" borderId="39" xfId="0" applyNumberFormat="1" applyFont="1" applyBorder="1" applyAlignment="1" applyProtection="1">
      <alignment horizontal="right"/>
    </xf>
    <xf numFmtId="0" fontId="27" fillId="0" borderId="78" xfId="0" applyFont="1" applyBorder="1" applyAlignment="1" applyProtection="1">
      <alignment horizontal="center"/>
    </xf>
    <xf numFmtId="0" fontId="27" fillId="0" borderId="59" xfId="0" applyFont="1" applyBorder="1" applyAlignment="1" applyProtection="1">
      <alignment horizontal="center"/>
    </xf>
    <xf numFmtId="0" fontId="27" fillId="0" borderId="43" xfId="0" applyFont="1" applyBorder="1" applyAlignment="1" applyProtection="1">
      <alignment horizontal="center"/>
    </xf>
    <xf numFmtId="3" fontId="27" fillId="0" borderId="40" xfId="0" applyNumberFormat="1" applyFont="1" applyBorder="1" applyAlignment="1" applyProtection="1">
      <alignment horizontal="right"/>
    </xf>
    <xf numFmtId="3" fontId="27" fillId="0" borderId="41" xfId="0" applyNumberFormat="1" applyFont="1" applyBorder="1" applyAlignment="1" applyProtection="1">
      <alignment horizontal="right"/>
    </xf>
    <xf numFmtId="3" fontId="27" fillId="0" borderId="8" xfId="0" applyNumberFormat="1" applyFont="1" applyBorder="1" applyAlignment="1" applyProtection="1">
      <alignment horizontal="right"/>
    </xf>
    <xf numFmtId="3" fontId="27" fillId="0" borderId="27" xfId="0" applyNumberFormat="1" applyFont="1" applyBorder="1" applyAlignment="1" applyProtection="1"/>
    <xf numFmtId="4" fontId="27" fillId="0" borderId="73" xfId="0" applyNumberFormat="1" applyFont="1" applyBorder="1" applyAlignment="1" applyProtection="1">
      <alignment horizontal="right"/>
    </xf>
    <xf numFmtId="3" fontId="27" fillId="0" borderId="59" xfId="0" applyNumberFormat="1" applyFont="1" applyBorder="1" applyAlignment="1" applyProtection="1">
      <alignment horizontal="right"/>
    </xf>
    <xf numFmtId="10" fontId="27" fillId="0" borderId="59" xfId="0" applyNumberFormat="1" applyFont="1" applyBorder="1" applyAlignment="1" applyProtection="1">
      <alignment horizontal="right"/>
    </xf>
    <xf numFmtId="0" fontId="27" fillId="0" borderId="67" xfId="0" applyFont="1" applyBorder="1" applyProtection="1"/>
    <xf numFmtId="3" fontId="27" fillId="0" borderId="11" xfId="0" applyNumberFormat="1" applyFont="1" applyBorder="1" applyAlignment="1" applyProtection="1">
      <alignment horizontal="right"/>
    </xf>
    <xf numFmtId="3" fontId="27" fillId="0" borderId="42" xfId="0" applyNumberFormat="1" applyFont="1" applyBorder="1" applyAlignment="1" applyProtection="1">
      <alignment horizontal="right"/>
    </xf>
    <xf numFmtId="3" fontId="27" fillId="0" borderId="0" xfId="0" applyNumberFormat="1" applyFont="1" applyBorder="1" applyAlignment="1" applyProtection="1">
      <alignment horizontal="right"/>
    </xf>
    <xf numFmtId="3" fontId="27" fillId="0" borderId="29" xfId="0" applyNumberFormat="1" applyFont="1" applyBorder="1" applyAlignment="1" applyProtection="1"/>
    <xf numFmtId="3" fontId="27" fillId="0" borderId="72" xfId="0" applyNumberFormat="1" applyFont="1" applyBorder="1" applyAlignment="1" applyProtection="1">
      <alignment horizontal="right"/>
    </xf>
    <xf numFmtId="4" fontId="27" fillId="0" borderId="59" xfId="0" applyNumberFormat="1" applyFont="1" applyBorder="1" applyAlignment="1" applyProtection="1">
      <alignment horizontal="right"/>
    </xf>
    <xf numFmtId="4" fontId="27" fillId="0" borderId="59" xfId="0" applyNumberFormat="1" applyFont="1" applyBorder="1" applyAlignment="1" applyProtection="1"/>
    <xf numFmtId="174" fontId="27" fillId="0" borderId="26" xfId="0" applyNumberFormat="1" applyFont="1" applyBorder="1" applyAlignment="1" applyProtection="1">
      <alignment horizontal="left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1" fontId="38" fillId="0" borderId="42" xfId="11" applyNumberFormat="1" applyFont="1" applyBorder="1" applyAlignment="1" applyProtection="1">
      <protection locked="0"/>
    </xf>
    <xf numFmtId="0" fontId="38" fillId="0" borderId="78" xfId="3" applyFont="1" applyFill="1" applyBorder="1" applyAlignment="1" applyProtection="1">
      <alignment horizontal="left"/>
    </xf>
    <xf numFmtId="42" fontId="38" fillId="0" borderId="72" xfId="11" applyNumberFormat="1" applyFont="1" applyBorder="1" applyAlignment="1" applyProtection="1">
      <protection locked="0"/>
    </xf>
    <xf numFmtId="0" fontId="38" fillId="8" borderId="59" xfId="12" applyNumberFormat="1" applyFont="1" applyFill="1" applyBorder="1" applyAlignment="1" applyProtection="1"/>
    <xf numFmtId="0" fontId="39" fillId="0" borderId="44" xfId="3" applyFont="1" applyBorder="1" applyAlignment="1" applyProtection="1"/>
    <xf numFmtId="0" fontId="39" fillId="3" borderId="55" xfId="3" applyFont="1" applyFill="1" applyBorder="1" applyAlignment="1" applyProtection="1">
      <alignment horizontal="left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35" xfId="3" applyFont="1" applyBorder="1" applyAlignment="1" applyProtection="1"/>
    <xf numFmtId="0" fontId="30" fillId="0" borderId="40" xfId="3" applyFont="1" applyBorder="1" applyAlignment="1" applyProtection="1"/>
    <xf numFmtId="0" fontId="30" fillId="0" borderId="8" xfId="3" applyFont="1" applyBorder="1" applyAlignment="1" applyProtection="1"/>
    <xf numFmtId="0" fontId="49" fillId="0" borderId="0" xfId="3" applyFont="1" applyBorder="1" applyAlignment="1" applyProtection="1"/>
    <xf numFmtId="0" fontId="30" fillId="0" borderId="26" xfId="3" applyFont="1" applyBorder="1" applyAlignment="1" applyProtection="1"/>
    <xf numFmtId="0" fontId="30" fillId="0" borderId="62" xfId="3" applyFont="1" applyBorder="1" applyAlignment="1" applyProtection="1"/>
    <xf numFmtId="0" fontId="30" fillId="9" borderId="0" xfId="3" applyFont="1" applyFill="1" applyBorder="1" applyAlignment="1" applyProtection="1">
      <alignment horizontal="center"/>
    </xf>
    <xf numFmtId="0" fontId="30" fillId="9" borderId="10" xfId="3" applyFont="1" applyFill="1" applyBorder="1" applyAlignment="1" applyProtection="1"/>
    <xf numFmtId="0" fontId="30" fillId="0" borderId="62" xfId="3" applyFont="1" applyBorder="1" applyAlignment="1" applyProtection="1">
      <alignment horizontal="left" vertical="center"/>
    </xf>
    <xf numFmtId="0" fontId="30" fillId="0" borderId="8" xfId="3" applyFont="1" applyBorder="1" applyAlignment="1" applyProtection="1">
      <alignment horizontal="left" vertical="center"/>
    </xf>
    <xf numFmtId="0" fontId="30" fillId="0" borderId="32" xfId="3" applyFont="1" applyBorder="1" applyAlignment="1" applyProtection="1">
      <alignment horizontal="left" vertical="center"/>
    </xf>
    <xf numFmtId="0" fontId="30" fillId="0" borderId="21" xfId="3" applyFont="1" applyBorder="1" applyAlignment="1" applyProtection="1"/>
    <xf numFmtId="0" fontId="39" fillId="0" borderId="44" xfId="0" applyFont="1" applyBorder="1" applyProtection="1"/>
    <xf numFmtId="0" fontId="30" fillId="0" borderId="40" xfId="0" applyFont="1" applyBorder="1" applyProtection="1"/>
    <xf numFmtId="0" fontId="30" fillId="9" borderId="12" xfId="3" applyFont="1" applyFill="1" applyBorder="1" applyAlignment="1" applyProtection="1"/>
    <xf numFmtId="0" fontId="30" fillId="9" borderId="9" xfId="3" applyFont="1" applyFill="1" applyBorder="1" applyAlignment="1" applyProtection="1">
      <alignment horizontal="center"/>
      <protection locked="0"/>
    </xf>
    <xf numFmtId="0" fontId="30" fillId="0" borderId="57" xfId="3" applyFont="1" applyBorder="1" applyAlignment="1" applyProtection="1"/>
    <xf numFmtId="0" fontId="30" fillId="0" borderId="27" xfId="3" applyFont="1" applyBorder="1" applyAlignment="1" applyProtection="1"/>
    <xf numFmtId="0" fontId="30" fillId="0" borderId="67" xfId="3" applyFont="1" applyBorder="1" applyAlignment="1" applyProtection="1">
      <alignment horizontal="center"/>
      <protection locked="0"/>
    </xf>
    <xf numFmtId="0" fontId="49" fillId="0" borderId="0" xfId="3" applyNumberFormat="1" applyFont="1" applyBorder="1" applyAlignment="1" applyProtection="1"/>
    <xf numFmtId="0" fontId="39" fillId="0" borderId="11" xfId="0" applyFont="1" applyBorder="1" applyProtection="1"/>
    <xf numFmtId="0" fontId="30" fillId="0" borderId="70" xfId="3" applyFont="1" applyBorder="1" applyAlignment="1" applyProtection="1">
      <alignment horizontal="center" vertical="center"/>
      <protection locked="0"/>
    </xf>
    <xf numFmtId="0" fontId="30" fillId="9" borderId="11" xfId="3" applyFont="1" applyFill="1" applyBorder="1" applyAlignment="1" applyProtection="1">
      <alignment vertical="center"/>
    </xf>
    <xf numFmtId="0" fontId="39" fillId="4" borderId="11" xfId="3" applyFont="1" applyFill="1" applyBorder="1" applyAlignment="1" applyProtection="1"/>
    <xf numFmtId="0" fontId="39" fillId="4" borderId="56" xfId="3" applyFont="1" applyFill="1" applyBorder="1" applyAlignment="1" applyProtection="1"/>
    <xf numFmtId="0" fontId="37" fillId="0" borderId="42" xfId="0" applyFont="1" applyBorder="1" applyAlignment="1" applyProtection="1">
      <alignment horizontal="center"/>
    </xf>
    <xf numFmtId="0" fontId="30" fillId="0" borderId="28" xfId="3" applyFont="1" applyBorder="1" applyAlignment="1" applyProtection="1">
      <alignment horizontal="center"/>
    </xf>
    <xf numFmtId="0" fontId="30" fillId="0" borderId="18" xfId="3" applyFont="1" applyBorder="1" applyAlignment="1" applyProtection="1">
      <alignment horizontal="center"/>
      <protection locked="0"/>
    </xf>
    <xf numFmtId="0" fontId="30" fillId="0" borderId="3" xfId="3" applyFont="1" applyBorder="1" applyAlignment="1" applyProtection="1">
      <alignment horizontal="center"/>
    </xf>
    <xf numFmtId="0" fontId="39" fillId="4" borderId="44" xfId="3" applyFont="1" applyFill="1" applyBorder="1" applyAlignment="1" applyProtection="1">
      <alignment horizontal="center" wrapText="1"/>
    </xf>
    <xf numFmtId="0" fontId="30" fillId="0" borderId="1" xfId="3" applyFont="1" applyBorder="1" applyAlignment="1" applyProtection="1"/>
    <xf numFmtId="0" fontId="10" fillId="0" borderId="0" xfId="3" applyFont="1" applyBorder="1" applyAlignment="1" applyProtection="1"/>
    <xf numFmtId="42" fontId="8" fillId="0" borderId="63" xfId="1" applyNumberFormat="1" applyFont="1" applyBorder="1" applyAlignment="1" applyProtection="1">
      <protection locked="0"/>
    </xf>
    <xf numFmtId="42" fontId="8" fillId="0" borderId="26" xfId="1" applyNumberFormat="1" applyFont="1" applyBorder="1" applyAlignment="1" applyProtection="1">
      <protection locked="0"/>
    </xf>
    <xf numFmtId="42" fontId="8" fillId="0" borderId="46" xfId="1" applyNumberFormat="1" applyFont="1" applyBorder="1" applyAlignment="1" applyProtection="1">
      <protection locked="0"/>
    </xf>
    <xf numFmtId="42" fontId="8" fillId="0" borderId="65" xfId="1" applyNumberFormat="1" applyFont="1" applyBorder="1" applyAlignment="1" applyProtection="1">
      <protection locked="0"/>
    </xf>
    <xf numFmtId="42" fontId="8" fillId="0" borderId="38" xfId="1" applyNumberFormat="1" applyFont="1" applyBorder="1" applyAlignment="1" applyProtection="1">
      <protection locked="0"/>
    </xf>
    <xf numFmtId="42" fontId="8" fillId="0" borderId="48" xfId="1" applyNumberFormat="1" applyFont="1" applyBorder="1" applyAlignment="1" applyProtection="1">
      <protection locked="0"/>
    </xf>
    <xf numFmtId="42" fontId="8" fillId="0" borderId="72" xfId="1" applyNumberFormat="1" applyFont="1" applyBorder="1" applyAlignment="1" applyProtection="1">
      <protection locked="0"/>
    </xf>
    <xf numFmtId="0" fontId="19" fillId="3" borderId="2" xfId="3" applyFont="1" applyFill="1" applyBorder="1" applyAlignment="1" applyProtection="1"/>
    <xf numFmtId="167" fontId="30" fillId="0" borderId="30" xfId="3" applyNumberFormat="1" applyFont="1" applyFill="1" applyBorder="1" applyAlignment="1" applyProtection="1">
      <alignment horizontal="left"/>
    </xf>
    <xf numFmtId="167" fontId="30" fillId="0" borderId="29" xfId="3" applyNumberFormat="1" applyFont="1" applyFill="1" applyBorder="1" applyAlignment="1" applyProtection="1">
      <alignment vertical="center" wrapText="1"/>
    </xf>
    <xf numFmtId="167" fontId="30" fillId="0" borderId="0" xfId="3" applyNumberFormat="1" applyFont="1" applyFill="1" applyBorder="1" applyAlignment="1" applyProtection="1">
      <alignment vertical="center" wrapText="1"/>
    </xf>
    <xf numFmtId="167" fontId="30" fillId="0" borderId="30" xfId="3" applyNumberFormat="1" applyFont="1" applyFill="1" applyBorder="1" applyAlignment="1" applyProtection="1">
      <alignment vertical="center" wrapText="1"/>
    </xf>
    <xf numFmtId="0" fontId="39" fillId="3" borderId="3" xfId="3" applyFont="1" applyFill="1" applyBorder="1" applyAlignment="1" applyProtection="1">
      <alignment vertical="center" wrapText="1"/>
    </xf>
    <xf numFmtId="1" fontId="30" fillId="3" borderId="5" xfId="3" applyNumberFormat="1" applyFont="1" applyFill="1" applyBorder="1" applyAlignment="1" applyProtection="1">
      <alignment horizontal="left" vertical="center"/>
    </xf>
    <xf numFmtId="1" fontId="30" fillId="3" borderId="18" xfId="3" applyNumberFormat="1" applyFont="1" applyFill="1" applyBorder="1" applyAlignment="1" applyProtection="1">
      <alignment horizontal="left" vertical="center"/>
    </xf>
    <xf numFmtId="0" fontId="39" fillId="3" borderId="3" xfId="3" applyFont="1" applyFill="1" applyBorder="1" applyAlignment="1" applyProtection="1">
      <alignment horizontal="left" vertical="center" wrapText="1"/>
    </xf>
    <xf numFmtId="0" fontId="39" fillId="3" borderId="17" xfId="3" applyFont="1" applyFill="1" applyBorder="1" applyAlignment="1" applyProtection="1">
      <alignment vertical="center" wrapText="1"/>
    </xf>
    <xf numFmtId="0" fontId="38" fillId="0" borderId="0" xfId="5" applyFont="1" applyBorder="1" applyProtection="1"/>
    <xf numFmtId="1" fontId="30" fillId="3" borderId="5" xfId="3" applyNumberFormat="1" applyFont="1" applyFill="1" applyBorder="1" applyAlignment="1" applyProtection="1">
      <alignment vertical="center"/>
    </xf>
    <xf numFmtId="1" fontId="30" fillId="3" borderId="5" xfId="3" applyNumberFormat="1" applyFont="1" applyFill="1" applyBorder="1" applyAlignment="1" applyProtection="1">
      <alignment vertical="center" wrapText="1"/>
    </xf>
    <xf numFmtId="1" fontId="30" fillId="3" borderId="18" xfId="3" applyNumberFormat="1" applyFont="1" applyFill="1" applyBorder="1" applyAlignment="1" applyProtection="1">
      <alignment vertical="center" wrapText="1"/>
    </xf>
    <xf numFmtId="167" fontId="30" fillId="3" borderId="5" xfId="3" applyNumberFormat="1" applyFont="1" applyFill="1" applyBorder="1" applyAlignment="1" applyProtection="1">
      <alignment vertical="center" wrapText="1"/>
    </xf>
    <xf numFmtId="167" fontId="30" fillId="3" borderId="19" xfId="3" applyNumberFormat="1" applyFont="1" applyFill="1" applyBorder="1" applyAlignment="1" applyProtection="1">
      <alignment vertical="center" wrapText="1"/>
    </xf>
    <xf numFmtId="0" fontId="39" fillId="0" borderId="75" xfId="3" applyFont="1" applyBorder="1" applyAlignment="1" applyProtection="1">
      <alignment horizontal="left" wrapText="1"/>
    </xf>
    <xf numFmtId="0" fontId="30" fillId="0" borderId="65" xfId="14" applyNumberFormat="1" applyFont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protection locked="0"/>
    </xf>
    <xf numFmtId="0" fontId="30" fillId="0" borderId="38" xfId="14" applyNumberFormat="1" applyFont="1" applyFill="1" applyBorder="1" applyAlignment="1" applyProtection="1">
      <protection locked="0"/>
    </xf>
    <xf numFmtId="1" fontId="30" fillId="3" borderId="8" xfId="3" applyNumberFormat="1" applyFont="1" applyFill="1" applyBorder="1" applyAlignment="1" applyProtection="1">
      <alignment vertical="center"/>
    </xf>
    <xf numFmtId="0" fontId="39" fillId="3" borderId="3" xfId="3" applyFont="1" applyFill="1" applyBorder="1" applyAlignment="1" applyProtection="1">
      <alignment horizontal="right" vertical="center" wrapText="1"/>
    </xf>
    <xf numFmtId="167" fontId="30" fillId="3" borderId="5" xfId="3" applyNumberFormat="1" applyFont="1" applyFill="1" applyBorder="1" applyAlignment="1" applyProtection="1">
      <alignment vertical="center"/>
    </xf>
    <xf numFmtId="0" fontId="39" fillId="3" borderId="17" xfId="3" applyFont="1" applyFill="1" applyBorder="1" applyAlignment="1" applyProtection="1">
      <alignment horizontal="right" vertical="center" wrapText="1"/>
    </xf>
    <xf numFmtId="2" fontId="13" fillId="0" borderId="32" xfId="0" applyNumberFormat="1" applyFont="1" applyBorder="1" applyAlignment="1" applyProtection="1">
      <alignment horizontal="center"/>
    </xf>
    <xf numFmtId="0" fontId="13" fillId="0" borderId="11" xfId="0" applyFont="1" applyBorder="1" applyProtection="1"/>
    <xf numFmtId="0" fontId="11" fillId="0" borderId="0" xfId="3" applyFont="1" applyBorder="1" applyAlignment="1" applyProtection="1"/>
    <xf numFmtId="0" fontId="12" fillId="0" borderId="6" xfId="3" applyFont="1" applyFill="1" applyBorder="1" applyAlignment="1" applyProtection="1">
      <alignment horizontal="left"/>
    </xf>
    <xf numFmtId="0" fontId="13" fillId="0" borderId="0" xfId="3" applyFont="1" applyBorder="1" applyAlignment="1" applyProtection="1"/>
    <xf numFmtId="0" fontId="13" fillId="0" borderId="0" xfId="3" applyFont="1" applyFill="1" applyBorder="1" applyAlignment="1" applyProtection="1"/>
    <xf numFmtId="0" fontId="19" fillId="0" borderId="14" xfId="3" applyFont="1" applyFill="1" applyBorder="1" applyAlignment="1" applyProtection="1">
      <alignment horizontal="left"/>
    </xf>
    <xf numFmtId="167" fontId="13" fillId="0" borderId="14" xfId="3" applyNumberFormat="1" applyFont="1" applyFill="1" applyBorder="1" applyAlignment="1" applyProtection="1">
      <alignment horizontal="left"/>
    </xf>
    <xf numFmtId="0" fontId="12" fillId="0" borderId="16" xfId="3" applyFont="1" applyFill="1" applyBorder="1" applyAlignment="1" applyProtection="1">
      <alignment horizontal="left"/>
    </xf>
    <xf numFmtId="0" fontId="27" fillId="0" borderId="0" xfId="13" applyFont="1" applyFill="1" applyBorder="1" applyProtection="1"/>
    <xf numFmtId="0" fontId="39" fillId="3" borderId="2" xfId="3" applyFont="1" applyFill="1" applyBorder="1" applyAlignment="1" applyProtection="1">
      <alignment vertical="center" wrapText="1"/>
    </xf>
    <xf numFmtId="0" fontId="39" fillId="3" borderId="2" xfId="3" applyFont="1" applyFill="1" applyBorder="1" applyAlignment="1" applyProtection="1">
      <alignment horizontal="left" vertical="center" wrapText="1"/>
    </xf>
    <xf numFmtId="167" fontId="30" fillId="3" borderId="3" xfId="3" applyNumberFormat="1" applyFont="1" applyFill="1" applyBorder="1" applyAlignment="1" applyProtection="1">
      <alignment horizontal="left" vertical="center"/>
    </xf>
    <xf numFmtId="0" fontId="49" fillId="0" borderId="0" xfId="3" applyNumberFormat="1" applyFont="1" applyFill="1" applyBorder="1" applyAlignment="1" applyProtection="1"/>
    <xf numFmtId="0" fontId="30" fillId="0" borderId="13" xfId="0" applyFont="1" applyBorder="1" applyProtection="1"/>
    <xf numFmtId="0" fontId="30" fillId="0" borderId="25" xfId="3" applyFont="1" applyBorder="1" applyAlignment="1" applyProtection="1">
      <alignment horizontal="center"/>
    </xf>
    <xf numFmtId="37" fontId="30" fillId="0" borderId="45" xfId="3" applyNumberFormat="1" applyFont="1" applyBorder="1" applyAlignment="1" applyProtection="1">
      <alignment horizontal="left" vertical="center" wrapText="1"/>
    </xf>
    <xf numFmtId="0" fontId="36" fillId="4" borderId="59" xfId="3" applyFont="1" applyFill="1" applyBorder="1" applyAlignment="1" applyProtection="1">
      <alignment vertical="center" wrapText="1"/>
    </xf>
    <xf numFmtId="37" fontId="37" fillId="0" borderId="50" xfId="0" applyNumberFormat="1" applyFont="1" applyBorder="1" applyAlignment="1" applyProtection="1">
      <alignment vertical="center"/>
    </xf>
    <xf numFmtId="37" fontId="30" fillId="0" borderId="32" xfId="3" applyNumberFormat="1" applyFont="1" applyBorder="1" applyAlignment="1" applyProtection="1">
      <alignment horizontal="left" vertical="center" wrapText="1"/>
    </xf>
    <xf numFmtId="37" fontId="37" fillId="0" borderId="51" xfId="0" applyNumberFormat="1" applyFont="1" applyBorder="1" applyAlignment="1" applyProtection="1">
      <alignment vertical="center"/>
    </xf>
    <xf numFmtId="37" fontId="30" fillId="0" borderId="35" xfId="3" applyNumberFormat="1" applyFont="1" applyBorder="1" applyAlignment="1" applyProtection="1">
      <alignment horizontal="left" vertical="center" wrapText="1"/>
    </xf>
    <xf numFmtId="37" fontId="37" fillId="0" borderId="36" xfId="0" applyNumberFormat="1" applyFont="1" applyBorder="1" applyAlignment="1" applyProtection="1">
      <alignment vertical="center"/>
    </xf>
    <xf numFmtId="37" fontId="30" fillId="0" borderId="50" xfId="3" applyNumberFormat="1" applyFont="1" applyBorder="1" applyAlignment="1" applyProtection="1">
      <alignment horizontal="left" vertical="center" wrapText="1"/>
    </xf>
    <xf numFmtId="37" fontId="30" fillId="0" borderId="51" xfId="3" applyNumberFormat="1" applyFont="1" applyBorder="1" applyAlignment="1" applyProtection="1">
      <alignment horizontal="left" vertical="center" wrapText="1"/>
    </xf>
    <xf numFmtId="0" fontId="30" fillId="0" borderId="32" xfId="0" applyFont="1" applyBorder="1" applyAlignment="1" applyProtection="1">
      <alignment horizontal="left" vertical="center" wrapText="1"/>
    </xf>
    <xf numFmtId="0" fontId="30" fillId="0" borderId="51" xfId="0" applyFont="1" applyBorder="1" applyAlignment="1" applyProtection="1">
      <alignment horizontal="left" vertical="center" wrapText="1"/>
    </xf>
    <xf numFmtId="37" fontId="30" fillId="0" borderId="32" xfId="3" applyNumberFormat="1" applyFont="1" applyBorder="1" applyAlignment="1" applyProtection="1">
      <alignment horizontal="left" vertical="center"/>
    </xf>
    <xf numFmtId="0" fontId="30" fillId="0" borderId="11" xfId="3" applyFont="1" applyBorder="1" applyAlignment="1" applyProtection="1">
      <alignment vertical="center" wrapText="1"/>
    </xf>
    <xf numFmtId="37" fontId="30" fillId="0" borderId="62" xfId="3" applyNumberFormat="1" applyFont="1" applyBorder="1" applyAlignment="1" applyProtection="1">
      <alignment horizontal="left" vertical="center" wrapText="1"/>
    </xf>
    <xf numFmtId="37" fontId="39" fillId="0" borderId="40" xfId="3" applyNumberFormat="1" applyFont="1" applyBorder="1" applyAlignment="1" applyProtection="1">
      <alignment horizontal="left" vertical="center" wrapText="1"/>
    </xf>
    <xf numFmtId="37" fontId="39" fillId="0" borderId="62" xfId="3" applyNumberFormat="1" applyFont="1" applyBorder="1" applyAlignment="1" applyProtection="1">
      <alignment horizontal="left" vertical="center" wrapText="1"/>
    </xf>
    <xf numFmtId="37" fontId="27" fillId="0" borderId="25" xfId="0" applyNumberFormat="1" applyFont="1" applyBorder="1" applyAlignment="1" applyProtection="1">
      <alignment vertical="center"/>
    </xf>
    <xf numFmtId="37" fontId="30" fillId="0" borderId="36" xfId="3" applyNumberFormat="1" applyFont="1" applyBorder="1" applyAlignment="1" applyProtection="1">
      <alignment horizontal="left" vertical="center" wrapText="1"/>
    </xf>
    <xf numFmtId="37" fontId="32" fillId="0" borderId="25" xfId="3" applyNumberFormat="1" applyFont="1" applyBorder="1" applyAlignment="1" applyProtection="1">
      <alignment horizontal="left" vertical="center" wrapText="1"/>
    </xf>
    <xf numFmtId="0" fontId="38" fillId="0" borderId="0" xfId="10" applyFont="1" applyBorder="1" applyProtection="1"/>
    <xf numFmtId="0" fontId="39" fillId="0" borderId="76" xfId="3" applyFont="1" applyBorder="1" applyAlignment="1" applyProtection="1">
      <alignment horizontal="left"/>
    </xf>
    <xf numFmtId="42" fontId="30" fillId="0" borderId="34" xfId="14" applyNumberFormat="1" applyFont="1" applyBorder="1" applyAlignment="1" applyProtection="1">
      <alignment horizontal="left"/>
    </xf>
    <xf numFmtId="42" fontId="30" fillId="0" borderId="55" xfId="14" applyNumberFormat="1" applyFont="1" applyBorder="1" applyAlignment="1" applyProtection="1">
      <alignment horizontal="left"/>
    </xf>
    <xf numFmtId="42" fontId="30" fillId="0" borderId="60" xfId="14" applyNumberFormat="1" applyFont="1" applyBorder="1" applyAlignment="1" applyProtection="1">
      <alignment horizontal="left"/>
    </xf>
    <xf numFmtId="44" fontId="30" fillId="0" borderId="63" xfId="14" applyFont="1" applyBorder="1" applyAlignment="1" applyProtection="1">
      <alignment horizontal="left"/>
    </xf>
    <xf numFmtId="44" fontId="30" fillId="0" borderId="26" xfId="14" applyFont="1" applyBorder="1" applyAlignment="1" applyProtection="1">
      <alignment horizontal="left"/>
    </xf>
    <xf numFmtId="44" fontId="30" fillId="0" borderId="46" xfId="14" applyFont="1" applyBorder="1" applyAlignment="1" applyProtection="1">
      <alignment horizontal="left"/>
    </xf>
    <xf numFmtId="44" fontId="30" fillId="0" borderId="34" xfId="14" applyFont="1" applyBorder="1" applyAlignment="1" applyProtection="1">
      <alignment horizontal="left"/>
    </xf>
    <xf numFmtId="44" fontId="30" fillId="0" borderId="55" xfId="14" applyFont="1" applyBorder="1" applyAlignment="1" applyProtection="1">
      <alignment horizontal="left"/>
    </xf>
    <xf numFmtId="44" fontId="30" fillId="0" borderId="60" xfId="14" applyFont="1" applyBorder="1" applyAlignment="1" applyProtection="1">
      <alignment horizontal="left"/>
    </xf>
    <xf numFmtId="0" fontId="39" fillId="0" borderId="71" xfId="3" applyFont="1" applyBorder="1" applyAlignment="1" applyProtection="1">
      <alignment horizontal="left"/>
    </xf>
    <xf numFmtId="0" fontId="30" fillId="0" borderId="90" xfId="3" applyFont="1" applyBorder="1" applyAlignment="1" applyProtection="1">
      <alignment horizontal="left"/>
    </xf>
    <xf numFmtId="0" fontId="30" fillId="0" borderId="91" xfId="3" applyFont="1" applyBorder="1" applyAlignment="1" applyProtection="1">
      <alignment horizontal="left"/>
    </xf>
    <xf numFmtId="0" fontId="30" fillId="0" borderId="92" xfId="3" applyFont="1" applyBorder="1" applyAlignment="1" applyProtection="1">
      <alignment horizontal="left"/>
    </xf>
    <xf numFmtId="0" fontId="39" fillId="0" borderId="59" xfId="3" applyFont="1" applyBorder="1" applyAlignment="1" applyProtection="1">
      <alignment horizontal="left"/>
    </xf>
    <xf numFmtId="44" fontId="30" fillId="0" borderId="69" xfId="3" applyNumberFormat="1" applyFont="1" applyBorder="1" applyAlignment="1" applyProtection="1">
      <alignment horizontal="left"/>
    </xf>
    <xf numFmtId="44" fontId="30" fillId="0" borderId="7" xfId="3" applyNumberFormat="1" applyFont="1" applyBorder="1" applyAlignment="1" applyProtection="1">
      <alignment horizontal="left"/>
    </xf>
    <xf numFmtId="44" fontId="30" fillId="0" borderId="21" xfId="3" applyNumberFormat="1" applyFont="1" applyBorder="1" applyAlignment="1" applyProtection="1">
      <alignment horizontal="left"/>
    </xf>
    <xf numFmtId="42" fontId="30" fillId="0" borderId="34" xfId="3" applyNumberFormat="1" applyFont="1" applyBorder="1" applyAlignment="1" applyProtection="1">
      <alignment horizontal="left"/>
    </xf>
    <xf numFmtId="42" fontId="30" fillId="0" borderId="55" xfId="3" applyNumberFormat="1" applyFont="1" applyBorder="1" applyAlignment="1" applyProtection="1">
      <alignment horizontal="left"/>
    </xf>
    <xf numFmtId="42" fontId="30" fillId="0" borderId="60" xfId="3" applyNumberFormat="1" applyFont="1" applyBorder="1" applyAlignment="1" applyProtection="1">
      <alignment horizontal="left"/>
    </xf>
    <xf numFmtId="0" fontId="39" fillId="0" borderId="74" xfId="3" applyFont="1" applyBorder="1" applyAlignment="1" applyProtection="1">
      <alignment horizontal="left" wrapText="1"/>
    </xf>
    <xf numFmtId="42" fontId="30" fillId="0" borderId="63" xfId="14" applyNumberFormat="1" applyFont="1" applyBorder="1" applyAlignment="1" applyProtection="1">
      <alignment horizontal="left"/>
    </xf>
    <xf numFmtId="42" fontId="30" fillId="0" borderId="26" xfId="14" applyNumberFormat="1" applyFont="1" applyBorder="1" applyAlignment="1" applyProtection="1">
      <alignment horizontal="left"/>
    </xf>
    <xf numFmtId="42" fontId="30" fillId="0" borderId="46" xfId="14" applyNumberFormat="1" applyFont="1" applyBorder="1" applyAlignment="1" applyProtection="1">
      <alignment horizontal="left"/>
    </xf>
    <xf numFmtId="42" fontId="30" fillId="0" borderId="34" xfId="14" applyNumberFormat="1" applyFont="1" applyFill="1" applyBorder="1" applyAlignment="1" applyProtection="1">
      <alignment horizontal="left"/>
    </xf>
    <xf numFmtId="42" fontId="30" fillId="0" borderId="55" xfId="14" applyNumberFormat="1" applyFont="1" applyFill="1" applyBorder="1" applyAlignment="1" applyProtection="1">
      <alignment horizontal="left"/>
    </xf>
    <xf numFmtId="42" fontId="30" fillId="0" borderId="60" xfId="14" applyNumberFormat="1" applyFont="1" applyFill="1" applyBorder="1" applyAlignment="1" applyProtection="1">
      <alignment horizontal="left"/>
    </xf>
    <xf numFmtId="0" fontId="30" fillId="0" borderId="63" xfId="14" applyNumberFormat="1" applyFont="1" applyBorder="1" applyAlignment="1" applyProtection="1">
      <alignment horizontal="left"/>
      <protection locked="0"/>
    </xf>
    <xf numFmtId="0" fontId="30" fillId="0" borderId="26" xfId="14" applyNumberFormat="1" applyFont="1" applyFill="1" applyBorder="1" applyAlignment="1" applyProtection="1">
      <alignment horizontal="left"/>
      <protection locked="0"/>
    </xf>
    <xf numFmtId="0" fontId="30" fillId="0" borderId="26" xfId="14" applyNumberFormat="1" applyFont="1" applyBorder="1" applyAlignment="1" applyProtection="1">
      <protection locked="0"/>
    </xf>
    <xf numFmtId="0" fontId="30" fillId="0" borderId="26" xfId="14" applyNumberFormat="1" applyFont="1" applyFill="1" applyBorder="1" applyAlignment="1" applyProtection="1">
      <protection locked="0"/>
    </xf>
    <xf numFmtId="0" fontId="30" fillId="0" borderId="46" xfId="14" applyNumberFormat="1" applyFont="1" applyFill="1" applyBorder="1" applyAlignment="1" applyProtection="1">
      <protection locked="0"/>
    </xf>
    <xf numFmtId="42" fontId="30" fillId="0" borderId="61" xfId="3" applyNumberFormat="1" applyFont="1" applyBorder="1" applyAlignment="1" applyProtection="1">
      <alignment horizontal="left"/>
    </xf>
    <xf numFmtId="42" fontId="30" fillId="0" borderId="57" xfId="3" applyNumberFormat="1" applyFont="1" applyBorder="1" applyAlignment="1" applyProtection="1">
      <alignment horizontal="left"/>
    </xf>
    <xf numFmtId="42" fontId="30" fillId="0" borderId="76" xfId="3" applyNumberFormat="1" applyFont="1" applyBorder="1" applyAlignment="1" applyProtection="1">
      <alignment horizontal="left"/>
    </xf>
    <xf numFmtId="42" fontId="30" fillId="0" borderId="20" xfId="3" applyNumberFormat="1" applyFont="1" applyBorder="1" applyAlignment="1" applyProtection="1">
      <alignment horizontal="left"/>
      <protection locked="0"/>
    </xf>
    <xf numFmtId="42" fontId="30" fillId="0" borderId="7" xfId="3" applyNumberFormat="1" applyFont="1" applyBorder="1" applyAlignment="1" applyProtection="1">
      <alignment horizontal="left"/>
      <protection locked="0"/>
    </xf>
    <xf numFmtId="42" fontId="30" fillId="0" borderId="58" xfId="3" applyNumberFormat="1" applyFont="1" applyBorder="1" applyAlignment="1" applyProtection="1">
      <alignment horizontal="left"/>
      <protection locked="0"/>
    </xf>
    <xf numFmtId="42" fontId="30" fillId="0" borderId="59" xfId="3" applyNumberFormat="1" applyFont="1" applyBorder="1" applyAlignment="1" applyProtection="1">
      <alignment horizontal="left"/>
      <protection locked="0"/>
    </xf>
    <xf numFmtId="42" fontId="30" fillId="0" borderId="20" xfId="3" applyNumberFormat="1" applyFont="1" applyBorder="1" applyAlignment="1" applyProtection="1">
      <alignment horizontal="left"/>
    </xf>
    <xf numFmtId="42" fontId="30" fillId="0" borderId="7" xfId="3" applyNumberFormat="1" applyFont="1" applyBorder="1" applyAlignment="1" applyProtection="1">
      <alignment horizontal="left"/>
    </xf>
    <xf numFmtId="42" fontId="30" fillId="2" borderId="7" xfId="1" applyNumberFormat="1" applyFont="1" applyFill="1" applyBorder="1" applyAlignment="1" applyProtection="1"/>
    <xf numFmtId="42" fontId="30" fillId="2" borderId="58" xfId="1" applyNumberFormat="1" applyFont="1" applyFill="1" applyBorder="1" applyAlignment="1" applyProtection="1"/>
    <xf numFmtId="42" fontId="30" fillId="0" borderId="59" xfId="3" applyNumberFormat="1" applyFont="1" applyBorder="1" applyAlignment="1" applyProtection="1">
      <alignment horizontal="left"/>
    </xf>
    <xf numFmtId="0" fontId="39" fillId="0" borderId="59" xfId="3" applyFont="1" applyBorder="1" applyAlignment="1" applyProtection="1">
      <alignment horizontal="left" wrapText="1"/>
    </xf>
    <xf numFmtId="1" fontId="30" fillId="0" borderId="69" xfId="3" applyNumberFormat="1" applyFont="1" applyBorder="1" applyAlignment="1" applyProtection="1">
      <alignment horizontal="center" vertical="center"/>
      <protection locked="0"/>
    </xf>
    <xf numFmtId="1" fontId="30" fillId="0" borderId="58" xfId="3" applyNumberFormat="1" applyFont="1" applyBorder="1" applyAlignment="1" applyProtection="1">
      <alignment horizontal="center" vertical="center"/>
      <protection locked="0"/>
    </xf>
    <xf numFmtId="14" fontId="30" fillId="0" borderId="21" xfId="5" applyNumberFormat="1" applyFont="1" applyBorder="1" applyAlignment="1" applyProtection="1">
      <alignment horizontal="center"/>
    </xf>
    <xf numFmtId="42" fontId="13" fillId="0" borderId="26" xfId="14" applyNumberFormat="1" applyFont="1" applyBorder="1" applyAlignment="1" applyProtection="1">
      <alignment horizontal="right"/>
      <protection locked="0"/>
    </xf>
    <xf numFmtId="42" fontId="13" fillId="0" borderId="26" xfId="14" applyNumberFormat="1" applyFont="1" applyBorder="1" applyAlignment="1" applyProtection="1">
      <alignment horizontal="right"/>
    </xf>
    <xf numFmtId="0" fontId="13" fillId="0" borderId="26" xfId="14" applyNumberFormat="1" applyFont="1" applyBorder="1" applyAlignment="1" applyProtection="1">
      <alignment horizontal="center"/>
      <protection locked="0"/>
    </xf>
    <xf numFmtId="0" fontId="19" fillId="0" borderId="70" xfId="3" applyFont="1" applyBorder="1" applyAlignment="1" applyProtection="1">
      <alignment horizontal="left" vertical="center"/>
    </xf>
    <xf numFmtId="42" fontId="13" fillId="0" borderId="70" xfId="14" applyNumberFormat="1" applyFont="1" applyBorder="1" applyAlignment="1" applyProtection="1">
      <alignment horizontal="right"/>
    </xf>
    <xf numFmtId="0" fontId="13" fillId="2" borderId="70" xfId="14" applyNumberFormat="1" applyFont="1" applyFill="1" applyBorder="1" applyAlignment="1" applyProtection="1">
      <alignment horizontal="center"/>
    </xf>
    <xf numFmtId="0" fontId="13" fillId="0" borderId="2" xfId="3" applyFont="1" applyBorder="1" applyAlignment="1" applyProtection="1">
      <alignment horizontal="center"/>
    </xf>
    <xf numFmtId="42" fontId="13" fillId="0" borderId="2" xfId="14" applyNumberFormat="1" applyFont="1" applyBorder="1" applyAlignment="1" applyProtection="1">
      <alignment horizontal="right"/>
    </xf>
    <xf numFmtId="0" fontId="13" fillId="0" borderId="63" xfId="3" applyFont="1" applyBorder="1" applyAlignment="1" applyProtection="1"/>
    <xf numFmtId="0" fontId="13" fillId="0" borderId="26" xfId="3" applyFont="1" applyBorder="1" applyAlignment="1" applyProtection="1">
      <alignment horizontal="center"/>
    </xf>
    <xf numFmtId="42" fontId="13" fillId="0" borderId="46" xfId="14" applyNumberFormat="1" applyFont="1" applyBorder="1" applyAlignment="1" applyProtection="1"/>
    <xf numFmtId="0" fontId="13" fillId="0" borderId="33" xfId="3" applyFont="1" applyBorder="1" applyAlignment="1" applyProtection="1"/>
    <xf numFmtId="42" fontId="13" fillId="0" borderId="39" xfId="14" applyNumberFormat="1" applyFont="1" applyBorder="1" applyAlignment="1" applyProtection="1"/>
    <xf numFmtId="0" fontId="13" fillId="0" borderId="33" xfId="3" applyFont="1" applyFill="1" applyBorder="1" applyAlignment="1" applyProtection="1"/>
    <xf numFmtId="0" fontId="13" fillId="0" borderId="34" xfId="3" applyFont="1" applyBorder="1" applyAlignment="1" applyProtection="1">
      <protection locked="0"/>
    </xf>
    <xf numFmtId="0" fontId="13" fillId="0" borderId="55" xfId="3" applyFont="1" applyBorder="1" applyAlignment="1" applyProtection="1">
      <alignment horizontal="center"/>
    </xf>
    <xf numFmtId="42" fontId="13" fillId="0" borderId="55" xfId="14" applyNumberFormat="1" applyFont="1" applyBorder="1" applyAlignment="1" applyProtection="1">
      <alignment horizontal="right"/>
      <protection locked="0"/>
    </xf>
    <xf numFmtId="42" fontId="13" fillId="0" borderId="55" xfId="14" applyNumberFormat="1" applyFont="1" applyBorder="1" applyAlignment="1" applyProtection="1">
      <alignment horizontal="right"/>
    </xf>
    <xf numFmtId="0" fontId="13" fillId="0" borderId="55" xfId="14" applyNumberFormat="1" applyFont="1" applyBorder="1" applyAlignment="1" applyProtection="1">
      <alignment horizontal="center"/>
      <protection locked="0"/>
    </xf>
    <xf numFmtId="42" fontId="13" fillId="0" borderId="60" xfId="14" applyNumberFormat="1" applyFont="1" applyBorder="1" applyAlignment="1" applyProtection="1"/>
    <xf numFmtId="0" fontId="30" fillId="9" borderId="11" xfId="3" applyFont="1" applyFill="1" applyBorder="1" applyAlignment="1" applyProtection="1"/>
    <xf numFmtId="0" fontId="30" fillId="9" borderId="0" xfId="3" applyFont="1" applyFill="1" applyBorder="1" applyAlignment="1" applyProtection="1"/>
    <xf numFmtId="0" fontId="30" fillId="9" borderId="43" xfId="3" applyFont="1" applyFill="1" applyBorder="1" applyAlignment="1" applyProtection="1"/>
    <xf numFmtId="0" fontId="30" fillId="9" borderId="6" xfId="3" applyFont="1" applyFill="1" applyBorder="1" applyAlignment="1" applyProtection="1"/>
    <xf numFmtId="0" fontId="30" fillId="0" borderId="36" xfId="3" applyFont="1" applyBorder="1" applyAlignment="1" applyProtection="1"/>
    <xf numFmtId="2" fontId="38" fillId="2" borderId="2" xfId="3" applyNumberFormat="1" applyFont="1" applyFill="1" applyBorder="1" applyAlignment="1" applyProtection="1">
      <alignment horizontal="center"/>
    </xf>
    <xf numFmtId="37" fontId="38" fillId="0" borderId="0" xfId="12" applyNumberFormat="1" applyFont="1" applyFill="1" applyBorder="1" applyAlignment="1" applyProtection="1"/>
    <xf numFmtId="0" fontId="41" fillId="0" borderId="0" xfId="3" applyFont="1" applyFill="1" applyBorder="1" applyAlignment="1" applyProtection="1">
      <alignment horizontal="left" wrapText="1"/>
    </xf>
    <xf numFmtId="0" fontId="38" fillId="0" borderId="0" xfId="10" applyFont="1" applyFill="1" applyBorder="1" applyAlignment="1" applyProtection="1">
      <alignment horizontal="center"/>
    </xf>
    <xf numFmtId="0" fontId="38" fillId="0" borderId="0" xfId="3" applyFont="1" applyFill="1" applyBorder="1" applyAlignment="1" applyProtection="1"/>
    <xf numFmtId="0" fontId="38" fillId="0" borderId="0" xfId="10" applyFont="1" applyFill="1" applyProtection="1"/>
    <xf numFmtId="37" fontId="38" fillId="0" borderId="0" xfId="3" applyNumberFormat="1" applyFont="1" applyFill="1" applyBorder="1" applyAlignment="1" applyProtection="1"/>
    <xf numFmtId="0" fontId="38" fillId="0" borderId="0" xfId="10" applyFont="1" applyFill="1" applyBorder="1" applyProtection="1"/>
    <xf numFmtId="1" fontId="30" fillId="0" borderId="33" xfId="3" applyNumberFormat="1" applyFont="1" applyBorder="1" applyAlignment="1" applyProtection="1">
      <alignment horizontal="right"/>
      <protection locked="0"/>
    </xf>
    <xf numFmtId="1" fontId="30" fillId="0" borderId="2" xfId="14" applyNumberFormat="1" applyFont="1" applyBorder="1" applyAlignment="1" applyProtection="1">
      <alignment horizontal="right"/>
      <protection locked="0"/>
    </xf>
    <xf numFmtId="1" fontId="30" fillId="0" borderId="39" xfId="14" applyNumberFormat="1" applyFont="1" applyBorder="1" applyAlignment="1" applyProtection="1">
      <alignment horizontal="right"/>
      <protection locked="0"/>
    </xf>
    <xf numFmtId="175" fontId="30" fillId="0" borderId="33" xfId="3" applyNumberFormat="1" applyFont="1" applyBorder="1" applyAlignment="1" applyProtection="1">
      <alignment horizontal="left"/>
    </xf>
    <xf numFmtId="175" fontId="30" fillId="0" borderId="2" xfId="14" applyNumberFormat="1" applyFont="1" applyBorder="1" applyAlignment="1" applyProtection="1">
      <alignment horizontal="left"/>
    </xf>
    <xf numFmtId="175" fontId="30" fillId="0" borderId="39" xfId="14" applyNumberFormat="1" applyFont="1" applyBorder="1" applyAlignment="1" applyProtection="1">
      <alignment horizontal="left"/>
    </xf>
    <xf numFmtId="175" fontId="30" fillId="0" borderId="33" xfId="14" applyNumberFormat="1" applyFont="1" applyBorder="1" applyAlignment="1" applyProtection="1">
      <alignment horizontal="left"/>
    </xf>
    <xf numFmtId="175" fontId="30" fillId="0" borderId="34" xfId="3" applyNumberFormat="1" applyFont="1" applyBorder="1" applyAlignment="1" applyProtection="1">
      <alignment horizontal="left"/>
    </xf>
    <xf numFmtId="175" fontId="30" fillId="0" borderId="55" xfId="14" applyNumberFormat="1" applyFont="1" applyBorder="1" applyAlignment="1" applyProtection="1">
      <alignment horizontal="left"/>
    </xf>
    <xf numFmtId="175" fontId="30" fillId="0" borderId="60" xfId="14" applyNumberFormat="1" applyFont="1" applyBorder="1" applyAlignment="1" applyProtection="1">
      <alignment horizontal="left"/>
    </xf>
    <xf numFmtId="175" fontId="30" fillId="0" borderId="63" xfId="3" applyNumberFormat="1" applyFont="1" applyBorder="1" applyAlignment="1" applyProtection="1">
      <alignment horizontal="left"/>
    </xf>
    <xf numFmtId="175" fontId="30" fillId="0" borderId="26" xfId="3" applyNumberFormat="1" applyFont="1" applyBorder="1" applyAlignment="1" applyProtection="1">
      <alignment horizontal="left"/>
    </xf>
    <xf numFmtId="175" fontId="30" fillId="0" borderId="46" xfId="3" applyNumberFormat="1" applyFont="1" applyBorder="1" applyAlignment="1" applyProtection="1">
      <alignment horizontal="left"/>
    </xf>
    <xf numFmtId="37" fontId="25" fillId="0" borderId="26" xfId="1" applyNumberFormat="1" applyFont="1" applyBorder="1" applyProtection="1">
      <protection locked="0"/>
    </xf>
    <xf numFmtId="37" fontId="25" fillId="0" borderId="1" xfId="1" applyNumberFormat="1" applyFont="1" applyBorder="1" applyProtection="1">
      <protection locked="0"/>
    </xf>
    <xf numFmtId="37" fontId="25" fillId="0" borderId="2" xfId="1" applyNumberFormat="1" applyFont="1" applyBorder="1" applyProtection="1"/>
    <xf numFmtId="0" fontId="2" fillId="0" borderId="0" xfId="24" applyBorder="1" applyProtection="1">
      <protection locked="0"/>
    </xf>
    <xf numFmtId="0" fontId="25" fillId="0" borderId="0" xfId="24" applyFont="1" applyBorder="1" applyProtection="1">
      <protection locked="0"/>
    </xf>
    <xf numFmtId="14" fontId="25" fillId="0" borderId="0" xfId="24" applyNumberFormat="1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11" fillId="0" borderId="0" xfId="2" applyFont="1" applyBorder="1" applyAlignment="1" applyProtection="1"/>
    <xf numFmtId="0" fontId="13" fillId="0" borderId="0" xfId="2" applyFont="1" applyBorder="1" applyAlignment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5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36" fillId="0" borderId="0" xfId="24" applyFont="1" applyBorder="1" applyAlignment="1" applyProtection="1">
      <protection locked="0"/>
    </xf>
    <xf numFmtId="0" fontId="53" fillId="0" borderId="0" xfId="27" applyFont="1" applyBorder="1" applyProtection="1">
      <protection locked="0"/>
    </xf>
    <xf numFmtId="0" fontId="11" fillId="0" borderId="0" xfId="27" applyFont="1" applyBorder="1" applyProtection="1">
      <protection locked="0"/>
    </xf>
    <xf numFmtId="0" fontId="25" fillId="0" borderId="0" xfId="24" applyFont="1" applyBorder="1" applyAlignment="1" applyProtection="1">
      <alignment horizontal="left" indent="1"/>
      <protection locked="0"/>
    </xf>
    <xf numFmtId="0" fontId="27" fillId="0" borderId="0" xfId="24" applyFont="1" applyBorder="1" applyProtection="1">
      <protection locked="0"/>
    </xf>
    <xf numFmtId="175" fontId="27" fillId="0" borderId="0" xfId="26" applyNumberFormat="1" applyFont="1" applyBorder="1" applyProtection="1">
      <protection locked="0"/>
    </xf>
    <xf numFmtId="14" fontId="27" fillId="0" borderId="0" xfId="24" applyNumberFormat="1" applyFont="1" applyBorder="1" applyAlignment="1" applyProtection="1">
      <alignment horizontal="right"/>
      <protection locked="0"/>
    </xf>
    <xf numFmtId="0" fontId="27" fillId="0" borderId="0" xfId="0" applyFont="1" applyBorder="1" applyProtection="1">
      <protection locked="0"/>
    </xf>
    <xf numFmtId="10" fontId="27" fillId="10" borderId="19" xfId="4" applyNumberFormat="1" applyFont="1" applyFill="1" applyBorder="1" applyProtection="1">
      <protection locked="0"/>
    </xf>
    <xf numFmtId="175" fontId="27" fillId="10" borderId="0" xfId="26" applyNumberFormat="1" applyFont="1" applyFill="1" applyBorder="1" applyProtection="1">
      <protection locked="0"/>
    </xf>
    <xf numFmtId="0" fontId="1" fillId="0" borderId="0" xfId="9" applyFont="1" applyProtection="1"/>
    <xf numFmtId="175" fontId="30" fillId="0" borderId="1" xfId="14" applyNumberFormat="1" applyFont="1" applyBorder="1" applyAlignment="1" applyProtection="1">
      <alignment horizontal="right" vertical="center"/>
    </xf>
    <xf numFmtId="3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0" fillId="0" borderId="1" xfId="3" applyNumberFormat="1" applyFont="1" applyBorder="1" applyAlignment="1" applyProtection="1">
      <alignment horizontal="center" vertical="center"/>
      <protection locked="0"/>
    </xf>
    <xf numFmtId="175" fontId="30" fillId="0" borderId="1" xfId="14" applyNumberFormat="1" applyFont="1" applyBorder="1" applyAlignment="1" applyProtection="1">
      <alignment horizontal="center" vertical="center"/>
      <protection locked="0"/>
    </xf>
    <xf numFmtId="175" fontId="30" fillId="0" borderId="38" xfId="14" applyNumberFormat="1" applyFont="1" applyBorder="1" applyAlignment="1" applyProtection="1">
      <alignment horizontal="center" vertical="center"/>
      <protection locked="0"/>
    </xf>
    <xf numFmtId="0" fontId="30" fillId="0" borderId="77" xfId="3" applyFont="1" applyFill="1" applyBorder="1" applyAlignment="1" applyProtection="1">
      <alignment vertical="center" wrapText="1"/>
    </xf>
    <xf numFmtId="42" fontId="30" fillId="0" borderId="33" xfId="14" applyNumberFormat="1" applyFont="1" applyFill="1" applyBorder="1" applyAlignment="1" applyProtection="1">
      <alignment horizontal="center" vertical="center"/>
      <protection locked="0"/>
    </xf>
    <xf numFmtId="42" fontId="30" fillId="0" borderId="2" xfId="14" applyNumberFormat="1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/>
      <protection locked="0"/>
    </xf>
    <xf numFmtId="44" fontId="11" fillId="0" borderId="0" xfId="14" applyFont="1" applyBorder="1" applyAlignment="1" applyProtection="1">
      <protection locked="0"/>
    </xf>
    <xf numFmtId="44" fontId="11" fillId="0" borderId="0" xfId="14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44" fontId="11" fillId="0" borderId="0" xfId="14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52" fillId="0" borderId="0" xfId="28" applyBorder="1" applyProtection="1">
      <protection locked="0"/>
    </xf>
    <xf numFmtId="0" fontId="55" fillId="0" borderId="0" xfId="28" applyFont="1" applyBorder="1" applyProtection="1">
      <protection locked="0"/>
    </xf>
    <xf numFmtId="42" fontId="27" fillId="0" borderId="93" xfId="24" applyNumberFormat="1" applyFont="1" applyBorder="1" applyProtection="1">
      <protection locked="0"/>
    </xf>
    <xf numFmtId="0" fontId="39" fillId="4" borderId="8" xfId="3" applyFont="1" applyFill="1" applyBorder="1" applyAlignment="1" applyProtection="1"/>
    <xf numFmtId="0" fontId="39" fillId="4" borderId="27" xfId="3" applyFont="1" applyFill="1" applyBorder="1" applyAlignment="1" applyProtection="1"/>
    <xf numFmtId="0" fontId="39" fillId="4" borderId="28" xfId="3" applyFont="1" applyFill="1" applyBorder="1" applyAlignment="1" applyProtection="1"/>
    <xf numFmtId="0" fontId="39" fillId="4" borderId="22" xfId="3" applyFont="1" applyFill="1" applyBorder="1" applyAlignment="1" applyProtection="1"/>
    <xf numFmtId="0" fontId="39" fillId="12" borderId="27" xfId="3" applyFont="1" applyFill="1" applyBorder="1" applyAlignment="1" applyProtection="1">
      <alignment horizontal="center"/>
      <protection locked="0"/>
    </xf>
    <xf numFmtId="0" fontId="39" fillId="12" borderId="8" xfId="3" applyFont="1" applyFill="1" applyBorder="1" applyAlignment="1" applyProtection="1">
      <alignment horizontal="center"/>
      <protection locked="0"/>
    </xf>
    <xf numFmtId="0" fontId="39" fillId="12" borderId="62" xfId="3" applyFont="1" applyFill="1" applyBorder="1" applyAlignment="1" applyProtection="1">
      <alignment horizontal="center"/>
      <protection locked="0"/>
    </xf>
    <xf numFmtId="0" fontId="36" fillId="0" borderId="0" xfId="3" applyFont="1" applyAlignment="1" applyProtection="1">
      <alignment horizontal="center"/>
    </xf>
    <xf numFmtId="0" fontId="25" fillId="0" borderId="0" xfId="3" applyFont="1" applyBorder="1" applyAlignment="1" applyProtection="1">
      <alignment horizontal="center"/>
    </xf>
    <xf numFmtId="0" fontId="39" fillId="4" borderId="5" xfId="3" applyFont="1" applyFill="1" applyBorder="1" applyAlignment="1" applyProtection="1">
      <alignment horizontal="left"/>
    </xf>
    <xf numFmtId="0" fontId="39" fillId="4" borderId="51" xfId="3" applyFont="1" applyFill="1" applyBorder="1" applyAlignment="1" applyProtection="1">
      <alignment horizontal="left"/>
    </xf>
    <xf numFmtId="0" fontId="39" fillId="4" borderId="32" xfId="3" applyFont="1" applyFill="1" applyBorder="1" applyAlignment="1" applyProtection="1">
      <alignment horizontal="left"/>
    </xf>
    <xf numFmtId="0" fontId="39" fillId="4" borderId="18" xfId="3" applyFont="1" applyFill="1" applyBorder="1" applyAlignment="1" applyProtection="1">
      <alignment horizontal="left"/>
    </xf>
    <xf numFmtId="167" fontId="30" fillId="0" borderId="19" xfId="3" applyNumberFormat="1" applyFont="1" applyBorder="1" applyAlignment="1" applyProtection="1">
      <alignment horizontal="left"/>
      <protection locked="0"/>
    </xf>
    <xf numFmtId="0" fontId="39" fillId="4" borderId="17" xfId="3" applyFont="1" applyFill="1" applyBorder="1" applyAlignment="1" applyProtection="1">
      <alignment horizontal="left"/>
    </xf>
    <xf numFmtId="0" fontId="39" fillId="4" borderId="4" xfId="3" applyFont="1" applyFill="1" applyBorder="1" applyAlignment="1" applyProtection="1">
      <alignment horizontal="left"/>
    </xf>
    <xf numFmtId="0" fontId="30" fillId="0" borderId="27" xfId="3" applyFont="1" applyBorder="1" applyAlignment="1" applyProtection="1">
      <alignment horizontal="left"/>
      <protection locked="0"/>
    </xf>
    <xf numFmtId="0" fontId="30" fillId="0" borderId="8" xfId="3" applyFont="1" applyBorder="1" applyAlignment="1" applyProtection="1">
      <alignment horizontal="left"/>
      <protection locked="0"/>
    </xf>
    <xf numFmtId="0" fontId="30" fillId="0" borderId="62" xfId="3" applyFont="1" applyBorder="1" applyAlignment="1" applyProtection="1">
      <alignment horizontal="left"/>
      <protection locked="0"/>
    </xf>
    <xf numFmtId="167" fontId="30" fillId="0" borderId="29" xfId="3" applyNumberFormat="1" applyFont="1" applyBorder="1" applyAlignment="1" applyProtection="1">
      <alignment horizontal="left"/>
      <protection locked="0"/>
    </xf>
    <xf numFmtId="167" fontId="30" fillId="0" borderId="0" xfId="3" applyNumberFormat="1" applyFont="1" applyBorder="1" applyAlignment="1" applyProtection="1">
      <alignment horizontal="left"/>
      <protection locked="0"/>
    </xf>
    <xf numFmtId="167" fontId="30" fillId="0" borderId="30" xfId="3" applyNumberFormat="1" applyFont="1" applyBorder="1" applyAlignment="1" applyProtection="1">
      <alignment horizontal="left"/>
      <protection locked="0"/>
    </xf>
    <xf numFmtId="0" fontId="39" fillId="4" borderId="9" xfId="3" applyFont="1" applyFill="1" applyBorder="1" applyAlignment="1" applyProtection="1">
      <alignment horizontal="left"/>
    </xf>
    <xf numFmtId="0" fontId="39" fillId="4" borderId="10" xfId="3" applyFont="1" applyFill="1" applyBorder="1" applyAlignment="1" applyProtection="1">
      <alignment horizontal="left"/>
    </xf>
    <xf numFmtId="0" fontId="39" fillId="4" borderId="3" xfId="3" applyFont="1" applyFill="1" applyBorder="1" applyAlignment="1" applyProtection="1">
      <alignment horizontal="left"/>
    </xf>
    <xf numFmtId="0" fontId="13" fillId="0" borderId="27" xfId="3" applyFont="1" applyFill="1" applyBorder="1" applyAlignment="1" applyProtection="1">
      <alignment horizontal="left"/>
      <protection locked="0"/>
    </xf>
    <xf numFmtId="0" fontId="13" fillId="0" borderId="8" xfId="3" applyFont="1" applyFill="1" applyBorder="1" applyAlignment="1" applyProtection="1">
      <alignment horizontal="left"/>
      <protection locked="0"/>
    </xf>
    <xf numFmtId="0" fontId="13" fillId="0" borderId="28" xfId="3" applyFont="1" applyFill="1" applyBorder="1" applyAlignment="1" applyProtection="1">
      <alignment horizontal="left"/>
      <protection locked="0"/>
    </xf>
    <xf numFmtId="174" fontId="13" fillId="0" borderId="3" xfId="3" applyNumberFormat="1" applyFont="1" applyBorder="1" applyAlignment="1" applyProtection="1">
      <alignment horizontal="left"/>
      <protection locked="0"/>
    </xf>
    <xf numFmtId="174" fontId="13" fillId="0" borderId="5" xfId="3" applyNumberFormat="1" applyFont="1" applyBorder="1" applyAlignment="1" applyProtection="1">
      <alignment horizontal="left"/>
      <protection locked="0"/>
    </xf>
    <xf numFmtId="174" fontId="13" fillId="0" borderId="51" xfId="3" applyNumberFormat="1" applyFont="1" applyBorder="1" applyAlignment="1" applyProtection="1">
      <alignment horizontal="left"/>
      <protection locked="0"/>
    </xf>
    <xf numFmtId="166" fontId="13" fillId="0" borderId="29" xfId="3" applyNumberFormat="1" applyFont="1" applyFill="1" applyBorder="1" applyAlignment="1" applyProtection="1">
      <alignment horizontal="left"/>
      <protection locked="0"/>
    </xf>
    <xf numFmtId="166" fontId="13" fillId="0" borderId="12" xfId="3" applyNumberFormat="1" applyFont="1" applyFill="1" applyBorder="1" applyAlignment="1" applyProtection="1">
      <alignment horizontal="left"/>
      <protection locked="0"/>
    </xf>
    <xf numFmtId="0" fontId="13" fillId="0" borderId="40" xfId="3" applyFont="1" applyFill="1" applyBorder="1" applyAlignment="1" applyProtection="1">
      <alignment horizontal="left"/>
      <protection locked="0"/>
    </xf>
    <xf numFmtId="0" fontId="39" fillId="4" borderId="37" xfId="3" applyFont="1" applyFill="1" applyBorder="1" applyAlignment="1" applyProtection="1">
      <alignment horizontal="left"/>
    </xf>
    <xf numFmtId="0" fontId="39" fillId="4" borderId="45" xfId="3" applyFont="1" applyFill="1" applyBorder="1" applyAlignment="1" applyProtection="1">
      <alignment horizontal="left"/>
    </xf>
    <xf numFmtId="0" fontId="39" fillId="4" borderId="23" xfId="3" applyFont="1" applyFill="1" applyBorder="1" applyAlignment="1" applyProtection="1">
      <alignment horizontal="left"/>
    </xf>
    <xf numFmtId="0" fontId="39" fillId="4" borderId="24" xfId="3" applyFont="1" applyFill="1" applyBorder="1" applyAlignment="1" applyProtection="1">
      <alignment horizontal="left"/>
    </xf>
    <xf numFmtId="0" fontId="39" fillId="4" borderId="27" xfId="3" applyFont="1" applyFill="1" applyBorder="1" applyAlignment="1" applyProtection="1">
      <alignment horizontal="left"/>
    </xf>
    <xf numFmtId="0" fontId="39" fillId="4" borderId="8" xfId="3" applyFont="1" applyFill="1" applyBorder="1" applyAlignment="1" applyProtection="1">
      <alignment horizontal="left"/>
    </xf>
    <xf numFmtId="0" fontId="39" fillId="4" borderId="11" xfId="3" applyFont="1" applyFill="1" applyBorder="1" applyAlignment="1" applyProtection="1">
      <alignment horizontal="left"/>
    </xf>
    <xf numFmtId="0" fontId="39" fillId="4" borderId="0" xfId="3" applyFont="1" applyFill="1" applyBorder="1" applyAlignment="1" applyProtection="1">
      <alignment horizontal="left"/>
    </xf>
    <xf numFmtId="0" fontId="39" fillId="4" borderId="27" xfId="3" applyFont="1" applyFill="1" applyBorder="1" applyAlignment="1" applyProtection="1">
      <alignment horizontal="center"/>
    </xf>
    <xf numFmtId="0" fontId="39" fillId="4" borderId="8" xfId="3" applyFont="1" applyFill="1" applyBorder="1" applyAlignment="1" applyProtection="1">
      <alignment horizontal="center"/>
    </xf>
    <xf numFmtId="0" fontId="39" fillId="4" borderId="28" xfId="3" applyFont="1" applyFill="1" applyBorder="1" applyAlignment="1" applyProtection="1">
      <alignment horizontal="center"/>
    </xf>
    <xf numFmtId="171" fontId="30" fillId="0" borderId="27" xfId="3" applyNumberFormat="1" applyFont="1" applyBorder="1" applyAlignment="1" applyProtection="1">
      <alignment horizontal="center"/>
      <protection locked="0"/>
    </xf>
    <xf numFmtId="171" fontId="30" fillId="0" borderId="8" xfId="3" applyNumberFormat="1" applyFont="1" applyBorder="1" applyAlignment="1" applyProtection="1">
      <alignment horizontal="center"/>
      <protection locked="0"/>
    </xf>
    <xf numFmtId="171" fontId="30" fillId="0" borderId="62" xfId="3" applyNumberFormat="1" applyFont="1" applyBorder="1" applyAlignment="1" applyProtection="1">
      <alignment horizontal="center"/>
      <protection locked="0"/>
    </xf>
    <xf numFmtId="167" fontId="39" fillId="0" borderId="40" xfId="3" applyNumberFormat="1" applyFont="1" applyBorder="1" applyAlignment="1" applyProtection="1">
      <alignment horizontal="center"/>
    </xf>
    <xf numFmtId="167" fontId="39" fillId="0" borderId="28" xfId="3" applyNumberFormat="1" applyFont="1" applyBorder="1" applyAlignment="1" applyProtection="1">
      <alignment horizontal="center"/>
    </xf>
    <xf numFmtId="167" fontId="39" fillId="0" borderId="27" xfId="3" applyNumberFormat="1" applyFont="1" applyBorder="1" applyAlignment="1" applyProtection="1">
      <alignment horizontal="center"/>
    </xf>
    <xf numFmtId="0" fontId="39" fillId="4" borderId="45" xfId="3" applyFont="1" applyFill="1" applyBorder="1" applyAlignment="1" applyProtection="1">
      <alignment horizontal="center" vertical="center"/>
    </xf>
    <xf numFmtId="0" fontId="39" fillId="4" borderId="23" xfId="3" applyFont="1" applyFill="1" applyBorder="1" applyAlignment="1" applyProtection="1">
      <alignment horizontal="center" vertical="center"/>
    </xf>
    <xf numFmtId="0" fontId="39" fillId="4" borderId="50" xfId="3" applyFont="1" applyFill="1" applyBorder="1" applyAlignment="1" applyProtection="1">
      <alignment horizontal="center" vertical="center"/>
    </xf>
    <xf numFmtId="0" fontId="39" fillId="4" borderId="45" xfId="3" applyFont="1" applyFill="1" applyBorder="1" applyAlignment="1" applyProtection="1">
      <alignment horizontal="left" vertical="center"/>
    </xf>
    <xf numFmtId="0" fontId="39" fillId="4" borderId="23" xfId="3" applyFont="1" applyFill="1" applyBorder="1" applyAlignment="1" applyProtection="1">
      <alignment horizontal="left" vertical="center"/>
    </xf>
    <xf numFmtId="0" fontId="39" fillId="4" borderId="50" xfId="3" applyFont="1" applyFill="1" applyBorder="1" applyAlignment="1" applyProtection="1">
      <alignment horizontal="left" vertical="center"/>
    </xf>
    <xf numFmtId="0" fontId="13" fillId="0" borderId="37" xfId="3" applyFont="1" applyFill="1" applyBorder="1" applyAlignment="1" applyProtection="1">
      <alignment horizontal="left"/>
      <protection locked="0"/>
    </xf>
    <xf numFmtId="0" fontId="13" fillId="0" borderId="19" xfId="3" applyFont="1" applyFill="1" applyBorder="1" applyAlignment="1" applyProtection="1">
      <alignment horizontal="left"/>
      <protection locked="0"/>
    </xf>
    <xf numFmtId="0" fontId="13" fillId="0" borderId="4" xfId="3" applyFont="1" applyFill="1" applyBorder="1" applyAlignment="1" applyProtection="1">
      <alignment horizontal="left"/>
      <protection locked="0"/>
    </xf>
    <xf numFmtId="0" fontId="39" fillId="4" borderId="40" xfId="3" applyFont="1" applyFill="1" applyBorder="1" applyAlignment="1" applyProtection="1">
      <alignment horizontal="left"/>
    </xf>
    <xf numFmtId="49" fontId="30" fillId="0" borderId="57" xfId="3" applyNumberFormat="1" applyFont="1" applyBorder="1" applyAlignment="1" applyProtection="1">
      <alignment horizontal="left"/>
      <protection locked="0"/>
    </xf>
    <xf numFmtId="49" fontId="30" fillId="0" borderId="16" xfId="3" applyNumberFormat="1" applyFont="1" applyBorder="1" applyAlignment="1" applyProtection="1">
      <alignment horizontal="left"/>
      <protection locked="0"/>
    </xf>
    <xf numFmtId="49" fontId="30" fillId="0" borderId="36" xfId="3" applyNumberFormat="1" applyFont="1" applyBorder="1" applyAlignment="1" applyProtection="1">
      <alignment horizontal="left"/>
      <protection locked="0"/>
    </xf>
    <xf numFmtId="0" fontId="30" fillId="0" borderId="57" xfId="3" applyFont="1" applyBorder="1" applyAlignment="1" applyProtection="1">
      <alignment horizontal="left"/>
    </xf>
    <xf numFmtId="0" fontId="30" fillId="0" borderId="16" xfId="3" applyFont="1" applyBorder="1" applyAlignment="1" applyProtection="1">
      <alignment horizontal="left"/>
    </xf>
    <xf numFmtId="0" fontId="30" fillId="0" borderId="3" xfId="3" applyFont="1" applyBorder="1" applyAlignment="1" applyProtection="1">
      <alignment horizontal="left"/>
    </xf>
    <xf numFmtId="0" fontId="30" fillId="0" borderId="5" xfId="3" applyFont="1" applyBorder="1" applyAlignment="1" applyProtection="1">
      <alignment horizontal="left"/>
    </xf>
    <xf numFmtId="0" fontId="30" fillId="0" borderId="18" xfId="3" applyFont="1" applyBorder="1" applyAlignment="1" applyProtection="1">
      <alignment horizontal="left"/>
    </xf>
    <xf numFmtId="49" fontId="30" fillId="0" borderId="5" xfId="3" applyNumberFormat="1" applyFont="1" applyBorder="1" applyAlignment="1" applyProtection="1">
      <alignment horizontal="left"/>
      <protection locked="0"/>
    </xf>
    <xf numFmtId="49" fontId="30" fillId="0" borderId="51" xfId="3" applyNumberFormat="1" applyFont="1" applyBorder="1" applyAlignment="1" applyProtection="1">
      <alignment horizontal="left"/>
      <protection locked="0"/>
    </xf>
    <xf numFmtId="49" fontId="30" fillId="0" borderId="3" xfId="3" applyNumberFormat="1" applyFont="1" applyBorder="1" applyAlignment="1" applyProtection="1">
      <alignment horizontal="left"/>
      <protection locked="0"/>
    </xf>
    <xf numFmtId="0" fontId="39" fillId="4" borderId="31" xfId="3" applyFont="1" applyFill="1" applyBorder="1" applyAlignment="1" applyProtection="1">
      <alignment horizontal="left"/>
    </xf>
    <xf numFmtId="0" fontId="39" fillId="4" borderId="50" xfId="3" applyFont="1" applyFill="1" applyBorder="1" applyAlignment="1" applyProtection="1">
      <alignment horizontal="left"/>
    </xf>
    <xf numFmtId="0" fontId="39" fillId="4" borderId="28" xfId="3" applyFont="1" applyFill="1" applyBorder="1" applyAlignment="1" applyProtection="1">
      <alignment horizontal="left"/>
    </xf>
    <xf numFmtId="0" fontId="39" fillId="4" borderId="62" xfId="3" applyFont="1" applyFill="1" applyBorder="1" applyAlignment="1" applyProtection="1">
      <alignment horizontal="left"/>
    </xf>
    <xf numFmtId="167" fontId="30" fillId="0" borderId="27" xfId="3" applyNumberFormat="1" applyFont="1" applyBorder="1" applyAlignment="1" applyProtection="1">
      <alignment horizontal="left"/>
      <protection locked="0"/>
    </xf>
    <xf numFmtId="167" fontId="30" fillId="0" borderId="8" xfId="3" applyNumberFormat="1" applyFont="1" applyBorder="1" applyAlignment="1" applyProtection="1">
      <alignment horizontal="left"/>
      <protection locked="0"/>
    </xf>
    <xf numFmtId="167" fontId="30" fillId="0" borderId="62" xfId="3" applyNumberFormat="1" applyFont="1" applyBorder="1" applyAlignment="1" applyProtection="1">
      <alignment horizontal="left"/>
      <protection locked="0"/>
    </xf>
    <xf numFmtId="0" fontId="30" fillId="0" borderId="11" xfId="3" applyFont="1" applyBorder="1" applyAlignment="1" applyProtection="1">
      <alignment horizontal="left"/>
      <protection locked="0"/>
    </xf>
    <xf numFmtId="0" fontId="30" fillId="0" borderId="0" xfId="3" applyFont="1" applyBorder="1" applyAlignment="1" applyProtection="1">
      <alignment horizontal="left"/>
      <protection locked="0"/>
    </xf>
    <xf numFmtId="0" fontId="30" fillId="0" borderId="30" xfId="3" applyFont="1" applyBorder="1" applyAlignment="1" applyProtection="1">
      <alignment horizontal="left"/>
      <protection locked="0"/>
    </xf>
    <xf numFmtId="0" fontId="39" fillId="4" borderId="19" xfId="3" applyFont="1" applyFill="1" applyBorder="1" applyAlignment="1" applyProtection="1">
      <alignment horizontal="left"/>
    </xf>
    <xf numFmtId="0" fontId="30" fillId="0" borderId="57" xfId="3" applyFont="1" applyBorder="1" applyAlignment="1" applyProtection="1">
      <alignment horizontal="left"/>
      <protection locked="0"/>
    </xf>
    <xf numFmtId="0" fontId="30" fillId="0" borderId="16" xfId="3" applyFont="1" applyBorder="1" applyAlignment="1" applyProtection="1">
      <alignment horizontal="left"/>
      <protection locked="0"/>
    </xf>
    <xf numFmtId="0" fontId="30" fillId="0" borderId="36" xfId="3" applyFont="1" applyBorder="1" applyAlignment="1" applyProtection="1">
      <alignment horizontal="left"/>
      <protection locked="0"/>
    </xf>
    <xf numFmtId="0" fontId="39" fillId="4" borderId="35" xfId="3" applyFont="1" applyFill="1" applyBorder="1" applyAlignment="1" applyProtection="1">
      <alignment horizontal="left"/>
    </xf>
    <xf numFmtId="0" fontId="39" fillId="4" borderId="61" xfId="3" applyFont="1" applyFill="1" applyBorder="1" applyAlignment="1" applyProtection="1">
      <alignment horizontal="left"/>
    </xf>
    <xf numFmtId="0" fontId="39" fillId="0" borderId="5" xfId="3" applyFont="1" applyFill="1" applyBorder="1" applyAlignment="1" applyProtection="1">
      <alignment horizontal="left"/>
      <protection locked="0"/>
    </xf>
    <xf numFmtId="0" fontId="48" fillId="0" borderId="19" xfId="17" applyFont="1" applyFill="1" applyBorder="1" applyAlignment="1" applyProtection="1">
      <alignment horizontal="left"/>
      <protection locked="0"/>
    </xf>
    <xf numFmtId="0" fontId="13" fillId="0" borderId="5" xfId="3" applyFont="1" applyFill="1" applyBorder="1" applyAlignment="1" applyProtection="1">
      <alignment horizontal="left"/>
      <protection locked="0"/>
    </xf>
    <xf numFmtId="0" fontId="13" fillId="0" borderId="51" xfId="3" applyFont="1" applyFill="1" applyBorder="1" applyAlignment="1" applyProtection="1">
      <alignment horizontal="left"/>
      <protection locked="0"/>
    </xf>
    <xf numFmtId="0" fontId="30" fillId="0" borderId="3" xfId="3" applyFont="1" applyBorder="1" applyAlignment="1" applyProtection="1">
      <alignment horizontal="left"/>
      <protection locked="0"/>
    </xf>
    <xf numFmtId="0" fontId="30" fillId="0" borderId="5" xfId="3" applyFont="1" applyBorder="1" applyAlignment="1" applyProtection="1">
      <alignment horizontal="left"/>
      <protection locked="0"/>
    </xf>
    <xf numFmtId="0" fontId="30" fillId="0" borderId="19" xfId="3" applyFont="1" applyBorder="1" applyAlignment="1" applyProtection="1">
      <alignment horizontal="left"/>
      <protection locked="0"/>
    </xf>
    <xf numFmtId="0" fontId="30" fillId="0" borderId="51" xfId="3" applyFont="1" applyBorder="1" applyAlignment="1" applyProtection="1">
      <alignment horizontal="left"/>
      <protection locked="0"/>
    </xf>
    <xf numFmtId="168" fontId="39" fillId="0" borderId="17" xfId="3" applyNumberFormat="1" applyFont="1" applyFill="1" applyBorder="1" applyAlignment="1" applyProtection="1">
      <alignment horizontal="left"/>
      <protection locked="0"/>
    </xf>
    <xf numFmtId="168" fontId="39" fillId="0" borderId="19" xfId="3" applyNumberFormat="1" applyFont="1" applyFill="1" applyBorder="1" applyAlignment="1" applyProtection="1">
      <alignment horizontal="left"/>
      <protection locked="0"/>
    </xf>
    <xf numFmtId="168" fontId="39" fillId="0" borderId="54" xfId="3" applyNumberFormat="1" applyFont="1" applyFill="1" applyBorder="1" applyAlignment="1" applyProtection="1">
      <alignment horizontal="left"/>
      <protection locked="0"/>
    </xf>
    <xf numFmtId="0" fontId="39" fillId="0" borderId="17" xfId="3" applyFont="1" applyFill="1" applyBorder="1" applyAlignment="1" applyProtection="1">
      <alignment horizontal="left"/>
      <protection locked="0"/>
    </xf>
    <xf numFmtId="0" fontId="39" fillId="0" borderId="19" xfId="3" applyFont="1" applyFill="1" applyBorder="1" applyAlignment="1" applyProtection="1">
      <alignment horizontal="left"/>
      <protection locked="0"/>
    </xf>
    <xf numFmtId="0" fontId="39" fillId="0" borderId="4" xfId="3" applyFont="1" applyFill="1" applyBorder="1" applyAlignment="1" applyProtection="1">
      <alignment horizontal="left"/>
      <protection locked="0"/>
    </xf>
    <xf numFmtId="0" fontId="39" fillId="0" borderId="32" xfId="3" applyFont="1" applyBorder="1" applyAlignment="1" applyProtection="1">
      <alignment horizontal="left" vertical="center" wrapText="1"/>
    </xf>
    <xf numFmtId="0" fontId="39" fillId="0" borderId="5" xfId="3" applyFont="1" applyBorder="1" applyAlignment="1" applyProtection="1">
      <alignment horizontal="left" vertical="center" wrapText="1"/>
    </xf>
    <xf numFmtId="0" fontId="39" fillId="0" borderId="51" xfId="3" applyFont="1" applyBorder="1" applyAlignment="1" applyProtection="1">
      <alignment horizontal="left" vertical="center" wrapText="1"/>
    </xf>
    <xf numFmtId="0" fontId="39" fillId="0" borderId="37" xfId="3" applyFont="1" applyBorder="1" applyAlignment="1" applyProtection="1">
      <alignment horizontal="left" vertical="center" wrapText="1"/>
    </xf>
    <xf numFmtId="0" fontId="39" fillId="0" borderId="19" xfId="3" applyFont="1" applyBorder="1" applyAlignment="1" applyProtection="1">
      <alignment horizontal="left" vertical="center" wrapText="1"/>
    </xf>
    <xf numFmtId="0" fontId="39" fillId="0" borderId="54" xfId="3" applyFont="1" applyBorder="1" applyAlignment="1" applyProtection="1">
      <alignment horizontal="left" vertical="center" wrapText="1"/>
    </xf>
    <xf numFmtId="0" fontId="39" fillId="4" borderId="12" xfId="3" applyFont="1" applyFill="1" applyBorder="1" applyAlignment="1" applyProtection="1">
      <alignment horizontal="left"/>
    </xf>
    <xf numFmtId="0" fontId="25" fillId="0" borderId="35" xfId="3" applyFont="1" applyBorder="1" applyAlignment="1" applyProtection="1">
      <alignment horizontal="left"/>
    </xf>
    <xf numFmtId="0" fontId="25" fillId="0" borderId="16" xfId="3" applyFont="1" applyBorder="1" applyAlignment="1" applyProtection="1">
      <alignment horizontal="left"/>
    </xf>
    <xf numFmtId="0" fontId="25" fillId="0" borderId="36" xfId="3" applyFont="1" applyBorder="1" applyAlignment="1" applyProtection="1">
      <alignment horizontal="left"/>
    </xf>
    <xf numFmtId="0" fontId="39" fillId="4" borderId="44" xfId="3" applyFont="1" applyFill="1" applyBorder="1" applyAlignment="1" applyProtection="1">
      <alignment horizontal="center" vertical="center"/>
    </xf>
    <xf numFmtId="0" fontId="39" fillId="4" borderId="9" xfId="3" applyFont="1" applyFill="1" applyBorder="1" applyAlignment="1" applyProtection="1">
      <alignment horizontal="center" vertical="center"/>
    </xf>
    <xf numFmtId="0" fontId="39" fillId="4" borderId="10" xfId="3" applyFont="1" applyFill="1" applyBorder="1" applyAlignment="1" applyProtection="1">
      <alignment horizontal="center" vertical="center"/>
    </xf>
    <xf numFmtId="0" fontId="30" fillId="0" borderId="40" xfId="3" quotePrefix="1" applyFont="1" applyBorder="1" applyAlignment="1" applyProtection="1">
      <alignment horizontal="left"/>
      <protection locked="0"/>
    </xf>
    <xf numFmtId="0" fontId="30" fillId="0" borderId="28" xfId="3" applyFont="1" applyBorder="1" applyAlignment="1" applyProtection="1">
      <alignment horizontal="left"/>
      <protection locked="0"/>
    </xf>
    <xf numFmtId="168" fontId="30" fillId="0" borderId="27" xfId="3" applyNumberFormat="1" applyFont="1" applyBorder="1" applyAlignment="1" applyProtection="1">
      <alignment horizontal="left"/>
      <protection locked="0"/>
    </xf>
    <xf numFmtId="168" fontId="30" fillId="0" borderId="8" xfId="3" applyNumberFormat="1" applyFont="1" applyBorder="1" applyAlignment="1" applyProtection="1">
      <alignment horizontal="left"/>
      <protection locked="0"/>
    </xf>
    <xf numFmtId="168" fontId="30" fillId="0" borderId="62" xfId="3" applyNumberFormat="1" applyFont="1" applyBorder="1" applyAlignment="1" applyProtection="1">
      <alignment horizontal="left"/>
      <protection locked="0"/>
    </xf>
    <xf numFmtId="0" fontId="25" fillId="0" borderId="32" xfId="3" applyFont="1" applyBorder="1" applyAlignment="1" applyProtection="1">
      <alignment horizontal="left"/>
      <protection locked="0"/>
    </xf>
    <xf numFmtId="0" fontId="25" fillId="0" borderId="5" xfId="3" applyFont="1" applyBorder="1" applyAlignment="1" applyProtection="1">
      <alignment horizontal="left"/>
      <protection locked="0"/>
    </xf>
    <xf numFmtId="0" fontId="25" fillId="0" borderId="51" xfId="3" applyFont="1" applyBorder="1" applyAlignment="1" applyProtection="1">
      <alignment horizontal="left"/>
      <protection locked="0"/>
    </xf>
    <xf numFmtId="0" fontId="30" fillId="0" borderId="40" xfId="3" applyFont="1" applyBorder="1" applyAlignment="1" applyProtection="1">
      <protection locked="0"/>
    </xf>
    <xf numFmtId="0" fontId="30" fillId="0" borderId="8" xfId="3" applyFont="1" applyBorder="1" applyAlignment="1" applyProtection="1">
      <protection locked="0"/>
    </xf>
    <xf numFmtId="0" fontId="30" fillId="0" borderId="28" xfId="3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9" fillId="0" borderId="0" xfId="3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 wrapText="1"/>
    </xf>
    <xf numFmtId="0" fontId="39" fillId="4" borderId="43" xfId="3" applyFont="1" applyFill="1" applyBorder="1" applyAlignment="1" applyProtection="1">
      <alignment horizontal="center" vertical="center" wrapText="1"/>
    </xf>
    <xf numFmtId="0" fontId="39" fillId="4" borderId="6" xfId="3" applyFont="1" applyFill="1" applyBorder="1" applyAlignment="1" applyProtection="1">
      <alignment horizontal="center" vertical="center" wrapText="1"/>
    </xf>
    <xf numFmtId="0" fontId="39" fillId="4" borderId="25" xfId="3" applyFont="1" applyFill="1" applyBorder="1" applyAlignment="1" applyProtection="1">
      <alignment horizontal="center" vertical="center" wrapText="1"/>
    </xf>
    <xf numFmtId="0" fontId="30" fillId="3" borderId="3" xfId="3" applyFont="1" applyFill="1" applyBorder="1" applyAlignment="1" applyProtection="1">
      <alignment horizontal="left"/>
    </xf>
    <xf numFmtId="0" fontId="30" fillId="3" borderId="5" xfId="3" applyFont="1" applyFill="1" applyBorder="1" applyAlignment="1" applyProtection="1">
      <alignment horizontal="left"/>
    </xf>
    <xf numFmtId="0" fontId="30" fillId="3" borderId="18" xfId="3" applyFont="1" applyFill="1" applyBorder="1" applyAlignment="1" applyProtection="1">
      <alignment horizontal="left"/>
    </xf>
    <xf numFmtId="0" fontId="39" fillId="3" borderId="3" xfId="3" applyFont="1" applyFill="1" applyBorder="1" applyAlignment="1" applyProtection="1">
      <alignment horizontal="left"/>
    </xf>
    <xf numFmtId="0" fontId="39" fillId="3" borderId="18" xfId="3" applyFont="1" applyFill="1" applyBorder="1" applyAlignment="1" applyProtection="1">
      <alignment horizontal="left"/>
    </xf>
    <xf numFmtId="167" fontId="30" fillId="3" borderId="3" xfId="3" applyNumberFormat="1" applyFont="1" applyFill="1" applyBorder="1" applyAlignment="1" applyProtection="1">
      <alignment horizontal="left"/>
    </xf>
    <xf numFmtId="167" fontId="30" fillId="3" borderId="5" xfId="3" applyNumberFormat="1" applyFont="1" applyFill="1" applyBorder="1" applyAlignment="1" applyProtection="1">
      <alignment horizontal="left"/>
    </xf>
    <xf numFmtId="167" fontId="30" fillId="3" borderId="18" xfId="3" applyNumberFormat="1" applyFont="1" applyFill="1" applyBorder="1" applyAlignment="1" applyProtection="1">
      <alignment horizontal="left"/>
    </xf>
    <xf numFmtId="0" fontId="39" fillId="0" borderId="43" xfId="0" applyFont="1" applyBorder="1" applyAlignment="1" applyProtection="1">
      <alignment horizontal="left" wrapText="1"/>
    </xf>
    <xf numFmtId="0" fontId="39" fillId="0" borderId="6" xfId="0" applyFont="1" applyBorder="1" applyAlignment="1" applyProtection="1">
      <alignment horizontal="left" wrapText="1"/>
    </xf>
    <xf numFmtId="0" fontId="39" fillId="0" borderId="25" xfId="0" applyFont="1" applyBorder="1" applyAlignment="1" applyProtection="1">
      <alignment horizontal="left" wrapText="1"/>
    </xf>
    <xf numFmtId="0" fontId="30" fillId="0" borderId="13" xfId="3" applyFont="1" applyBorder="1" applyAlignment="1" applyProtection="1">
      <alignment horizontal="center"/>
      <protection locked="0"/>
    </xf>
    <xf numFmtId="0" fontId="30" fillId="0" borderId="15" xfId="3" applyFont="1" applyBorder="1" applyAlignment="1" applyProtection="1">
      <alignment horizontal="center"/>
      <protection locked="0"/>
    </xf>
    <xf numFmtId="0" fontId="39" fillId="0" borderId="43" xfId="0" applyFont="1" applyBorder="1" applyAlignment="1" applyProtection="1">
      <alignment horizontal="left"/>
    </xf>
    <xf numFmtId="0" fontId="0" fillId="0" borderId="6" xfId="0" applyBorder="1" applyAlignment="1"/>
    <xf numFmtId="0" fontId="0" fillId="0" borderId="25" xfId="0" applyBorder="1" applyAlignment="1"/>
    <xf numFmtId="0" fontId="30" fillId="0" borderId="44" xfId="0" applyFont="1" applyBorder="1" applyAlignment="1" applyProtection="1">
      <alignment horizontal="left"/>
    </xf>
    <xf numFmtId="0" fontId="30" fillId="0" borderId="9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30" fillId="0" borderId="11" xfId="3" applyFont="1" applyBorder="1" applyAlignment="1" applyProtection="1">
      <alignment horizontal="center"/>
      <protection locked="0"/>
    </xf>
    <xf numFmtId="0" fontId="30" fillId="0" borderId="12" xfId="3" applyFont="1" applyBorder="1" applyAlignment="1" applyProtection="1">
      <alignment horizontal="center"/>
      <protection locked="0"/>
    </xf>
    <xf numFmtId="0" fontId="39" fillId="0" borderId="6" xfId="3" applyFont="1" applyFill="1" applyBorder="1" applyAlignment="1" applyProtection="1">
      <alignment horizontal="center" vertical="center"/>
    </xf>
    <xf numFmtId="0" fontId="30" fillId="0" borderId="31" xfId="3" applyFont="1" applyBorder="1" applyAlignment="1" applyProtection="1">
      <alignment horizontal="left"/>
      <protection locked="0"/>
    </xf>
    <xf numFmtId="0" fontId="30" fillId="0" borderId="23" xfId="3" applyFont="1" applyBorder="1" applyAlignment="1" applyProtection="1">
      <alignment horizontal="left"/>
      <protection locked="0"/>
    </xf>
    <xf numFmtId="0" fontId="30" fillId="0" borderId="24" xfId="3" applyFont="1" applyBorder="1" applyAlignment="1" applyProtection="1">
      <alignment horizontal="left"/>
      <protection locked="0"/>
    </xf>
    <xf numFmtId="0" fontId="30" fillId="0" borderId="66" xfId="3" applyFont="1" applyBorder="1" applyAlignment="1" applyProtection="1">
      <alignment horizontal="left"/>
      <protection locked="0"/>
    </xf>
    <xf numFmtId="0" fontId="30" fillId="0" borderId="9" xfId="3" applyFont="1" applyBorder="1" applyAlignment="1" applyProtection="1">
      <alignment horizontal="left"/>
      <protection locked="0"/>
    </xf>
    <xf numFmtId="0" fontId="30" fillId="0" borderId="6" xfId="3" applyFont="1" applyBorder="1" applyAlignment="1" applyProtection="1">
      <alignment horizontal="left"/>
      <protection locked="0"/>
    </xf>
    <xf numFmtId="0" fontId="30" fillId="0" borderId="25" xfId="3" applyFont="1" applyBorder="1" applyAlignment="1" applyProtection="1">
      <alignment horizontal="left"/>
      <protection locked="0"/>
    </xf>
    <xf numFmtId="0" fontId="30" fillId="0" borderId="29" xfId="3" applyNumberFormat="1" applyFont="1" applyBorder="1" applyAlignment="1" applyProtection="1">
      <alignment horizontal="left"/>
      <protection locked="0"/>
    </xf>
    <xf numFmtId="0" fontId="30" fillId="0" borderId="12" xfId="3" applyNumberFormat="1" applyFont="1" applyBorder="1" applyAlignment="1" applyProtection="1">
      <alignment horizontal="left"/>
      <protection locked="0"/>
    </xf>
    <xf numFmtId="0" fontId="39" fillId="0" borderId="43" xfId="3" applyFont="1" applyBorder="1" applyAlignment="1" applyProtection="1">
      <alignment horizontal="left"/>
    </xf>
    <xf numFmtId="0" fontId="39" fillId="0" borderId="6" xfId="3" applyFont="1" applyBorder="1" applyAlignment="1" applyProtection="1">
      <alignment horizontal="left"/>
    </xf>
    <xf numFmtId="0" fontId="39" fillId="0" borderId="25" xfId="3" applyFont="1" applyBorder="1" applyAlignment="1" applyProtection="1">
      <alignment horizontal="left"/>
    </xf>
    <xf numFmtId="0" fontId="30" fillId="0" borderId="14" xfId="3" applyFont="1" applyBorder="1" applyAlignment="1" applyProtection="1">
      <alignment horizontal="left"/>
      <protection locked="0"/>
    </xf>
    <xf numFmtId="0" fontId="30" fillId="0" borderId="15" xfId="3" applyFont="1" applyBorder="1" applyAlignment="1" applyProtection="1">
      <alignment horizontal="left"/>
      <protection locked="0"/>
    </xf>
    <xf numFmtId="14" fontId="30" fillId="0" borderId="29" xfId="3" applyNumberFormat="1" applyFont="1" applyBorder="1" applyAlignment="1" applyProtection="1">
      <alignment horizontal="center"/>
      <protection locked="0"/>
    </xf>
    <xf numFmtId="14" fontId="30" fillId="0" borderId="12" xfId="3" applyNumberFormat="1" applyFont="1" applyBorder="1" applyAlignment="1" applyProtection="1">
      <alignment horizontal="center"/>
      <protection locked="0"/>
    </xf>
    <xf numFmtId="173" fontId="30" fillId="0" borderId="6" xfId="14" applyNumberFormat="1" applyFont="1" applyBorder="1" applyAlignment="1" applyProtection="1">
      <alignment horizontal="left"/>
      <protection locked="0"/>
    </xf>
    <xf numFmtId="173" fontId="30" fillId="0" borderId="25" xfId="14" applyNumberFormat="1" applyFont="1" applyBorder="1" applyAlignment="1" applyProtection="1">
      <alignment horizontal="left"/>
      <protection locked="0"/>
    </xf>
    <xf numFmtId="0" fontId="39" fillId="3" borderId="34" xfId="3" applyFont="1" applyFill="1" applyBorder="1" applyAlignment="1" applyProtection="1">
      <alignment horizontal="left"/>
    </xf>
    <xf numFmtId="0" fontId="39" fillId="3" borderId="55" xfId="3" applyFont="1" applyFill="1" applyBorder="1" applyAlignment="1" applyProtection="1">
      <alignment horizontal="left"/>
    </xf>
    <xf numFmtId="167" fontId="30" fillId="3" borderId="55" xfId="3" applyNumberFormat="1" applyFont="1" applyFill="1" applyBorder="1" applyAlignment="1" applyProtection="1">
      <alignment horizontal="left"/>
    </xf>
    <xf numFmtId="167" fontId="30" fillId="3" borderId="60" xfId="3" applyNumberFormat="1" applyFont="1" applyFill="1" applyBorder="1" applyAlignment="1" applyProtection="1">
      <alignment horizontal="left"/>
    </xf>
    <xf numFmtId="49" fontId="30" fillId="0" borderId="56" xfId="3" applyNumberFormat="1" applyFont="1" applyBorder="1" applyAlignment="1" applyProtection="1">
      <alignment horizontal="center"/>
      <protection locked="0"/>
    </xf>
    <xf numFmtId="49" fontId="30" fillId="0" borderId="15" xfId="3" applyNumberFormat="1" applyFont="1" applyBorder="1" applyAlignment="1" applyProtection="1">
      <alignment horizontal="center"/>
      <protection locked="0"/>
    </xf>
    <xf numFmtId="14" fontId="30" fillId="0" borderId="58" xfId="3" applyNumberFormat="1" applyFont="1" applyBorder="1" applyAlignment="1" applyProtection="1">
      <alignment horizontal="center"/>
      <protection locked="0"/>
    </xf>
    <xf numFmtId="14" fontId="30" fillId="0" borderId="25" xfId="3" applyNumberFormat="1" applyFont="1" applyBorder="1" applyAlignment="1" applyProtection="1">
      <alignment horizontal="center"/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18" xfId="3" applyFont="1" applyBorder="1" applyAlignment="1" applyProtection="1">
      <alignment horizontal="left"/>
      <protection locked="0"/>
    </xf>
    <xf numFmtId="0" fontId="30" fillId="0" borderId="2" xfId="3" applyFont="1" applyBorder="1" applyAlignment="1" applyProtection="1">
      <alignment horizontal="left"/>
      <protection locked="0"/>
    </xf>
    <xf numFmtId="0" fontId="30" fillId="0" borderId="39" xfId="3" applyFont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0" fontId="30" fillId="0" borderId="60" xfId="3" applyFont="1" applyBorder="1" applyAlignment="1" applyProtection="1">
      <alignment horizontal="left"/>
      <protection locked="0"/>
    </xf>
    <xf numFmtId="14" fontId="30" fillId="0" borderId="0" xfId="3" applyNumberFormat="1" applyFont="1" applyBorder="1" applyAlignment="1" applyProtection="1">
      <alignment horizontal="center"/>
      <protection locked="0"/>
    </xf>
    <xf numFmtId="14" fontId="30" fillId="0" borderId="31" xfId="3" applyNumberFormat="1" applyFont="1" applyBorder="1" applyAlignment="1" applyProtection="1">
      <alignment horizontal="center"/>
      <protection locked="0"/>
    </xf>
    <xf numFmtId="14" fontId="30" fillId="0" borderId="50" xfId="3" applyNumberFormat="1" applyFont="1" applyBorder="1" applyAlignment="1" applyProtection="1">
      <alignment horizontal="center"/>
      <protection locked="0"/>
    </xf>
    <xf numFmtId="49" fontId="30" fillId="0" borderId="58" xfId="3" applyNumberFormat="1" applyFont="1" applyBorder="1" applyAlignment="1" applyProtection="1">
      <alignment horizontal="center"/>
      <protection locked="0"/>
    </xf>
    <xf numFmtId="49" fontId="30" fillId="0" borderId="25" xfId="3" applyNumberFormat="1" applyFont="1" applyBorder="1" applyAlignment="1" applyProtection="1">
      <alignment horizontal="center"/>
      <protection locked="0"/>
    </xf>
    <xf numFmtId="0" fontId="39" fillId="0" borderId="43" xfId="3" applyFont="1" applyBorder="1" applyAlignment="1" applyProtection="1">
      <alignment horizontal="left" wrapText="1"/>
    </xf>
    <xf numFmtId="0" fontId="39" fillId="0" borderId="6" xfId="3" applyFont="1" applyBorder="1" applyAlignment="1" applyProtection="1">
      <alignment horizontal="left" wrapText="1"/>
    </xf>
    <xf numFmtId="0" fontId="39" fillId="0" borderId="25" xfId="3" applyFont="1" applyBorder="1" applyAlignment="1" applyProtection="1">
      <alignment horizontal="left" wrapText="1"/>
    </xf>
    <xf numFmtId="0" fontId="30" fillId="0" borderId="43" xfId="3" applyFont="1" applyBorder="1" applyAlignment="1" applyProtection="1">
      <alignment horizontal="left"/>
      <protection locked="0"/>
    </xf>
    <xf numFmtId="0" fontId="30" fillId="9" borderId="11" xfId="3" applyFont="1" applyFill="1" applyBorder="1" applyAlignment="1" applyProtection="1"/>
    <xf numFmtId="0" fontId="30" fillId="9" borderId="0" xfId="3" applyFont="1" applyFill="1" applyBorder="1" applyAlignment="1" applyProtection="1"/>
    <xf numFmtId="0" fontId="30" fillId="9" borderId="43" xfId="3" applyFont="1" applyFill="1" applyBorder="1" applyAlignment="1" applyProtection="1"/>
    <xf numFmtId="0" fontId="30" fillId="9" borderId="6" xfId="3" applyFont="1" applyFill="1" applyBorder="1" applyAlignment="1" applyProtection="1"/>
    <xf numFmtId="0" fontId="32" fillId="0" borderId="44" xfId="3" applyFont="1" applyBorder="1" applyAlignment="1" applyProtection="1">
      <alignment horizontal="center"/>
    </xf>
    <xf numFmtId="0" fontId="32" fillId="0" borderId="9" xfId="3" applyFont="1" applyBorder="1" applyAlignment="1" applyProtection="1">
      <alignment horizontal="center"/>
    </xf>
    <xf numFmtId="0" fontId="32" fillId="0" borderId="10" xfId="3" applyFont="1" applyBorder="1" applyAlignment="1" applyProtection="1">
      <alignment horizontal="center"/>
    </xf>
    <xf numFmtId="0" fontId="39" fillId="3" borderId="63" xfId="3" applyFont="1" applyFill="1" applyBorder="1" applyAlignment="1" applyProtection="1">
      <alignment horizontal="left"/>
    </xf>
    <xf numFmtId="0" fontId="39" fillId="3" borderId="26" xfId="3" applyFont="1" applyFill="1" applyBorder="1" applyAlignment="1" applyProtection="1">
      <alignment horizontal="left"/>
    </xf>
    <xf numFmtId="0" fontId="30" fillId="3" borderId="26" xfId="3" applyFont="1" applyFill="1" applyBorder="1" applyAlignment="1" applyProtection="1">
      <alignment horizontal="left"/>
    </xf>
    <xf numFmtId="0" fontId="30" fillId="3" borderId="46" xfId="3" applyFont="1" applyFill="1" applyBorder="1" applyAlignment="1" applyProtection="1">
      <alignment horizontal="left"/>
    </xf>
    <xf numFmtId="0" fontId="30" fillId="0" borderId="0" xfId="3" applyFont="1" applyBorder="1" applyAlignment="1" applyProtection="1">
      <alignment horizontal="center"/>
    </xf>
    <xf numFmtId="0" fontId="39" fillId="0" borderId="71" xfId="3" applyFont="1" applyFill="1" applyBorder="1" applyAlignment="1" applyProtection="1">
      <alignment horizontal="center" wrapText="1"/>
    </xf>
    <xf numFmtId="0" fontId="39" fillId="0" borderId="67" xfId="3" applyFont="1" applyFill="1" applyBorder="1" applyAlignment="1" applyProtection="1">
      <alignment horizontal="center" wrapText="1"/>
    </xf>
    <xf numFmtId="0" fontId="39" fillId="0" borderId="70" xfId="3" applyFont="1" applyFill="1" applyBorder="1" applyAlignment="1" applyProtection="1">
      <alignment horizontal="center" wrapText="1"/>
    </xf>
    <xf numFmtId="0" fontId="39" fillId="3" borderId="27" xfId="3" applyFont="1" applyFill="1" applyBorder="1" applyAlignment="1" applyProtection="1">
      <alignment horizontal="left"/>
    </xf>
    <xf numFmtId="0" fontId="39" fillId="3" borderId="8" xfId="3" applyFont="1" applyFill="1" applyBorder="1" applyAlignment="1" applyProtection="1">
      <alignment horizontal="left"/>
    </xf>
    <xf numFmtId="37" fontId="30" fillId="0" borderId="17" xfId="3" applyNumberFormat="1" applyFont="1" applyFill="1" applyBorder="1" applyAlignment="1" applyProtection="1">
      <alignment horizontal="center" vertical="distributed"/>
      <protection locked="0"/>
    </xf>
    <xf numFmtId="37" fontId="30" fillId="0" borderId="4" xfId="3" applyNumberFormat="1" applyFont="1" applyFill="1" applyBorder="1" applyAlignment="1" applyProtection="1">
      <alignment horizontal="center" vertical="distributed"/>
      <protection locked="0"/>
    </xf>
    <xf numFmtId="0" fontId="39" fillId="0" borderId="44" xfId="3" applyFont="1" applyFill="1" applyBorder="1" applyAlignment="1" applyProtection="1">
      <alignment horizontal="center"/>
    </xf>
    <xf numFmtId="0" fontId="39" fillId="0" borderId="9" xfId="3" applyFont="1" applyFill="1" applyBorder="1" applyAlignment="1" applyProtection="1">
      <alignment horizontal="center"/>
    </xf>
    <xf numFmtId="0" fontId="39" fillId="0" borderId="10" xfId="3" applyFont="1" applyFill="1" applyBorder="1" applyAlignment="1" applyProtection="1">
      <alignment horizontal="center"/>
    </xf>
    <xf numFmtId="167" fontId="30" fillId="3" borderId="27" xfId="3" applyNumberFormat="1" applyFont="1" applyFill="1" applyBorder="1" applyAlignment="1" applyProtection="1">
      <alignment horizontal="left"/>
    </xf>
    <xf numFmtId="167" fontId="30" fillId="3" borderId="8" xfId="3" applyNumberFormat="1" applyFont="1" applyFill="1" applyBorder="1" applyAlignment="1" applyProtection="1">
      <alignment horizontal="left"/>
    </xf>
    <xf numFmtId="167" fontId="30" fillId="3" borderId="28" xfId="3" applyNumberFormat="1" applyFont="1" applyFill="1" applyBorder="1" applyAlignment="1" applyProtection="1">
      <alignment horizontal="left"/>
    </xf>
    <xf numFmtId="0" fontId="39" fillId="3" borderId="5" xfId="3" applyFont="1" applyFill="1" applyBorder="1" applyAlignment="1" applyProtection="1">
      <alignment horizontal="left"/>
    </xf>
    <xf numFmtId="0" fontId="30" fillId="3" borderId="2" xfId="3" applyFont="1" applyFill="1" applyBorder="1" applyAlignment="1" applyProtection="1">
      <alignment horizontal="left"/>
    </xf>
    <xf numFmtId="0" fontId="39" fillId="0" borderId="12" xfId="3" applyFont="1" applyFill="1" applyBorder="1" applyAlignment="1" applyProtection="1">
      <alignment horizontal="center" wrapText="1"/>
    </xf>
    <xf numFmtId="0" fontId="39" fillId="0" borderId="15" xfId="3" applyFont="1" applyFill="1" applyBorder="1" applyAlignment="1" applyProtection="1">
      <alignment horizontal="center" wrapText="1"/>
    </xf>
    <xf numFmtId="0" fontId="39" fillId="0" borderId="44" xfId="3" applyFont="1" applyFill="1" applyBorder="1" applyAlignment="1" applyProtection="1">
      <alignment horizontal="center" wrapText="1"/>
    </xf>
    <xf numFmtId="0" fontId="39" fillId="0" borderId="10" xfId="3" applyFont="1" applyFill="1" applyBorder="1" applyAlignment="1" applyProtection="1">
      <alignment horizontal="center" wrapText="1"/>
    </xf>
    <xf numFmtId="0" fontId="39" fillId="0" borderId="11" xfId="3" applyFont="1" applyFill="1" applyBorder="1" applyAlignment="1" applyProtection="1">
      <alignment horizontal="center" wrapText="1"/>
    </xf>
    <xf numFmtId="0" fontId="39" fillId="0" borderId="13" xfId="3" applyFont="1" applyFill="1" applyBorder="1" applyAlignment="1" applyProtection="1">
      <alignment horizontal="center" wrapText="1"/>
    </xf>
    <xf numFmtId="0" fontId="32" fillId="0" borderId="0" xfId="3" applyFont="1" applyBorder="1" applyAlignment="1" applyProtection="1">
      <alignment horizontal="center"/>
    </xf>
    <xf numFmtId="37" fontId="39" fillId="0" borderId="43" xfId="3" applyNumberFormat="1" applyFont="1" applyFill="1" applyBorder="1" applyAlignment="1" applyProtection="1">
      <alignment horizontal="center" vertical="center"/>
    </xf>
    <xf numFmtId="37" fontId="39" fillId="0" borderId="25" xfId="3" applyNumberFormat="1" applyFont="1" applyFill="1" applyBorder="1" applyAlignment="1" applyProtection="1">
      <alignment horizontal="center" vertical="center"/>
    </xf>
    <xf numFmtId="37" fontId="30" fillId="0" borderId="3" xfId="3" applyNumberFormat="1" applyFont="1" applyFill="1" applyBorder="1" applyAlignment="1" applyProtection="1">
      <alignment horizontal="center" vertical="center"/>
      <protection locked="0"/>
    </xf>
    <xf numFmtId="37" fontId="30" fillId="0" borderId="18" xfId="3" applyNumberFormat="1" applyFont="1" applyFill="1" applyBorder="1" applyAlignment="1" applyProtection="1">
      <alignment horizontal="center" vertical="center"/>
      <protection locked="0"/>
    </xf>
    <xf numFmtId="37" fontId="30" fillId="0" borderId="27" xfId="3" applyNumberFormat="1" applyFont="1" applyFill="1" applyBorder="1" applyAlignment="1" applyProtection="1">
      <alignment horizontal="center" vertical="center"/>
      <protection locked="0"/>
    </xf>
    <xf numFmtId="37" fontId="30" fillId="0" borderId="28" xfId="3" applyNumberFormat="1" applyFont="1" applyFill="1" applyBorder="1" applyAlignment="1" applyProtection="1">
      <alignment horizontal="center" vertical="center"/>
      <protection locked="0"/>
    </xf>
    <xf numFmtId="0" fontId="39" fillId="4" borderId="43" xfId="3" applyFont="1" applyFill="1" applyBorder="1" applyAlignment="1" applyProtection="1">
      <alignment horizontal="center" vertical="center"/>
    </xf>
    <xf numFmtId="0" fontId="39" fillId="4" borderId="6" xfId="3" applyFont="1" applyFill="1" applyBorder="1" applyAlignment="1" applyProtection="1">
      <alignment horizontal="center" vertical="center"/>
    </xf>
    <xf numFmtId="0" fontId="39" fillId="4" borderId="25" xfId="3" applyFont="1" applyFill="1" applyBorder="1" applyAlignment="1" applyProtection="1">
      <alignment horizontal="center" vertical="center"/>
    </xf>
    <xf numFmtId="0" fontId="39" fillId="0" borderId="9" xfId="3" applyFont="1" applyFill="1" applyBorder="1" applyAlignment="1" applyProtection="1">
      <alignment horizontal="center" vertical="center" wrapText="1"/>
    </xf>
    <xf numFmtId="0" fontId="39" fillId="0" borderId="10" xfId="3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0" fontId="39" fillId="0" borderId="12" xfId="3" applyFont="1" applyFill="1" applyBorder="1" applyAlignment="1" applyProtection="1">
      <alignment horizontal="center" vertical="center" wrapText="1"/>
    </xf>
    <xf numFmtId="37" fontId="30" fillId="0" borderId="31" xfId="3" applyNumberFormat="1" applyFont="1" applyFill="1" applyBorder="1" applyAlignment="1" applyProtection="1">
      <alignment horizontal="center" vertical="center"/>
      <protection locked="0"/>
    </xf>
    <xf numFmtId="37" fontId="30" fillId="0" borderId="24" xfId="3" applyNumberFormat="1" applyFont="1" applyFill="1" applyBorder="1" applyAlignment="1" applyProtection="1">
      <alignment horizontal="center" vertical="center"/>
      <protection locked="0"/>
    </xf>
    <xf numFmtId="37" fontId="30" fillId="0" borderId="5" xfId="3" applyNumberFormat="1" applyFont="1" applyFill="1" applyBorder="1" applyAlignment="1" applyProtection="1">
      <alignment horizontal="center" vertical="center"/>
      <protection locked="0"/>
    </xf>
    <xf numFmtId="37" fontId="30" fillId="0" borderId="57" xfId="3" applyNumberFormat="1" applyFont="1" applyFill="1" applyBorder="1" applyAlignment="1" applyProtection="1">
      <alignment horizontal="center" vertical="center"/>
      <protection locked="0"/>
    </xf>
    <xf numFmtId="37" fontId="30" fillId="0" borderId="61" xfId="3" applyNumberFormat="1" applyFont="1" applyFill="1" applyBorder="1" applyAlignment="1" applyProtection="1">
      <alignment horizontal="center" vertical="center"/>
      <protection locked="0"/>
    </xf>
    <xf numFmtId="170" fontId="30" fillId="0" borderId="33" xfId="4" applyNumberFormat="1" applyFont="1" applyFill="1" applyBorder="1" applyAlignment="1" applyProtection="1">
      <alignment horizontal="center" vertical="center"/>
    </xf>
    <xf numFmtId="170" fontId="30" fillId="0" borderId="2" xfId="4" applyNumberFormat="1" applyFont="1" applyFill="1" applyBorder="1" applyAlignment="1" applyProtection="1">
      <alignment horizontal="center" vertical="center"/>
    </xf>
    <xf numFmtId="0" fontId="39" fillId="0" borderId="71" xfId="3" applyFont="1" applyBorder="1" applyAlignment="1" applyProtection="1">
      <alignment horizontal="center" wrapText="1"/>
    </xf>
    <xf numFmtId="0" fontId="39" fillId="0" borderId="67" xfId="3" applyFont="1" applyBorder="1" applyAlignment="1" applyProtection="1">
      <alignment horizontal="center" wrapText="1"/>
    </xf>
    <xf numFmtId="0" fontId="39" fillId="0" borderId="70" xfId="3" applyFont="1" applyBorder="1" applyAlignment="1" applyProtection="1">
      <alignment horizontal="center" wrapText="1"/>
    </xf>
    <xf numFmtId="0" fontId="39" fillId="0" borderId="63" xfId="3" applyFont="1" applyFill="1" applyBorder="1" applyAlignment="1" applyProtection="1">
      <alignment horizontal="center" wrapText="1"/>
    </xf>
    <xf numFmtId="0" fontId="39" fillId="0" borderId="46" xfId="3" applyFont="1" applyFill="1" applyBorder="1" applyAlignment="1" applyProtection="1">
      <alignment horizontal="center" wrapText="1"/>
    </xf>
    <xf numFmtId="0" fontId="39" fillId="0" borderId="33" xfId="3" applyFont="1" applyFill="1" applyBorder="1" applyAlignment="1" applyProtection="1">
      <alignment horizontal="center" wrapText="1"/>
    </xf>
    <xf numFmtId="0" fontId="39" fillId="0" borderId="39" xfId="3" applyFont="1" applyFill="1" applyBorder="1" applyAlignment="1" applyProtection="1">
      <alignment horizontal="center" wrapText="1"/>
    </xf>
    <xf numFmtId="0" fontId="39" fillId="0" borderId="34" xfId="3" applyFont="1" applyFill="1" applyBorder="1" applyAlignment="1" applyProtection="1">
      <alignment horizontal="center" wrapText="1"/>
    </xf>
    <xf numFmtId="0" fontId="39" fillId="0" borderId="60" xfId="3" applyFont="1" applyFill="1" applyBorder="1" applyAlignment="1" applyProtection="1">
      <alignment horizontal="center" wrapText="1"/>
    </xf>
    <xf numFmtId="170" fontId="30" fillId="0" borderId="65" xfId="4" applyNumberFormat="1" applyFont="1" applyFill="1" applyBorder="1" applyAlignment="1" applyProtection="1">
      <alignment horizontal="center" vertical="center"/>
    </xf>
    <xf numFmtId="170" fontId="30" fillId="0" borderId="1" xfId="4" applyNumberFormat="1" applyFont="1" applyFill="1" applyBorder="1" applyAlignment="1" applyProtection="1">
      <alignment horizontal="center" vertical="center"/>
    </xf>
    <xf numFmtId="170" fontId="39" fillId="2" borderId="69" xfId="4" applyNumberFormat="1" applyFont="1" applyFill="1" applyBorder="1" applyAlignment="1" applyProtection="1">
      <alignment horizontal="center" vertical="center"/>
    </xf>
    <xf numFmtId="170" fontId="39" fillId="2" borderId="21" xfId="4" applyNumberFormat="1" applyFont="1" applyFill="1" applyBorder="1" applyAlignment="1" applyProtection="1">
      <alignment horizontal="center" vertical="center"/>
    </xf>
    <xf numFmtId="170" fontId="30" fillId="0" borderId="41" xfId="3" applyNumberFormat="1" applyFont="1" applyFill="1" applyBorder="1" applyAlignment="1" applyProtection="1">
      <alignment horizontal="center" vertical="center"/>
    </xf>
    <xf numFmtId="170" fontId="39" fillId="2" borderId="43" xfId="4" applyNumberFormat="1" applyFont="1" applyFill="1" applyBorder="1" applyAlignment="1" applyProtection="1">
      <alignment horizontal="center" vertical="center"/>
    </xf>
    <xf numFmtId="170" fontId="39" fillId="2" borderId="25" xfId="4" applyNumberFormat="1" applyFont="1" applyFill="1" applyBorder="1" applyAlignment="1" applyProtection="1">
      <alignment horizontal="center" vertical="center"/>
    </xf>
    <xf numFmtId="0" fontId="39" fillId="0" borderId="63" xfId="3" applyFont="1" applyBorder="1" applyAlignment="1" applyProtection="1">
      <alignment horizontal="center" wrapText="1"/>
    </xf>
    <xf numFmtId="0" fontId="39" fillId="0" borderId="26" xfId="3" applyFont="1" applyBorder="1" applyAlignment="1" applyProtection="1">
      <alignment horizontal="center" wrapText="1"/>
    </xf>
    <xf numFmtId="0" fontId="39" fillId="0" borderId="46" xfId="3" applyFont="1" applyBorder="1" applyAlignment="1" applyProtection="1">
      <alignment horizontal="center" wrapText="1"/>
    </xf>
    <xf numFmtId="0" fontId="39" fillId="0" borderId="33" xfId="3" applyFont="1" applyBorder="1" applyAlignment="1" applyProtection="1">
      <alignment horizontal="center" wrapText="1"/>
    </xf>
    <xf numFmtId="0" fontId="39" fillId="0" borderId="2" xfId="3" applyFont="1" applyBorder="1" applyAlignment="1" applyProtection="1">
      <alignment horizontal="center" wrapText="1"/>
    </xf>
    <xf numFmtId="0" fontId="39" fillId="0" borderId="39" xfId="3" applyFont="1" applyBorder="1" applyAlignment="1" applyProtection="1">
      <alignment horizontal="center" wrapText="1"/>
    </xf>
    <xf numFmtId="0" fontId="39" fillId="0" borderId="34" xfId="3" applyFont="1" applyBorder="1" applyAlignment="1" applyProtection="1">
      <alignment horizontal="center" wrapText="1"/>
    </xf>
    <xf numFmtId="0" fontId="39" fillId="0" borderId="55" xfId="3" applyFont="1" applyBorder="1" applyAlignment="1" applyProtection="1">
      <alignment horizontal="center" wrapText="1"/>
    </xf>
    <xf numFmtId="0" fontId="39" fillId="0" borderId="60" xfId="3" applyFont="1" applyBorder="1" applyAlignment="1" applyProtection="1">
      <alignment horizontal="center" wrapText="1"/>
    </xf>
    <xf numFmtId="37" fontId="30" fillId="0" borderId="1" xfId="3" applyNumberFormat="1" applyFont="1" applyFill="1" applyBorder="1" applyAlignment="1" applyProtection="1">
      <alignment horizontal="center" vertical="center"/>
      <protection locked="0"/>
    </xf>
    <xf numFmtId="37" fontId="30" fillId="0" borderId="2" xfId="3" applyNumberFormat="1" applyFont="1" applyFill="1" applyBorder="1" applyAlignment="1" applyProtection="1">
      <alignment horizontal="center" vertical="center"/>
      <protection locked="0"/>
    </xf>
    <xf numFmtId="37" fontId="30" fillId="0" borderId="41" xfId="3" applyNumberFormat="1" applyFont="1" applyFill="1" applyBorder="1" applyAlignment="1" applyProtection="1">
      <alignment horizontal="center" vertical="center"/>
      <protection locked="0"/>
    </xf>
    <xf numFmtId="37" fontId="30" fillId="0" borderId="69" xfId="3" applyNumberFormat="1" applyFont="1" applyFill="1" applyBorder="1" applyAlignment="1" applyProtection="1">
      <alignment horizontal="center" vertical="center"/>
    </xf>
    <xf numFmtId="37" fontId="30" fillId="0" borderId="7" xfId="3" applyNumberFormat="1" applyFont="1" applyFill="1" applyBorder="1" applyAlignment="1" applyProtection="1">
      <alignment horizontal="center" vertical="center"/>
    </xf>
    <xf numFmtId="37" fontId="30" fillId="0" borderId="21" xfId="3" applyNumberFormat="1" applyFont="1" applyFill="1" applyBorder="1" applyAlignment="1" applyProtection="1">
      <alignment horizontal="center" vertical="center"/>
    </xf>
    <xf numFmtId="170" fontId="30" fillId="0" borderId="68" xfId="4" applyNumberFormat="1" applyFont="1" applyFill="1" applyBorder="1" applyAlignment="1" applyProtection="1">
      <alignment horizontal="center" vertical="center"/>
    </xf>
    <xf numFmtId="170" fontId="30" fillId="0" borderId="41" xfId="4" applyNumberFormat="1" applyFont="1" applyFill="1" applyBorder="1" applyAlignment="1" applyProtection="1">
      <alignment horizontal="center" vertical="center"/>
    </xf>
    <xf numFmtId="170" fontId="30" fillId="0" borderId="1" xfId="3" applyNumberFormat="1" applyFont="1" applyFill="1" applyBorder="1" applyAlignment="1" applyProtection="1">
      <alignment horizontal="center" vertical="center"/>
    </xf>
    <xf numFmtId="170" fontId="30" fillId="0" borderId="2" xfId="3" applyNumberFormat="1" applyFont="1" applyFill="1" applyBorder="1" applyAlignment="1" applyProtection="1">
      <alignment horizontal="center" vertical="center"/>
    </xf>
    <xf numFmtId="0" fontId="30" fillId="0" borderId="69" xfId="3" applyFont="1" applyBorder="1" applyAlignment="1" applyProtection="1">
      <alignment horizontal="center"/>
    </xf>
    <xf numFmtId="0" fontId="30" fillId="0" borderId="21" xfId="3" applyFont="1" applyBorder="1" applyAlignment="1" applyProtection="1">
      <alignment horizontal="center"/>
    </xf>
    <xf numFmtId="0" fontId="30" fillId="0" borderId="2" xfId="3" applyFont="1" applyBorder="1" applyAlignment="1" applyProtection="1">
      <alignment horizontal="center"/>
      <protection locked="0"/>
    </xf>
    <xf numFmtId="0" fontId="30" fillId="0" borderId="39" xfId="3" applyFont="1" applyBorder="1" applyAlignment="1" applyProtection="1">
      <alignment horizontal="center"/>
      <protection locked="0"/>
    </xf>
    <xf numFmtId="0" fontId="30" fillId="0" borderId="55" xfId="3" applyFont="1" applyBorder="1" applyAlignment="1" applyProtection="1">
      <alignment horizontal="center"/>
      <protection locked="0"/>
    </xf>
    <xf numFmtId="0" fontId="30" fillId="0" borderId="60" xfId="3" applyFont="1" applyBorder="1" applyAlignment="1" applyProtection="1">
      <alignment horizontal="center"/>
      <protection locked="0"/>
    </xf>
    <xf numFmtId="0" fontId="30" fillId="0" borderId="26" xfId="3" applyFont="1" applyBorder="1" applyAlignment="1" applyProtection="1">
      <alignment horizontal="center"/>
      <protection locked="0"/>
    </xf>
    <xf numFmtId="0" fontId="30" fillId="0" borderId="46" xfId="3" applyFont="1" applyBorder="1" applyAlignment="1" applyProtection="1">
      <alignment horizontal="center"/>
      <protection locked="0"/>
    </xf>
    <xf numFmtId="0" fontId="32" fillId="0" borderId="0" xfId="3" applyFont="1" applyBorder="1" applyAlignment="1" applyProtection="1">
      <alignment horizontal="center" vertical="center" wrapText="1"/>
    </xf>
    <xf numFmtId="0" fontId="30" fillId="3" borderId="3" xfId="3" applyFont="1" applyFill="1" applyBorder="1" applyAlignment="1" applyProtection="1">
      <alignment horizontal="left" vertical="center"/>
    </xf>
    <xf numFmtId="0" fontId="30" fillId="3" borderId="5" xfId="3" applyFont="1" applyFill="1" applyBorder="1" applyAlignment="1" applyProtection="1">
      <alignment horizontal="left" vertical="center"/>
    </xf>
    <xf numFmtId="0" fontId="30" fillId="3" borderId="18" xfId="3" applyFont="1" applyFill="1" applyBorder="1" applyAlignment="1" applyProtection="1">
      <alignment horizontal="left" vertical="center"/>
    </xf>
    <xf numFmtId="0" fontId="39" fillId="0" borderId="71" xfId="3" applyFont="1" applyBorder="1" applyAlignment="1" applyProtection="1">
      <alignment horizontal="center" vertical="center" wrapText="1"/>
    </xf>
    <xf numFmtId="0" fontId="39" fillId="0" borderId="67" xfId="3" applyFont="1" applyBorder="1" applyAlignment="1" applyProtection="1">
      <alignment horizontal="center" vertical="center" wrapText="1"/>
    </xf>
    <xf numFmtId="0" fontId="39" fillId="0" borderId="70" xfId="3" applyFont="1" applyBorder="1" applyAlignment="1" applyProtection="1">
      <alignment horizontal="center" vertical="center" wrapText="1"/>
    </xf>
    <xf numFmtId="0" fontId="39" fillId="0" borderId="44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/>
    </xf>
    <xf numFmtId="167" fontId="30" fillId="3" borderId="5" xfId="3" applyNumberFormat="1" applyFont="1" applyFill="1" applyBorder="1" applyAlignment="1" applyProtection="1">
      <alignment horizontal="left" vertical="center" wrapText="1"/>
    </xf>
    <xf numFmtId="167" fontId="30" fillId="3" borderId="18" xfId="3" applyNumberFormat="1" applyFont="1" applyFill="1" applyBorder="1" applyAlignment="1" applyProtection="1">
      <alignment horizontal="left" vertical="center" wrapText="1"/>
    </xf>
    <xf numFmtId="167" fontId="30" fillId="3" borderId="3" xfId="3" applyNumberFormat="1" applyFont="1" applyFill="1" applyBorder="1" applyAlignment="1" applyProtection="1">
      <alignment horizontal="left" vertical="center" wrapText="1"/>
    </xf>
    <xf numFmtId="0" fontId="39" fillId="0" borderId="74" xfId="3" applyFont="1" applyBorder="1" applyAlignment="1" applyProtection="1">
      <alignment horizontal="center" vertical="center" wrapText="1"/>
    </xf>
    <xf numFmtId="0" fontId="39" fillId="0" borderId="77" xfId="3" applyFont="1" applyBorder="1" applyAlignment="1" applyProtection="1">
      <alignment horizontal="center" vertical="center" wrapText="1"/>
    </xf>
    <xf numFmtId="0" fontId="39" fillId="0" borderId="78" xfId="3" applyFont="1" applyBorder="1" applyAlignment="1" applyProtection="1">
      <alignment horizontal="center" vertical="center" wrapText="1"/>
    </xf>
    <xf numFmtId="0" fontId="39" fillId="0" borderId="9" xfId="3" applyFont="1" applyBorder="1" applyAlignment="1" applyProtection="1">
      <alignment horizontal="center" vertical="center" wrapText="1"/>
    </xf>
    <xf numFmtId="0" fontId="39" fillId="0" borderId="0" xfId="3" applyFont="1" applyBorder="1" applyAlignment="1" applyProtection="1">
      <alignment horizontal="center" vertical="center" wrapText="1"/>
    </xf>
    <xf numFmtId="0" fontId="39" fillId="0" borderId="14" xfId="3" applyFont="1" applyBorder="1" applyAlignment="1" applyProtection="1">
      <alignment horizontal="center" vertical="center" wrapText="1"/>
    </xf>
    <xf numFmtId="169" fontId="39" fillId="0" borderId="43" xfId="3" applyNumberFormat="1" applyFont="1" applyBorder="1" applyAlignment="1" applyProtection="1">
      <alignment horizontal="center" vertical="center" wrapText="1"/>
      <protection locked="0"/>
    </xf>
    <xf numFmtId="169" fontId="39" fillId="0" borderId="25" xfId="3" applyNumberFormat="1" applyFont="1" applyBorder="1" applyAlignment="1" applyProtection="1">
      <alignment horizontal="center" vertical="center" wrapText="1"/>
      <protection locked="0"/>
    </xf>
    <xf numFmtId="42" fontId="30" fillId="2" borderId="3" xfId="3" applyNumberFormat="1" applyFont="1" applyFill="1" applyBorder="1" applyAlignment="1" applyProtection="1">
      <alignment horizontal="center" vertical="center" wrapText="1"/>
    </xf>
    <xf numFmtId="42" fontId="30" fillId="2" borderId="5" xfId="3" applyNumberFormat="1" applyFont="1" applyFill="1" applyBorder="1" applyAlignment="1" applyProtection="1">
      <alignment horizontal="center" vertical="center" wrapText="1"/>
    </xf>
    <xf numFmtId="0" fontId="39" fillId="0" borderId="43" xfId="3" applyFont="1" applyBorder="1" applyAlignment="1" applyProtection="1">
      <alignment horizontal="center" vertical="center" wrapText="1"/>
    </xf>
    <xf numFmtId="0" fontId="39" fillId="0" borderId="25" xfId="3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center" vertical="center"/>
    </xf>
    <xf numFmtId="0" fontId="39" fillId="0" borderId="0" xfId="3" applyFont="1" applyBorder="1" applyAlignment="1" applyProtection="1">
      <alignment horizontal="left"/>
    </xf>
    <xf numFmtId="3" fontId="39" fillId="0" borderId="71" xfId="3" applyNumberFormat="1" applyFont="1" applyBorder="1" applyAlignment="1" applyProtection="1">
      <alignment horizontal="center" wrapText="1"/>
    </xf>
    <xf numFmtId="3" fontId="39" fillId="0" borderId="70" xfId="3" applyNumberFormat="1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 wrapText="1"/>
    </xf>
    <xf numFmtId="0" fontId="39" fillId="0" borderId="6" xfId="3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/>
    </xf>
    <xf numFmtId="0" fontId="39" fillId="0" borderId="6" xfId="3" applyFont="1" applyBorder="1" applyAlignment="1" applyProtection="1">
      <alignment horizontal="center"/>
    </xf>
    <xf numFmtId="0" fontId="39" fillId="0" borderId="25" xfId="3" applyFont="1" applyBorder="1" applyAlignment="1" applyProtection="1">
      <alignment horizontal="center"/>
    </xf>
    <xf numFmtId="0" fontId="41" fillId="4" borderId="43" xfId="3" applyFont="1" applyFill="1" applyBorder="1" applyAlignment="1" applyProtection="1">
      <alignment horizontal="left" vertical="center"/>
    </xf>
    <xf numFmtId="0" fontId="41" fillId="4" borderId="6" xfId="3" applyFont="1" applyFill="1" applyBorder="1" applyAlignment="1" applyProtection="1">
      <alignment horizontal="left" vertical="center"/>
    </xf>
    <xf numFmtId="0" fontId="41" fillId="4" borderId="25" xfId="3" applyFont="1" applyFill="1" applyBorder="1" applyAlignment="1" applyProtection="1">
      <alignment horizontal="left" vertical="center"/>
    </xf>
    <xf numFmtId="1" fontId="32" fillId="0" borderId="19" xfId="3" applyNumberFormat="1" applyFont="1" applyBorder="1" applyAlignment="1" applyProtection="1">
      <alignment horizontal="center" vertical="center"/>
    </xf>
    <xf numFmtId="0" fontId="38" fillId="0" borderId="6" xfId="10" applyFont="1" applyFill="1" applyBorder="1" applyProtection="1"/>
    <xf numFmtId="0" fontId="41" fillId="0" borderId="6" xfId="3" applyFont="1" applyFill="1" applyBorder="1" applyAlignment="1" applyProtection="1">
      <alignment horizontal="left"/>
    </xf>
    <xf numFmtId="0" fontId="9" fillId="4" borderId="43" xfId="3" applyFont="1" applyFill="1" applyBorder="1" applyAlignment="1" applyProtection="1">
      <alignment horizontal="left" vertical="center" wrapText="1"/>
    </xf>
    <xf numFmtId="0" fontId="9" fillId="4" borderId="6" xfId="3" applyFont="1" applyFill="1" applyBorder="1" applyAlignment="1" applyProtection="1">
      <alignment horizontal="left" vertical="center" wrapText="1"/>
    </xf>
    <xf numFmtId="0" fontId="9" fillId="4" borderId="25" xfId="3" applyFont="1" applyFill="1" applyBorder="1" applyAlignment="1" applyProtection="1">
      <alignment horizontal="left" vertical="center" wrapText="1"/>
    </xf>
    <xf numFmtId="0" fontId="17" fillId="0" borderId="32" xfId="3" applyFont="1" applyBorder="1" applyAlignment="1" applyProtection="1">
      <alignment horizontal="left"/>
      <protection locked="0"/>
    </xf>
    <xf numFmtId="0" fontId="17" fillId="0" borderId="51" xfId="3" applyFont="1" applyBorder="1" applyAlignment="1" applyProtection="1">
      <alignment horizontal="left"/>
      <protection locked="0"/>
    </xf>
    <xf numFmtId="0" fontId="8" fillId="0" borderId="40" xfId="3" applyBorder="1" applyAlignment="1" applyProtection="1">
      <alignment horizontal="left"/>
    </xf>
    <xf numFmtId="0" fontId="8" fillId="0" borderId="62" xfId="3" applyBorder="1" applyAlignment="1" applyProtection="1">
      <alignment horizontal="left"/>
    </xf>
    <xf numFmtId="0" fontId="9" fillId="0" borderId="44" xfId="3" applyFont="1" applyBorder="1" applyAlignment="1" applyProtection="1">
      <alignment horizontal="left" vertical="center"/>
    </xf>
    <xf numFmtId="0" fontId="9" fillId="0" borderId="9" xfId="3" applyFont="1" applyBorder="1" applyAlignment="1" applyProtection="1">
      <alignment horizontal="left" vertical="center"/>
    </xf>
    <xf numFmtId="0" fontId="8" fillId="0" borderId="37" xfId="3" applyBorder="1" applyAlignment="1" applyProtection="1">
      <alignment horizontal="left"/>
    </xf>
    <xf numFmtId="0" fontId="8" fillId="0" borderId="54" xfId="3" applyBorder="1" applyAlignment="1" applyProtection="1">
      <alignment horizontal="left"/>
    </xf>
    <xf numFmtId="0" fontId="8" fillId="0" borderId="45" xfId="3" applyBorder="1" applyAlignment="1" applyProtection="1">
      <alignment horizontal="left"/>
    </xf>
    <xf numFmtId="0" fontId="8" fillId="0" borderId="50" xfId="3" applyBorder="1" applyAlignment="1" applyProtection="1">
      <alignment horizontal="left"/>
    </xf>
    <xf numFmtId="0" fontId="8" fillId="0" borderId="32" xfId="3" applyBorder="1" applyAlignment="1" applyProtection="1">
      <alignment horizontal="left"/>
    </xf>
    <xf numFmtId="0" fontId="8" fillId="0" borderId="51" xfId="3" applyBorder="1" applyAlignment="1" applyProtection="1">
      <alignment horizontal="left"/>
    </xf>
    <xf numFmtId="0" fontId="8" fillId="0" borderId="32" xfId="3" applyFont="1" applyBorder="1" applyAlignment="1" applyProtection="1">
      <alignment horizontal="left"/>
    </xf>
    <xf numFmtId="0" fontId="8" fillId="0" borderId="51" xfId="3" applyFont="1" applyBorder="1" applyAlignment="1" applyProtection="1">
      <alignment horizontal="left"/>
    </xf>
    <xf numFmtId="0" fontId="9" fillId="0" borderId="43" xfId="3" applyFont="1" applyBorder="1" applyAlignment="1" applyProtection="1">
      <alignment horizontal="left" vertical="center" wrapText="1"/>
    </xf>
    <xf numFmtId="0" fontId="9" fillId="0" borderId="25" xfId="3" applyFont="1" applyBorder="1" applyAlignment="1" applyProtection="1">
      <alignment horizontal="left" vertical="center" wrapText="1"/>
    </xf>
    <xf numFmtId="0" fontId="8" fillId="0" borderId="32" xfId="3" applyFont="1" applyBorder="1" applyAlignment="1" applyProtection="1">
      <alignment horizontal="left"/>
      <protection locked="0"/>
    </xf>
    <xf numFmtId="0" fontId="8" fillId="0" borderId="51" xfId="3" applyBorder="1" applyAlignment="1" applyProtection="1">
      <alignment horizontal="left"/>
      <protection locked="0"/>
    </xf>
    <xf numFmtId="0" fontId="12" fillId="0" borderId="0" xfId="3" applyFont="1" applyBorder="1" applyAlignment="1" applyProtection="1">
      <alignment horizontal="center"/>
    </xf>
    <xf numFmtId="0" fontId="8" fillId="0" borderId="43" xfId="3" applyFont="1" applyBorder="1" applyAlignment="1" applyProtection="1">
      <alignment horizontal="center"/>
    </xf>
    <xf numFmtId="0" fontId="8" fillId="0" borderId="25" xfId="3" applyFont="1" applyBorder="1" applyAlignment="1" applyProtection="1">
      <alignment horizontal="center"/>
    </xf>
    <xf numFmtId="0" fontId="14" fillId="4" borderId="44" xfId="3" applyFont="1" applyFill="1" applyBorder="1" applyAlignment="1" applyProtection="1">
      <alignment horizontal="center" vertical="center" wrapText="1"/>
    </xf>
    <xf numFmtId="0" fontId="14" fillId="4" borderId="9" xfId="3" applyFont="1" applyFill="1" applyBorder="1" applyAlignment="1" applyProtection="1">
      <alignment horizontal="center" vertical="center" wrapText="1"/>
    </xf>
    <xf numFmtId="0" fontId="14" fillId="4" borderId="10" xfId="3" applyFont="1" applyFill="1" applyBorder="1" applyAlignment="1" applyProtection="1">
      <alignment horizontal="center" vertical="center" wrapText="1"/>
    </xf>
    <xf numFmtId="0" fontId="13" fillId="3" borderId="3" xfId="3" applyFont="1" applyFill="1" applyBorder="1" applyAlignment="1" applyProtection="1">
      <alignment horizontal="left"/>
    </xf>
    <xf numFmtId="0" fontId="13" fillId="3" borderId="5" xfId="3" applyFont="1" applyFill="1" applyBorder="1" applyAlignment="1" applyProtection="1">
      <alignment horizontal="left"/>
    </xf>
    <xf numFmtId="0" fontId="13" fillId="3" borderId="18" xfId="3" applyFont="1" applyFill="1" applyBorder="1" applyAlignment="1" applyProtection="1">
      <alignment horizontal="left"/>
    </xf>
    <xf numFmtId="167" fontId="13" fillId="3" borderId="3" xfId="3" applyNumberFormat="1" applyFont="1" applyFill="1" applyBorder="1" applyAlignment="1" applyProtection="1">
      <alignment horizontal="left"/>
    </xf>
    <xf numFmtId="167" fontId="13" fillId="3" borderId="5" xfId="3" applyNumberFormat="1" applyFont="1" applyFill="1" applyBorder="1" applyAlignment="1" applyProtection="1">
      <alignment horizontal="left"/>
    </xf>
    <xf numFmtId="167" fontId="13" fillId="3" borderId="18" xfId="3" applyNumberFormat="1" applyFont="1" applyFill="1" applyBorder="1" applyAlignment="1" applyProtection="1">
      <alignment horizontal="left"/>
    </xf>
    <xf numFmtId="3" fontId="30" fillId="3" borderId="5" xfId="0" applyNumberFormat="1" applyFont="1" applyFill="1" applyBorder="1" applyAlignment="1" applyProtection="1">
      <alignment horizontal="left"/>
    </xf>
    <xf numFmtId="3" fontId="30" fillId="3" borderId="18" xfId="0" applyNumberFormat="1" applyFont="1" applyFill="1" applyBorder="1" applyAlignment="1" applyProtection="1">
      <alignment horizontal="left"/>
    </xf>
    <xf numFmtId="167" fontId="30" fillId="3" borderId="5" xfId="0" applyNumberFormat="1" applyFont="1" applyFill="1" applyBorder="1" applyAlignment="1" applyProtection="1">
      <alignment horizontal="left"/>
    </xf>
    <xf numFmtId="167" fontId="30" fillId="3" borderId="18" xfId="0" applyNumberFormat="1" applyFont="1" applyFill="1" applyBorder="1" applyAlignment="1" applyProtection="1">
      <alignment horizontal="left"/>
    </xf>
    <xf numFmtId="0" fontId="39" fillId="3" borderId="17" xfId="3" applyFont="1" applyFill="1" applyBorder="1" applyAlignment="1" applyProtection="1">
      <alignment horizontal="left"/>
    </xf>
    <xf numFmtId="0" fontId="39" fillId="3" borderId="19" xfId="3" applyFont="1" applyFill="1" applyBorder="1" applyAlignment="1" applyProtection="1">
      <alignment horizontal="left"/>
    </xf>
    <xf numFmtId="0" fontId="39" fillId="0" borderId="71" xfId="0" applyFont="1" applyBorder="1" applyAlignment="1" applyProtection="1">
      <alignment horizontal="center" wrapText="1"/>
    </xf>
    <xf numFmtId="0" fontId="39" fillId="0" borderId="70" xfId="0" applyFont="1" applyBorder="1" applyAlignment="1" applyProtection="1">
      <alignment horizontal="center" wrapText="1"/>
    </xf>
    <xf numFmtId="0" fontId="39" fillId="0" borderId="19" xfId="0" applyFont="1" applyBorder="1" applyAlignment="1" applyProtection="1">
      <alignment horizontal="center"/>
    </xf>
    <xf numFmtId="0" fontId="39" fillId="0" borderId="14" xfId="3" applyFont="1" applyFill="1" applyBorder="1" applyAlignment="1" applyProtection="1">
      <alignment horizontal="center" wrapText="1"/>
    </xf>
    <xf numFmtId="0" fontId="39" fillId="0" borderId="71" xfId="0" applyNumberFormat="1" applyFont="1" applyBorder="1" applyAlignment="1" applyProtection="1">
      <alignment horizontal="center" wrapText="1"/>
    </xf>
    <xf numFmtId="0" fontId="39" fillId="0" borderId="70" xfId="0" applyNumberFormat="1" applyFont="1" applyBorder="1" applyAlignment="1" applyProtection="1">
      <alignment horizontal="center" wrapText="1"/>
    </xf>
    <xf numFmtId="0" fontId="39" fillId="0" borderId="71" xfId="3" applyFont="1" applyBorder="1" applyAlignment="1" applyProtection="1">
      <alignment horizontal="center" vertical="center"/>
    </xf>
    <xf numFmtId="0" fontId="39" fillId="0" borderId="70" xfId="3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/>
    </xf>
    <xf numFmtId="0" fontId="30" fillId="0" borderId="40" xfId="3" applyFont="1" applyBorder="1" applyAlignment="1" applyProtection="1">
      <alignment horizontal="left"/>
    </xf>
    <xf numFmtId="0" fontId="30" fillId="0" borderId="62" xfId="3" applyFont="1" applyBorder="1" applyAlignment="1" applyProtection="1">
      <alignment horizontal="left"/>
    </xf>
    <xf numFmtId="0" fontId="30" fillId="0" borderId="37" xfId="3" applyFont="1" applyBorder="1" applyAlignment="1" applyProtection="1">
      <alignment horizontal="left"/>
    </xf>
    <xf numFmtId="0" fontId="30" fillId="0" borderId="54" xfId="3" applyFont="1" applyBorder="1" applyAlignment="1" applyProtection="1">
      <alignment horizontal="left"/>
    </xf>
    <xf numFmtId="0" fontId="30" fillId="0" borderId="32" xfId="3" applyFont="1" applyBorder="1" applyAlignment="1" applyProtection="1">
      <alignment horizontal="left"/>
    </xf>
    <xf numFmtId="0" fontId="30" fillId="0" borderId="51" xfId="3" applyFont="1" applyBorder="1" applyAlignment="1" applyProtection="1">
      <alignment horizontal="left"/>
    </xf>
    <xf numFmtId="0" fontId="30" fillId="0" borderId="25" xfId="3" applyFont="1" applyBorder="1" applyAlignment="1" applyProtection="1">
      <alignment horizontal="left"/>
    </xf>
    <xf numFmtId="0" fontId="39" fillId="0" borderId="43" xfId="3" applyFont="1" applyBorder="1" applyAlignment="1" applyProtection="1">
      <alignment horizontal="left" vertical="center"/>
    </xf>
    <xf numFmtId="0" fontId="39" fillId="0" borderId="25" xfId="3" applyFont="1" applyBorder="1" applyAlignment="1" applyProtection="1">
      <alignment horizontal="left" vertical="center"/>
    </xf>
    <xf numFmtId="175" fontId="39" fillId="0" borderId="43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32" xfId="3" applyFont="1" applyBorder="1" applyAlignment="1" applyProtection="1">
      <alignment horizontal="left"/>
      <protection locked="0"/>
    </xf>
    <xf numFmtId="175" fontId="30" fillId="0" borderId="32" xfId="14" applyNumberFormat="1" applyFont="1" applyBorder="1" applyAlignment="1" applyProtection="1">
      <alignment horizontal="right"/>
      <protection locked="0"/>
    </xf>
    <xf numFmtId="175" fontId="30" fillId="0" borderId="51" xfId="14" applyNumberFormat="1" applyFont="1" applyBorder="1" applyAlignment="1" applyProtection="1">
      <alignment horizontal="right"/>
      <protection locked="0"/>
    </xf>
    <xf numFmtId="0" fontId="30" fillId="0" borderId="40" xfId="3" applyFont="1" applyBorder="1" applyAlignment="1" applyProtection="1">
      <alignment horizontal="left"/>
      <protection locked="0"/>
    </xf>
    <xf numFmtId="175" fontId="30" fillId="0" borderId="40" xfId="14" applyNumberFormat="1" applyFont="1" applyBorder="1" applyAlignment="1" applyProtection="1">
      <alignment horizontal="right"/>
      <protection locked="0"/>
    </xf>
    <xf numFmtId="175" fontId="30" fillId="0" borderId="62" xfId="14" applyNumberFormat="1" applyFont="1" applyBorder="1" applyAlignment="1" applyProtection="1">
      <alignment horizontal="right"/>
      <protection locked="0"/>
    </xf>
    <xf numFmtId="0" fontId="30" fillId="0" borderId="45" xfId="3" applyFont="1" applyBorder="1" applyAlignment="1" applyProtection="1">
      <alignment horizontal="left"/>
    </xf>
    <xf numFmtId="0" fontId="30" fillId="0" borderId="50" xfId="3" applyFont="1" applyBorder="1" applyAlignment="1" applyProtection="1">
      <alignment horizontal="left"/>
    </xf>
    <xf numFmtId="175" fontId="30" fillId="0" borderId="45" xfId="14" applyNumberFormat="1" applyFont="1" applyBorder="1" applyAlignment="1" applyProtection="1">
      <alignment horizontal="right"/>
    </xf>
    <xf numFmtId="175" fontId="30" fillId="0" borderId="50" xfId="14" applyNumberFormat="1" applyFont="1" applyBorder="1" applyAlignment="1" applyProtection="1">
      <alignment horizontal="right"/>
    </xf>
    <xf numFmtId="0" fontId="30" fillId="0" borderId="32" xfId="3" applyFont="1" applyBorder="1" applyAlignment="1" applyProtection="1">
      <alignment horizontal="left" wrapText="1"/>
    </xf>
    <xf numFmtId="0" fontId="30" fillId="0" borderId="51" xfId="3" applyFont="1" applyBorder="1" applyAlignment="1" applyProtection="1">
      <alignment horizontal="left" wrapText="1"/>
    </xf>
    <xf numFmtId="0" fontId="30" fillId="0" borderId="35" xfId="3" applyFont="1" applyBorder="1" applyAlignment="1" applyProtection="1">
      <alignment horizontal="left"/>
      <protection locked="0"/>
    </xf>
    <xf numFmtId="175" fontId="30" fillId="0" borderId="35" xfId="14" applyNumberFormat="1" applyFont="1" applyBorder="1" applyAlignment="1" applyProtection="1">
      <alignment horizontal="right"/>
      <protection locked="0"/>
    </xf>
    <xf numFmtId="175" fontId="30" fillId="0" borderId="36" xfId="14" applyNumberFormat="1" applyFont="1" applyBorder="1" applyAlignment="1" applyProtection="1">
      <alignment horizontal="right"/>
      <protection locked="0"/>
    </xf>
    <xf numFmtId="37" fontId="39" fillId="0" borderId="43" xfId="3" applyNumberFormat="1" applyFont="1" applyBorder="1" applyAlignment="1" applyProtection="1">
      <alignment horizontal="center" vertical="center"/>
    </xf>
    <xf numFmtId="37" fontId="39" fillId="0" borderId="25" xfId="3" applyNumberFormat="1" applyFont="1" applyBorder="1" applyAlignment="1" applyProtection="1">
      <alignment horizontal="center" vertical="center"/>
    </xf>
    <xf numFmtId="175" fontId="30" fillId="0" borderId="43" xfId="14" applyNumberFormat="1" applyFont="1" applyBorder="1" applyAlignment="1" applyProtection="1">
      <alignment horizontal="right"/>
    </xf>
    <xf numFmtId="175" fontId="30" fillId="0" borderId="25" xfId="14" applyNumberFormat="1" applyFont="1" applyBorder="1" applyAlignment="1" applyProtection="1">
      <alignment horizontal="right"/>
    </xf>
    <xf numFmtId="0" fontId="39" fillId="0" borderId="43" xfId="3" applyFont="1" applyBorder="1" applyAlignment="1" applyProtection="1">
      <alignment horizontal="left" vertical="center" indent="2"/>
    </xf>
    <xf numFmtId="0" fontId="39" fillId="0" borderId="25" xfId="3" applyFont="1" applyBorder="1" applyAlignment="1" applyProtection="1">
      <alignment horizontal="left" vertical="center" indent="2"/>
    </xf>
    <xf numFmtId="0" fontId="30" fillId="0" borderId="32" xfId="3" applyFont="1" applyBorder="1" applyAlignment="1" applyProtection="1">
      <alignment horizontal="left" indent="1"/>
    </xf>
    <xf numFmtId="0" fontId="30" fillId="0" borderId="51" xfId="3" applyFont="1" applyBorder="1" applyAlignment="1" applyProtection="1">
      <alignment horizontal="left" indent="1"/>
    </xf>
    <xf numFmtId="1" fontId="39" fillId="4" borderId="44" xfId="3" applyNumberFormat="1" applyFont="1" applyFill="1" applyBorder="1" applyAlignment="1" applyProtection="1">
      <alignment horizontal="center" vertical="center" wrapText="1"/>
    </xf>
    <xf numFmtId="1" fontId="39" fillId="4" borderId="9" xfId="3" applyNumberFormat="1" applyFont="1" applyFill="1" applyBorder="1" applyAlignment="1" applyProtection="1">
      <alignment horizontal="center" vertical="center" wrapText="1"/>
    </xf>
    <xf numFmtId="1" fontId="39" fillId="4" borderId="10" xfId="3" applyNumberFormat="1" applyFont="1" applyFill="1" applyBorder="1" applyAlignment="1" applyProtection="1">
      <alignment horizontal="center" vertical="center" wrapText="1"/>
    </xf>
    <xf numFmtId="0" fontId="39" fillId="0" borderId="44" xfId="3" applyFont="1" applyBorder="1" applyAlignment="1" applyProtection="1">
      <alignment horizontal="left"/>
    </xf>
    <xf numFmtId="0" fontId="39" fillId="0" borderId="10" xfId="3" applyFont="1" applyBorder="1" applyAlignment="1" applyProtection="1">
      <alignment horizontal="left"/>
    </xf>
    <xf numFmtId="0" fontId="39" fillId="0" borderId="13" xfId="3" applyFont="1" applyBorder="1" applyAlignment="1" applyProtection="1">
      <alignment horizontal="left"/>
    </xf>
    <xf numFmtId="0" fontId="39" fillId="0" borderId="15" xfId="3" applyFont="1" applyBorder="1" applyAlignment="1" applyProtection="1">
      <alignment horizontal="left"/>
    </xf>
    <xf numFmtId="1" fontId="39" fillId="0" borderId="71" xfId="3" applyNumberFormat="1" applyFont="1" applyBorder="1" applyAlignment="1" applyProtection="1">
      <alignment horizontal="center" wrapText="1"/>
    </xf>
    <xf numFmtId="1" fontId="39" fillId="0" borderId="70" xfId="3" applyNumberFormat="1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 vertical="center"/>
    </xf>
    <xf numFmtId="0" fontId="39" fillId="0" borderId="25" xfId="3" applyFont="1" applyBorder="1" applyAlignment="1" applyProtection="1">
      <alignment horizontal="center" vertical="center"/>
    </xf>
    <xf numFmtId="1" fontId="30" fillId="3" borderId="5" xfId="3" applyNumberFormat="1" applyFont="1" applyFill="1" applyBorder="1" applyAlignment="1" applyProtection="1">
      <alignment horizontal="left"/>
    </xf>
    <xf numFmtId="1" fontId="30" fillId="3" borderId="18" xfId="3" applyNumberFormat="1" applyFont="1" applyFill="1" applyBorder="1" applyAlignment="1" applyProtection="1">
      <alignment horizontal="left"/>
    </xf>
    <xf numFmtId="0" fontId="39" fillId="4" borderId="43" xfId="3" applyFont="1" applyFill="1" applyBorder="1" applyAlignment="1" applyProtection="1">
      <alignment horizontal="left"/>
    </xf>
    <xf numFmtId="0" fontId="39" fillId="4" borderId="6" xfId="3" applyFont="1" applyFill="1" applyBorder="1" applyAlignment="1" applyProtection="1">
      <alignment horizontal="left"/>
    </xf>
    <xf numFmtId="0" fontId="39" fillId="4" borderId="25" xfId="3" applyFont="1" applyFill="1" applyBorder="1" applyAlignment="1" applyProtection="1">
      <alignment horizontal="left"/>
    </xf>
    <xf numFmtId="0" fontId="36" fillId="4" borderId="43" xfId="3" applyFont="1" applyFill="1" applyBorder="1" applyAlignment="1" applyProtection="1">
      <alignment horizontal="center" vertical="center" wrapText="1"/>
    </xf>
    <xf numFmtId="0" fontId="36" fillId="4" borderId="6" xfId="3" applyFont="1" applyFill="1" applyBorder="1" applyAlignment="1" applyProtection="1">
      <alignment horizontal="center" vertical="center" wrapText="1"/>
    </xf>
    <xf numFmtId="0" fontId="36" fillId="4" borderId="25" xfId="3" applyFont="1" applyFill="1" applyBorder="1" applyAlignment="1" applyProtection="1">
      <alignment horizontal="center" vertical="center" wrapText="1"/>
    </xf>
    <xf numFmtId="1" fontId="30" fillId="3" borderId="3" xfId="3" applyNumberFormat="1" applyFont="1" applyFill="1" applyBorder="1" applyAlignment="1" applyProtection="1">
      <alignment horizontal="left" vertical="center" wrapText="1"/>
    </xf>
    <xf numFmtId="1" fontId="30" fillId="3" borderId="18" xfId="3" applyNumberFormat="1" applyFont="1" applyFill="1" applyBorder="1" applyAlignment="1" applyProtection="1">
      <alignment horizontal="left" vertical="center" wrapText="1"/>
    </xf>
    <xf numFmtId="0" fontId="36" fillId="4" borderId="44" xfId="3" applyFont="1" applyFill="1" applyBorder="1" applyAlignment="1" applyProtection="1">
      <alignment horizontal="center" vertical="center" wrapText="1"/>
    </xf>
    <xf numFmtId="0" fontId="36" fillId="4" borderId="9" xfId="3" applyFont="1" applyFill="1" applyBorder="1" applyAlignment="1" applyProtection="1">
      <alignment horizontal="center" vertical="center" wrapText="1"/>
    </xf>
    <xf numFmtId="0" fontId="36" fillId="4" borderId="10" xfId="3" applyFont="1" applyFill="1" applyBorder="1" applyAlignment="1" applyProtection="1">
      <alignment horizontal="center" vertical="center" wrapText="1"/>
    </xf>
    <xf numFmtId="0" fontId="39" fillId="3" borderId="3" xfId="3" applyFont="1" applyFill="1" applyBorder="1" applyAlignment="1" applyProtection="1">
      <alignment horizontal="left" vertical="center" wrapText="1"/>
    </xf>
    <xf numFmtId="0" fontId="39" fillId="3" borderId="5" xfId="3" applyFont="1" applyFill="1" applyBorder="1" applyAlignment="1" applyProtection="1">
      <alignment horizontal="left" vertical="center" wrapText="1"/>
    </xf>
    <xf numFmtId="0" fontId="30" fillId="0" borderId="6" xfId="3" applyFont="1" applyFill="1" applyBorder="1" applyAlignment="1" applyProtection="1">
      <alignment horizontal="left"/>
    </xf>
    <xf numFmtId="0" fontId="39" fillId="0" borderId="6" xfId="3" applyFont="1" applyFill="1" applyBorder="1" applyAlignment="1" applyProtection="1">
      <alignment horizontal="left"/>
    </xf>
    <xf numFmtId="0" fontId="30" fillId="0" borderId="6" xfId="5" applyFont="1" applyBorder="1" applyAlignment="1" applyProtection="1"/>
    <xf numFmtId="0" fontId="39" fillId="0" borderId="0" xfId="3" applyFont="1" applyFill="1" applyBorder="1" applyAlignment="1" applyProtection="1">
      <alignment horizontal="left"/>
    </xf>
    <xf numFmtId="0" fontId="39" fillId="0" borderId="11" xfId="3" applyFont="1" applyFill="1" applyBorder="1" applyAlignment="1" applyProtection="1">
      <alignment horizontal="left"/>
    </xf>
    <xf numFmtId="0" fontId="37" fillId="0" borderId="0" xfId="0" applyFont="1" applyFill="1" applyBorder="1" applyProtection="1"/>
    <xf numFmtId="0" fontId="36" fillId="4" borderId="13" xfId="3" applyFont="1" applyFill="1" applyBorder="1" applyAlignment="1" applyProtection="1">
      <alignment horizontal="center" vertical="center" wrapText="1"/>
    </xf>
    <xf numFmtId="0" fontId="36" fillId="4" borderId="14" xfId="3" applyFont="1" applyFill="1" applyBorder="1" applyAlignment="1" applyProtection="1">
      <alignment horizontal="center" vertical="center" wrapText="1"/>
    </xf>
    <xf numFmtId="0" fontId="36" fillId="4" borderId="15" xfId="3" applyFont="1" applyFill="1" applyBorder="1" applyAlignment="1" applyProtection="1">
      <alignment horizontal="center" vertical="center" wrapText="1"/>
    </xf>
    <xf numFmtId="1" fontId="30" fillId="3" borderId="3" xfId="3" applyNumberFormat="1" applyFont="1" applyFill="1" applyBorder="1" applyAlignment="1" applyProtection="1">
      <alignment horizontal="left" vertical="center"/>
    </xf>
    <xf numFmtId="1" fontId="30" fillId="3" borderId="18" xfId="3" applyNumberFormat="1" applyFont="1" applyFill="1" applyBorder="1" applyAlignment="1" applyProtection="1">
      <alignment horizontal="left" vertical="center"/>
    </xf>
    <xf numFmtId="0" fontId="30" fillId="3" borderId="5" xfId="2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167" fontId="30" fillId="3" borderId="5" xfId="2" applyNumberFormat="1" applyFont="1" applyFill="1" applyBorder="1" applyAlignment="1" applyProtection="1">
      <alignment horizontal="left"/>
    </xf>
    <xf numFmtId="167" fontId="30" fillId="3" borderId="18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center"/>
    </xf>
    <xf numFmtId="0" fontId="36" fillId="4" borderId="43" xfId="2" applyFont="1" applyFill="1" applyBorder="1" applyAlignment="1" applyProtection="1">
      <alignment horizontal="center" vertical="center" wrapText="1"/>
    </xf>
    <xf numFmtId="0" fontId="36" fillId="4" borderId="6" xfId="2" applyFont="1" applyFill="1" applyBorder="1" applyAlignment="1" applyProtection="1">
      <alignment horizontal="center" vertical="center" wrapText="1"/>
    </xf>
    <xf numFmtId="0" fontId="36" fillId="4" borderId="25" xfId="2" applyFont="1" applyFill="1" applyBorder="1" applyAlignment="1" applyProtection="1">
      <alignment horizontal="center" vertical="center" wrapText="1"/>
    </xf>
    <xf numFmtId="0" fontId="32" fillId="0" borderId="71" xfId="2" applyFont="1" applyBorder="1" applyAlignment="1" applyProtection="1">
      <alignment horizontal="center" wrapText="1"/>
    </xf>
    <xf numFmtId="0" fontId="32" fillId="0" borderId="70" xfId="2" applyFont="1" applyBorder="1" applyAlignment="1" applyProtection="1">
      <alignment horizontal="center" wrapText="1"/>
    </xf>
    <xf numFmtId="0" fontId="36" fillId="0" borderId="16" xfId="2" applyFont="1" applyFill="1" applyBorder="1" applyAlignment="1" applyProtection="1">
      <alignment horizontal="center"/>
    </xf>
    <xf numFmtId="0" fontId="32" fillId="0" borderId="71" xfId="2" applyFont="1" applyFill="1" applyBorder="1" applyAlignment="1" applyProtection="1">
      <alignment horizontal="center" wrapText="1"/>
    </xf>
    <xf numFmtId="0" fontId="32" fillId="0" borderId="70" xfId="2" applyFont="1" applyFill="1" applyBorder="1" applyAlignment="1" applyProtection="1">
      <alignment horizontal="center" wrapText="1"/>
    </xf>
    <xf numFmtId="0" fontId="13" fillId="0" borderId="43" xfId="0" applyFont="1" applyFill="1" applyBorder="1" applyAlignment="1" applyProtection="1">
      <alignment horizontal="right"/>
    </xf>
    <xf numFmtId="0" fontId="13" fillId="0" borderId="25" xfId="0" applyFont="1" applyFill="1" applyBorder="1" applyAlignment="1" applyProtection="1">
      <alignment horizontal="right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horizontal="center"/>
    </xf>
    <xf numFmtId="0" fontId="9" fillId="0" borderId="8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/>
    </xf>
    <xf numFmtId="0" fontId="19" fillId="4" borderId="13" xfId="2" applyFont="1" applyFill="1" applyBorder="1" applyAlignment="1" applyProtection="1">
      <alignment horizontal="center" vertical="center" wrapText="1"/>
    </xf>
    <xf numFmtId="0" fontId="19" fillId="4" borderId="14" xfId="2" applyFont="1" applyFill="1" applyBorder="1" applyAlignment="1" applyProtection="1">
      <alignment horizontal="center" vertical="center" wrapText="1"/>
    </xf>
    <xf numFmtId="0" fontId="19" fillId="4" borderId="15" xfId="2" applyFont="1" applyFill="1" applyBorder="1" applyAlignment="1" applyProtection="1">
      <alignment horizontal="center" vertical="center" wrapText="1"/>
    </xf>
    <xf numFmtId="0" fontId="13" fillId="3" borderId="3" xfId="2" applyFont="1" applyFill="1" applyBorder="1" applyAlignment="1" applyProtection="1">
      <alignment horizontal="left"/>
    </xf>
    <xf numFmtId="0" fontId="13" fillId="3" borderId="5" xfId="2" applyFont="1" applyFill="1" applyBorder="1" applyAlignment="1" applyProtection="1">
      <alignment horizontal="left"/>
    </xf>
    <xf numFmtId="167" fontId="13" fillId="3" borderId="3" xfId="2" applyNumberFormat="1" applyFont="1" applyFill="1" applyBorder="1" applyAlignment="1" applyProtection="1">
      <alignment horizontal="left"/>
    </xf>
    <xf numFmtId="167" fontId="13" fillId="3" borderId="5" xfId="2" applyNumberFormat="1" applyFont="1" applyFill="1" applyBorder="1" applyAlignment="1" applyProtection="1">
      <alignment horizontal="left"/>
    </xf>
    <xf numFmtId="0" fontId="19" fillId="4" borderId="44" xfId="2" applyFont="1" applyFill="1" applyBorder="1" applyAlignment="1" applyProtection="1">
      <alignment horizontal="center" vertical="center" wrapText="1"/>
    </xf>
    <xf numFmtId="0" fontId="19" fillId="4" borderId="9" xfId="2" applyFont="1" applyFill="1" applyBorder="1" applyAlignment="1" applyProtection="1">
      <alignment horizontal="center" vertical="center" wrapText="1"/>
    </xf>
    <xf numFmtId="0" fontId="19" fillId="4" borderId="10" xfId="2" applyFont="1" applyFill="1" applyBorder="1" applyAlignment="1" applyProtection="1">
      <alignment horizontal="center" vertical="center" wrapText="1"/>
    </xf>
    <xf numFmtId="0" fontId="13" fillId="3" borderId="18" xfId="2" applyFont="1" applyFill="1" applyBorder="1" applyAlignment="1" applyProtection="1">
      <alignment horizontal="left"/>
    </xf>
    <xf numFmtId="1" fontId="12" fillId="0" borderId="0" xfId="3" applyNumberFormat="1" applyFont="1" applyBorder="1" applyAlignment="1" applyProtection="1">
      <alignment horizontal="center" vertical="center"/>
    </xf>
    <xf numFmtId="0" fontId="28" fillId="7" borderId="43" xfId="8" applyFont="1" applyFill="1" applyBorder="1" applyAlignment="1" applyProtection="1">
      <alignment horizontal="center" vertical="top" wrapText="1"/>
    </xf>
    <xf numFmtId="0" fontId="28" fillId="7" borderId="6" xfId="8" applyFont="1" applyFill="1" applyBorder="1" applyAlignment="1" applyProtection="1">
      <alignment horizontal="center" vertical="top" wrapText="1"/>
    </xf>
    <xf numFmtId="0" fontId="28" fillId="7" borderId="25" xfId="8" applyFont="1" applyFill="1" applyBorder="1" applyAlignment="1" applyProtection="1">
      <alignment horizontal="center" vertical="top" wrapText="1"/>
    </xf>
    <xf numFmtId="0" fontId="13" fillId="3" borderId="2" xfId="3" applyNumberFormat="1" applyFont="1" applyFill="1" applyBorder="1" applyAlignment="1" applyProtection="1">
      <alignment horizontal="left"/>
    </xf>
    <xf numFmtId="167" fontId="13" fillId="3" borderId="2" xfId="3" applyNumberFormat="1" applyFont="1" applyFill="1" applyBorder="1" applyAlignment="1" applyProtection="1">
      <alignment horizontal="left"/>
    </xf>
    <xf numFmtId="0" fontId="11" fillId="4" borderId="43" xfId="3" applyFont="1" applyFill="1" applyBorder="1" applyAlignment="1" applyProtection="1">
      <alignment horizontal="left" vertical="center"/>
    </xf>
    <xf numFmtId="0" fontId="11" fillId="4" borderId="6" xfId="3" applyFont="1" applyFill="1" applyBorder="1" applyAlignment="1" applyProtection="1">
      <alignment horizontal="left" vertical="center"/>
    </xf>
    <xf numFmtId="0" fontId="11" fillId="4" borderId="25" xfId="3" applyFont="1" applyFill="1" applyBorder="1" applyAlignment="1" applyProtection="1">
      <alignment horizontal="left" vertical="center"/>
    </xf>
    <xf numFmtId="0" fontId="27" fillId="0" borderId="6" xfId="9" applyFont="1" applyBorder="1" applyProtection="1"/>
    <xf numFmtId="0" fontId="27" fillId="0" borderId="6" xfId="9" applyFont="1" applyBorder="1" applyAlignment="1" applyProtection="1">
      <alignment horizontal="left"/>
    </xf>
    <xf numFmtId="0" fontId="27" fillId="0" borderId="6" xfId="9" applyFont="1" applyBorder="1" applyAlignment="1" applyProtection="1">
      <alignment horizontal="center"/>
    </xf>
    <xf numFmtId="0" fontId="11" fillId="4" borderId="43" xfId="3" applyFont="1" applyFill="1" applyBorder="1" applyAlignment="1" applyProtection="1">
      <alignment horizontal="center"/>
    </xf>
    <xf numFmtId="0" fontId="11" fillId="4" borderId="6" xfId="3" applyFont="1" applyFill="1" applyBorder="1" applyAlignment="1" applyProtection="1">
      <alignment horizontal="center"/>
    </xf>
    <xf numFmtId="0" fontId="11" fillId="4" borderId="25" xfId="3" applyFont="1" applyFill="1" applyBorder="1" applyAlignment="1" applyProtection="1">
      <alignment horizontal="center"/>
    </xf>
    <xf numFmtId="0" fontId="27" fillId="0" borderId="45" xfId="9" applyFont="1" applyBorder="1" applyAlignment="1" applyProtection="1">
      <alignment horizontal="left"/>
    </xf>
    <xf numFmtId="0" fontId="27" fillId="0" borderId="23" xfId="9" applyFont="1" applyBorder="1" applyAlignment="1" applyProtection="1">
      <alignment horizontal="left"/>
    </xf>
    <xf numFmtId="0" fontId="27" fillId="0" borderId="50" xfId="9" applyFont="1" applyBorder="1" applyAlignment="1" applyProtection="1">
      <alignment horizontal="left"/>
    </xf>
    <xf numFmtId="0" fontId="11" fillId="4" borderId="43" xfId="3" applyFont="1" applyFill="1" applyBorder="1" applyAlignment="1" applyProtection="1">
      <alignment horizontal="center" wrapText="1"/>
    </xf>
    <xf numFmtId="0" fontId="11" fillId="4" borderId="25" xfId="3" applyFont="1" applyFill="1" applyBorder="1" applyAlignment="1" applyProtection="1">
      <alignment horizontal="center" wrapText="1"/>
    </xf>
    <xf numFmtId="44" fontId="27" fillId="0" borderId="31" xfId="9" applyNumberFormat="1" applyFont="1" applyFill="1" applyBorder="1" applyAlignment="1" applyProtection="1">
      <alignment horizontal="right"/>
      <protection locked="0"/>
    </xf>
    <xf numFmtId="44" fontId="27" fillId="0" borderId="23" xfId="9" applyNumberFormat="1" applyFont="1" applyFill="1" applyBorder="1" applyAlignment="1" applyProtection="1">
      <alignment horizontal="right"/>
      <protection locked="0"/>
    </xf>
    <xf numFmtId="44" fontId="27" fillId="0" borderId="35" xfId="9" applyNumberFormat="1" applyFont="1" applyBorder="1" applyAlignment="1" applyProtection="1">
      <alignment horizontal="right"/>
    </xf>
    <xf numFmtId="44" fontId="27" fillId="0" borderId="61" xfId="9" applyNumberFormat="1" applyFont="1" applyBorder="1" applyAlignment="1" applyProtection="1">
      <alignment horizontal="right"/>
    </xf>
    <xf numFmtId="0" fontId="27" fillId="0" borderId="32" xfId="9" applyFont="1" applyBorder="1" applyAlignment="1" applyProtection="1">
      <alignment horizontal="left"/>
    </xf>
    <xf numFmtId="0" fontId="27" fillId="0" borderId="5" xfId="9" applyFont="1" applyBorder="1" applyAlignment="1" applyProtection="1">
      <alignment horizontal="left"/>
    </xf>
    <xf numFmtId="0" fontId="27" fillId="0" borderId="51" xfId="9" applyFont="1" applyBorder="1" applyAlignment="1" applyProtection="1">
      <alignment horizontal="left"/>
    </xf>
    <xf numFmtId="0" fontId="27" fillId="0" borderId="32" xfId="9" applyFont="1" applyBorder="1" applyAlignment="1" applyProtection="1">
      <alignment horizontal="left"/>
      <protection locked="0"/>
    </xf>
    <xf numFmtId="0" fontId="27" fillId="0" borderId="5" xfId="9" applyFont="1" applyBorder="1" applyAlignment="1" applyProtection="1">
      <alignment horizontal="left"/>
      <protection locked="0"/>
    </xf>
    <xf numFmtId="0" fontId="27" fillId="0" borderId="51" xfId="9" applyFont="1" applyBorder="1" applyAlignment="1" applyProtection="1">
      <alignment horizontal="left"/>
      <protection locked="0"/>
    </xf>
    <xf numFmtId="0" fontId="27" fillId="0" borderId="35" xfId="9" applyFont="1" applyBorder="1" applyAlignment="1" applyProtection="1">
      <alignment horizontal="left"/>
    </xf>
    <xf numFmtId="0" fontId="27" fillId="0" borderId="16" xfId="9" applyFont="1" applyBorder="1" applyAlignment="1" applyProtection="1">
      <alignment horizontal="left"/>
    </xf>
    <xf numFmtId="0" fontId="27" fillId="0" borderId="36" xfId="9" applyFont="1" applyBorder="1" applyAlignment="1" applyProtection="1">
      <alignment horizontal="left"/>
    </xf>
    <xf numFmtId="0" fontId="12" fillId="4" borderId="44" xfId="3" applyFont="1" applyFill="1" applyBorder="1" applyAlignment="1" applyProtection="1">
      <alignment horizontal="center" vertical="center"/>
    </xf>
    <xf numFmtId="0" fontId="12" fillId="4" borderId="9" xfId="3" applyFont="1" applyFill="1" applyBorder="1" applyAlignment="1" applyProtection="1">
      <alignment horizontal="center" vertical="center"/>
    </xf>
    <xf numFmtId="0" fontId="12" fillId="4" borderId="10" xfId="3" applyFont="1" applyFill="1" applyBorder="1" applyAlignment="1" applyProtection="1">
      <alignment horizontal="center" vertical="center"/>
    </xf>
    <xf numFmtId="0" fontId="12" fillId="4" borderId="13" xfId="3" applyFont="1" applyFill="1" applyBorder="1" applyAlignment="1" applyProtection="1">
      <alignment horizontal="center" vertical="center"/>
    </xf>
    <xf numFmtId="0" fontId="12" fillId="4" borderId="1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44" fontId="27" fillId="0" borderId="45" xfId="9" applyNumberFormat="1" applyFont="1" applyBorder="1" applyAlignment="1" applyProtection="1">
      <alignment horizontal="right"/>
      <protection locked="0"/>
    </xf>
    <xf numFmtId="44" fontId="27" fillId="0" borderId="24" xfId="9" applyNumberFormat="1" applyFont="1" applyBorder="1" applyAlignment="1" applyProtection="1">
      <alignment horizontal="right"/>
      <protection locked="0"/>
    </xf>
    <xf numFmtId="44" fontId="27" fillId="0" borderId="32" xfId="9" applyNumberFormat="1" applyFont="1" applyBorder="1" applyAlignment="1" applyProtection="1">
      <alignment horizontal="right"/>
      <protection locked="0"/>
    </xf>
    <xf numFmtId="44" fontId="27" fillId="0" borderId="18" xfId="9" applyNumberFormat="1" applyFont="1" applyBorder="1" applyAlignment="1" applyProtection="1">
      <alignment horizontal="right"/>
      <protection locked="0"/>
    </xf>
    <xf numFmtId="0" fontId="11" fillId="4" borderId="43" xfId="3" applyFont="1" applyFill="1" applyBorder="1" applyAlignment="1" applyProtection="1">
      <alignment horizontal="center" vertical="center"/>
    </xf>
    <xf numFmtId="0" fontId="11" fillId="4" borderId="6" xfId="3" applyFont="1" applyFill="1" applyBorder="1" applyAlignment="1" applyProtection="1">
      <alignment horizontal="center" vertical="center"/>
    </xf>
    <xf numFmtId="0" fontId="11" fillId="4" borderId="25" xfId="3" applyFont="1" applyFill="1" applyBorder="1" applyAlignment="1" applyProtection="1">
      <alignment horizontal="center" vertical="center"/>
    </xf>
    <xf numFmtId="0" fontId="12" fillId="4" borderId="43" xfId="3" applyFont="1" applyFill="1" applyBorder="1" applyAlignment="1" applyProtection="1">
      <alignment horizontal="center" vertical="center"/>
    </xf>
    <xf numFmtId="0" fontId="12" fillId="4" borderId="6" xfId="3" applyFont="1" applyFill="1" applyBorder="1" applyAlignment="1" applyProtection="1">
      <alignment horizontal="center" vertical="center"/>
    </xf>
    <xf numFmtId="0" fontId="12" fillId="4" borderId="25" xfId="3" applyFont="1" applyFill="1" applyBorder="1" applyAlignment="1" applyProtection="1">
      <alignment horizontal="center" vertical="center"/>
    </xf>
    <xf numFmtId="0" fontId="27" fillId="0" borderId="32" xfId="9" applyFont="1" applyBorder="1" applyProtection="1"/>
    <xf numFmtId="0" fontId="27" fillId="0" borderId="5" xfId="9" applyFont="1" applyBorder="1" applyProtection="1"/>
    <xf numFmtId="0" fontId="27" fillId="0" borderId="51" xfId="9" applyFont="1" applyBorder="1" applyProtection="1"/>
    <xf numFmtId="0" fontId="27" fillId="0" borderId="32" xfId="9" applyFont="1" applyBorder="1" applyAlignment="1" applyProtection="1"/>
    <xf numFmtId="0" fontId="27" fillId="0" borderId="5" xfId="9" applyFont="1" applyBorder="1" applyAlignment="1" applyProtection="1"/>
    <xf numFmtId="0" fontId="27" fillId="0" borderId="51" xfId="9" applyFont="1" applyBorder="1" applyAlignment="1" applyProtection="1"/>
    <xf numFmtId="0" fontId="12" fillId="0" borderId="0" xfId="9" applyFont="1" applyAlignment="1" applyProtection="1">
      <alignment horizontal="center" vertical="center"/>
    </xf>
    <xf numFmtId="0" fontId="19" fillId="3" borderId="3" xfId="3" applyFont="1" applyFill="1" applyBorder="1" applyAlignment="1" applyProtection="1">
      <alignment horizontal="left"/>
    </xf>
    <xf numFmtId="0" fontId="19" fillId="3" borderId="5" xfId="3" applyFont="1" applyFill="1" applyBorder="1" applyAlignment="1" applyProtection="1">
      <alignment horizontal="left"/>
    </xf>
    <xf numFmtId="0" fontId="13" fillId="3" borderId="2" xfId="3" applyFont="1" applyFill="1" applyBorder="1" applyAlignment="1" applyProtection="1">
      <alignment horizontal="left"/>
    </xf>
    <xf numFmtId="44" fontId="27" fillId="0" borderId="3" xfId="9" applyNumberFormat="1" applyFont="1" applyBorder="1" applyAlignment="1" applyProtection="1">
      <alignment horizontal="right"/>
      <protection locked="0"/>
    </xf>
    <xf numFmtId="44" fontId="27" fillId="0" borderId="5" xfId="9" applyNumberFormat="1" applyFont="1" applyBorder="1" applyAlignment="1" applyProtection="1">
      <alignment horizontal="right"/>
      <protection locked="0"/>
    </xf>
    <xf numFmtId="44" fontId="27" fillId="0" borderId="32" xfId="9" applyNumberFormat="1" applyFont="1" applyFill="1" applyBorder="1" applyAlignment="1" applyProtection="1">
      <alignment horizontal="right"/>
      <protection locked="0"/>
    </xf>
    <xf numFmtId="44" fontId="27" fillId="0" borderId="18" xfId="9" applyNumberFormat="1" applyFont="1" applyFill="1" applyBorder="1" applyAlignment="1" applyProtection="1">
      <alignment horizontal="right"/>
      <protection locked="0"/>
    </xf>
    <xf numFmtId="44" fontId="27" fillId="0" borderId="57" xfId="9" applyNumberFormat="1" applyFont="1" applyBorder="1" applyAlignment="1" applyProtection="1">
      <alignment horizontal="right"/>
    </xf>
    <xf numFmtId="44" fontId="27" fillId="0" borderId="16" xfId="9" applyNumberFormat="1" applyFont="1" applyBorder="1" applyAlignment="1" applyProtection="1">
      <alignment horizontal="right"/>
    </xf>
    <xf numFmtId="0" fontId="27" fillId="0" borderId="9" xfId="9" applyFont="1" applyBorder="1" applyProtection="1"/>
    <xf numFmtId="0" fontId="27" fillId="0" borderId="0" xfId="9" applyFont="1" applyBorder="1" applyProtection="1"/>
    <xf numFmtId="0" fontId="27" fillId="0" borderId="27" xfId="9" applyFont="1" applyBorder="1" applyAlignment="1" applyProtection="1">
      <alignment horizontal="left" vertical="top" wrapText="1"/>
      <protection locked="0"/>
    </xf>
    <xf numFmtId="0" fontId="27" fillId="0" borderId="8" xfId="9" applyFont="1" applyBorder="1" applyAlignment="1" applyProtection="1">
      <alignment horizontal="left" vertical="top" wrapText="1"/>
      <protection locked="0"/>
    </xf>
    <xf numFmtId="0" fontId="27" fillId="0" borderId="28" xfId="9" applyFont="1" applyBorder="1" applyAlignment="1" applyProtection="1">
      <alignment horizontal="left" vertical="top" wrapText="1"/>
      <protection locked="0"/>
    </xf>
    <xf numFmtId="0" fontId="27" fillId="0" borderId="29" xfId="9" applyFont="1" applyBorder="1" applyAlignment="1" applyProtection="1">
      <alignment horizontal="left" vertical="top" wrapText="1"/>
      <protection locked="0"/>
    </xf>
    <xf numFmtId="0" fontId="27" fillId="0" borderId="0" xfId="9" applyFont="1" applyBorder="1" applyAlignment="1" applyProtection="1">
      <alignment horizontal="left" vertical="top" wrapText="1"/>
      <protection locked="0"/>
    </xf>
    <xf numFmtId="0" fontId="27" fillId="0" borderId="30" xfId="9" applyFont="1" applyBorder="1" applyAlignment="1" applyProtection="1">
      <alignment horizontal="left" vertical="top" wrapText="1"/>
      <protection locked="0"/>
    </xf>
    <xf numFmtId="0" fontId="27" fillId="0" borderId="17" xfId="9" applyFont="1" applyBorder="1" applyAlignment="1" applyProtection="1">
      <alignment horizontal="left" vertical="top" wrapText="1"/>
      <protection locked="0"/>
    </xf>
    <xf numFmtId="0" fontId="27" fillId="0" borderId="19" xfId="9" applyFont="1" applyBorder="1" applyAlignment="1" applyProtection="1">
      <alignment horizontal="left" vertical="top" wrapText="1"/>
      <protection locked="0"/>
    </xf>
    <xf numFmtId="0" fontId="27" fillId="0" borderId="4" xfId="9" applyFont="1" applyBorder="1" applyAlignment="1" applyProtection="1">
      <alignment horizontal="left" vertical="top" wrapText="1"/>
      <protection locked="0"/>
    </xf>
    <xf numFmtId="174" fontId="27" fillId="0" borderId="33" xfId="0" applyNumberFormat="1" applyFont="1" applyBorder="1" applyAlignment="1" applyProtection="1">
      <alignment horizontal="left"/>
      <protection locked="0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44" fontId="27" fillId="0" borderId="39" xfId="0" applyNumberFormat="1" applyFont="1" applyBorder="1" applyAlignment="1" applyProtection="1">
      <alignment horizontal="right"/>
      <protection locked="0"/>
    </xf>
    <xf numFmtId="174" fontId="27" fillId="0" borderId="34" xfId="0" applyNumberFormat="1" applyFont="1" applyBorder="1" applyAlignment="1" applyProtection="1">
      <alignment horizontal="lef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44" fontId="27" fillId="0" borderId="60" xfId="0" applyNumberFormat="1" applyFont="1" applyBorder="1" applyAlignment="1" applyProtection="1">
      <alignment horizontal="right"/>
      <protection locked="0"/>
    </xf>
    <xf numFmtId="0" fontId="12" fillId="4" borderId="43" xfId="3" applyFont="1" applyFill="1" applyBorder="1" applyAlignment="1" applyProtection="1">
      <alignment horizontal="center" vertical="center" wrapText="1"/>
    </xf>
    <xf numFmtId="0" fontId="12" fillId="4" borderId="6" xfId="3" applyFont="1" applyFill="1" applyBorder="1" applyAlignment="1" applyProtection="1">
      <alignment horizontal="center" vertical="center" wrapText="1"/>
    </xf>
    <xf numFmtId="0" fontId="12" fillId="4" borderId="25" xfId="3" applyFont="1" applyFill="1" applyBorder="1" applyAlignment="1" applyProtection="1">
      <alignment horizontal="center" vertical="center" wrapText="1"/>
    </xf>
    <xf numFmtId="0" fontId="12" fillId="4" borderId="69" xfId="3" applyFont="1" applyFill="1" applyBorder="1" applyAlignment="1" applyProtection="1">
      <alignment horizontal="center" vertical="center" wrapText="1"/>
    </xf>
    <xf numFmtId="0" fontId="12" fillId="4" borderId="21" xfId="3" applyFont="1" applyFill="1" applyBorder="1" applyAlignment="1" applyProtection="1">
      <alignment horizontal="center" vertical="center" wrapText="1"/>
    </xf>
    <xf numFmtId="174" fontId="27" fillId="0" borderId="63" xfId="0" applyNumberFormat="1" applyFont="1" applyBorder="1" applyAlignment="1" applyProtection="1">
      <alignment horizontal="left"/>
      <protection locked="0"/>
    </xf>
    <xf numFmtId="174" fontId="27" fillId="0" borderId="26" xfId="0" applyNumberFormat="1" applyFont="1" applyBorder="1" applyAlignment="1" applyProtection="1">
      <alignment horizontal="left"/>
      <protection locked="0"/>
    </xf>
    <xf numFmtId="0" fontId="27" fillId="0" borderId="44" xfId="13" applyFont="1" applyBorder="1" applyAlignment="1" applyProtection="1">
      <alignment horizontal="left" vertical="top" wrapText="1"/>
      <protection locked="0"/>
    </xf>
    <xf numFmtId="0" fontId="27" fillId="0" borderId="9" xfId="13" applyFont="1" applyBorder="1" applyAlignment="1" applyProtection="1">
      <alignment horizontal="left" vertical="top" wrapText="1"/>
      <protection locked="0"/>
    </xf>
    <xf numFmtId="0" fontId="27" fillId="0" borderId="10" xfId="13" applyFont="1" applyBorder="1" applyAlignment="1" applyProtection="1">
      <alignment horizontal="left" vertical="top" wrapText="1"/>
      <protection locked="0"/>
    </xf>
    <xf numFmtId="0" fontId="27" fillId="0" borderId="11" xfId="13" applyFont="1" applyBorder="1" applyAlignment="1" applyProtection="1">
      <alignment horizontal="left" vertical="top" wrapText="1"/>
      <protection locked="0"/>
    </xf>
    <xf numFmtId="0" fontId="27" fillId="0" borderId="0" xfId="13" applyFont="1" applyBorder="1" applyAlignment="1" applyProtection="1">
      <alignment horizontal="left" vertical="top" wrapText="1"/>
      <protection locked="0"/>
    </xf>
    <xf numFmtId="0" fontId="27" fillId="0" borderId="12" xfId="13" applyFont="1" applyBorder="1" applyAlignment="1" applyProtection="1">
      <alignment horizontal="left" vertical="top" wrapText="1"/>
      <protection locked="0"/>
    </xf>
    <xf numFmtId="0" fontId="27" fillId="0" borderId="13" xfId="13" applyFont="1" applyBorder="1" applyAlignment="1" applyProtection="1">
      <alignment horizontal="left" vertical="top" wrapText="1"/>
      <protection locked="0"/>
    </xf>
    <xf numFmtId="0" fontId="27" fillId="0" borderId="14" xfId="13" applyFont="1" applyBorder="1" applyAlignment="1" applyProtection="1">
      <alignment horizontal="left" vertical="top" wrapText="1"/>
      <protection locked="0"/>
    </xf>
    <xf numFmtId="0" fontId="27" fillId="0" borderId="15" xfId="13" applyFont="1" applyBorder="1" applyAlignment="1" applyProtection="1">
      <alignment horizontal="left" vertical="top" wrapText="1"/>
      <protection locked="0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13" xfId="3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/>
      <protection locked="0"/>
    </xf>
    <xf numFmtId="169" fontId="11" fillId="0" borderId="43" xfId="3" applyNumberFormat="1" applyFont="1" applyFill="1" applyBorder="1" applyAlignment="1" applyProtection="1">
      <alignment horizontal="center" vertical="center"/>
      <protection locked="0"/>
    </xf>
    <xf numFmtId="169" fontId="11" fillId="0" borderId="25" xfId="3" applyNumberFormat="1" applyFont="1" applyFill="1" applyBorder="1" applyAlignment="1" applyProtection="1">
      <alignment horizontal="center" vertical="center"/>
      <protection locked="0"/>
    </xf>
    <xf numFmtId="3" fontId="11" fillId="0" borderId="43" xfId="3" applyNumberFormat="1" applyFont="1" applyFill="1" applyBorder="1" applyAlignment="1" applyProtection="1">
      <alignment horizontal="center" vertical="center"/>
      <protection locked="0"/>
    </xf>
    <xf numFmtId="3" fontId="11" fillId="0" borderId="25" xfId="3" applyNumberFormat="1" applyFont="1" applyFill="1" applyBorder="1" applyAlignment="1" applyProtection="1">
      <alignment horizontal="center" vertical="center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44" fontId="27" fillId="0" borderId="46" xfId="0" applyNumberFormat="1" applyFont="1" applyBorder="1" applyAlignment="1" applyProtection="1">
      <alignment horizontal="right"/>
      <protection locked="0"/>
    </xf>
    <xf numFmtId="0" fontId="11" fillId="0" borderId="0" xfId="3" applyFont="1" applyFill="1" applyBorder="1" applyAlignment="1" applyProtection="1">
      <alignment vertical="center"/>
    </xf>
    <xf numFmtId="0" fontId="11" fillId="0" borderId="14" xfId="3" applyFont="1" applyFill="1" applyBorder="1" applyAlignment="1" applyProtection="1">
      <alignment vertical="center"/>
    </xf>
    <xf numFmtId="0" fontId="12" fillId="0" borderId="43" xfId="3" applyFont="1" applyFill="1" applyBorder="1" applyAlignment="1" applyProtection="1">
      <alignment vertical="center"/>
    </xf>
    <xf numFmtId="0" fontId="12" fillId="0" borderId="6" xfId="3" applyFont="1" applyFill="1" applyBorder="1" applyAlignment="1" applyProtection="1">
      <alignment vertical="center"/>
    </xf>
    <xf numFmtId="0" fontId="12" fillId="0" borderId="25" xfId="3" applyFont="1" applyFill="1" applyBorder="1" applyAlignment="1" applyProtection="1">
      <alignment vertical="center"/>
    </xf>
    <xf numFmtId="0" fontId="12" fillId="3" borderId="3" xfId="3" applyFont="1" applyFill="1" applyBorder="1" applyAlignment="1" applyProtection="1">
      <alignment horizontal="left"/>
    </xf>
    <xf numFmtId="0" fontId="12" fillId="3" borderId="5" xfId="3" applyFont="1" applyFill="1" applyBorder="1" applyAlignment="1" applyProtection="1">
      <alignment horizontal="left"/>
    </xf>
    <xf numFmtId="0" fontId="11" fillId="3" borderId="2" xfId="3" applyFont="1" applyFill="1" applyBorder="1" applyAlignment="1" applyProtection="1">
      <alignment horizontal="left"/>
    </xf>
    <xf numFmtId="0" fontId="12" fillId="4" borderId="43" xfId="3" applyFont="1" applyFill="1" applyBorder="1" applyAlignment="1" applyProtection="1">
      <alignment vertical="center"/>
    </xf>
    <xf numFmtId="0" fontId="12" fillId="4" borderId="6" xfId="3" applyFont="1" applyFill="1" applyBorder="1" applyAlignment="1" applyProtection="1">
      <alignment vertical="center"/>
    </xf>
    <xf numFmtId="0" fontId="12" fillId="4" borderId="25" xfId="3" applyFont="1" applyFill="1" applyBorder="1" applyAlignment="1" applyProtection="1">
      <alignment vertical="center"/>
    </xf>
    <xf numFmtId="167" fontId="11" fillId="3" borderId="2" xfId="3" applyNumberFormat="1" applyFont="1" applyFill="1" applyBorder="1" applyAlignment="1" applyProtection="1">
      <alignment horizontal="left"/>
    </xf>
    <xf numFmtId="0" fontId="11" fillId="3" borderId="3" xfId="3" applyFont="1" applyFill="1" applyBorder="1" applyAlignment="1" applyProtection="1">
      <alignment horizontal="left"/>
    </xf>
    <xf numFmtId="0" fontId="11" fillId="3" borderId="5" xfId="3" applyFont="1" applyFill="1" applyBorder="1" applyAlignment="1" applyProtection="1">
      <alignment horizontal="left"/>
    </xf>
    <xf numFmtId="0" fontId="11" fillId="3" borderId="18" xfId="3" applyFont="1" applyFill="1" applyBorder="1" applyAlignment="1" applyProtection="1">
      <alignment horizontal="left"/>
    </xf>
    <xf numFmtId="0" fontId="32" fillId="0" borderId="43" xfId="13" applyFont="1" applyBorder="1" applyAlignment="1" applyProtection="1"/>
    <xf numFmtId="0" fontId="32" fillId="0" borderId="6" xfId="13" applyFont="1" applyBorder="1" applyAlignment="1" applyProtection="1"/>
    <xf numFmtId="0" fontId="32" fillId="0" borderId="25" xfId="13" applyFont="1" applyBorder="1" applyAlignment="1" applyProtection="1"/>
    <xf numFmtId="0" fontId="31" fillId="0" borderId="9" xfId="13" applyFont="1" applyBorder="1" applyProtection="1"/>
    <xf numFmtId="0" fontId="27" fillId="0" borderId="9" xfId="13" applyFont="1" applyBorder="1" applyProtection="1"/>
    <xf numFmtId="0" fontId="12" fillId="0" borderId="19" xfId="2" applyFont="1" applyBorder="1" applyAlignment="1" applyProtection="1">
      <alignment horizontal="center"/>
    </xf>
    <xf numFmtId="167" fontId="13" fillId="3" borderId="18" xfId="2" applyNumberFormat="1" applyFont="1" applyFill="1" applyBorder="1" applyAlignment="1" applyProtection="1">
      <alignment horizontal="left"/>
    </xf>
    <xf numFmtId="0" fontId="7" fillId="0" borderId="8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</cellXfs>
  <cellStyles count="33">
    <cellStyle name="Comma" xfId="1" builtinId="3"/>
    <cellStyle name="Comma 2" xfId="12" xr:uid="{00000000-0005-0000-0000-000001000000}"/>
    <cellStyle name="Comma 3" xfId="25" xr:uid="{00000000-0005-0000-0000-000002000000}"/>
    <cellStyle name="Currency" xfId="14" builtinId="4"/>
    <cellStyle name="Currency 2" xfId="6" xr:uid="{00000000-0005-0000-0000-000004000000}"/>
    <cellStyle name="Currency 3" xfId="7" xr:uid="{00000000-0005-0000-0000-000005000000}"/>
    <cellStyle name="Currency 4" xfId="21" xr:uid="{00000000-0005-0000-0000-000006000000}"/>
    <cellStyle name="Currency 5" xfId="26" xr:uid="{00000000-0005-0000-0000-000007000000}"/>
    <cellStyle name="Currency 5 2" xfId="31" xr:uid="{00000000-0005-0000-0000-000008000000}"/>
    <cellStyle name="Hyperlink" xfId="17" builtinId="8"/>
    <cellStyle name="Hyperlink 2" xfId="28" xr:uid="{00000000-0005-0000-0000-00000A000000}"/>
    <cellStyle name="Normal" xfId="0" builtinId="0"/>
    <cellStyle name="Normal 10" xfId="29" xr:uid="{00000000-0005-0000-0000-00000C000000}"/>
    <cellStyle name="Normal 2" xfId="5" xr:uid="{00000000-0005-0000-0000-00000D000000}"/>
    <cellStyle name="Normal 2 2" xfId="30" xr:uid="{00000000-0005-0000-0000-00000E000000}"/>
    <cellStyle name="Normal 3" xfId="8" xr:uid="{00000000-0005-0000-0000-00000F000000}"/>
    <cellStyle name="Normal 4" xfId="9" xr:uid="{00000000-0005-0000-0000-000010000000}"/>
    <cellStyle name="Normal 4 2" xfId="15" xr:uid="{00000000-0005-0000-0000-000011000000}"/>
    <cellStyle name="Normal 4 2 2" xfId="22" xr:uid="{00000000-0005-0000-0000-000012000000}"/>
    <cellStyle name="Normal 4 3" xfId="18" xr:uid="{00000000-0005-0000-0000-000013000000}"/>
    <cellStyle name="Normal 5" xfId="10" xr:uid="{00000000-0005-0000-0000-000014000000}"/>
    <cellStyle name="Normal 5 2" xfId="19" xr:uid="{00000000-0005-0000-0000-000015000000}"/>
    <cellStyle name="Normal 6" xfId="13" xr:uid="{00000000-0005-0000-0000-000016000000}"/>
    <cellStyle name="Normal 6 2" xfId="16" xr:uid="{00000000-0005-0000-0000-000017000000}"/>
    <cellStyle name="Normal 6 2 2" xfId="23" xr:uid="{00000000-0005-0000-0000-000018000000}"/>
    <cellStyle name="Normal 6 3" xfId="20" xr:uid="{00000000-0005-0000-0000-000019000000}"/>
    <cellStyle name="Normal 7" xfId="27" xr:uid="{00000000-0005-0000-0000-00001A000000}"/>
    <cellStyle name="Normal 8" xfId="24" xr:uid="{00000000-0005-0000-0000-00001B000000}"/>
    <cellStyle name="Normal_Book1" xfId="2" xr:uid="{00000000-0005-0000-0000-00001C000000}"/>
    <cellStyle name="Normal_dec97nf" xfId="3" xr:uid="{00000000-0005-0000-0000-00001D000000}"/>
    <cellStyle name="Percent" xfId="4" builtinId="5"/>
    <cellStyle name="Percent 2" xfId="11" xr:uid="{00000000-0005-0000-0000-00001F000000}"/>
    <cellStyle name="Percent 5 2" xfId="32" xr:uid="{00000000-0005-0000-0000-000020000000}"/>
  </cellStyles>
  <dxfs count="8"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12</xdr:col>
      <xdr:colOff>0</xdr:colOff>
      <xdr:row>15</xdr:row>
      <xdr:rowOff>91440</xdr:rowOff>
    </xdr:to>
    <xdr:pic>
      <xdr:nvPicPr>
        <xdr:cNvPr id="2" name="Picture 19 @$E$135-1" descr="$E$135" title="Picture 19">
          <a:extLst>
            <a:ext uri="{FF2B5EF4-FFF2-40B4-BE49-F238E27FC236}">
              <a16:creationId xmlns:a16="http://schemas.microsoft.com/office/drawing/2014/main" id="{6A54F58C-0FAF-4A10-9367-2CB2D5F0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2758440"/>
          <a:ext cx="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0</xdr:colOff>
      <xdr:row>14</xdr:row>
      <xdr:rowOff>91440</xdr:rowOff>
    </xdr:to>
    <xdr:pic>
      <xdr:nvPicPr>
        <xdr:cNvPr id="3" name="Picture 19 @$E$135-1" descr="$E$135" title="Picture 19">
          <a:extLst>
            <a:ext uri="{FF2B5EF4-FFF2-40B4-BE49-F238E27FC236}">
              <a16:creationId xmlns:a16="http://schemas.microsoft.com/office/drawing/2014/main" id="{0AF3B825-024A-408F-9756-7926F9A0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5540" y="2567940"/>
          <a:ext cx="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s.iowa.gov/uniform%20cost%20report/2011/uniform%20cost%20report%2012-6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ohnso2\AppData\Local\Temp\Temp1_Nursing%20Facility%20Cost%20Report%20Template%2010-15%20with%20updates-Repaired.zip\uniform%20cost%20report%208-2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Consumer"/>
      <sheetName val="HCBS Indirect Limit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Indirect Limit"/>
      <sheetName val="HCBS Consumer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home.treasury.gov/resource-center/data-chart-center/interest-rates/TextView?type=daily_treasury_yield_curve&amp;field_tdr_date_value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ptionbutton_Control">
    <pageSetUpPr fitToPage="1"/>
  </sheetPr>
  <dimension ref="A1:T59"/>
  <sheetViews>
    <sheetView showGridLines="0" tabSelected="1" workbookViewId="0">
      <selection activeCell="A15" sqref="A15"/>
    </sheetView>
  </sheetViews>
  <sheetFormatPr defaultColWidth="7.453125" defaultRowHeight="13.2" x14ac:dyDescent="0.25"/>
  <cols>
    <col min="1" max="1" width="5.08984375" style="82" customWidth="1"/>
    <col min="2" max="2" width="9.1796875" style="82" customWidth="1"/>
    <col min="3" max="3" width="7.1796875" style="82" customWidth="1"/>
    <col min="4" max="4" width="4.1796875" style="82" customWidth="1"/>
    <col min="5" max="5" width="5.81640625" style="82" customWidth="1"/>
    <col min="6" max="6" width="4.6328125" style="82" customWidth="1"/>
    <col min="7" max="7" width="10.6328125" style="82" customWidth="1"/>
    <col min="8" max="8" width="5.08984375" style="82" customWidth="1"/>
    <col min="9" max="9" width="1.81640625" style="82" customWidth="1"/>
    <col min="10" max="10" width="4.6328125" style="82" customWidth="1"/>
    <col min="11" max="11" width="9.1796875" style="82" customWidth="1"/>
    <col min="12" max="12" width="5.54296875" style="82" customWidth="1"/>
    <col min="13" max="13" width="2.453125" style="82" customWidth="1"/>
    <col min="14" max="14" width="12.453125" style="82" customWidth="1"/>
    <col min="15" max="16384" width="7.453125" style="82"/>
  </cols>
  <sheetData>
    <row r="1" spans="1:17" s="80" customFormat="1" ht="15.6" x14ac:dyDescent="0.3">
      <c r="A1" s="1294" t="s">
        <v>76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Q1" s="81"/>
    </row>
    <row r="2" spans="1:17" s="80" customFormat="1" ht="15" customHeight="1" x14ac:dyDescent="0.3">
      <c r="A2" s="1294" t="s">
        <v>77</v>
      </c>
      <c r="B2" s="1294"/>
      <c r="C2" s="1294"/>
      <c r="D2" s="1294"/>
      <c r="E2" s="1294"/>
      <c r="F2" s="1294"/>
      <c r="G2" s="1294"/>
      <c r="H2" s="1294"/>
      <c r="I2" s="1294"/>
      <c r="J2" s="1294"/>
      <c r="K2" s="1294"/>
      <c r="L2" s="1294"/>
      <c r="M2" s="1294"/>
      <c r="N2" s="1294"/>
      <c r="Q2" s="81"/>
    </row>
    <row r="3" spans="1:17" ht="4.2" customHeight="1" thickBot="1" x14ac:dyDescent="0.35">
      <c r="A3" s="1295"/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Q3" s="81"/>
    </row>
    <row r="4" spans="1:17" s="83" customFormat="1" ht="12" customHeight="1" x14ac:dyDescent="0.3">
      <c r="A4" s="1322" t="s">
        <v>418</v>
      </c>
      <c r="B4" s="1323"/>
      <c r="C4" s="1323"/>
      <c r="D4" s="1323"/>
      <c r="E4" s="1323"/>
      <c r="F4" s="1323"/>
      <c r="G4" s="1323"/>
      <c r="H4" s="1323"/>
      <c r="I4" s="1324"/>
      <c r="J4" s="1309" t="s">
        <v>419</v>
      </c>
      <c r="K4" s="1309"/>
      <c r="L4" s="1309"/>
      <c r="M4" s="1309"/>
      <c r="N4" s="1310"/>
      <c r="Q4" s="81"/>
    </row>
    <row r="5" spans="1:17" s="84" customFormat="1" ht="15" customHeight="1" x14ac:dyDescent="0.3">
      <c r="A5" s="1344"/>
      <c r="B5" s="1345"/>
      <c r="C5" s="1345"/>
      <c r="D5" s="1345"/>
      <c r="E5" s="1345"/>
      <c r="F5" s="1345"/>
      <c r="G5" s="1345"/>
      <c r="H5" s="1345"/>
      <c r="I5" s="1346"/>
      <c r="J5" s="1315"/>
      <c r="K5" s="1316"/>
      <c r="L5" s="1316"/>
      <c r="M5" s="1316"/>
      <c r="N5" s="1317"/>
      <c r="Q5" s="81"/>
    </row>
    <row r="6" spans="1:17" s="83" customFormat="1" ht="12" customHeight="1" x14ac:dyDescent="0.3">
      <c r="A6" s="1067"/>
      <c r="B6" s="602"/>
      <c r="C6" s="602"/>
      <c r="D6" s="602"/>
      <c r="E6" s="602"/>
      <c r="F6" s="602"/>
      <c r="G6" s="602"/>
      <c r="H6" s="602"/>
      <c r="I6" s="208"/>
      <c r="J6" s="602" t="s">
        <v>716</v>
      </c>
      <c r="K6" s="602"/>
      <c r="L6" s="1291"/>
      <c r="M6" s="1292"/>
      <c r="N6" s="1293"/>
      <c r="Q6" s="81"/>
    </row>
    <row r="7" spans="1:17" s="83" customFormat="1" ht="12" customHeight="1" x14ac:dyDescent="0.3">
      <c r="A7" s="1298" t="s">
        <v>193</v>
      </c>
      <c r="B7" s="1296"/>
      <c r="C7" s="1296"/>
      <c r="D7" s="1296"/>
      <c r="E7" s="1296"/>
      <c r="F7" s="1296"/>
      <c r="G7" s="1296"/>
      <c r="H7" s="1296"/>
      <c r="I7" s="1296"/>
      <c r="J7" s="1296"/>
      <c r="K7" s="1296"/>
      <c r="L7" s="1296"/>
      <c r="M7" s="1296"/>
      <c r="N7" s="1297"/>
      <c r="Q7" s="81"/>
    </row>
    <row r="8" spans="1:17" s="83" customFormat="1" ht="12" customHeight="1" x14ac:dyDescent="0.3">
      <c r="A8" s="1327" t="s">
        <v>420</v>
      </c>
      <c r="B8" s="1328"/>
      <c r="C8" s="1328"/>
      <c r="D8" s="1328"/>
      <c r="E8" s="1328"/>
      <c r="F8" s="1311" t="s">
        <v>421</v>
      </c>
      <c r="G8" s="1296"/>
      <c r="H8" s="1296"/>
      <c r="I8" s="1296"/>
      <c r="J8" s="1296"/>
      <c r="K8" s="1325" t="s">
        <v>207</v>
      </c>
      <c r="L8" s="1326"/>
      <c r="M8" s="1311" t="s">
        <v>422</v>
      </c>
      <c r="N8" s="1297"/>
      <c r="O8" s="85"/>
      <c r="Q8" s="81"/>
    </row>
    <row r="9" spans="1:17" s="83" customFormat="1" ht="15" customHeight="1" x14ac:dyDescent="0.3">
      <c r="A9" s="1320"/>
      <c r="B9" s="1313"/>
      <c r="C9" s="1313"/>
      <c r="D9" s="1313"/>
      <c r="E9" s="1314"/>
      <c r="F9" s="1312"/>
      <c r="G9" s="1313"/>
      <c r="H9" s="1313"/>
      <c r="I9" s="1313"/>
      <c r="J9" s="1314"/>
      <c r="K9" s="1312"/>
      <c r="L9" s="1314"/>
      <c r="M9" s="1318"/>
      <c r="N9" s="1319"/>
      <c r="O9" s="85"/>
      <c r="Q9" s="81"/>
    </row>
    <row r="10" spans="1:17" s="83" customFormat="1" ht="12" customHeight="1" x14ac:dyDescent="0.3">
      <c r="A10" s="1298" t="s">
        <v>78</v>
      </c>
      <c r="B10" s="1296"/>
      <c r="C10" s="1296"/>
      <c r="D10" s="1296"/>
      <c r="E10" s="1296"/>
      <c r="F10" s="1296"/>
      <c r="G10" s="1296"/>
      <c r="H10" s="1296"/>
      <c r="I10" s="1296"/>
      <c r="J10" s="1299"/>
      <c r="K10" s="1296" t="s">
        <v>261</v>
      </c>
      <c r="L10" s="1296"/>
      <c r="M10" s="1296"/>
      <c r="N10" s="1297"/>
      <c r="Q10" s="81"/>
    </row>
    <row r="11" spans="1:17" s="83" customFormat="1" ht="15" customHeight="1" x14ac:dyDescent="0.3">
      <c r="A11" s="1321" t="s">
        <v>110</v>
      </c>
      <c r="B11" s="1302"/>
      <c r="C11" s="1300"/>
      <c r="D11" s="1300"/>
      <c r="E11" s="1300"/>
      <c r="F11" s="1301" t="s">
        <v>88</v>
      </c>
      <c r="G11" s="1302"/>
      <c r="H11" s="1306"/>
      <c r="I11" s="1307"/>
      <c r="J11" s="1308"/>
      <c r="K11" s="1303"/>
      <c r="L11" s="1304"/>
      <c r="M11" s="1304"/>
      <c r="N11" s="1305"/>
      <c r="Q11" s="81"/>
    </row>
    <row r="12" spans="1:17" s="83" customFormat="1" ht="12" customHeight="1" x14ac:dyDescent="0.3">
      <c r="A12" s="1347" t="s">
        <v>481</v>
      </c>
      <c r="B12" s="1326"/>
      <c r="C12" s="1326"/>
      <c r="D12" s="1326"/>
      <c r="E12" s="1326"/>
      <c r="F12" s="1326"/>
      <c r="G12" s="1326"/>
      <c r="H12" s="1326"/>
      <c r="I12" s="1326"/>
      <c r="J12" s="1326"/>
      <c r="K12" s="1326"/>
      <c r="L12" s="1311" t="s">
        <v>482</v>
      </c>
      <c r="M12" s="1296"/>
      <c r="N12" s="1297"/>
      <c r="Q12" s="81"/>
    </row>
    <row r="13" spans="1:17" s="83" customFormat="1" ht="15" customHeight="1" x14ac:dyDescent="0.3">
      <c r="A13" s="1335" t="s">
        <v>69</v>
      </c>
      <c r="B13" s="1336"/>
      <c r="C13" s="601"/>
      <c r="D13" s="1337" t="s">
        <v>278</v>
      </c>
      <c r="E13" s="1336"/>
      <c r="F13" s="601"/>
      <c r="G13" s="1329"/>
      <c r="H13" s="1330"/>
      <c r="I13" s="1330"/>
      <c r="J13" s="1330"/>
      <c r="K13" s="1331"/>
      <c r="L13" s="1332"/>
      <c r="M13" s="1333"/>
      <c r="N13" s="1334"/>
      <c r="O13" s="86"/>
      <c r="Q13" s="81"/>
    </row>
    <row r="14" spans="1:17" s="83" customFormat="1" ht="12" customHeight="1" x14ac:dyDescent="0.3">
      <c r="A14" s="1288"/>
      <c r="B14" s="1287"/>
      <c r="C14" s="1287"/>
      <c r="D14" s="1287"/>
      <c r="E14" s="1287"/>
      <c r="F14" s="1287"/>
      <c r="G14" s="1287"/>
      <c r="H14" s="1287"/>
      <c r="I14" s="1287"/>
      <c r="J14" s="1287"/>
      <c r="K14" s="1287"/>
      <c r="L14" s="1287"/>
      <c r="M14" s="1287"/>
      <c r="N14" s="1289"/>
      <c r="Q14" s="81"/>
    </row>
    <row r="15" spans="1:17" s="83" customFormat="1" ht="15" customHeight="1" thickBot="1" x14ac:dyDescent="0.35">
      <c r="A15" s="1068"/>
      <c r="B15" s="789"/>
      <c r="C15" s="789"/>
      <c r="D15" s="789"/>
      <c r="E15" s="789"/>
      <c r="F15" s="789"/>
      <c r="G15" s="789"/>
      <c r="H15" s="789"/>
      <c r="I15" s="789"/>
      <c r="J15" s="789"/>
      <c r="K15" s="789"/>
      <c r="L15" s="789"/>
      <c r="M15" s="789"/>
      <c r="N15" s="1290"/>
      <c r="O15" s="86"/>
      <c r="Q15" s="81"/>
    </row>
    <row r="16" spans="1:17" s="87" customFormat="1" ht="12" customHeight="1" x14ac:dyDescent="0.2">
      <c r="A16" s="1341" t="s">
        <v>423</v>
      </c>
      <c r="B16" s="1342"/>
      <c r="C16" s="1342"/>
      <c r="D16" s="1342"/>
      <c r="E16" s="1342"/>
      <c r="F16" s="1342"/>
      <c r="G16" s="1342"/>
      <c r="H16" s="1342"/>
      <c r="I16" s="1342"/>
      <c r="J16" s="1342"/>
      <c r="K16" s="1342"/>
      <c r="L16" s="1342"/>
      <c r="M16" s="1342"/>
      <c r="N16" s="1343"/>
      <c r="Q16" s="83"/>
    </row>
    <row r="17" spans="1:20" s="83" customFormat="1" ht="12" customHeight="1" x14ac:dyDescent="0.2">
      <c r="A17" s="1298" t="s">
        <v>79</v>
      </c>
      <c r="B17" s="1296"/>
      <c r="C17" s="1296"/>
      <c r="D17" s="1311" t="s">
        <v>80</v>
      </c>
      <c r="E17" s="1296"/>
      <c r="F17" s="1296"/>
      <c r="G17" s="1296"/>
      <c r="H17" s="1296"/>
      <c r="I17" s="1311" t="s">
        <v>53</v>
      </c>
      <c r="J17" s="1296"/>
      <c r="K17" s="1296"/>
      <c r="L17" s="1296"/>
      <c r="M17" s="1296"/>
      <c r="N17" s="1297"/>
      <c r="Q17" s="87"/>
    </row>
    <row r="18" spans="1:20" s="83" customFormat="1" ht="10.95" customHeight="1" x14ac:dyDescent="0.25">
      <c r="A18" s="88"/>
      <c r="B18" s="455"/>
      <c r="C18" s="1070"/>
      <c r="D18" s="144"/>
      <c r="E18" s="455"/>
      <c r="F18" s="455"/>
      <c r="G18" s="455"/>
      <c r="H18" s="98"/>
      <c r="I18" s="91"/>
      <c r="J18" s="98"/>
      <c r="K18" s="98"/>
      <c r="L18" s="98"/>
      <c r="M18" s="98"/>
      <c r="N18" s="96"/>
      <c r="T18" s="85"/>
    </row>
    <row r="19" spans="1:20" s="83" customFormat="1" ht="10.95" customHeight="1" x14ac:dyDescent="0.25">
      <c r="A19" s="92"/>
      <c r="B19" s="93" t="s">
        <v>207</v>
      </c>
      <c r="C19" s="90"/>
      <c r="D19" s="1071"/>
      <c r="E19" s="93" t="s">
        <v>262</v>
      </c>
      <c r="F19" s="455"/>
      <c r="G19" s="455"/>
      <c r="H19" s="98"/>
      <c r="I19" s="1069"/>
      <c r="J19" s="460"/>
      <c r="K19" s="93" t="s">
        <v>264</v>
      </c>
      <c r="L19" s="460"/>
      <c r="M19" s="93" t="s">
        <v>270</v>
      </c>
      <c r="N19" s="96"/>
      <c r="T19" s="85"/>
    </row>
    <row r="20" spans="1:20" s="83" customFormat="1" ht="10.95" customHeight="1" x14ac:dyDescent="0.25">
      <c r="A20" s="97"/>
      <c r="B20" s="93"/>
      <c r="C20" s="455"/>
      <c r="D20" s="1072"/>
      <c r="E20" s="93"/>
      <c r="F20" s="455"/>
      <c r="G20" s="455"/>
      <c r="H20" s="98"/>
      <c r="I20" s="95"/>
      <c r="J20" s="455"/>
      <c r="K20" s="93"/>
      <c r="L20" s="98"/>
      <c r="M20" s="98"/>
      <c r="N20" s="96"/>
    </row>
    <row r="21" spans="1:20" s="83" customFormat="1" ht="10.95" customHeight="1" x14ac:dyDescent="0.25">
      <c r="A21" s="92"/>
      <c r="B21" s="93" t="s">
        <v>261</v>
      </c>
      <c r="C21" s="455"/>
      <c r="D21" s="460"/>
      <c r="E21" s="93" t="s">
        <v>268</v>
      </c>
      <c r="F21" s="455"/>
      <c r="G21" s="455"/>
      <c r="H21" s="94"/>
      <c r="I21" s="98"/>
      <c r="J21" s="460" t="s">
        <v>846</v>
      </c>
      <c r="K21" s="93" t="s">
        <v>265</v>
      </c>
      <c r="L21" s="460"/>
      <c r="M21" s="93" t="s">
        <v>269</v>
      </c>
      <c r="N21" s="96"/>
    </row>
    <row r="22" spans="1:20" s="83" customFormat="1" ht="10.95" customHeight="1" x14ac:dyDescent="0.25">
      <c r="A22" s="97"/>
      <c r="B22" s="93"/>
      <c r="C22" s="90"/>
      <c r="D22" s="455"/>
      <c r="E22" s="93"/>
      <c r="F22" s="455"/>
      <c r="G22" s="455"/>
      <c r="H22" s="94"/>
      <c r="I22" s="98"/>
      <c r="J22" s="455"/>
      <c r="K22" s="93"/>
      <c r="L22" s="98"/>
      <c r="M22" s="98"/>
      <c r="N22" s="96"/>
    </row>
    <row r="23" spans="1:20" s="83" customFormat="1" ht="10.95" customHeight="1" x14ac:dyDescent="0.25">
      <c r="A23" s="92"/>
      <c r="B23" s="93" t="s">
        <v>267</v>
      </c>
      <c r="C23" s="90"/>
      <c r="D23" s="1071"/>
      <c r="E23" s="93" t="s">
        <v>263</v>
      </c>
      <c r="F23" s="455"/>
      <c r="G23" s="455"/>
      <c r="H23" s="98"/>
      <c r="I23" s="1069"/>
      <c r="J23" s="460"/>
      <c r="K23" s="93" t="s">
        <v>266</v>
      </c>
      <c r="L23" s="460" t="s">
        <v>846</v>
      </c>
      <c r="M23" s="93" t="s">
        <v>271</v>
      </c>
      <c r="N23" s="96"/>
    </row>
    <row r="24" spans="1:20" s="83" customFormat="1" ht="10.95" customHeight="1" x14ac:dyDescent="0.25">
      <c r="A24" s="97"/>
      <c r="B24" s="455"/>
      <c r="C24" s="455"/>
      <c r="D24" s="91"/>
      <c r="E24" s="455"/>
      <c r="F24" s="455"/>
      <c r="G24" s="455"/>
      <c r="H24" s="94"/>
      <c r="I24" s="98"/>
      <c r="J24" s="98"/>
      <c r="K24" s="98"/>
      <c r="L24" s="98"/>
      <c r="M24" s="98"/>
      <c r="N24" s="96"/>
    </row>
    <row r="25" spans="1:20" s="83" customFormat="1" ht="4.5" customHeight="1" thickBot="1" x14ac:dyDescent="0.3">
      <c r="A25" s="99"/>
      <c r="B25" s="100"/>
      <c r="C25" s="101"/>
      <c r="D25" s="100"/>
      <c r="E25" s="100"/>
      <c r="F25" s="100"/>
      <c r="G25" s="100"/>
      <c r="H25" s="103"/>
      <c r="I25" s="102"/>
      <c r="J25" s="103"/>
      <c r="K25" s="103"/>
      <c r="L25" s="103"/>
      <c r="M25" s="103"/>
      <c r="N25" s="104"/>
    </row>
    <row r="26" spans="1:20" s="84" customFormat="1" ht="12" customHeight="1" x14ac:dyDescent="0.2">
      <c r="A26" s="1073" t="s">
        <v>111</v>
      </c>
      <c r="B26" s="1359" t="s">
        <v>51</v>
      </c>
      <c r="C26" s="1323"/>
      <c r="D26" s="1323"/>
      <c r="E26" s="1323"/>
      <c r="F26" s="1323"/>
      <c r="G26" s="1324"/>
      <c r="H26" s="1309" t="s">
        <v>258</v>
      </c>
      <c r="I26" s="1309"/>
      <c r="J26" s="1309"/>
      <c r="K26" s="1309"/>
      <c r="L26" s="1309"/>
      <c r="M26" s="1309"/>
      <c r="N26" s="1310"/>
    </row>
    <row r="27" spans="1:20" s="83" customFormat="1" ht="15" customHeight="1" x14ac:dyDescent="0.2">
      <c r="A27" s="105">
        <v>1</v>
      </c>
      <c r="B27" s="1353" t="s">
        <v>52</v>
      </c>
      <c r="C27" s="1354"/>
      <c r="D27" s="1354"/>
      <c r="E27" s="1354"/>
      <c r="F27" s="1354"/>
      <c r="G27" s="1355"/>
      <c r="H27" s="1358"/>
      <c r="I27" s="1356"/>
      <c r="J27" s="1356"/>
      <c r="K27" s="1356"/>
      <c r="L27" s="1356"/>
      <c r="M27" s="1356"/>
      <c r="N27" s="1357"/>
    </row>
    <row r="28" spans="1:20" s="83" customFormat="1" ht="15" customHeight="1" x14ac:dyDescent="0.2">
      <c r="A28" s="106">
        <v>2</v>
      </c>
      <c r="B28" s="1354" t="s">
        <v>700</v>
      </c>
      <c r="C28" s="1354"/>
      <c r="D28" s="1354"/>
      <c r="E28" s="1354"/>
      <c r="F28" s="1354"/>
      <c r="G28" s="1354"/>
      <c r="H28" s="1358"/>
      <c r="I28" s="1356"/>
      <c r="J28" s="1356"/>
      <c r="K28" s="1356"/>
      <c r="L28" s="1356"/>
      <c r="M28" s="1356"/>
      <c r="N28" s="1357"/>
    </row>
    <row r="29" spans="1:20" s="83" customFormat="1" ht="15" customHeight="1" x14ac:dyDescent="0.2">
      <c r="A29" s="105">
        <v>3</v>
      </c>
      <c r="B29" s="1353" t="s">
        <v>701</v>
      </c>
      <c r="C29" s="1354"/>
      <c r="D29" s="1354"/>
      <c r="E29" s="1354"/>
      <c r="F29" s="1354"/>
      <c r="G29" s="1355"/>
      <c r="H29" s="1356"/>
      <c r="I29" s="1356"/>
      <c r="J29" s="1356"/>
      <c r="K29" s="1356"/>
      <c r="L29" s="1356"/>
      <c r="M29" s="1356"/>
      <c r="N29" s="1357"/>
    </row>
    <row r="30" spans="1:20" s="83" customFormat="1" ht="15" customHeight="1" x14ac:dyDescent="0.2">
      <c r="A30" s="106">
        <v>4</v>
      </c>
      <c r="B30" s="1354" t="s">
        <v>83</v>
      </c>
      <c r="C30" s="1354"/>
      <c r="D30" s="1354"/>
      <c r="E30" s="1354"/>
      <c r="F30" s="1354"/>
      <c r="G30" s="1354"/>
      <c r="H30" s="1358"/>
      <c r="I30" s="1356"/>
      <c r="J30" s="1356"/>
      <c r="K30" s="1356"/>
      <c r="L30" s="1356"/>
      <c r="M30" s="1356"/>
      <c r="N30" s="1357"/>
    </row>
    <row r="31" spans="1:20" s="83" customFormat="1" ht="15" customHeight="1" x14ac:dyDescent="0.2">
      <c r="A31" s="105">
        <v>5</v>
      </c>
      <c r="B31" s="1353" t="s">
        <v>260</v>
      </c>
      <c r="C31" s="1354"/>
      <c r="D31" s="1354"/>
      <c r="E31" s="1354"/>
      <c r="F31" s="1354"/>
      <c r="G31" s="1355"/>
      <c r="H31" s="1356"/>
      <c r="I31" s="1356"/>
      <c r="J31" s="1356"/>
      <c r="K31" s="1356"/>
      <c r="L31" s="1356"/>
      <c r="M31" s="1356"/>
      <c r="N31" s="1357"/>
    </row>
    <row r="32" spans="1:20" s="83" customFormat="1" ht="15" customHeight="1" thickBot="1" x14ac:dyDescent="0.25">
      <c r="A32" s="606">
        <v>6</v>
      </c>
      <c r="B32" s="1351" t="s">
        <v>81</v>
      </c>
      <c r="C32" s="1352"/>
      <c r="D32" s="1352"/>
      <c r="E32" s="1352"/>
      <c r="F32" s="1352"/>
      <c r="G32" s="1352"/>
      <c r="H32" s="1348"/>
      <c r="I32" s="1349"/>
      <c r="J32" s="1349"/>
      <c r="K32" s="1349"/>
      <c r="L32" s="1349"/>
      <c r="M32" s="1349"/>
      <c r="N32" s="1350"/>
    </row>
    <row r="33" spans="1:16" s="83" customFormat="1" ht="12" customHeight="1" x14ac:dyDescent="0.2">
      <c r="A33" s="1338" t="s">
        <v>553</v>
      </c>
      <c r="B33" s="1339"/>
      <c r="C33" s="1339"/>
      <c r="D33" s="1339"/>
      <c r="E33" s="1339"/>
      <c r="F33" s="1339"/>
      <c r="G33" s="1339"/>
      <c r="H33" s="1339"/>
      <c r="I33" s="1339"/>
      <c r="J33" s="1339"/>
      <c r="K33" s="1339"/>
      <c r="L33" s="1339"/>
      <c r="M33" s="1339"/>
      <c r="N33" s="1340"/>
    </row>
    <row r="34" spans="1:16" ht="27.75" customHeight="1" thickBot="1" x14ac:dyDescent="0.3">
      <c r="A34" s="1392" t="s">
        <v>566</v>
      </c>
      <c r="B34" s="1393"/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3"/>
      <c r="N34" s="1394"/>
      <c r="P34" s="107"/>
    </row>
    <row r="35" spans="1:16" s="83" customFormat="1" ht="12" customHeight="1" x14ac:dyDescent="0.2">
      <c r="A35" s="1399" t="s">
        <v>554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1"/>
    </row>
    <row r="36" spans="1:16" s="83" customFormat="1" ht="40.5" customHeight="1" x14ac:dyDescent="0.2">
      <c r="A36" s="1389" t="s">
        <v>556</v>
      </c>
      <c r="B36" s="1390"/>
      <c r="C36" s="1390"/>
      <c r="D36" s="1390"/>
      <c r="E36" s="1390"/>
      <c r="F36" s="1390"/>
      <c r="G36" s="1390"/>
      <c r="H36" s="1390"/>
      <c r="I36" s="1390"/>
      <c r="J36" s="1390"/>
      <c r="K36" s="1390"/>
      <c r="L36" s="1390"/>
      <c r="M36" s="1390"/>
      <c r="N36" s="1391"/>
    </row>
    <row r="37" spans="1:16" s="83" customFormat="1" ht="12" customHeight="1" x14ac:dyDescent="0.2">
      <c r="A37" s="1321" t="s">
        <v>123</v>
      </c>
      <c r="B37" s="1369"/>
      <c r="C37" s="1369"/>
      <c r="D37" s="1369"/>
      <c r="E37" s="1369"/>
      <c r="F37" s="1369"/>
      <c r="G37" s="1369"/>
      <c r="H37" s="1369"/>
      <c r="I37" s="1369"/>
      <c r="J37" s="1325" t="s">
        <v>85</v>
      </c>
      <c r="K37" s="1326"/>
      <c r="L37" s="1326"/>
      <c r="M37" s="1326"/>
      <c r="N37" s="1362"/>
    </row>
    <row r="38" spans="1:16" s="83" customFormat="1" ht="15" customHeight="1" x14ac:dyDescent="0.2">
      <c r="A38" s="1366"/>
      <c r="B38" s="1367"/>
      <c r="C38" s="1367"/>
      <c r="D38" s="1367"/>
      <c r="E38" s="1367"/>
      <c r="F38" s="1367"/>
      <c r="G38" s="1367"/>
      <c r="H38" s="1367"/>
      <c r="I38" s="1368"/>
      <c r="J38" s="1363"/>
      <c r="K38" s="1364"/>
      <c r="L38" s="1364"/>
      <c r="M38" s="1364"/>
      <c r="N38" s="1365"/>
    </row>
    <row r="39" spans="1:16" s="83" customFormat="1" ht="15" customHeight="1" x14ac:dyDescent="0.2">
      <c r="A39" s="1347" t="s">
        <v>124</v>
      </c>
      <c r="B39" s="1326"/>
      <c r="C39" s="1326"/>
      <c r="D39" s="1326"/>
      <c r="E39" s="1326"/>
      <c r="F39" s="1326"/>
      <c r="G39" s="1326"/>
      <c r="H39" s="1326"/>
      <c r="I39" s="1361"/>
      <c r="J39" s="1325" t="s">
        <v>84</v>
      </c>
      <c r="K39" s="1326"/>
      <c r="L39" s="1326"/>
      <c r="M39" s="1326"/>
      <c r="N39" s="1362"/>
    </row>
    <row r="40" spans="1:16" s="83" customFormat="1" ht="15" customHeight="1" x14ac:dyDescent="0.2">
      <c r="A40" s="1402"/>
      <c r="B40" s="1304"/>
      <c r="C40" s="1304"/>
      <c r="D40" s="1304"/>
      <c r="E40" s="1304"/>
      <c r="F40" s="1304"/>
      <c r="G40" s="1304"/>
      <c r="H40" s="1304"/>
      <c r="I40" s="1403"/>
      <c r="J40" s="1404"/>
      <c r="K40" s="1405"/>
      <c r="L40" s="1405"/>
      <c r="M40" s="1405"/>
      <c r="N40" s="1406"/>
    </row>
    <row r="41" spans="1:16" s="83" customFormat="1" ht="12" customHeight="1" x14ac:dyDescent="0.2">
      <c r="A41" s="1298" t="s">
        <v>273</v>
      </c>
      <c r="B41" s="1296"/>
      <c r="C41" s="1296"/>
      <c r="D41" s="1296"/>
      <c r="E41" s="1296"/>
      <c r="F41" s="1296"/>
      <c r="G41" s="1296"/>
      <c r="H41" s="1296"/>
      <c r="I41" s="1296"/>
      <c r="J41" s="1296"/>
      <c r="K41" s="1296"/>
      <c r="L41" s="1296"/>
      <c r="M41" s="1296"/>
      <c r="N41" s="1297"/>
    </row>
    <row r="42" spans="1:16" s="83" customFormat="1" ht="15" customHeight="1" x14ac:dyDescent="0.25">
      <c r="A42" s="1407"/>
      <c r="B42" s="1408"/>
      <c r="C42" s="1408"/>
      <c r="D42" s="1408"/>
      <c r="E42" s="1408"/>
      <c r="F42" s="1408"/>
      <c r="G42" s="1408"/>
      <c r="H42" s="1408"/>
      <c r="I42" s="1408"/>
      <c r="J42" s="1408"/>
      <c r="K42" s="1408"/>
      <c r="L42" s="1408"/>
      <c r="M42" s="1408"/>
      <c r="N42" s="1409"/>
    </row>
    <row r="43" spans="1:16" s="83" customFormat="1" ht="12" customHeight="1" x14ac:dyDescent="0.2">
      <c r="A43" s="1327" t="s">
        <v>0</v>
      </c>
      <c r="B43" s="1328"/>
      <c r="C43" s="1328"/>
      <c r="D43" s="1328"/>
      <c r="E43" s="1328"/>
      <c r="F43" s="1328"/>
      <c r="G43" s="1328"/>
      <c r="H43" s="1328"/>
      <c r="I43" s="1328"/>
      <c r="J43" s="1328"/>
      <c r="K43" s="1328"/>
      <c r="L43" s="1328"/>
      <c r="M43" s="1328"/>
      <c r="N43" s="1395"/>
    </row>
    <row r="44" spans="1:16" s="83" customFormat="1" ht="15" customHeight="1" thickBot="1" x14ac:dyDescent="0.3">
      <c r="A44" s="1396"/>
      <c r="B44" s="1397"/>
      <c r="C44" s="1397"/>
      <c r="D44" s="1397"/>
      <c r="E44" s="1397"/>
      <c r="F44" s="1397"/>
      <c r="G44" s="1397"/>
      <c r="H44" s="1397"/>
      <c r="I44" s="1397"/>
      <c r="J44" s="1397"/>
      <c r="K44" s="1397"/>
      <c r="L44" s="1397"/>
      <c r="M44" s="1397"/>
      <c r="N44" s="1398"/>
    </row>
    <row r="45" spans="1:16" s="83" customFormat="1" ht="12" customHeight="1" x14ac:dyDescent="0.2">
      <c r="A45" s="1399" t="s">
        <v>555</v>
      </c>
      <c r="B45" s="1400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1"/>
    </row>
    <row r="46" spans="1:16" s="83" customFormat="1" ht="72" customHeight="1" x14ac:dyDescent="0.2">
      <c r="A46" s="1389" t="s">
        <v>567</v>
      </c>
      <c r="B46" s="1390"/>
      <c r="C46" s="1390"/>
      <c r="D46" s="1390"/>
      <c r="E46" s="1390"/>
      <c r="F46" s="1390"/>
      <c r="G46" s="1390"/>
      <c r="H46" s="1390"/>
      <c r="I46" s="1390"/>
      <c r="J46" s="1390"/>
      <c r="K46" s="1390"/>
      <c r="L46" s="1390"/>
      <c r="M46" s="1390"/>
      <c r="N46" s="1391"/>
    </row>
    <row r="47" spans="1:16" s="83" customFormat="1" ht="12" customHeight="1" x14ac:dyDescent="0.2">
      <c r="A47" s="1347" t="s">
        <v>125</v>
      </c>
      <c r="B47" s="1326"/>
      <c r="C47" s="1326"/>
      <c r="D47" s="1326"/>
      <c r="E47" s="1326"/>
      <c r="F47" s="1326"/>
      <c r="G47" s="1326"/>
      <c r="H47" s="1326"/>
      <c r="I47" s="1361"/>
      <c r="J47" s="1328" t="s">
        <v>85</v>
      </c>
      <c r="K47" s="1328"/>
      <c r="L47" s="1328"/>
      <c r="M47" s="1328"/>
      <c r="N47" s="1395"/>
    </row>
    <row r="48" spans="1:16" s="83" customFormat="1" ht="15" customHeight="1" x14ac:dyDescent="0.2">
      <c r="A48" s="1410"/>
      <c r="B48" s="1411"/>
      <c r="C48" s="1411"/>
      <c r="D48" s="1411"/>
      <c r="E48" s="1411"/>
      <c r="F48" s="1411"/>
      <c r="G48" s="1411"/>
      <c r="H48" s="1411"/>
      <c r="I48" s="1412"/>
      <c r="J48" s="1363"/>
      <c r="K48" s="1364"/>
      <c r="L48" s="1364"/>
      <c r="M48" s="1364"/>
      <c r="N48" s="1365"/>
    </row>
    <row r="49" spans="1:18" ht="12" customHeight="1" x14ac:dyDescent="0.25">
      <c r="A49" s="1347" t="s">
        <v>126</v>
      </c>
      <c r="B49" s="1326"/>
      <c r="C49" s="1326"/>
      <c r="D49" s="1326"/>
      <c r="E49" s="1326"/>
      <c r="F49" s="1326"/>
      <c r="G49" s="1326"/>
      <c r="H49" s="1326"/>
      <c r="I49" s="1326"/>
      <c r="J49" s="1311" t="s">
        <v>84</v>
      </c>
      <c r="K49" s="1296"/>
      <c r="L49" s="1296"/>
      <c r="M49" s="1296"/>
      <c r="N49" s="1297"/>
      <c r="O49" s="108"/>
      <c r="P49" s="108"/>
      <c r="Q49" s="83"/>
      <c r="R49" s="108"/>
    </row>
    <row r="50" spans="1:18" ht="15" customHeight="1" x14ac:dyDescent="0.25">
      <c r="A50" s="1410"/>
      <c r="B50" s="1411"/>
      <c r="C50" s="1411"/>
      <c r="D50" s="1411"/>
      <c r="E50" s="1411"/>
      <c r="F50" s="1411"/>
      <c r="G50" s="1411"/>
      <c r="H50" s="1411"/>
      <c r="I50" s="1412"/>
      <c r="J50" s="1404"/>
      <c r="K50" s="1405"/>
      <c r="L50" s="1405"/>
      <c r="M50" s="1405"/>
      <c r="N50" s="1406"/>
      <c r="Q50" s="108"/>
    </row>
    <row r="51" spans="1:18" s="83" customFormat="1" ht="12" customHeight="1" x14ac:dyDescent="0.2">
      <c r="A51" s="1347" t="s">
        <v>273</v>
      </c>
      <c r="B51" s="1326"/>
      <c r="C51" s="1326"/>
      <c r="D51" s="1326"/>
      <c r="E51" s="1326"/>
      <c r="F51" s="1326"/>
      <c r="G51" s="1326"/>
      <c r="H51" s="1326"/>
      <c r="I51" s="1326"/>
      <c r="J51" s="1326"/>
      <c r="K51" s="1326"/>
      <c r="L51" s="1326"/>
      <c r="M51" s="1326"/>
      <c r="N51" s="1362"/>
    </row>
    <row r="52" spans="1:18" s="83" customFormat="1" ht="15" customHeight="1" x14ac:dyDescent="0.25">
      <c r="A52" s="1407"/>
      <c r="B52" s="1408"/>
      <c r="C52" s="1408"/>
      <c r="D52" s="1408"/>
      <c r="E52" s="1408"/>
      <c r="F52" s="1408"/>
      <c r="G52" s="1408"/>
      <c r="H52" s="1408"/>
      <c r="I52" s="1408"/>
      <c r="J52" s="1408"/>
      <c r="K52" s="1408"/>
      <c r="L52" s="1408"/>
      <c r="M52" s="1408"/>
      <c r="N52" s="1409"/>
    </row>
    <row r="53" spans="1:18" s="83" customFormat="1" ht="12" customHeight="1" x14ac:dyDescent="0.2">
      <c r="A53" s="1327" t="s">
        <v>54</v>
      </c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95"/>
      <c r="O53" s="86"/>
    </row>
    <row r="54" spans="1:18" ht="13.8" thickBot="1" x14ac:dyDescent="0.3">
      <c r="A54" s="1396"/>
      <c r="B54" s="1397"/>
      <c r="C54" s="1397"/>
      <c r="D54" s="1397"/>
      <c r="E54" s="1397"/>
      <c r="F54" s="1397"/>
      <c r="G54" s="1397"/>
      <c r="H54" s="1397"/>
      <c r="I54" s="1397"/>
      <c r="J54" s="1397"/>
      <c r="K54" s="1397"/>
      <c r="L54" s="1397"/>
      <c r="M54" s="1397"/>
      <c r="N54" s="1398"/>
    </row>
    <row r="55" spans="1:18" x14ac:dyDescent="0.25">
      <c r="A55" s="1322" t="s">
        <v>474</v>
      </c>
      <c r="B55" s="1323"/>
      <c r="C55" s="1323"/>
      <c r="D55" s="1323"/>
      <c r="E55" s="1323"/>
      <c r="F55" s="1323"/>
      <c r="G55" s="1323"/>
      <c r="H55" s="1323"/>
      <c r="I55" s="1323"/>
      <c r="J55" s="1323"/>
      <c r="K55" s="1323"/>
      <c r="L55" s="1323"/>
      <c r="M55" s="1323"/>
      <c r="N55" s="1360"/>
    </row>
    <row r="56" spans="1:18" x14ac:dyDescent="0.25">
      <c r="A56" s="1327" t="s">
        <v>272</v>
      </c>
      <c r="B56" s="1328"/>
      <c r="C56" s="1386"/>
      <c r="D56" s="1387"/>
      <c r="E56" s="1387"/>
      <c r="F56" s="1387"/>
      <c r="G56" s="1387"/>
      <c r="H56" s="1387"/>
      <c r="I56" s="1388"/>
      <c r="J56" s="1301" t="s">
        <v>84</v>
      </c>
      <c r="K56" s="1302"/>
      <c r="L56" s="1383"/>
      <c r="M56" s="1384"/>
      <c r="N56" s="1385"/>
    </row>
    <row r="57" spans="1:18" x14ac:dyDescent="0.25">
      <c r="A57" s="1298" t="s">
        <v>124</v>
      </c>
      <c r="B57" s="1299"/>
      <c r="C57" s="1375"/>
      <c r="D57" s="1375"/>
      <c r="E57" s="1375"/>
      <c r="F57" s="1375"/>
      <c r="G57" s="1375"/>
      <c r="H57" s="1375"/>
      <c r="I57" s="1375"/>
      <c r="J57" s="109" t="s">
        <v>273</v>
      </c>
      <c r="K57" s="1376"/>
      <c r="L57" s="1377"/>
      <c r="M57" s="1377"/>
      <c r="N57" s="1378"/>
    </row>
    <row r="58" spans="1:18" x14ac:dyDescent="0.25">
      <c r="A58" s="1298" t="s">
        <v>762</v>
      </c>
      <c r="B58" s="1299"/>
      <c r="C58" s="1379"/>
      <c r="D58" s="1380"/>
      <c r="E58" s="1380"/>
      <c r="F58" s="1380"/>
      <c r="G58" s="1380"/>
      <c r="H58" s="1380"/>
      <c r="I58" s="1380"/>
      <c r="J58" s="1381"/>
      <c r="K58" s="1380"/>
      <c r="L58" s="1380"/>
      <c r="M58" s="1380"/>
      <c r="N58" s="1382"/>
    </row>
    <row r="59" spans="1:18" ht="13.8" thickBot="1" x14ac:dyDescent="0.3">
      <c r="A59" s="1373" t="s">
        <v>274</v>
      </c>
      <c r="B59" s="1374"/>
      <c r="C59" s="1370"/>
      <c r="D59" s="1371"/>
      <c r="E59" s="1371"/>
      <c r="F59" s="1371"/>
      <c r="G59" s="1371"/>
      <c r="H59" s="1371"/>
      <c r="I59" s="1371"/>
      <c r="J59" s="1371"/>
      <c r="K59" s="1371"/>
      <c r="L59" s="1371"/>
      <c r="M59" s="1371"/>
      <c r="N59" s="1372"/>
    </row>
  </sheetData>
  <sheetProtection algorithmName="SHA-512" hashValue="TYR1IQORAfT6uT3bJ5SzavzKoXXPo0G7rw3qFTdF842dsYpWXJZKlWWXLl46wyGFDCTMRj/9m+gGYM5etaqcIg==" saltValue="mYuumcEnxvWFSI+Mm6vZ3w==" spinCount="100000" sheet="1" scenarios="1"/>
  <mergeCells count="90">
    <mergeCell ref="A53:N53"/>
    <mergeCell ref="A54:N54"/>
    <mergeCell ref="A45:N45"/>
    <mergeCell ref="A46:N46"/>
    <mergeCell ref="A50:I50"/>
    <mergeCell ref="J50:N50"/>
    <mergeCell ref="A48:I48"/>
    <mergeCell ref="J48:N48"/>
    <mergeCell ref="A49:I49"/>
    <mergeCell ref="J49:N49"/>
    <mergeCell ref="A51:N51"/>
    <mergeCell ref="A52:N52"/>
    <mergeCell ref="J47:N47"/>
    <mergeCell ref="A43:N43"/>
    <mergeCell ref="A44:N44"/>
    <mergeCell ref="A35:N35"/>
    <mergeCell ref="A40:I40"/>
    <mergeCell ref="J40:N40"/>
    <mergeCell ref="A41:N41"/>
    <mergeCell ref="A42:N42"/>
    <mergeCell ref="C59:N59"/>
    <mergeCell ref="A59:B59"/>
    <mergeCell ref="A56:B56"/>
    <mergeCell ref="A57:B57"/>
    <mergeCell ref="C57:I57"/>
    <mergeCell ref="K57:N57"/>
    <mergeCell ref="A58:B58"/>
    <mergeCell ref="C58:N58"/>
    <mergeCell ref="J56:K56"/>
    <mergeCell ref="L56:N56"/>
    <mergeCell ref="C56:I56"/>
    <mergeCell ref="A55:N55"/>
    <mergeCell ref="A39:I39"/>
    <mergeCell ref="J39:N39"/>
    <mergeCell ref="H27:N27"/>
    <mergeCell ref="H26:N26"/>
    <mergeCell ref="H31:N31"/>
    <mergeCell ref="J38:N38"/>
    <mergeCell ref="A38:I38"/>
    <mergeCell ref="A37:I37"/>
    <mergeCell ref="J37:N37"/>
    <mergeCell ref="B28:G28"/>
    <mergeCell ref="H28:N28"/>
    <mergeCell ref="B31:G31"/>
    <mergeCell ref="A36:N36"/>
    <mergeCell ref="A34:N34"/>
    <mergeCell ref="A47:I47"/>
    <mergeCell ref="L12:N12"/>
    <mergeCell ref="A16:N16"/>
    <mergeCell ref="A5:I5"/>
    <mergeCell ref="A12:K12"/>
    <mergeCell ref="H32:N32"/>
    <mergeCell ref="B32:G32"/>
    <mergeCell ref="B29:G29"/>
    <mergeCell ref="H29:N29"/>
    <mergeCell ref="H30:N30"/>
    <mergeCell ref="B30:G30"/>
    <mergeCell ref="I17:N17"/>
    <mergeCell ref="A17:C17"/>
    <mergeCell ref="B27:G27"/>
    <mergeCell ref="B26:G26"/>
    <mergeCell ref="D17:H17"/>
    <mergeCell ref="G13:K13"/>
    <mergeCell ref="L13:N13"/>
    <mergeCell ref="A13:B13"/>
    <mergeCell ref="D13:E13"/>
    <mergeCell ref="A33:N33"/>
    <mergeCell ref="C11:E11"/>
    <mergeCell ref="F11:G11"/>
    <mergeCell ref="K11:N11"/>
    <mergeCell ref="H11:J11"/>
    <mergeCell ref="J4:N4"/>
    <mergeCell ref="M8:N8"/>
    <mergeCell ref="F9:J9"/>
    <mergeCell ref="J5:N5"/>
    <mergeCell ref="K9:L9"/>
    <mergeCell ref="M9:N9"/>
    <mergeCell ref="A9:E9"/>
    <mergeCell ref="A11:B11"/>
    <mergeCell ref="A4:I4"/>
    <mergeCell ref="F8:J8"/>
    <mergeCell ref="K8:L8"/>
    <mergeCell ref="A8:E8"/>
    <mergeCell ref="L6:N6"/>
    <mergeCell ref="A1:N1"/>
    <mergeCell ref="A2:N2"/>
    <mergeCell ref="A3:N3"/>
    <mergeCell ref="K10:N10"/>
    <mergeCell ref="A7:N7"/>
    <mergeCell ref="A10:J10"/>
  </mergeCells>
  <phoneticPr fontId="0" type="noConversion"/>
  <conditionalFormatting sqref="A5:I5">
    <cfRule type="cellIs" priority="3" stopIfTrue="1" operator="greaterThan">
      <formula>100</formula>
    </cfRule>
  </conditionalFormatting>
  <conditionalFormatting sqref="H27:N27">
    <cfRule type="cellIs" priority="4" stopIfTrue="1" operator="lessThan">
      <formula>1000000</formula>
    </cfRule>
  </conditionalFormatting>
  <conditionalFormatting sqref="J5:N5">
    <cfRule type="cellIs" dxfId="7" priority="1" operator="notEqual">
      <formula>0</formula>
    </cfRule>
  </conditionalFormatting>
  <printOptions horizontalCentered="1"/>
  <pageMargins left="0.5" right="0.25" top="0.25" bottom="0.57999999999999996" header="0.25" footer="0.25"/>
  <pageSetup scale="86" orientation="portrait" r:id="rId1"/>
  <headerFooter alignWithMargins="0">
    <oddFooter>&amp;L&amp;8 470-0030 (Rev. 02/25)&amp;C&amp;8&amp;P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6"/>
  <sheetViews>
    <sheetView zoomScaleNormal="100" workbookViewId="0">
      <pane ySplit="8" topLeftCell="A9" activePane="bottomLeft" state="frozen"/>
      <selection sqref="A1:N1"/>
      <selection pane="bottomLeft" activeCell="M13" sqref="M13"/>
    </sheetView>
  </sheetViews>
  <sheetFormatPr defaultColWidth="8.90625" defaultRowHeight="15" x14ac:dyDescent="0.25"/>
  <cols>
    <col min="1" max="1" width="30" style="117" customWidth="1"/>
    <col min="2" max="2" width="1.81640625" style="117" customWidth="1"/>
    <col min="3" max="4" width="6.81640625" style="117" customWidth="1"/>
    <col min="5" max="5" width="1.81640625" style="117" customWidth="1"/>
    <col min="6" max="6" width="8.6328125" style="117" bestFit="1" customWidth="1"/>
    <col min="7" max="7" width="1.81640625" style="117" customWidth="1"/>
    <col min="8" max="8" width="6" style="117" bestFit="1" customWidth="1"/>
    <col min="9" max="9" width="1.81640625" style="117" customWidth="1"/>
    <col min="10" max="11" width="8.90625" style="117"/>
    <col min="12" max="12" width="12.453125" style="117" customWidth="1"/>
    <col min="13" max="13" width="15" style="117" bestFit="1" customWidth="1"/>
    <col min="14" max="15" width="8.90625" style="117"/>
    <col min="16" max="16" width="15" style="30" bestFit="1" customWidth="1"/>
    <col min="17" max="16384" width="8.90625" style="30"/>
  </cols>
  <sheetData>
    <row r="1" spans="1:16" s="10" customFormat="1" ht="12" customHeight="1" x14ac:dyDescent="0.2">
      <c r="A1" s="1416" t="s">
        <v>7</v>
      </c>
      <c r="B1" s="1416"/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10"/>
      <c r="O1" s="110"/>
    </row>
    <row r="2" spans="1:16" s="10" customFormat="1" ht="10.95" customHeight="1" x14ac:dyDescent="0.2">
      <c r="A2" s="1424" t="s">
        <v>194</v>
      </c>
      <c r="B2" s="1425"/>
      <c r="C2" s="1421">
        <f>Certification!A5</f>
        <v>0</v>
      </c>
      <c r="D2" s="1422"/>
      <c r="E2" s="1422"/>
      <c r="F2" s="1422"/>
      <c r="G2" s="1422"/>
      <c r="H2" s="1423"/>
      <c r="I2" s="110"/>
      <c r="J2" s="111" t="s">
        <v>569</v>
      </c>
      <c r="K2" s="1421" t="str">
        <f>CONCATENATE(Certification!$H$27," ",Certification!$H$28)</f>
        <v xml:space="preserve"> </v>
      </c>
      <c r="L2" s="1423"/>
      <c r="M2" s="110"/>
      <c r="N2" s="110"/>
      <c r="O2" s="110"/>
    </row>
    <row r="3" spans="1:16" s="10" customFormat="1" ht="10.95" customHeight="1" x14ac:dyDescent="0.2">
      <c r="A3" s="111" t="s">
        <v>790</v>
      </c>
      <c r="B3" s="112"/>
      <c r="C3" s="1426">
        <f>Certification!C11</f>
        <v>0</v>
      </c>
      <c r="D3" s="1427"/>
      <c r="E3" s="1427"/>
      <c r="F3" s="1427"/>
      <c r="G3" s="1427"/>
      <c r="H3" s="1428"/>
      <c r="I3" s="110"/>
      <c r="J3" s="113" t="s">
        <v>88</v>
      </c>
      <c r="K3" s="1426">
        <f>Certification!H11</f>
        <v>0</v>
      </c>
      <c r="L3" s="1428"/>
      <c r="M3" s="110"/>
      <c r="N3" s="110"/>
      <c r="O3" s="110"/>
    </row>
    <row r="4" spans="1:16" s="10" customFormat="1" ht="3" customHeight="1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0"/>
      <c r="K4" s="110"/>
      <c r="L4" s="110"/>
      <c r="M4" s="110"/>
      <c r="N4" s="110"/>
      <c r="O4" s="110"/>
    </row>
    <row r="5" spans="1:16" s="10" customFormat="1" ht="22.2" customHeight="1" thickBot="1" x14ac:dyDescent="0.25">
      <c r="A5" s="1418" t="s">
        <v>579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20"/>
      <c r="N5" s="110"/>
      <c r="O5" s="110"/>
    </row>
    <row r="6" spans="1:16" ht="15.6" x14ac:dyDescent="0.3">
      <c r="A6" s="116"/>
      <c r="B6" s="116"/>
      <c r="C6" s="116"/>
      <c r="D6" s="116"/>
      <c r="E6" s="116"/>
      <c r="G6" s="116"/>
      <c r="I6" s="116"/>
    </row>
    <row r="7" spans="1:16" ht="14.25" customHeight="1" x14ac:dyDescent="0.3">
      <c r="A7" s="116"/>
      <c r="B7" s="116"/>
      <c r="C7" s="116"/>
      <c r="D7" s="116"/>
      <c r="E7" s="116"/>
      <c r="G7" s="116"/>
      <c r="I7" s="116"/>
    </row>
    <row r="8" spans="1:16" ht="39" customHeight="1" thickBot="1" x14ac:dyDescent="0.3">
      <c r="A8" s="608" t="s">
        <v>410</v>
      </c>
      <c r="B8" s="609"/>
      <c r="C8" s="1417" t="s">
        <v>483</v>
      </c>
      <c r="D8" s="1417"/>
      <c r="E8" s="609"/>
      <c r="F8" s="608" t="s">
        <v>411</v>
      </c>
      <c r="G8" s="609"/>
      <c r="H8" s="610" t="s">
        <v>51</v>
      </c>
      <c r="I8" s="609"/>
      <c r="J8" s="1417" t="s">
        <v>484</v>
      </c>
      <c r="K8" s="1417"/>
      <c r="L8" s="1417"/>
      <c r="M8" s="610" t="s">
        <v>561</v>
      </c>
      <c r="P8" s="70" t="s">
        <v>562</v>
      </c>
    </row>
    <row r="9" spans="1:16" x14ac:dyDescent="0.25">
      <c r="A9" s="369"/>
      <c r="B9" s="118"/>
      <c r="C9" s="1413"/>
      <c r="D9" s="1413"/>
      <c r="E9" s="118"/>
      <c r="F9" s="443"/>
      <c r="G9" s="118"/>
      <c r="H9" s="370"/>
      <c r="I9" s="118"/>
      <c r="J9" s="1413"/>
      <c r="K9" s="1413"/>
      <c r="L9" s="1413"/>
      <c r="M9" s="391"/>
      <c r="P9" s="70"/>
    </row>
    <row r="10" spans="1:16" x14ac:dyDescent="0.25">
      <c r="A10" s="369"/>
      <c r="B10" s="118"/>
      <c r="C10" s="1413"/>
      <c r="D10" s="1413"/>
      <c r="E10" s="118"/>
      <c r="F10" s="443"/>
      <c r="G10" s="118"/>
      <c r="H10" s="370"/>
      <c r="I10" s="118"/>
      <c r="J10" s="1413"/>
      <c r="K10" s="1413"/>
      <c r="L10" s="1413"/>
      <c r="M10" s="391"/>
      <c r="P10" s="70"/>
    </row>
    <row r="11" spans="1:16" x14ac:dyDescent="0.25">
      <c r="A11" s="369"/>
      <c r="B11" s="118"/>
      <c r="C11" s="1413"/>
      <c r="D11" s="1413"/>
      <c r="E11" s="118"/>
      <c r="F11" s="443"/>
      <c r="G11" s="118"/>
      <c r="H11" s="370"/>
      <c r="I11" s="118"/>
      <c r="J11" s="1413"/>
      <c r="K11" s="1413"/>
      <c r="L11" s="1413"/>
      <c r="M11" s="391"/>
    </row>
    <row r="12" spans="1:16" x14ac:dyDescent="0.25">
      <c r="A12" s="369"/>
      <c r="B12" s="118"/>
      <c r="C12" s="1413"/>
      <c r="D12" s="1413"/>
      <c r="E12" s="118"/>
      <c r="F12" s="443"/>
      <c r="G12" s="118"/>
      <c r="H12" s="370"/>
      <c r="I12" s="118"/>
      <c r="J12" s="1413"/>
      <c r="K12" s="1413"/>
      <c r="L12" s="1413"/>
      <c r="M12" s="391"/>
    </row>
    <row r="13" spans="1:16" x14ac:dyDescent="0.25">
      <c r="A13" s="369"/>
      <c r="B13" s="118"/>
      <c r="C13" s="1413"/>
      <c r="D13" s="1413"/>
      <c r="E13" s="118"/>
      <c r="F13" s="443"/>
      <c r="G13" s="118"/>
      <c r="H13" s="370"/>
      <c r="I13" s="118"/>
      <c r="J13" s="1413"/>
      <c r="K13" s="1413"/>
      <c r="L13" s="1413"/>
      <c r="M13" s="391"/>
    </row>
    <row r="14" spans="1:16" x14ac:dyDescent="0.25">
      <c r="A14" s="369"/>
      <c r="B14" s="118"/>
      <c r="C14" s="1413"/>
      <c r="D14" s="1413"/>
      <c r="E14" s="118"/>
      <c r="F14" s="443"/>
      <c r="G14" s="118"/>
      <c r="H14" s="370"/>
      <c r="I14" s="118"/>
      <c r="J14" s="1413"/>
      <c r="K14" s="1413"/>
      <c r="L14" s="1413"/>
      <c r="M14" s="391"/>
    </row>
    <row r="15" spans="1:16" x14ac:dyDescent="0.25">
      <c r="A15" s="369"/>
      <c r="B15" s="118"/>
      <c r="C15" s="1413"/>
      <c r="D15" s="1413"/>
      <c r="E15" s="118"/>
      <c r="F15" s="443"/>
      <c r="G15" s="118"/>
      <c r="H15" s="370"/>
      <c r="I15" s="118"/>
      <c r="J15" s="1413"/>
      <c r="K15" s="1413"/>
      <c r="L15" s="1413"/>
      <c r="M15" s="391"/>
    </row>
    <row r="16" spans="1:16" x14ac:dyDescent="0.25">
      <c r="A16" s="369"/>
      <c r="B16" s="118"/>
      <c r="C16" s="1413"/>
      <c r="D16" s="1413"/>
      <c r="E16" s="118"/>
      <c r="F16" s="443"/>
      <c r="G16" s="118"/>
      <c r="H16" s="370"/>
      <c r="I16" s="118"/>
      <c r="J16" s="1413"/>
      <c r="K16" s="1413"/>
      <c r="L16" s="1413"/>
      <c r="M16" s="391"/>
    </row>
    <row r="17" spans="1:13" x14ac:dyDescent="0.25">
      <c r="A17" s="369"/>
      <c r="B17" s="118"/>
      <c r="C17" s="1413"/>
      <c r="D17" s="1413"/>
      <c r="E17" s="118"/>
      <c r="F17" s="443"/>
      <c r="G17" s="118"/>
      <c r="H17" s="370"/>
      <c r="I17" s="118"/>
      <c r="J17" s="1413"/>
      <c r="K17" s="1413"/>
      <c r="L17" s="1413"/>
      <c r="M17" s="391"/>
    </row>
    <row r="18" spans="1:13" x14ac:dyDescent="0.25">
      <c r="A18" s="369"/>
      <c r="B18" s="118"/>
      <c r="C18" s="1413"/>
      <c r="D18" s="1413"/>
      <c r="E18" s="118"/>
      <c r="F18" s="443"/>
      <c r="G18" s="118"/>
      <c r="H18" s="370"/>
      <c r="I18" s="118"/>
      <c r="J18" s="1413"/>
      <c r="K18" s="1413"/>
      <c r="L18" s="1413"/>
      <c r="M18" s="391"/>
    </row>
    <row r="19" spans="1:13" x14ac:dyDescent="0.25">
      <c r="A19" s="369"/>
      <c r="B19" s="118"/>
      <c r="C19" s="1413"/>
      <c r="D19" s="1413"/>
      <c r="E19" s="118"/>
      <c r="F19" s="443"/>
      <c r="G19" s="118"/>
      <c r="H19" s="370"/>
      <c r="I19" s="118"/>
      <c r="J19" s="1413"/>
      <c r="K19" s="1413"/>
      <c r="L19" s="1413"/>
      <c r="M19" s="391"/>
    </row>
    <row r="20" spans="1:13" x14ac:dyDescent="0.25">
      <c r="A20" s="369"/>
      <c r="B20" s="118"/>
      <c r="C20" s="1413"/>
      <c r="D20" s="1413"/>
      <c r="E20" s="118"/>
      <c r="F20" s="443"/>
      <c r="G20" s="118"/>
      <c r="H20" s="370"/>
      <c r="I20" s="118"/>
      <c r="J20" s="1413"/>
      <c r="K20" s="1413"/>
      <c r="L20" s="1413"/>
      <c r="M20" s="391"/>
    </row>
    <row r="21" spans="1:13" x14ac:dyDescent="0.25">
      <c r="A21" s="369"/>
      <c r="B21" s="118"/>
      <c r="C21" s="1413"/>
      <c r="D21" s="1413"/>
      <c r="E21" s="118"/>
      <c r="F21" s="443"/>
      <c r="G21" s="118"/>
      <c r="H21" s="370"/>
      <c r="I21" s="118"/>
      <c r="J21" s="1413"/>
      <c r="K21" s="1413"/>
      <c r="L21" s="1413"/>
      <c r="M21" s="391"/>
    </row>
    <row r="22" spans="1:13" x14ac:dyDescent="0.25">
      <c r="A22" s="369"/>
      <c r="B22" s="118"/>
      <c r="C22" s="1413"/>
      <c r="D22" s="1413"/>
      <c r="E22" s="118"/>
      <c r="F22" s="443"/>
      <c r="G22" s="118"/>
      <c r="H22" s="370"/>
      <c r="I22" s="118"/>
      <c r="J22" s="1413"/>
      <c r="K22" s="1413"/>
      <c r="L22" s="1413"/>
      <c r="M22" s="391"/>
    </row>
    <row r="23" spans="1:13" x14ac:dyDescent="0.25">
      <c r="A23" s="369"/>
      <c r="B23" s="118"/>
      <c r="C23" s="1413"/>
      <c r="D23" s="1413"/>
      <c r="E23" s="118"/>
      <c r="F23" s="443"/>
      <c r="G23" s="118"/>
      <c r="H23" s="370"/>
      <c r="I23" s="118"/>
      <c r="J23" s="1413"/>
      <c r="K23" s="1413"/>
      <c r="L23" s="1413"/>
      <c r="M23" s="391"/>
    </row>
    <row r="24" spans="1:13" x14ac:dyDescent="0.25">
      <c r="A24" s="369"/>
      <c r="B24" s="118"/>
      <c r="C24" s="1413"/>
      <c r="D24" s="1413"/>
      <c r="E24" s="118"/>
      <c r="F24" s="443"/>
      <c r="G24" s="118"/>
      <c r="H24" s="370"/>
      <c r="I24" s="118"/>
      <c r="J24" s="1413"/>
      <c r="K24" s="1413"/>
      <c r="L24" s="1413"/>
      <c r="M24" s="391"/>
    </row>
    <row r="25" spans="1:13" x14ac:dyDescent="0.25">
      <c r="A25" s="369"/>
      <c r="B25" s="118"/>
      <c r="C25" s="1413"/>
      <c r="D25" s="1413"/>
      <c r="E25" s="118"/>
      <c r="F25" s="443"/>
      <c r="G25" s="118"/>
      <c r="H25" s="370"/>
      <c r="I25" s="118"/>
      <c r="J25" s="1413"/>
      <c r="K25" s="1413"/>
      <c r="L25" s="1413"/>
      <c r="M25" s="391"/>
    </row>
    <row r="26" spans="1:13" x14ac:dyDescent="0.25">
      <c r="A26" s="369"/>
      <c r="B26" s="118"/>
      <c r="C26" s="1413"/>
      <c r="D26" s="1413"/>
      <c r="E26" s="118"/>
      <c r="F26" s="443"/>
      <c r="G26" s="118"/>
      <c r="H26" s="370"/>
      <c r="I26" s="118"/>
      <c r="J26" s="1413"/>
      <c r="K26" s="1413"/>
      <c r="L26" s="1413"/>
      <c r="M26" s="391"/>
    </row>
    <row r="27" spans="1:13" x14ac:dyDescent="0.25">
      <c r="A27" s="369"/>
      <c r="B27" s="118"/>
      <c r="C27" s="1413"/>
      <c r="D27" s="1413"/>
      <c r="E27" s="118"/>
      <c r="F27" s="443"/>
      <c r="G27" s="118"/>
      <c r="H27" s="370"/>
      <c r="I27" s="118"/>
      <c r="J27" s="1413"/>
      <c r="K27" s="1413"/>
      <c r="L27" s="1413"/>
      <c r="M27" s="391"/>
    </row>
    <row r="28" spans="1:13" x14ac:dyDescent="0.25">
      <c r="A28" s="369"/>
      <c r="B28" s="118"/>
      <c r="C28" s="1413"/>
      <c r="D28" s="1413"/>
      <c r="E28" s="118"/>
      <c r="F28" s="443"/>
      <c r="G28" s="118"/>
      <c r="H28" s="370"/>
      <c r="I28" s="118"/>
      <c r="J28" s="1413"/>
      <c r="K28" s="1413"/>
      <c r="L28" s="1413"/>
      <c r="M28" s="391"/>
    </row>
    <row r="29" spans="1:13" x14ac:dyDescent="0.25">
      <c r="A29" s="369"/>
      <c r="B29" s="118"/>
      <c r="C29" s="1413"/>
      <c r="D29" s="1413"/>
      <c r="E29" s="118"/>
      <c r="F29" s="443"/>
      <c r="G29" s="118"/>
      <c r="H29" s="370"/>
      <c r="I29" s="118"/>
      <c r="J29" s="1413"/>
      <c r="K29" s="1413"/>
      <c r="L29" s="1413"/>
      <c r="M29" s="391"/>
    </row>
    <row r="30" spans="1:13" x14ac:dyDescent="0.25">
      <c r="A30" s="369"/>
      <c r="B30" s="118"/>
      <c r="C30" s="1413"/>
      <c r="D30" s="1413"/>
      <c r="E30" s="118"/>
      <c r="F30" s="443"/>
      <c r="G30" s="118"/>
      <c r="H30" s="370"/>
      <c r="I30" s="118"/>
      <c r="J30" s="1413"/>
      <c r="K30" s="1413"/>
      <c r="L30" s="1413"/>
      <c r="M30" s="391"/>
    </row>
    <row r="31" spans="1:13" x14ac:dyDescent="0.25">
      <c r="A31" s="369"/>
      <c r="B31" s="118"/>
      <c r="C31" s="1413"/>
      <c r="D31" s="1413"/>
      <c r="E31" s="118"/>
      <c r="F31" s="443"/>
      <c r="G31" s="118"/>
      <c r="H31" s="370"/>
      <c r="I31" s="118"/>
      <c r="J31" s="1413"/>
      <c r="K31" s="1413"/>
      <c r="L31" s="1413"/>
      <c r="M31" s="391"/>
    </row>
    <row r="32" spans="1:13" x14ac:dyDescent="0.25">
      <c r="A32" s="369"/>
      <c r="B32" s="118"/>
      <c r="C32" s="1413"/>
      <c r="D32" s="1413"/>
      <c r="E32" s="118"/>
      <c r="F32" s="443"/>
      <c r="G32" s="118"/>
      <c r="H32" s="370"/>
      <c r="I32" s="118"/>
      <c r="J32" s="1413"/>
      <c r="K32" s="1413"/>
      <c r="L32" s="1413"/>
      <c r="M32" s="391"/>
    </row>
    <row r="33" spans="1:13" x14ac:dyDescent="0.25">
      <c r="A33" s="369"/>
      <c r="B33" s="118"/>
      <c r="C33" s="1413"/>
      <c r="D33" s="1413"/>
      <c r="E33" s="118"/>
      <c r="F33" s="443"/>
      <c r="G33" s="118"/>
      <c r="H33" s="370"/>
      <c r="I33" s="118"/>
      <c r="J33" s="1413"/>
      <c r="K33" s="1413"/>
      <c r="L33" s="1413"/>
      <c r="M33" s="391"/>
    </row>
    <row r="34" spans="1:13" x14ac:dyDescent="0.25">
      <c r="A34" s="369"/>
      <c r="B34" s="118"/>
      <c r="C34" s="1413"/>
      <c r="D34" s="1413"/>
      <c r="E34" s="118"/>
      <c r="F34" s="443"/>
      <c r="G34" s="118"/>
      <c r="H34" s="370"/>
      <c r="I34" s="118"/>
      <c r="J34" s="1413"/>
      <c r="K34" s="1413"/>
      <c r="L34" s="1413"/>
      <c r="M34" s="391"/>
    </row>
    <row r="35" spans="1:13" x14ac:dyDescent="0.25">
      <c r="A35" s="369"/>
      <c r="B35" s="118"/>
      <c r="C35" s="1413"/>
      <c r="D35" s="1413"/>
      <c r="E35" s="118"/>
      <c r="F35" s="443"/>
      <c r="G35" s="118"/>
      <c r="H35" s="370"/>
      <c r="I35" s="118"/>
      <c r="J35" s="1413"/>
      <c r="K35" s="1413"/>
      <c r="L35" s="1413"/>
      <c r="M35" s="391"/>
    </row>
    <row r="36" spans="1:13" x14ac:dyDescent="0.25">
      <c r="A36" s="369"/>
      <c r="B36" s="118"/>
      <c r="C36" s="1413"/>
      <c r="D36" s="1413"/>
      <c r="E36" s="118"/>
      <c r="F36" s="443"/>
      <c r="G36" s="118"/>
      <c r="H36" s="370"/>
      <c r="I36" s="118"/>
      <c r="J36" s="1413"/>
      <c r="K36" s="1413"/>
      <c r="L36" s="1413"/>
      <c r="M36" s="391"/>
    </row>
    <row r="37" spans="1:13" x14ac:dyDescent="0.25">
      <c r="A37" s="369"/>
      <c r="B37" s="118"/>
      <c r="C37" s="1413"/>
      <c r="D37" s="1413"/>
      <c r="E37" s="118"/>
      <c r="F37" s="443"/>
      <c r="G37" s="118"/>
      <c r="H37" s="370"/>
      <c r="I37" s="118"/>
      <c r="J37" s="1413"/>
      <c r="K37" s="1413"/>
      <c r="L37" s="1413"/>
      <c r="M37" s="391"/>
    </row>
    <row r="38" spans="1:13" x14ac:dyDescent="0.25">
      <c r="A38" s="369"/>
      <c r="B38" s="118"/>
      <c r="C38" s="1413"/>
      <c r="D38" s="1413"/>
      <c r="E38" s="118"/>
      <c r="F38" s="443"/>
      <c r="G38" s="118"/>
      <c r="H38" s="370"/>
      <c r="I38" s="118"/>
      <c r="J38" s="1413"/>
      <c r="K38" s="1413"/>
      <c r="L38" s="1413"/>
      <c r="M38" s="391"/>
    </row>
    <row r="39" spans="1:13" x14ac:dyDescent="0.25">
      <c r="A39" s="369"/>
      <c r="B39" s="118"/>
      <c r="C39" s="1413"/>
      <c r="D39" s="1413"/>
      <c r="E39" s="118"/>
      <c r="F39" s="443"/>
      <c r="G39" s="118"/>
      <c r="H39" s="370"/>
      <c r="I39" s="118"/>
      <c r="J39" s="1413"/>
      <c r="K39" s="1413"/>
      <c r="L39" s="1413"/>
      <c r="M39" s="391"/>
    </row>
    <row r="40" spans="1:13" x14ac:dyDescent="0.25">
      <c r="A40" s="369"/>
      <c r="B40" s="118"/>
      <c r="C40" s="1413"/>
      <c r="D40" s="1413"/>
      <c r="E40" s="118"/>
      <c r="F40" s="443"/>
      <c r="G40" s="118"/>
      <c r="H40" s="370"/>
      <c r="I40" s="118"/>
      <c r="J40" s="1413"/>
      <c r="K40" s="1413"/>
      <c r="L40" s="1413"/>
      <c r="M40" s="391"/>
    </row>
    <row r="41" spans="1:13" x14ac:dyDescent="0.25">
      <c r="A41" s="369"/>
      <c r="B41" s="118"/>
      <c r="C41" s="1413"/>
      <c r="D41" s="1413"/>
      <c r="E41" s="118"/>
      <c r="F41" s="443"/>
      <c r="G41" s="118"/>
      <c r="H41" s="370"/>
      <c r="I41" s="118"/>
      <c r="J41" s="1413"/>
      <c r="K41" s="1413"/>
      <c r="L41" s="1413"/>
      <c r="M41" s="391"/>
    </row>
    <row r="42" spans="1:13" x14ac:dyDescent="0.25">
      <c r="A42" s="369"/>
      <c r="B42" s="118"/>
      <c r="C42" s="1413"/>
      <c r="D42" s="1413"/>
      <c r="E42" s="118"/>
      <c r="F42" s="443"/>
      <c r="G42" s="118"/>
      <c r="H42" s="370"/>
      <c r="I42" s="118"/>
      <c r="J42" s="1413"/>
      <c r="K42" s="1413"/>
      <c r="L42" s="1413"/>
      <c r="M42" s="391"/>
    </row>
    <row r="43" spans="1:13" x14ac:dyDescent="0.25">
      <c r="A43" s="369"/>
      <c r="B43" s="118"/>
      <c r="C43" s="1413"/>
      <c r="D43" s="1413"/>
      <c r="E43" s="118"/>
      <c r="F43" s="443"/>
      <c r="G43" s="118"/>
      <c r="H43" s="370"/>
      <c r="I43" s="118"/>
      <c r="J43" s="1413"/>
      <c r="K43" s="1413"/>
      <c r="L43" s="1413"/>
      <c r="M43" s="391"/>
    </row>
    <row r="44" spans="1:13" x14ac:dyDescent="0.25">
      <c r="A44" s="369"/>
      <c r="B44" s="118"/>
      <c r="C44" s="1413"/>
      <c r="D44" s="1413"/>
      <c r="E44" s="118"/>
      <c r="F44" s="443"/>
      <c r="G44" s="118"/>
      <c r="H44" s="370"/>
      <c r="I44" s="118"/>
      <c r="J44" s="1413"/>
      <c r="K44" s="1413"/>
      <c r="L44" s="1413"/>
      <c r="M44" s="391"/>
    </row>
    <row r="45" spans="1:13" x14ac:dyDescent="0.25">
      <c r="A45" s="369"/>
      <c r="B45" s="118"/>
      <c r="C45" s="1413"/>
      <c r="D45" s="1413"/>
      <c r="E45" s="118"/>
      <c r="F45" s="443"/>
      <c r="G45" s="118"/>
      <c r="H45" s="370"/>
      <c r="I45" s="118"/>
      <c r="J45" s="1413"/>
      <c r="K45" s="1413"/>
      <c r="L45" s="1413"/>
      <c r="M45" s="391"/>
    </row>
    <row r="46" spans="1:13" x14ac:dyDescent="0.25">
      <c r="A46" s="369"/>
      <c r="B46" s="118"/>
      <c r="C46" s="1413"/>
      <c r="D46" s="1413"/>
      <c r="E46" s="118"/>
      <c r="F46" s="443"/>
      <c r="G46" s="118"/>
      <c r="H46" s="370"/>
      <c r="I46" s="118"/>
      <c r="J46" s="1413"/>
      <c r="K46" s="1413"/>
      <c r="L46" s="1413"/>
      <c r="M46" s="391"/>
    </row>
    <row r="47" spans="1:13" x14ac:dyDescent="0.25">
      <c r="A47" s="369"/>
      <c r="B47" s="118"/>
      <c r="C47" s="1413"/>
      <c r="D47" s="1413"/>
      <c r="E47" s="118"/>
      <c r="F47" s="443"/>
      <c r="G47" s="118"/>
      <c r="H47" s="370"/>
      <c r="I47" s="118"/>
      <c r="J47" s="1413"/>
      <c r="K47" s="1413"/>
      <c r="L47" s="1413"/>
      <c r="M47" s="391"/>
    </row>
    <row r="48" spans="1:13" x14ac:dyDescent="0.25">
      <c r="A48" s="369"/>
      <c r="B48" s="118"/>
      <c r="C48" s="1413"/>
      <c r="D48" s="1413"/>
      <c r="E48" s="118"/>
      <c r="F48" s="443"/>
      <c r="G48" s="118"/>
      <c r="H48" s="370"/>
      <c r="I48" s="118"/>
      <c r="J48" s="1413"/>
      <c r="K48" s="1413"/>
      <c r="L48" s="1413"/>
      <c r="M48" s="391"/>
    </row>
    <row r="49" spans="1:13" x14ac:dyDescent="0.25">
      <c r="A49" s="369"/>
      <c r="B49" s="118"/>
      <c r="C49" s="1413"/>
      <c r="D49" s="1413"/>
      <c r="E49" s="118"/>
      <c r="F49" s="443"/>
      <c r="G49" s="118"/>
      <c r="H49" s="370"/>
      <c r="I49" s="118"/>
      <c r="J49" s="1413"/>
      <c r="K49" s="1413"/>
      <c r="L49" s="1413"/>
      <c r="M49" s="391"/>
    </row>
    <row r="50" spans="1:13" x14ac:dyDescent="0.25">
      <c r="A50" s="369"/>
      <c r="B50" s="118"/>
      <c r="C50" s="1413"/>
      <c r="D50" s="1413"/>
      <c r="E50" s="118"/>
      <c r="F50" s="443"/>
      <c r="G50" s="118"/>
      <c r="H50" s="370"/>
      <c r="I50" s="118"/>
      <c r="J50" s="1413"/>
      <c r="K50" s="1413"/>
      <c r="L50" s="1413"/>
      <c r="M50" s="391"/>
    </row>
    <row r="51" spans="1:13" x14ac:dyDescent="0.25">
      <c r="A51" s="369"/>
      <c r="B51" s="118"/>
      <c r="C51" s="1413"/>
      <c r="D51" s="1413"/>
      <c r="E51" s="118"/>
      <c r="F51" s="443"/>
      <c r="G51" s="118"/>
      <c r="H51" s="370"/>
      <c r="I51" s="118"/>
      <c r="J51" s="1413"/>
      <c r="K51" s="1413"/>
      <c r="L51" s="1413"/>
      <c r="M51" s="391"/>
    </row>
    <row r="52" spans="1:13" x14ac:dyDescent="0.25">
      <c r="A52" s="369"/>
      <c r="B52" s="118"/>
      <c r="C52" s="1413"/>
      <c r="D52" s="1413"/>
      <c r="E52" s="118"/>
      <c r="F52" s="443"/>
      <c r="G52" s="118"/>
      <c r="H52" s="370"/>
      <c r="I52" s="118"/>
      <c r="J52" s="1413"/>
      <c r="K52" s="1413"/>
      <c r="L52" s="1413"/>
      <c r="M52" s="391"/>
    </row>
    <row r="53" spans="1:13" x14ac:dyDescent="0.25">
      <c r="A53" s="369"/>
      <c r="B53" s="118"/>
      <c r="C53" s="1413"/>
      <c r="D53" s="1413"/>
      <c r="E53" s="118"/>
      <c r="F53" s="443"/>
      <c r="G53" s="118"/>
      <c r="H53" s="370"/>
      <c r="I53" s="118"/>
      <c r="J53" s="1413"/>
      <c r="K53" s="1413"/>
      <c r="L53" s="1413"/>
      <c r="M53" s="391"/>
    </row>
    <row r="54" spans="1:13" x14ac:dyDescent="0.25">
      <c r="A54" s="369"/>
      <c r="B54" s="118"/>
      <c r="C54" s="1413"/>
      <c r="D54" s="1413"/>
      <c r="E54" s="118"/>
      <c r="F54" s="443"/>
      <c r="G54" s="118"/>
      <c r="H54" s="370"/>
      <c r="I54" s="118"/>
      <c r="J54" s="1413"/>
      <c r="K54" s="1413"/>
      <c r="L54" s="1413"/>
      <c r="M54" s="391"/>
    </row>
    <row r="55" spans="1:13" x14ac:dyDescent="0.25">
      <c r="A55" s="369"/>
      <c r="B55" s="118"/>
      <c r="C55" s="1413"/>
      <c r="D55" s="1413"/>
      <c r="E55" s="118"/>
      <c r="F55" s="443"/>
      <c r="G55" s="118"/>
      <c r="H55" s="370"/>
      <c r="I55" s="118"/>
      <c r="J55" s="1413"/>
      <c r="K55" s="1413"/>
      <c r="L55" s="1413"/>
      <c r="M55" s="391"/>
    </row>
    <row r="56" spans="1:13" x14ac:dyDescent="0.25">
      <c r="A56" s="369"/>
      <c r="B56" s="118"/>
      <c r="C56" s="1413"/>
      <c r="D56" s="1413"/>
      <c r="E56" s="118"/>
      <c r="F56" s="443"/>
      <c r="G56" s="118"/>
      <c r="H56" s="370"/>
      <c r="I56" s="118"/>
      <c r="J56" s="1413"/>
      <c r="K56" s="1413"/>
      <c r="L56" s="1413"/>
      <c r="M56" s="391"/>
    </row>
    <row r="57" spans="1:13" x14ac:dyDescent="0.25">
      <c r="A57" s="369"/>
      <c r="B57" s="118"/>
      <c r="C57" s="1413"/>
      <c r="D57" s="1413"/>
      <c r="E57" s="118"/>
      <c r="F57" s="443"/>
      <c r="G57" s="118"/>
      <c r="H57" s="370"/>
      <c r="I57" s="118"/>
      <c r="J57" s="1413"/>
      <c r="K57" s="1413"/>
      <c r="L57" s="1413"/>
      <c r="M57" s="391"/>
    </row>
    <row r="58" spans="1:13" x14ac:dyDescent="0.25">
      <c r="A58" s="369"/>
      <c r="B58" s="118"/>
      <c r="C58" s="1413"/>
      <c r="D58" s="1413"/>
      <c r="E58" s="118"/>
      <c r="F58" s="443"/>
      <c r="G58" s="118"/>
      <c r="H58" s="370"/>
      <c r="I58" s="118"/>
      <c r="J58" s="1413"/>
      <c r="K58" s="1413"/>
      <c r="L58" s="1413"/>
      <c r="M58" s="391"/>
    </row>
    <row r="59" spans="1:13" x14ac:dyDescent="0.25">
      <c r="A59" s="369"/>
      <c r="B59" s="118"/>
      <c r="C59" s="1413"/>
      <c r="D59" s="1413"/>
      <c r="E59" s="118"/>
      <c r="F59" s="443"/>
      <c r="G59" s="118"/>
      <c r="H59" s="370"/>
      <c r="I59" s="118"/>
      <c r="J59" s="1413"/>
      <c r="K59" s="1413"/>
      <c r="L59" s="1413"/>
      <c r="M59" s="391"/>
    </row>
    <row r="60" spans="1:13" x14ac:dyDescent="0.25">
      <c r="A60" s="369"/>
      <c r="B60" s="118"/>
      <c r="C60" s="1413"/>
      <c r="D60" s="1413"/>
      <c r="E60" s="118"/>
      <c r="F60" s="443"/>
      <c r="G60" s="118"/>
      <c r="H60" s="370"/>
      <c r="I60" s="118"/>
      <c r="J60" s="1413"/>
      <c r="K60" s="1413"/>
      <c r="L60" s="1413"/>
      <c r="M60" s="391"/>
    </row>
    <row r="61" spans="1:13" x14ac:dyDescent="0.25">
      <c r="A61" s="369"/>
      <c r="B61" s="118"/>
      <c r="C61" s="1413"/>
      <c r="D61" s="1413"/>
      <c r="E61" s="118"/>
      <c r="F61" s="443"/>
      <c r="G61" s="118"/>
      <c r="H61" s="370"/>
      <c r="I61" s="118"/>
      <c r="J61" s="1413"/>
      <c r="K61" s="1413"/>
      <c r="L61" s="1413"/>
      <c r="M61" s="391"/>
    </row>
    <row r="62" spans="1:13" x14ac:dyDescent="0.25">
      <c r="A62" s="369"/>
      <c r="B62" s="118"/>
      <c r="C62" s="1413"/>
      <c r="D62" s="1413"/>
      <c r="E62" s="118"/>
      <c r="F62" s="443"/>
      <c r="G62" s="118"/>
      <c r="H62" s="370"/>
      <c r="I62" s="118"/>
      <c r="J62" s="1413"/>
      <c r="K62" s="1413"/>
      <c r="L62" s="1413"/>
      <c r="M62" s="391"/>
    </row>
    <row r="63" spans="1:13" x14ac:dyDescent="0.25">
      <c r="A63" s="369"/>
      <c r="B63" s="118"/>
      <c r="C63" s="1413"/>
      <c r="D63" s="1413"/>
      <c r="E63" s="118"/>
      <c r="F63" s="443"/>
      <c r="G63" s="118"/>
      <c r="H63" s="370"/>
      <c r="I63" s="118"/>
      <c r="J63" s="1413"/>
      <c r="K63" s="1413"/>
      <c r="L63" s="1413"/>
      <c r="M63" s="391"/>
    </row>
    <row r="64" spans="1:13" x14ac:dyDescent="0.25">
      <c r="A64" s="369"/>
      <c r="B64" s="118"/>
      <c r="C64" s="1413"/>
      <c r="D64" s="1413"/>
      <c r="E64" s="118"/>
      <c r="F64" s="443"/>
      <c r="G64" s="118"/>
      <c r="H64" s="370"/>
      <c r="I64" s="118"/>
      <c r="J64" s="1413"/>
      <c r="K64" s="1413"/>
      <c r="L64" s="1413"/>
      <c r="M64" s="391"/>
    </row>
    <row r="65" spans="1:12" x14ac:dyDescent="0.25">
      <c r="A65" s="118"/>
      <c r="B65" s="118"/>
      <c r="C65" s="1414"/>
      <c r="D65" s="1414"/>
      <c r="E65" s="118"/>
      <c r="F65" s="119"/>
      <c r="G65" s="118"/>
      <c r="H65" s="118"/>
      <c r="I65" s="118"/>
      <c r="J65" s="1415"/>
      <c r="K65" s="1415"/>
      <c r="L65" s="1415"/>
    </row>
    <row r="66" spans="1:12" x14ac:dyDescent="0.25">
      <c r="A66" s="118"/>
      <c r="B66" s="118"/>
      <c r="C66" s="1414"/>
      <c r="D66" s="1414"/>
      <c r="E66" s="118"/>
      <c r="F66" s="119"/>
      <c r="G66" s="118"/>
      <c r="H66" s="118"/>
      <c r="I66" s="118"/>
      <c r="J66" s="1415"/>
      <c r="K66" s="1415"/>
      <c r="L66" s="1415"/>
    </row>
    <row r="67" spans="1:12" x14ac:dyDescent="0.25">
      <c r="A67" s="118"/>
      <c r="B67" s="118"/>
      <c r="C67" s="1414"/>
      <c r="D67" s="1414"/>
      <c r="E67" s="118"/>
      <c r="F67" s="119"/>
      <c r="G67" s="118"/>
      <c r="H67" s="118"/>
      <c r="I67" s="118"/>
      <c r="J67" s="1415"/>
      <c r="K67" s="1415"/>
      <c r="L67" s="1415"/>
    </row>
    <row r="68" spans="1:12" x14ac:dyDescent="0.25">
      <c r="A68" s="118"/>
      <c r="B68" s="118"/>
      <c r="C68" s="1414"/>
      <c r="D68" s="1414"/>
      <c r="E68" s="118"/>
      <c r="F68" s="119"/>
      <c r="G68" s="118"/>
      <c r="H68" s="118"/>
      <c r="I68" s="118"/>
      <c r="J68" s="1415"/>
      <c r="K68" s="1415"/>
      <c r="L68" s="1415"/>
    </row>
    <row r="69" spans="1:12" x14ac:dyDescent="0.25">
      <c r="A69" s="118"/>
      <c r="B69" s="118"/>
      <c r="C69" s="119"/>
      <c r="D69" s="119"/>
      <c r="E69" s="118"/>
      <c r="F69" s="118"/>
      <c r="G69" s="118"/>
      <c r="H69" s="118"/>
      <c r="I69" s="118"/>
      <c r="J69" s="120"/>
      <c r="K69" s="120"/>
      <c r="L69" s="120"/>
    </row>
    <row r="70" spans="1:12" x14ac:dyDescent="0.25">
      <c r="A70" s="118"/>
      <c r="B70" s="118"/>
      <c r="C70" s="119"/>
      <c r="D70" s="119"/>
      <c r="E70" s="118"/>
      <c r="F70" s="118"/>
      <c r="G70" s="118"/>
      <c r="H70" s="118"/>
      <c r="I70" s="118"/>
      <c r="J70" s="120"/>
      <c r="K70" s="120"/>
      <c r="L70" s="120"/>
    </row>
    <row r="71" spans="1:12" x14ac:dyDescent="0.25">
      <c r="A71" s="118"/>
      <c r="B71" s="118"/>
      <c r="C71" s="119"/>
      <c r="D71" s="119"/>
      <c r="E71" s="118"/>
      <c r="F71" s="118"/>
      <c r="G71" s="118"/>
      <c r="H71" s="118"/>
      <c r="I71" s="118"/>
      <c r="J71" s="120"/>
      <c r="K71" s="120"/>
      <c r="L71" s="120"/>
    </row>
    <row r="72" spans="1:12" x14ac:dyDescent="0.25">
      <c r="A72" s="118"/>
      <c r="B72" s="118"/>
      <c r="C72" s="119"/>
      <c r="D72" s="119"/>
      <c r="E72" s="118"/>
      <c r="F72" s="118"/>
      <c r="G72" s="118"/>
      <c r="H72" s="118"/>
      <c r="I72" s="118"/>
      <c r="J72" s="120"/>
      <c r="K72" s="120"/>
      <c r="L72" s="120"/>
    </row>
    <row r="73" spans="1:12" x14ac:dyDescent="0.25">
      <c r="A73" s="118"/>
      <c r="B73" s="118"/>
      <c r="C73" s="119"/>
      <c r="D73" s="119"/>
      <c r="E73" s="118"/>
      <c r="F73" s="118"/>
      <c r="G73" s="118"/>
      <c r="H73" s="118"/>
      <c r="I73" s="118"/>
      <c r="J73" s="120"/>
      <c r="K73" s="120"/>
      <c r="L73" s="120"/>
    </row>
    <row r="74" spans="1:12" x14ac:dyDescent="0.25">
      <c r="A74" s="118"/>
      <c r="B74" s="118"/>
      <c r="C74" s="119"/>
      <c r="D74" s="119"/>
      <c r="E74" s="118"/>
      <c r="F74" s="118"/>
      <c r="G74" s="118"/>
      <c r="H74" s="118"/>
      <c r="I74" s="118"/>
      <c r="J74" s="120"/>
      <c r="K74" s="120"/>
      <c r="L74" s="120"/>
    </row>
    <row r="75" spans="1:12" x14ac:dyDescent="0.25">
      <c r="A75" s="118"/>
      <c r="B75" s="118"/>
      <c r="C75" s="119"/>
      <c r="D75" s="119"/>
      <c r="E75" s="118"/>
      <c r="F75" s="118"/>
      <c r="G75" s="118"/>
      <c r="H75" s="118"/>
      <c r="I75" s="118"/>
      <c r="J75" s="120"/>
      <c r="K75" s="120"/>
      <c r="L75" s="120"/>
    </row>
    <row r="76" spans="1:12" x14ac:dyDescent="0.25">
      <c r="A76" s="118"/>
      <c r="B76" s="118"/>
      <c r="C76" s="119"/>
      <c r="D76" s="119"/>
      <c r="E76" s="118"/>
      <c r="F76" s="118"/>
      <c r="G76" s="118"/>
      <c r="H76" s="118"/>
      <c r="I76" s="118"/>
      <c r="J76" s="120"/>
      <c r="K76" s="120"/>
      <c r="L76" s="120"/>
    </row>
    <row r="77" spans="1:12" x14ac:dyDescent="0.25">
      <c r="A77" s="118"/>
      <c r="B77" s="118"/>
      <c r="C77" s="119"/>
      <c r="D77" s="119"/>
      <c r="E77" s="118"/>
      <c r="F77" s="118"/>
      <c r="G77" s="118"/>
      <c r="H77" s="118"/>
      <c r="I77" s="118"/>
      <c r="J77" s="120"/>
      <c r="K77" s="120"/>
      <c r="L77" s="120"/>
    </row>
    <row r="78" spans="1:12" x14ac:dyDescent="0.25">
      <c r="A78" s="118"/>
      <c r="B78" s="118"/>
      <c r="C78" s="119"/>
      <c r="D78" s="119"/>
      <c r="E78" s="118"/>
      <c r="F78" s="118"/>
      <c r="G78" s="118"/>
      <c r="H78" s="118"/>
      <c r="I78" s="118"/>
      <c r="J78" s="120"/>
      <c r="K78" s="120"/>
      <c r="L78" s="120"/>
    </row>
    <row r="79" spans="1:12" x14ac:dyDescent="0.25">
      <c r="A79" s="118"/>
      <c r="B79" s="118"/>
      <c r="C79" s="119"/>
      <c r="D79" s="119"/>
      <c r="E79" s="118"/>
      <c r="F79" s="118"/>
      <c r="G79" s="118"/>
      <c r="H79" s="118"/>
      <c r="I79" s="118"/>
      <c r="J79" s="120"/>
      <c r="K79" s="120"/>
      <c r="L79" s="120"/>
    </row>
    <row r="80" spans="1:12" x14ac:dyDescent="0.25">
      <c r="A80" s="118"/>
      <c r="B80" s="118"/>
      <c r="C80" s="119"/>
      <c r="D80" s="119"/>
      <c r="E80" s="118"/>
      <c r="F80" s="118"/>
      <c r="G80" s="118"/>
      <c r="H80" s="118"/>
      <c r="I80" s="118"/>
      <c r="J80" s="120"/>
      <c r="K80" s="120"/>
      <c r="L80" s="120"/>
    </row>
    <row r="81" spans="1:12" x14ac:dyDescent="0.25">
      <c r="A81" s="118"/>
      <c r="B81" s="118"/>
      <c r="C81" s="119"/>
      <c r="D81" s="119"/>
      <c r="E81" s="118"/>
      <c r="F81" s="118"/>
      <c r="G81" s="118"/>
      <c r="H81" s="118"/>
      <c r="I81" s="118"/>
      <c r="J81" s="120"/>
      <c r="K81" s="120"/>
      <c r="L81" s="120"/>
    </row>
    <row r="82" spans="1:12" x14ac:dyDescent="0.25">
      <c r="A82" s="118"/>
      <c r="B82" s="118"/>
      <c r="C82" s="119"/>
      <c r="D82" s="119"/>
      <c r="E82" s="118"/>
      <c r="F82" s="118"/>
      <c r="G82" s="118"/>
      <c r="H82" s="118"/>
      <c r="I82" s="118"/>
      <c r="J82" s="120"/>
      <c r="K82" s="120"/>
      <c r="L82" s="120"/>
    </row>
    <row r="83" spans="1:12" x14ac:dyDescent="0.25">
      <c r="A83" s="118"/>
      <c r="B83" s="118"/>
      <c r="C83" s="119"/>
      <c r="D83" s="119"/>
      <c r="E83" s="118"/>
      <c r="F83" s="118"/>
      <c r="G83" s="118"/>
      <c r="H83" s="118"/>
      <c r="I83" s="118"/>
      <c r="J83" s="120"/>
      <c r="K83" s="120"/>
      <c r="L83" s="120"/>
    </row>
    <row r="84" spans="1:12" x14ac:dyDescent="0.25">
      <c r="A84" s="118"/>
      <c r="B84" s="118"/>
      <c r="C84" s="119"/>
      <c r="D84" s="119"/>
      <c r="E84" s="118"/>
      <c r="F84" s="118"/>
      <c r="G84" s="118"/>
      <c r="H84" s="118"/>
      <c r="I84" s="118"/>
      <c r="J84" s="120"/>
      <c r="K84" s="120"/>
      <c r="L84" s="120"/>
    </row>
    <row r="85" spans="1:12" x14ac:dyDescent="0.25">
      <c r="A85" s="118"/>
      <c r="B85" s="118"/>
      <c r="C85" s="119"/>
      <c r="D85" s="119"/>
      <c r="E85" s="118"/>
      <c r="F85" s="118"/>
      <c r="G85" s="118"/>
      <c r="H85" s="118"/>
      <c r="I85" s="118"/>
      <c r="J85" s="120"/>
      <c r="K85" s="120"/>
      <c r="L85" s="120"/>
    </row>
    <row r="86" spans="1:12" x14ac:dyDescent="0.25">
      <c r="A86" s="118"/>
      <c r="B86" s="118"/>
      <c r="C86" s="119"/>
      <c r="D86" s="119"/>
      <c r="E86" s="118"/>
      <c r="F86" s="118"/>
      <c r="G86" s="118"/>
      <c r="H86" s="118"/>
      <c r="I86" s="118"/>
      <c r="J86" s="120"/>
      <c r="K86" s="120"/>
      <c r="L86" s="120"/>
    </row>
    <row r="87" spans="1:12" x14ac:dyDescent="0.25">
      <c r="A87" s="118"/>
      <c r="B87" s="118"/>
      <c r="C87" s="119"/>
      <c r="D87" s="119"/>
      <c r="E87" s="118"/>
      <c r="F87" s="118"/>
      <c r="G87" s="118"/>
      <c r="H87" s="118"/>
      <c r="I87" s="118"/>
      <c r="J87" s="120"/>
      <c r="K87" s="120"/>
      <c r="L87" s="120"/>
    </row>
    <row r="88" spans="1:12" x14ac:dyDescent="0.25">
      <c r="A88" s="118"/>
      <c r="B88" s="118"/>
      <c r="C88" s="119"/>
      <c r="D88" s="119"/>
      <c r="E88" s="118"/>
      <c r="F88" s="118"/>
      <c r="G88" s="118"/>
      <c r="H88" s="118"/>
      <c r="I88" s="118"/>
      <c r="J88" s="120"/>
      <c r="K88" s="120"/>
      <c r="L88" s="120"/>
    </row>
    <row r="89" spans="1:12" x14ac:dyDescent="0.25">
      <c r="A89" s="118"/>
      <c r="B89" s="118"/>
      <c r="C89" s="119"/>
      <c r="D89" s="119"/>
      <c r="E89" s="118"/>
      <c r="F89" s="118"/>
      <c r="G89" s="118"/>
      <c r="H89" s="118"/>
      <c r="I89" s="118"/>
      <c r="J89" s="120"/>
      <c r="K89" s="120"/>
      <c r="L89" s="120"/>
    </row>
    <row r="90" spans="1:12" x14ac:dyDescent="0.25">
      <c r="A90" s="118"/>
      <c r="B90" s="118"/>
      <c r="C90" s="119"/>
      <c r="D90" s="119"/>
      <c r="E90" s="118"/>
      <c r="F90" s="118"/>
      <c r="G90" s="118"/>
      <c r="H90" s="118"/>
      <c r="I90" s="118"/>
      <c r="J90" s="120"/>
      <c r="K90" s="120"/>
      <c r="L90" s="120"/>
    </row>
    <row r="91" spans="1:12" x14ac:dyDescent="0.25">
      <c r="A91" s="118"/>
      <c r="B91" s="118"/>
      <c r="C91" s="119"/>
      <c r="D91" s="119"/>
      <c r="E91" s="118"/>
      <c r="F91" s="118"/>
      <c r="G91" s="118"/>
      <c r="H91" s="118"/>
      <c r="I91" s="118"/>
      <c r="J91" s="120"/>
      <c r="K91" s="120"/>
      <c r="L91" s="120"/>
    </row>
    <row r="92" spans="1:12" x14ac:dyDescent="0.25">
      <c r="A92" s="118"/>
      <c r="B92" s="118"/>
      <c r="C92" s="119"/>
      <c r="D92" s="119"/>
      <c r="E92" s="118"/>
      <c r="F92" s="118"/>
      <c r="G92" s="118"/>
      <c r="H92" s="118"/>
      <c r="I92" s="118"/>
      <c r="J92" s="120"/>
      <c r="K92" s="120"/>
      <c r="L92" s="120"/>
    </row>
    <row r="93" spans="1:12" x14ac:dyDescent="0.25">
      <c r="A93" s="118"/>
      <c r="B93" s="118"/>
      <c r="C93" s="119"/>
      <c r="D93" s="119"/>
      <c r="E93" s="118"/>
      <c r="F93" s="118"/>
      <c r="G93" s="118"/>
      <c r="H93" s="118"/>
      <c r="I93" s="118"/>
      <c r="J93" s="120"/>
      <c r="K93" s="120"/>
      <c r="L93" s="120"/>
    </row>
    <row r="94" spans="1:12" x14ac:dyDescent="0.25">
      <c r="A94" s="118"/>
      <c r="B94" s="118"/>
      <c r="C94" s="119"/>
      <c r="D94" s="119"/>
      <c r="E94" s="118"/>
      <c r="F94" s="118"/>
      <c r="G94" s="118"/>
      <c r="H94" s="118"/>
      <c r="I94" s="118"/>
      <c r="J94" s="120"/>
      <c r="K94" s="120"/>
      <c r="L94" s="120"/>
    </row>
    <row r="95" spans="1:12" x14ac:dyDescent="0.25">
      <c r="A95" s="118"/>
      <c r="B95" s="118"/>
      <c r="C95" s="119"/>
      <c r="D95" s="119"/>
      <c r="E95" s="118"/>
      <c r="F95" s="118"/>
      <c r="G95" s="118"/>
      <c r="H95" s="118"/>
      <c r="I95" s="118"/>
      <c r="J95" s="120"/>
      <c r="K95" s="120"/>
      <c r="L95" s="120"/>
    </row>
    <row r="96" spans="1:12" x14ac:dyDescent="0.25">
      <c r="A96" s="118"/>
      <c r="B96" s="118"/>
      <c r="C96" s="119"/>
      <c r="D96" s="119"/>
      <c r="E96" s="118"/>
      <c r="F96" s="118"/>
      <c r="G96" s="118"/>
      <c r="H96" s="118"/>
      <c r="I96" s="118"/>
      <c r="J96" s="120"/>
      <c r="K96" s="120"/>
      <c r="L96" s="120"/>
    </row>
    <row r="97" spans="1:12" x14ac:dyDescent="0.25">
      <c r="A97" s="118"/>
      <c r="B97" s="118"/>
      <c r="C97" s="119"/>
      <c r="D97" s="119"/>
      <c r="E97" s="118"/>
      <c r="F97" s="118"/>
      <c r="G97" s="118"/>
      <c r="H97" s="118"/>
      <c r="I97" s="118"/>
      <c r="J97" s="120"/>
      <c r="K97" s="120"/>
      <c r="L97" s="120"/>
    </row>
    <row r="98" spans="1:12" x14ac:dyDescent="0.25">
      <c r="A98" s="118"/>
      <c r="B98" s="118"/>
      <c r="C98" s="119"/>
      <c r="D98" s="119"/>
      <c r="E98" s="118"/>
      <c r="F98" s="118"/>
      <c r="G98" s="118"/>
      <c r="H98" s="118"/>
      <c r="I98" s="118"/>
      <c r="J98" s="120"/>
      <c r="K98" s="120"/>
      <c r="L98" s="120"/>
    </row>
    <row r="99" spans="1:12" x14ac:dyDescent="0.25">
      <c r="A99" s="118"/>
      <c r="B99" s="118"/>
      <c r="C99" s="119"/>
      <c r="D99" s="119"/>
      <c r="E99" s="118"/>
      <c r="F99" s="118"/>
      <c r="G99" s="118"/>
      <c r="H99" s="118"/>
      <c r="I99" s="118"/>
      <c r="J99" s="120"/>
      <c r="K99" s="120"/>
      <c r="L99" s="120"/>
    </row>
    <row r="100" spans="1:12" x14ac:dyDescent="0.25">
      <c r="A100" s="118"/>
      <c r="B100" s="118"/>
      <c r="C100" s="119"/>
      <c r="D100" s="119"/>
      <c r="E100" s="118"/>
      <c r="F100" s="118"/>
      <c r="G100" s="118"/>
      <c r="H100" s="118"/>
      <c r="I100" s="118"/>
      <c r="J100" s="120"/>
      <c r="K100" s="120"/>
      <c r="L100" s="120"/>
    </row>
    <row r="101" spans="1:12" x14ac:dyDescent="0.25">
      <c r="A101" s="118"/>
      <c r="B101" s="118"/>
      <c r="C101" s="119"/>
      <c r="D101" s="119"/>
      <c r="E101" s="118"/>
      <c r="F101" s="118"/>
      <c r="G101" s="118"/>
      <c r="H101" s="118"/>
      <c r="I101" s="118"/>
      <c r="J101" s="120"/>
      <c r="K101" s="120"/>
      <c r="L101" s="120"/>
    </row>
    <row r="102" spans="1:12" x14ac:dyDescent="0.25">
      <c r="A102" s="118"/>
      <c r="B102" s="118"/>
      <c r="C102" s="119"/>
      <c r="D102" s="119"/>
      <c r="E102" s="118"/>
      <c r="F102" s="118"/>
      <c r="G102" s="118"/>
      <c r="H102" s="118"/>
      <c r="I102" s="118"/>
      <c r="J102" s="120"/>
      <c r="K102" s="120"/>
      <c r="L102" s="120"/>
    </row>
    <row r="103" spans="1:12" x14ac:dyDescent="0.25">
      <c r="A103" s="118"/>
      <c r="B103" s="118"/>
      <c r="C103" s="119"/>
      <c r="D103" s="119"/>
      <c r="E103" s="118"/>
      <c r="F103" s="118"/>
      <c r="G103" s="118"/>
      <c r="H103" s="118"/>
      <c r="I103" s="118"/>
      <c r="J103" s="120"/>
      <c r="K103" s="120"/>
      <c r="L103" s="120"/>
    </row>
    <row r="104" spans="1:12" x14ac:dyDescent="0.25">
      <c r="A104" s="118"/>
      <c r="B104" s="118"/>
      <c r="C104" s="119"/>
      <c r="D104" s="119"/>
      <c r="E104" s="118"/>
      <c r="F104" s="118"/>
      <c r="G104" s="118"/>
      <c r="H104" s="118"/>
      <c r="I104" s="118"/>
      <c r="J104" s="120"/>
      <c r="K104" s="120"/>
      <c r="L104" s="120"/>
    </row>
    <row r="105" spans="1:12" x14ac:dyDescent="0.25">
      <c r="A105" s="118"/>
      <c r="B105" s="118"/>
      <c r="C105" s="119"/>
      <c r="D105" s="119"/>
      <c r="E105" s="118"/>
      <c r="F105" s="118"/>
      <c r="G105" s="118"/>
      <c r="H105" s="118"/>
      <c r="I105" s="118"/>
      <c r="J105" s="120"/>
      <c r="K105" s="120"/>
      <c r="L105" s="120"/>
    </row>
    <row r="106" spans="1:12" x14ac:dyDescent="0.25">
      <c r="A106" s="118"/>
      <c r="B106" s="118"/>
      <c r="C106" s="119"/>
      <c r="D106" s="119"/>
      <c r="E106" s="118"/>
      <c r="F106" s="118"/>
      <c r="G106" s="118"/>
      <c r="H106" s="118"/>
      <c r="I106" s="118"/>
      <c r="J106" s="120"/>
      <c r="K106" s="120"/>
      <c r="L106" s="120"/>
    </row>
    <row r="107" spans="1:12" x14ac:dyDescent="0.25">
      <c r="A107" s="118"/>
      <c r="B107" s="118"/>
      <c r="C107" s="119"/>
      <c r="D107" s="119"/>
      <c r="E107" s="118"/>
      <c r="F107" s="118"/>
      <c r="G107" s="118"/>
      <c r="H107" s="118"/>
      <c r="I107" s="118"/>
      <c r="J107" s="120"/>
      <c r="K107" s="120"/>
      <c r="L107" s="120"/>
    </row>
    <row r="108" spans="1:12" x14ac:dyDescent="0.25">
      <c r="A108" s="118"/>
      <c r="B108" s="118"/>
      <c r="C108" s="119"/>
      <c r="D108" s="119"/>
      <c r="E108" s="118"/>
      <c r="F108" s="118"/>
      <c r="G108" s="118"/>
      <c r="H108" s="118"/>
      <c r="I108" s="118"/>
      <c r="J108" s="120"/>
      <c r="K108" s="120"/>
      <c r="L108" s="120"/>
    </row>
    <row r="109" spans="1:12" x14ac:dyDescent="0.25">
      <c r="A109" s="118"/>
      <c r="B109" s="118"/>
      <c r="C109" s="119"/>
      <c r="D109" s="119"/>
      <c r="E109" s="118"/>
      <c r="F109" s="118"/>
      <c r="G109" s="118"/>
      <c r="H109" s="118"/>
      <c r="I109" s="118"/>
      <c r="J109" s="120"/>
      <c r="K109" s="120"/>
      <c r="L109" s="120"/>
    </row>
    <row r="110" spans="1:12" x14ac:dyDescent="0.25">
      <c r="A110" s="118"/>
      <c r="B110" s="118"/>
      <c r="C110" s="119"/>
      <c r="D110" s="119"/>
      <c r="E110" s="118"/>
      <c r="F110" s="118"/>
      <c r="G110" s="118"/>
      <c r="H110" s="118"/>
      <c r="I110" s="118"/>
      <c r="J110" s="120"/>
      <c r="K110" s="120"/>
      <c r="L110" s="120"/>
    </row>
    <row r="111" spans="1:12" x14ac:dyDescent="0.25">
      <c r="A111" s="118"/>
      <c r="B111" s="118"/>
      <c r="C111" s="119"/>
      <c r="D111" s="119"/>
      <c r="E111" s="118"/>
      <c r="F111" s="118"/>
      <c r="G111" s="118"/>
      <c r="H111" s="118"/>
      <c r="I111" s="118"/>
      <c r="J111" s="120"/>
      <c r="K111" s="120"/>
      <c r="L111" s="120"/>
    </row>
    <row r="112" spans="1:12" x14ac:dyDescent="0.25">
      <c r="A112" s="118"/>
      <c r="B112" s="118"/>
      <c r="C112" s="119"/>
      <c r="D112" s="119"/>
      <c r="E112" s="118"/>
      <c r="F112" s="118"/>
      <c r="G112" s="118"/>
      <c r="H112" s="118"/>
      <c r="I112" s="118"/>
      <c r="J112" s="120"/>
      <c r="K112" s="120"/>
      <c r="L112" s="120"/>
    </row>
    <row r="113" spans="1:12" x14ac:dyDescent="0.25">
      <c r="A113" s="118"/>
      <c r="B113" s="118"/>
      <c r="C113" s="119"/>
      <c r="D113" s="119"/>
      <c r="E113" s="118"/>
      <c r="F113" s="118"/>
      <c r="G113" s="118"/>
      <c r="H113" s="118"/>
      <c r="I113" s="118"/>
      <c r="J113" s="120"/>
      <c r="K113" s="120"/>
      <c r="L113" s="120"/>
    </row>
    <row r="114" spans="1:12" x14ac:dyDescent="0.25">
      <c r="A114" s="118"/>
      <c r="B114" s="118"/>
      <c r="C114" s="119"/>
      <c r="D114" s="119"/>
      <c r="E114" s="118"/>
      <c r="F114" s="118"/>
      <c r="G114" s="118"/>
      <c r="H114" s="118"/>
      <c r="I114" s="118"/>
      <c r="J114" s="120"/>
      <c r="K114" s="120"/>
      <c r="L114" s="120"/>
    </row>
    <row r="115" spans="1:12" x14ac:dyDescent="0.25">
      <c r="A115" s="118"/>
      <c r="B115" s="118"/>
      <c r="C115" s="119"/>
      <c r="D115" s="119"/>
      <c r="E115" s="118"/>
      <c r="F115" s="118"/>
      <c r="G115" s="118"/>
      <c r="H115" s="118"/>
      <c r="I115" s="118"/>
      <c r="J115" s="120"/>
      <c r="K115" s="120"/>
      <c r="L115" s="120"/>
    </row>
    <row r="116" spans="1:12" x14ac:dyDescent="0.25">
      <c r="A116" s="118"/>
      <c r="B116" s="118"/>
      <c r="C116" s="119"/>
      <c r="D116" s="119"/>
      <c r="E116" s="118"/>
      <c r="F116" s="118"/>
      <c r="G116" s="118"/>
      <c r="H116" s="118"/>
      <c r="I116" s="118"/>
      <c r="J116" s="120"/>
      <c r="K116" s="120"/>
      <c r="L116" s="120"/>
    </row>
    <row r="117" spans="1:12" x14ac:dyDescent="0.25">
      <c r="A117" s="118"/>
      <c r="B117" s="118"/>
      <c r="C117" s="119"/>
      <c r="D117" s="119"/>
      <c r="E117" s="118"/>
      <c r="F117" s="118"/>
      <c r="G117" s="118"/>
      <c r="H117" s="118"/>
      <c r="I117" s="118"/>
      <c r="J117" s="120"/>
      <c r="K117" s="120"/>
      <c r="L117" s="120"/>
    </row>
    <row r="118" spans="1:12" x14ac:dyDescent="0.25">
      <c r="A118" s="118"/>
      <c r="B118" s="118"/>
      <c r="C118" s="119"/>
      <c r="D118" s="119"/>
      <c r="E118" s="118"/>
      <c r="F118" s="118"/>
      <c r="G118" s="118"/>
      <c r="H118" s="118"/>
      <c r="I118" s="118"/>
      <c r="J118" s="120"/>
      <c r="K118" s="120"/>
      <c r="L118" s="120"/>
    </row>
    <row r="119" spans="1:12" x14ac:dyDescent="0.25">
      <c r="A119" s="118"/>
      <c r="B119" s="118"/>
      <c r="C119" s="119"/>
      <c r="D119" s="119"/>
      <c r="E119" s="118"/>
      <c r="F119" s="118"/>
      <c r="G119" s="118"/>
      <c r="H119" s="118"/>
      <c r="I119" s="118"/>
      <c r="J119" s="120"/>
      <c r="K119" s="120"/>
      <c r="L119" s="120"/>
    </row>
    <row r="120" spans="1:12" x14ac:dyDescent="0.25">
      <c r="A120" s="118"/>
      <c r="B120" s="118"/>
      <c r="C120" s="119"/>
      <c r="D120" s="119"/>
      <c r="E120" s="118"/>
      <c r="F120" s="118"/>
      <c r="G120" s="118"/>
      <c r="H120" s="118"/>
      <c r="I120" s="118"/>
      <c r="J120" s="120"/>
      <c r="K120" s="120"/>
      <c r="L120" s="120"/>
    </row>
    <row r="121" spans="1:12" x14ac:dyDescent="0.25">
      <c r="A121" s="118"/>
      <c r="B121" s="118"/>
      <c r="C121" s="119"/>
      <c r="D121" s="119"/>
      <c r="E121" s="118"/>
      <c r="F121" s="118"/>
      <c r="G121" s="118"/>
      <c r="H121" s="118"/>
      <c r="I121" s="118"/>
      <c r="J121" s="120"/>
      <c r="K121" s="120"/>
      <c r="L121" s="120"/>
    </row>
    <row r="122" spans="1:12" x14ac:dyDescent="0.25">
      <c r="A122" s="118"/>
      <c r="B122" s="118"/>
      <c r="C122" s="119"/>
      <c r="D122" s="119"/>
      <c r="E122" s="118"/>
      <c r="F122" s="118"/>
      <c r="G122" s="118"/>
      <c r="H122" s="118"/>
      <c r="I122" s="118"/>
      <c r="J122" s="120"/>
      <c r="K122" s="120"/>
      <c r="L122" s="120"/>
    </row>
    <row r="123" spans="1:12" x14ac:dyDescent="0.25">
      <c r="A123" s="118"/>
      <c r="B123" s="118"/>
      <c r="C123" s="119"/>
      <c r="D123" s="119"/>
      <c r="E123" s="118"/>
      <c r="F123" s="118"/>
      <c r="G123" s="118"/>
      <c r="H123" s="118"/>
      <c r="I123" s="118"/>
      <c r="J123" s="120"/>
      <c r="K123" s="120"/>
      <c r="L123" s="120"/>
    </row>
    <row r="124" spans="1:12" x14ac:dyDescent="0.25">
      <c r="A124" s="118"/>
      <c r="B124" s="118"/>
      <c r="C124" s="119"/>
      <c r="D124" s="119"/>
      <c r="E124" s="118"/>
      <c r="F124" s="118"/>
      <c r="G124" s="118"/>
      <c r="H124" s="118"/>
      <c r="I124" s="118"/>
      <c r="J124" s="120"/>
      <c r="K124" s="120"/>
      <c r="L124" s="120"/>
    </row>
    <row r="125" spans="1:12" x14ac:dyDescent="0.25">
      <c r="A125" s="118"/>
      <c r="B125" s="118"/>
      <c r="C125" s="119"/>
      <c r="D125" s="119"/>
      <c r="E125" s="118"/>
      <c r="F125" s="118"/>
      <c r="G125" s="118"/>
      <c r="H125" s="118"/>
      <c r="I125" s="118"/>
      <c r="J125" s="120"/>
      <c r="K125" s="120"/>
      <c r="L125" s="120"/>
    </row>
    <row r="126" spans="1:12" x14ac:dyDescent="0.25">
      <c r="A126" s="118"/>
      <c r="B126" s="118"/>
      <c r="C126" s="119"/>
      <c r="D126" s="119"/>
      <c r="E126" s="118"/>
      <c r="F126" s="118"/>
      <c r="G126" s="118"/>
      <c r="H126" s="118"/>
      <c r="I126" s="118"/>
      <c r="J126" s="120"/>
      <c r="K126" s="120"/>
      <c r="L126" s="120"/>
    </row>
    <row r="127" spans="1:12" x14ac:dyDescent="0.25">
      <c r="A127" s="118"/>
      <c r="B127" s="118"/>
      <c r="C127" s="119"/>
      <c r="D127" s="119"/>
      <c r="E127" s="118"/>
      <c r="F127" s="118"/>
      <c r="G127" s="118"/>
      <c r="H127" s="118"/>
      <c r="I127" s="118"/>
      <c r="J127" s="120"/>
      <c r="K127" s="120"/>
      <c r="L127" s="120"/>
    </row>
    <row r="128" spans="1:12" x14ac:dyDescent="0.25">
      <c r="A128" s="118"/>
      <c r="B128" s="118"/>
      <c r="C128" s="119"/>
      <c r="D128" s="119"/>
      <c r="E128" s="118"/>
      <c r="F128" s="118"/>
      <c r="G128" s="118"/>
      <c r="H128" s="118"/>
      <c r="I128" s="118"/>
      <c r="J128" s="120"/>
      <c r="K128" s="120"/>
      <c r="L128" s="120"/>
    </row>
    <row r="129" spans="1:9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6" spans="1:9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7" spans="1:9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</row>
    <row r="138" spans="1:9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5" spans="1:9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</row>
    <row r="146" spans="1:9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</row>
    <row r="147" spans="1:9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</row>
    <row r="148" spans="1:9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</row>
    <row r="149" spans="1:9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</row>
    <row r="150" spans="1:9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</row>
    <row r="151" spans="1:9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</row>
    <row r="152" spans="1:9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3" spans="1:9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</row>
    <row r="154" spans="1:9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5" spans="1:9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</row>
    <row r="156" spans="1:9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</row>
    <row r="157" spans="1:9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</row>
    <row r="187" spans="1:9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</row>
    <row r="188" spans="1:9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</row>
    <row r="189" spans="1:9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</row>
    <row r="190" spans="1:9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1" spans="1:9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</row>
    <row r="192" spans="1:9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4" spans="1:9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</row>
    <row r="205" spans="1:9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</row>
    <row r="206" spans="1:9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</row>
    <row r="207" spans="1:9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5" spans="1:9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</row>
    <row r="236" spans="1:9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</row>
  </sheetData>
  <sheetProtection algorithmName="SHA-512" hashValue="IYreOfdsX3nJIZg4Vp5AY8YopQWWjg87S2OJGLgZi0p1RkIEIGKu64YsF7b7JimKUWh5E84YcZ64DG1+OOoyiQ==" saltValue="fSnulKbjpz3AgD9Ln6lPVQ==" spinCount="100000" sheet="1" scenarios="1"/>
  <mergeCells count="129">
    <mergeCell ref="C9:D9"/>
    <mergeCell ref="C13:D13"/>
    <mergeCell ref="J8:L8"/>
    <mergeCell ref="A5:M5"/>
    <mergeCell ref="C8:D8"/>
    <mergeCell ref="C2:H2"/>
    <mergeCell ref="A2:B2"/>
    <mergeCell ref="C3:H3"/>
    <mergeCell ref="K2:L2"/>
    <mergeCell ref="K3:L3"/>
    <mergeCell ref="J9:L9"/>
    <mergeCell ref="J10:L10"/>
    <mergeCell ref="J11:L11"/>
    <mergeCell ref="J12:L12"/>
    <mergeCell ref="J13:L13"/>
    <mergeCell ref="C20:D20"/>
    <mergeCell ref="C21:D21"/>
    <mergeCell ref="C14:D14"/>
    <mergeCell ref="C15:D15"/>
    <mergeCell ref="C16:D16"/>
    <mergeCell ref="C17:D17"/>
    <mergeCell ref="C18:D18"/>
    <mergeCell ref="C10:D10"/>
    <mergeCell ref="C11:D11"/>
    <mergeCell ref="C12:D12"/>
    <mergeCell ref="A1:M1"/>
    <mergeCell ref="C64:D64"/>
    <mergeCell ref="C65:D65"/>
    <mergeCell ref="J65:L65"/>
    <mergeCell ref="C66:D66"/>
    <mergeCell ref="J66:L66"/>
    <mergeCell ref="C61:D61"/>
    <mergeCell ref="C62:D62"/>
    <mergeCell ref="C63:D63"/>
    <mergeCell ref="C58:D58"/>
    <mergeCell ref="C59:D59"/>
    <mergeCell ref="C60:D60"/>
    <mergeCell ref="C55:D55"/>
    <mergeCell ref="C56:D56"/>
    <mergeCell ref="C57:D57"/>
    <mergeCell ref="C52:D52"/>
    <mergeCell ref="C53:D53"/>
    <mergeCell ref="C54:D54"/>
    <mergeCell ref="C49:D49"/>
    <mergeCell ref="C50:D50"/>
    <mergeCell ref="C51:D51"/>
    <mergeCell ref="C46:D46"/>
    <mergeCell ref="C47:D47"/>
    <mergeCell ref="C48:D48"/>
    <mergeCell ref="C67:D67"/>
    <mergeCell ref="J67:L67"/>
    <mergeCell ref="C68:D68"/>
    <mergeCell ref="J68:L68"/>
    <mergeCell ref="C43:D43"/>
    <mergeCell ref="C44:D44"/>
    <mergeCell ref="C45:D45"/>
    <mergeCell ref="C40:D40"/>
    <mergeCell ref="C41:D41"/>
    <mergeCell ref="C42:D42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64:L64"/>
    <mergeCell ref="J59:L59"/>
    <mergeCell ref="J60:L60"/>
    <mergeCell ref="J61:L61"/>
    <mergeCell ref="J14:L14"/>
    <mergeCell ref="J15:L15"/>
    <mergeCell ref="J16:L16"/>
    <mergeCell ref="J17:L17"/>
    <mergeCell ref="J18:L18"/>
    <mergeCell ref="C37:D37"/>
    <mergeCell ref="C38:D38"/>
    <mergeCell ref="C39:D39"/>
    <mergeCell ref="C34:D34"/>
    <mergeCell ref="C35:D35"/>
    <mergeCell ref="C36:D36"/>
    <mergeCell ref="C31:D31"/>
    <mergeCell ref="C32:D32"/>
    <mergeCell ref="C33:D33"/>
    <mergeCell ref="C28:D28"/>
    <mergeCell ref="C29:D29"/>
    <mergeCell ref="C30:D30"/>
    <mergeCell ref="C25:D25"/>
    <mergeCell ref="C26:D26"/>
    <mergeCell ref="C27:D27"/>
    <mergeCell ref="C22:D22"/>
    <mergeCell ref="C23:D23"/>
    <mergeCell ref="C24:D24"/>
    <mergeCell ref="C19:D19"/>
    <mergeCell ref="J24:L24"/>
    <mergeCell ref="J25:L25"/>
    <mergeCell ref="J26:L26"/>
    <mergeCell ref="J27:L27"/>
    <mergeCell ref="J28:L28"/>
    <mergeCell ref="J19:L19"/>
    <mergeCell ref="J20:L20"/>
    <mergeCell ref="J21:L21"/>
    <mergeCell ref="J22:L22"/>
    <mergeCell ref="J23:L23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62:L62"/>
    <mergeCell ref="J63:L63"/>
    <mergeCell ref="J54:L54"/>
    <mergeCell ref="J55:L55"/>
    <mergeCell ref="J56:L56"/>
    <mergeCell ref="J57:L57"/>
    <mergeCell ref="J58:L58"/>
    <mergeCell ref="J39:L39"/>
    <mergeCell ref="J40:L40"/>
    <mergeCell ref="J41:L41"/>
    <mergeCell ref="J42:L42"/>
    <mergeCell ref="J43:L43"/>
  </mergeCells>
  <conditionalFormatting sqref="F9:F64">
    <cfRule type="cellIs" dxfId="6" priority="1" operator="notEqual">
      <formula>0</formula>
    </cfRule>
  </conditionalFormatting>
  <dataValidations count="1">
    <dataValidation type="list" allowBlank="1" showInputMessage="1" showErrorMessage="1" sqref="M9:M68" xr:uid="{00000000-0002-0000-0100-000000000000}">
      <formula1>$P$8:$P$10</formula1>
    </dataValidation>
  </dataValidations>
  <printOptions horizontalCentered="1"/>
  <pageMargins left="0.5" right="0.25" top="0.67" bottom="0.25" header="0.25" footer="0.25"/>
  <pageSetup scale="98" fitToHeight="0" orientation="landscape" r:id="rId1"/>
  <headerFooter alignWithMargins="0">
    <oddFooter>&amp;L&amp;8 470-0030 (Rev. 02/25)&amp;C&amp;8&amp;P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Z71"/>
  <sheetViews>
    <sheetView showGridLines="0" showZeros="0" zoomScaleNormal="100" workbookViewId="0">
      <pane ySplit="3" topLeftCell="A4" activePane="bottomLeft" state="frozen"/>
      <selection sqref="A1:N1"/>
      <selection pane="bottomLeft" activeCell="A4" sqref="A4:M4"/>
    </sheetView>
  </sheetViews>
  <sheetFormatPr defaultColWidth="7.453125" defaultRowHeight="15" x14ac:dyDescent="0.25"/>
  <cols>
    <col min="1" max="1" width="4.81640625" style="110" customWidth="1"/>
    <col min="2" max="2" width="9.453125" style="110" customWidth="1"/>
    <col min="3" max="3" width="6.453125" style="110" customWidth="1"/>
    <col min="4" max="4" width="4.6328125" style="110" customWidth="1"/>
    <col min="5" max="5" width="5.54296875" style="110" customWidth="1"/>
    <col min="6" max="6" width="11.90625" style="110" customWidth="1"/>
    <col min="7" max="7" width="6.1796875" style="110" customWidth="1"/>
    <col min="8" max="8" width="2" style="110" customWidth="1"/>
    <col min="9" max="9" width="8.54296875" style="110" customWidth="1"/>
    <col min="10" max="10" width="7.1796875" style="110" customWidth="1"/>
    <col min="11" max="11" width="9.08984375" style="110" customWidth="1"/>
    <col min="12" max="12" width="7.1796875" style="110" customWidth="1"/>
    <col min="13" max="13" width="6.6328125" style="110" customWidth="1"/>
    <col min="14" max="14" width="7.453125" style="110"/>
    <col min="15" max="15" width="9" style="447" customWidth="1"/>
    <col min="16" max="16" width="6.81640625" style="446" customWidth="1"/>
    <col min="17" max="17" width="5.81640625" style="446" customWidth="1"/>
    <col min="18" max="18" width="7.54296875" style="446" customWidth="1"/>
    <col min="19" max="21" width="7.453125" style="240"/>
    <col min="22" max="26" width="7.453125" style="10"/>
    <col min="27" max="16384" width="7.453125" style="110"/>
  </cols>
  <sheetData>
    <row r="1" spans="1:26" s="121" customFormat="1" ht="12" customHeight="1" thickBot="1" x14ac:dyDescent="0.3">
      <c r="A1" s="1489" t="s">
        <v>7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1"/>
      <c r="O1" s="447"/>
      <c r="P1" s="446"/>
      <c r="Q1" s="446"/>
      <c r="R1" s="446"/>
      <c r="S1" s="449"/>
      <c r="T1" s="449"/>
      <c r="U1" s="449"/>
      <c r="V1" s="5"/>
      <c r="W1" s="5"/>
      <c r="X1" s="5"/>
      <c r="Y1" s="5"/>
      <c r="Z1" s="5"/>
    </row>
    <row r="2" spans="1:26" ht="10.95" customHeight="1" x14ac:dyDescent="0.25">
      <c r="A2" s="1492" t="s">
        <v>194</v>
      </c>
      <c r="B2" s="1493"/>
      <c r="C2" s="1494">
        <f>Certification!A5</f>
        <v>0</v>
      </c>
      <c r="D2" s="1494"/>
      <c r="E2" s="1494"/>
      <c r="F2" s="1494"/>
      <c r="G2" s="1494"/>
      <c r="H2" s="1493" t="s">
        <v>569</v>
      </c>
      <c r="I2" s="1493"/>
      <c r="J2" s="1494" t="str">
        <f>CONCATENATE(Certification!$H$27," ",Certification!$H$28)</f>
        <v xml:space="preserve"> </v>
      </c>
      <c r="K2" s="1494"/>
      <c r="L2" s="1494"/>
      <c r="M2" s="1495"/>
    </row>
    <row r="3" spans="1:26" ht="10.95" customHeight="1" thickBot="1" x14ac:dyDescent="0.3">
      <c r="A3" s="1461" t="s">
        <v>195</v>
      </c>
      <c r="B3" s="1462"/>
      <c r="C3" s="1041" t="s">
        <v>110</v>
      </c>
      <c r="D3" s="1463">
        <f>Certification!C11</f>
        <v>0</v>
      </c>
      <c r="E3" s="1463"/>
      <c r="F3" s="1463"/>
      <c r="G3" s="1463"/>
      <c r="H3" s="1462" t="s">
        <v>88</v>
      </c>
      <c r="I3" s="1462"/>
      <c r="J3" s="1463">
        <f>Certification!H11</f>
        <v>0</v>
      </c>
      <c r="K3" s="1463"/>
      <c r="L3" s="1463"/>
      <c r="M3" s="1464"/>
    </row>
    <row r="4" spans="1:26" s="122" customFormat="1" ht="12" customHeight="1" thickBot="1" x14ac:dyDescent="0.3">
      <c r="A4" s="1442"/>
      <c r="B4" s="1442"/>
      <c r="C4" s="1442"/>
      <c r="D4" s="1442"/>
      <c r="E4" s="1442"/>
      <c r="F4" s="1442"/>
      <c r="G4" s="1442"/>
      <c r="H4" s="1442"/>
      <c r="I4" s="1442"/>
      <c r="J4" s="1442"/>
      <c r="K4" s="1442"/>
      <c r="L4" s="1442"/>
      <c r="M4" s="1442"/>
      <c r="N4" s="356"/>
      <c r="O4" s="450"/>
      <c r="P4" s="451"/>
      <c r="Q4" s="451"/>
      <c r="R4" s="451"/>
      <c r="S4" s="452"/>
      <c r="T4" s="452"/>
      <c r="U4" s="452"/>
      <c r="V4" s="448"/>
      <c r="W4" s="448"/>
      <c r="X4" s="448"/>
      <c r="Y4" s="448"/>
      <c r="Z4" s="448"/>
    </row>
    <row r="5" spans="1:26" ht="12" customHeight="1" thickBot="1" x14ac:dyDescent="0.3">
      <c r="A5" s="472" t="s">
        <v>800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40"/>
      <c r="O5" s="444"/>
      <c r="P5" s="445"/>
    </row>
    <row r="6" spans="1:26" ht="12" customHeight="1" x14ac:dyDescent="0.25">
      <c r="A6" s="424">
        <v>1</v>
      </c>
      <c r="B6" s="1469"/>
      <c r="C6" s="1469"/>
      <c r="D6" s="1469"/>
      <c r="E6" s="1469"/>
      <c r="F6" s="1469"/>
      <c r="G6" s="1469"/>
      <c r="H6" s="1469"/>
      <c r="I6" s="1469"/>
      <c r="J6" s="1469"/>
      <c r="K6" s="1469"/>
      <c r="L6" s="1469"/>
      <c r="M6" s="1470"/>
      <c r="O6" s="444"/>
      <c r="P6" s="445"/>
    </row>
    <row r="7" spans="1:26" ht="12" customHeight="1" x14ac:dyDescent="0.25">
      <c r="A7" s="362">
        <v>2</v>
      </c>
      <c r="B7" s="1471"/>
      <c r="C7" s="1472"/>
      <c r="D7" s="1472"/>
      <c r="E7" s="1472"/>
      <c r="F7" s="1472"/>
      <c r="G7" s="1472"/>
      <c r="H7" s="1472"/>
      <c r="I7" s="1472"/>
      <c r="J7" s="1472"/>
      <c r="K7" s="1472"/>
      <c r="L7" s="1472"/>
      <c r="M7" s="1473"/>
      <c r="O7" s="444"/>
      <c r="P7" s="445"/>
    </row>
    <row r="8" spans="1:26" ht="12" customHeight="1" x14ac:dyDescent="0.25">
      <c r="A8" s="362">
        <v>3</v>
      </c>
      <c r="B8" s="1472"/>
      <c r="C8" s="1472"/>
      <c r="D8" s="1472"/>
      <c r="E8" s="1472"/>
      <c r="F8" s="1472"/>
      <c r="G8" s="1472"/>
      <c r="H8" s="1472"/>
      <c r="I8" s="1472"/>
      <c r="J8" s="1472"/>
      <c r="K8" s="1472"/>
      <c r="L8" s="1472"/>
      <c r="M8" s="1473"/>
      <c r="O8" s="444"/>
      <c r="P8" s="445"/>
    </row>
    <row r="9" spans="1:26" ht="12" customHeight="1" thickBot="1" x14ac:dyDescent="0.3">
      <c r="A9" s="1044">
        <v>4</v>
      </c>
      <c r="B9" s="1474"/>
      <c r="C9" s="1474"/>
      <c r="D9" s="1474"/>
      <c r="E9" s="1474"/>
      <c r="F9" s="1474"/>
      <c r="G9" s="1474"/>
      <c r="H9" s="1474"/>
      <c r="I9" s="1474"/>
      <c r="J9" s="1474"/>
      <c r="K9" s="1474"/>
      <c r="L9" s="1474"/>
      <c r="M9" s="1475"/>
      <c r="O9" s="444"/>
      <c r="P9" s="445"/>
    </row>
    <row r="10" spans="1:26" ht="12" customHeight="1" thickBot="1" x14ac:dyDescent="0.3">
      <c r="A10" s="1442"/>
      <c r="B10" s="1442"/>
      <c r="C10" s="1442"/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15"/>
      <c r="O10" s="444" t="s">
        <v>69</v>
      </c>
      <c r="P10" s="445"/>
    </row>
    <row r="11" spans="1:26" ht="12" customHeight="1" thickBot="1" x14ac:dyDescent="0.3">
      <c r="A11" s="472" t="s">
        <v>801</v>
      </c>
      <c r="B11" s="473"/>
      <c r="C11" s="123"/>
      <c r="D11" s="123"/>
      <c r="E11" s="124"/>
      <c r="F11" s="128"/>
      <c r="G11" s="467"/>
      <c r="H11" s="1216"/>
      <c r="I11" s="419"/>
      <c r="J11" s="1214"/>
      <c r="K11" s="136" t="s">
        <v>279</v>
      </c>
      <c r="L11" s="1467"/>
      <c r="M11" s="1468"/>
      <c r="O11" s="447" t="s">
        <v>278</v>
      </c>
    </row>
    <row r="12" spans="1:26" ht="12" customHeight="1" thickBot="1" x14ac:dyDescent="0.3">
      <c r="A12" s="467"/>
      <c r="B12" s="468"/>
      <c r="C12" s="468"/>
      <c r="D12" s="468"/>
      <c r="E12" s="1214"/>
      <c r="F12" s="1214"/>
      <c r="G12" s="1214"/>
      <c r="H12" s="1216"/>
      <c r="I12" s="1214"/>
      <c r="J12" s="420"/>
      <c r="K12" s="135" t="s">
        <v>314</v>
      </c>
      <c r="L12" s="1465"/>
      <c r="M12" s="1466"/>
    </row>
    <row r="13" spans="1:26" ht="12" customHeight="1" thickBot="1" x14ac:dyDescent="0.3">
      <c r="A13" s="1442"/>
      <c r="B13" s="1442"/>
      <c r="C13" s="1442"/>
      <c r="D13" s="1442"/>
      <c r="E13" s="1442"/>
      <c r="F13" s="1442"/>
      <c r="G13" s="1442"/>
      <c r="H13" s="1442"/>
      <c r="I13" s="1442"/>
      <c r="J13" s="1442"/>
      <c r="K13" s="1442"/>
      <c r="L13" s="1442"/>
      <c r="M13" s="1442"/>
      <c r="N13" s="115"/>
    </row>
    <row r="14" spans="1:26" ht="12" customHeight="1" thickBot="1" x14ac:dyDescent="0.3">
      <c r="A14" s="1040" t="s">
        <v>802</v>
      </c>
      <c r="B14" s="137"/>
      <c r="C14" s="137"/>
      <c r="D14" s="115"/>
      <c r="E14" s="482"/>
      <c r="F14" s="1062"/>
      <c r="G14" s="1485"/>
      <c r="H14" s="1486"/>
      <c r="I14" s="1486"/>
      <c r="J14" s="1486"/>
      <c r="K14" s="136" t="s">
        <v>280</v>
      </c>
      <c r="L14" s="1476"/>
      <c r="M14" s="1458"/>
    </row>
    <row r="15" spans="1:26" ht="12" customHeight="1" thickBot="1" x14ac:dyDescent="0.3">
      <c r="A15" s="1487"/>
      <c r="B15" s="1488"/>
      <c r="C15" s="1488"/>
      <c r="D15" s="1488"/>
      <c r="E15" s="1488"/>
      <c r="F15" s="1488"/>
      <c r="G15" s="1488"/>
      <c r="H15" s="1488"/>
      <c r="I15" s="1488"/>
      <c r="J15" s="1488"/>
      <c r="K15" s="136" t="s">
        <v>314</v>
      </c>
      <c r="L15" s="1479"/>
      <c r="M15" s="1480"/>
    </row>
    <row r="16" spans="1:26" ht="12" customHeight="1" thickBot="1" x14ac:dyDescent="0.3">
      <c r="A16" s="1442"/>
      <c r="B16" s="1442"/>
      <c r="C16" s="1442"/>
      <c r="D16" s="1442"/>
      <c r="E16" s="1442"/>
      <c r="F16" s="1442"/>
      <c r="G16" s="1442"/>
      <c r="H16" s="1442"/>
      <c r="I16" s="1442"/>
      <c r="J16" s="1442"/>
      <c r="K16" s="1442"/>
      <c r="L16" s="1442"/>
      <c r="M16" s="1442"/>
      <c r="N16" s="115"/>
    </row>
    <row r="17" spans="1:20" ht="12" customHeight="1" thickBot="1" x14ac:dyDescent="0.3">
      <c r="A17" s="472" t="s">
        <v>803</v>
      </c>
      <c r="B17" s="123"/>
      <c r="C17" s="123"/>
      <c r="D17" s="123"/>
      <c r="E17" s="124"/>
      <c r="F17" s="1484"/>
      <c r="G17" s="1449"/>
      <c r="H17" s="1215"/>
      <c r="I17" s="419"/>
      <c r="J17" s="1216"/>
      <c r="K17" s="419"/>
      <c r="L17" s="1216"/>
      <c r="M17" s="421"/>
      <c r="O17" s="447" t="s">
        <v>780</v>
      </c>
      <c r="P17" s="446" t="s">
        <v>781</v>
      </c>
      <c r="Q17" s="446" t="s">
        <v>782</v>
      </c>
      <c r="R17" s="446" t="s">
        <v>81</v>
      </c>
    </row>
    <row r="18" spans="1:20" ht="12" customHeight="1" thickBot="1" x14ac:dyDescent="0.3">
      <c r="A18" s="1442"/>
      <c r="B18" s="1442"/>
      <c r="C18" s="1442"/>
      <c r="D18" s="1442"/>
      <c r="E18" s="1442"/>
      <c r="F18" s="1442"/>
      <c r="G18" s="1442"/>
      <c r="H18" s="1442"/>
      <c r="I18" s="1442"/>
      <c r="J18" s="1442"/>
      <c r="K18" s="1442"/>
      <c r="L18" s="1442"/>
      <c r="M18" s="1442"/>
      <c r="N18" s="115"/>
    </row>
    <row r="19" spans="1:20" ht="24" customHeight="1" thickBot="1" x14ac:dyDescent="0.3">
      <c r="A19" s="1481" t="s">
        <v>804</v>
      </c>
      <c r="B19" s="1482"/>
      <c r="C19" s="1482"/>
      <c r="D19" s="1482"/>
      <c r="E19" s="1483"/>
      <c r="F19" s="1065"/>
      <c r="G19" s="1066"/>
      <c r="H19" s="1214"/>
      <c r="I19" s="1050"/>
      <c r="J19" s="422"/>
      <c r="K19" s="1216"/>
      <c r="L19" s="1214"/>
      <c r="M19" s="418"/>
      <c r="P19" s="1047"/>
    </row>
    <row r="20" spans="1:20" ht="12" customHeight="1" thickBot="1" x14ac:dyDescent="0.3">
      <c r="A20" s="480" t="s">
        <v>281</v>
      </c>
      <c r="B20" s="356"/>
      <c r="C20" s="356"/>
      <c r="D20" s="356"/>
      <c r="E20" s="481"/>
      <c r="F20" s="128"/>
      <c r="G20" s="477"/>
      <c r="H20" s="478"/>
      <c r="I20" s="423"/>
      <c r="J20" s="1214"/>
      <c r="K20" s="478"/>
      <c r="L20" s="1216"/>
      <c r="M20" s="1058"/>
      <c r="N20" s="454"/>
      <c r="O20" s="447" t="s">
        <v>783</v>
      </c>
      <c r="P20" s="446" t="s">
        <v>784</v>
      </c>
      <c r="Q20" s="446" t="s">
        <v>785</v>
      </c>
      <c r="R20" s="446" t="s">
        <v>81</v>
      </c>
      <c r="T20" s="454"/>
    </row>
    <row r="21" spans="1:20" s="110" customFormat="1" ht="12" customHeight="1" thickBot="1" x14ac:dyDescent="0.3">
      <c r="A21" s="1054" t="s">
        <v>475</v>
      </c>
      <c r="B21" s="1053"/>
      <c r="C21" s="1053"/>
      <c r="D21" s="1053"/>
      <c r="E21" s="1052"/>
      <c r="F21" s="128"/>
      <c r="G21" s="477"/>
      <c r="H21" s="478"/>
      <c r="I21" s="419"/>
      <c r="J21" s="478"/>
      <c r="K21" s="1216"/>
      <c r="L21" s="1216"/>
      <c r="M21" s="418"/>
      <c r="O21" s="447"/>
      <c r="P21" s="446"/>
      <c r="Q21" s="446"/>
      <c r="R21" s="446"/>
      <c r="S21" s="240"/>
      <c r="T21" s="240"/>
    </row>
    <row r="22" spans="1:20" s="110" customFormat="1" ht="12" customHeight="1" thickBot="1" x14ac:dyDescent="0.3">
      <c r="A22" s="138" t="s">
        <v>476</v>
      </c>
      <c r="B22" s="1046"/>
      <c r="C22" s="1046"/>
      <c r="D22" s="1046"/>
      <c r="E22" s="1049"/>
      <c r="F22" s="128"/>
      <c r="G22" s="477"/>
      <c r="H22" s="478"/>
      <c r="I22" s="419"/>
      <c r="J22" s="478"/>
      <c r="K22" s="1214"/>
      <c r="L22" s="1214"/>
      <c r="M22" s="418"/>
      <c r="O22" s="447"/>
      <c r="P22" s="446"/>
      <c r="Q22" s="446"/>
      <c r="R22" s="446"/>
      <c r="S22" s="240"/>
      <c r="T22" s="240"/>
    </row>
    <row r="23" spans="1:20" s="110" customFormat="1" ht="12" customHeight="1" thickBot="1" x14ac:dyDescent="0.3">
      <c r="A23" s="1045" t="s">
        <v>472</v>
      </c>
      <c r="B23" s="1046"/>
      <c r="C23" s="1046"/>
      <c r="D23" s="131"/>
      <c r="E23" s="1049"/>
      <c r="F23" s="128"/>
      <c r="G23" s="477"/>
      <c r="H23" s="478"/>
      <c r="I23" s="1050"/>
      <c r="J23" s="478"/>
      <c r="K23" s="478"/>
      <c r="L23" s="478"/>
      <c r="M23" s="1058"/>
      <c r="O23" s="447"/>
      <c r="P23" s="453"/>
      <c r="Q23" s="453"/>
      <c r="R23" s="446"/>
      <c r="S23" s="240"/>
      <c r="T23" s="240"/>
    </row>
    <row r="24" spans="1:20" s="110" customFormat="1" ht="12" customHeight="1" x14ac:dyDescent="0.25">
      <c r="A24" s="1045" t="s">
        <v>465</v>
      </c>
      <c r="B24" s="1046"/>
      <c r="C24" s="1046"/>
      <c r="D24" s="115"/>
      <c r="E24" s="1046"/>
      <c r="F24" s="115"/>
      <c r="G24" s="137"/>
      <c r="H24" s="137"/>
      <c r="I24" s="137"/>
      <c r="J24" s="137"/>
      <c r="K24" s="1048" t="s">
        <v>283</v>
      </c>
      <c r="L24" s="1477"/>
      <c r="M24" s="1478"/>
      <c r="O24" s="447"/>
      <c r="P24" s="453"/>
      <c r="Q24" s="453"/>
      <c r="R24" s="446"/>
      <c r="S24" s="240"/>
      <c r="T24" s="240"/>
    </row>
    <row r="25" spans="1:20" s="110" customFormat="1" ht="12" customHeight="1" thickBot="1" x14ac:dyDescent="0.3">
      <c r="A25" s="138" t="s">
        <v>282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046"/>
      <c r="M25" s="1049"/>
      <c r="O25" s="447"/>
      <c r="P25" s="453"/>
      <c r="Q25" s="453"/>
      <c r="R25" s="446"/>
      <c r="S25" s="240"/>
      <c r="T25" s="240"/>
    </row>
    <row r="26" spans="1:20" s="110" customFormat="1" ht="12" customHeight="1" thickBot="1" x14ac:dyDescent="0.3">
      <c r="A26" s="1442"/>
      <c r="B26" s="1442"/>
      <c r="C26" s="1442"/>
      <c r="D26" s="1442"/>
      <c r="E26" s="1442"/>
      <c r="F26" s="1442"/>
      <c r="G26" s="1442"/>
      <c r="H26" s="1442"/>
      <c r="I26" s="1442"/>
      <c r="J26" s="1442"/>
      <c r="K26" s="1442"/>
      <c r="L26" s="1442"/>
      <c r="M26" s="1442"/>
      <c r="N26" s="115"/>
      <c r="O26" s="447"/>
      <c r="P26" s="453"/>
      <c r="Q26" s="453"/>
      <c r="R26" s="446"/>
      <c r="S26" s="240"/>
      <c r="T26" s="240"/>
    </row>
    <row r="27" spans="1:20" s="110" customFormat="1" ht="23.4" customHeight="1" thickBot="1" x14ac:dyDescent="0.3">
      <c r="A27" s="1429" t="s">
        <v>817</v>
      </c>
      <c r="B27" s="1430"/>
      <c r="C27" s="1430"/>
      <c r="D27" s="1430"/>
      <c r="E27" s="1430"/>
      <c r="F27" s="1431"/>
      <c r="G27" s="476"/>
      <c r="H27" s="477"/>
      <c r="I27" s="478"/>
      <c r="J27" s="479"/>
      <c r="K27" s="1216"/>
      <c r="L27" s="1216"/>
      <c r="M27" s="418"/>
      <c r="O27" s="447"/>
      <c r="P27" s="453"/>
      <c r="Q27" s="453"/>
      <c r="R27" s="446"/>
      <c r="S27" s="240"/>
      <c r="T27" s="240"/>
    </row>
    <row r="28" spans="1:20" s="110" customFormat="1" ht="12" customHeight="1" x14ac:dyDescent="0.25">
      <c r="A28" s="125" t="s">
        <v>272</v>
      </c>
      <c r="B28" s="1443"/>
      <c r="C28" s="1444"/>
      <c r="D28" s="1444"/>
      <c r="E28" s="1444"/>
      <c r="F28" s="1444"/>
      <c r="G28" s="1444"/>
      <c r="H28" s="1444"/>
      <c r="I28" s="1444"/>
      <c r="J28" s="1445"/>
      <c r="K28" s="1074" t="s">
        <v>315</v>
      </c>
      <c r="L28" s="1450"/>
      <c r="M28" s="1451"/>
      <c r="O28" s="1063"/>
      <c r="P28" s="453"/>
      <c r="Q28" s="453"/>
      <c r="R28" s="446"/>
      <c r="S28" s="240"/>
      <c r="T28" s="240"/>
    </row>
    <row r="29" spans="1:20" s="110" customFormat="1" ht="12" customHeight="1" thickBot="1" x14ac:dyDescent="0.3">
      <c r="A29" s="142" t="s">
        <v>477</v>
      </c>
      <c r="B29" s="115"/>
      <c r="C29" s="129"/>
      <c r="D29" s="129"/>
      <c r="E29" s="115"/>
      <c r="F29" s="141"/>
      <c r="G29" s="1371"/>
      <c r="H29" s="1371"/>
      <c r="I29" s="1371"/>
      <c r="J29" s="1371"/>
      <c r="K29" s="1371"/>
      <c r="L29" s="1371"/>
      <c r="M29" s="1372"/>
      <c r="O29" s="447"/>
      <c r="P29" s="453"/>
      <c r="Q29" s="453"/>
      <c r="R29" s="446"/>
      <c r="S29" s="240"/>
      <c r="T29" s="240"/>
    </row>
    <row r="30" spans="1:20" s="110" customFormat="1" ht="12" customHeight="1" thickBot="1" x14ac:dyDescent="0.3">
      <c r="A30" s="1057" t="s">
        <v>316</v>
      </c>
      <c r="B30" s="1046"/>
      <c r="C30" s="115"/>
      <c r="D30" s="115"/>
      <c r="E30" s="131"/>
      <c r="F30" s="130"/>
      <c r="G30" s="469"/>
      <c r="H30" s="467"/>
      <c r="I30" s="468"/>
      <c r="J30" s="470"/>
      <c r="K30" s="468"/>
      <c r="L30" s="1214"/>
      <c r="M30" s="471"/>
      <c r="O30" s="447"/>
      <c r="P30" s="446"/>
      <c r="Q30" s="446"/>
      <c r="R30" s="446"/>
      <c r="S30" s="240"/>
      <c r="T30" s="240"/>
    </row>
    <row r="31" spans="1:20" s="110" customFormat="1" ht="12" customHeight="1" thickBot="1" x14ac:dyDescent="0.3">
      <c r="A31" s="1044" t="s">
        <v>317</v>
      </c>
      <c r="B31" s="133"/>
      <c r="C31" s="133"/>
      <c r="D31" s="133"/>
      <c r="E31" s="133"/>
      <c r="F31" s="133"/>
      <c r="G31" s="137"/>
      <c r="H31" s="115"/>
      <c r="I31" s="123"/>
      <c r="J31" s="123"/>
      <c r="K31" s="115"/>
      <c r="L31" s="123"/>
      <c r="M31" s="482"/>
      <c r="O31" s="447"/>
      <c r="P31" s="446"/>
      <c r="Q31" s="446"/>
      <c r="R31" s="446"/>
      <c r="S31" s="240"/>
      <c r="T31" s="240"/>
    </row>
    <row r="32" spans="1:20" s="110" customFormat="1" ht="12" customHeight="1" thickBot="1" x14ac:dyDescent="0.3">
      <c r="A32" s="1442"/>
      <c r="B32" s="1442"/>
      <c r="C32" s="1442"/>
      <c r="D32" s="1442"/>
      <c r="E32" s="1442"/>
      <c r="F32" s="1442"/>
      <c r="G32" s="1442"/>
      <c r="H32" s="1442"/>
      <c r="I32" s="1442"/>
      <c r="J32" s="1442"/>
      <c r="K32" s="1442"/>
      <c r="L32" s="1442"/>
      <c r="M32" s="1442"/>
      <c r="N32" s="115"/>
      <c r="O32" s="447"/>
      <c r="P32" s="446"/>
      <c r="Q32" s="446"/>
      <c r="R32" s="446"/>
      <c r="S32" s="240"/>
      <c r="T32" s="240"/>
    </row>
    <row r="33" spans="1:26" ht="12" customHeight="1" thickBot="1" x14ac:dyDescent="0.3">
      <c r="A33" s="474" t="s">
        <v>816</v>
      </c>
      <c r="B33" s="137"/>
      <c r="C33" s="115"/>
      <c r="D33" s="115"/>
      <c r="E33" s="115"/>
      <c r="F33" s="115"/>
      <c r="G33" s="476"/>
      <c r="H33" s="477"/>
      <c r="I33" s="478"/>
      <c r="J33" s="1059"/>
      <c r="K33" s="478"/>
      <c r="L33" s="1214"/>
      <c r="M33" s="1058"/>
      <c r="O33" s="444"/>
      <c r="R33" s="1047"/>
      <c r="S33" s="110"/>
      <c r="T33" s="110"/>
      <c r="U33" s="110"/>
      <c r="V33" s="110"/>
      <c r="W33" s="110"/>
      <c r="X33" s="110"/>
      <c r="Y33" s="110"/>
      <c r="Z33" s="110"/>
    </row>
    <row r="34" spans="1:26" ht="12" customHeight="1" thickBot="1" x14ac:dyDescent="0.3">
      <c r="A34" s="485" t="s">
        <v>272</v>
      </c>
      <c r="B34" s="1446"/>
      <c r="C34" s="1447"/>
      <c r="D34" s="1447"/>
      <c r="E34" s="1447"/>
      <c r="F34" s="1447"/>
      <c r="G34" s="1447"/>
      <c r="H34" s="1448"/>
      <c r="I34" s="1448"/>
      <c r="J34" s="1448"/>
      <c r="K34" s="1448"/>
      <c r="L34" s="1448"/>
      <c r="M34" s="1449"/>
      <c r="O34" s="444"/>
      <c r="P34" s="445"/>
      <c r="S34" s="110"/>
      <c r="T34" s="110"/>
      <c r="U34" s="110"/>
      <c r="V34" s="110"/>
      <c r="W34" s="110"/>
      <c r="X34" s="110"/>
      <c r="Y34" s="110"/>
      <c r="Z34" s="110"/>
    </row>
    <row r="35" spans="1:26" ht="12" customHeight="1" thickBot="1" x14ac:dyDescent="0.3">
      <c r="A35" s="139" t="s">
        <v>318</v>
      </c>
      <c r="B35" s="141"/>
      <c r="C35" s="131"/>
      <c r="D35" s="131"/>
      <c r="E35" s="131"/>
      <c r="F35" s="131"/>
      <c r="G35" s="130"/>
      <c r="H35" s="1432"/>
      <c r="I35" s="1433"/>
      <c r="J35" s="1213"/>
      <c r="K35" s="1050"/>
      <c r="L35" s="1214"/>
      <c r="M35" s="418"/>
      <c r="S35" s="110"/>
      <c r="T35" s="110"/>
      <c r="U35" s="110"/>
      <c r="V35" s="110"/>
      <c r="W35" s="110"/>
      <c r="X35" s="110"/>
      <c r="Y35" s="110"/>
      <c r="Z35" s="110"/>
    </row>
    <row r="36" spans="1:26" ht="12" customHeight="1" thickBot="1" x14ac:dyDescent="0.3">
      <c r="A36" s="1057" t="s">
        <v>319</v>
      </c>
      <c r="B36" s="1046"/>
      <c r="C36" s="1046"/>
      <c r="D36" s="115"/>
      <c r="E36" s="1046"/>
      <c r="F36" s="131"/>
      <c r="G36" s="482"/>
      <c r="H36" s="1432"/>
      <c r="I36" s="1433"/>
      <c r="J36" s="477"/>
      <c r="K36" s="479"/>
      <c r="L36" s="478"/>
      <c r="M36" s="418"/>
      <c r="S36" s="110"/>
      <c r="T36" s="110"/>
      <c r="U36" s="110"/>
      <c r="V36" s="110"/>
      <c r="W36" s="110"/>
      <c r="X36" s="110"/>
      <c r="Y36" s="110"/>
      <c r="Z36" s="110"/>
    </row>
    <row r="37" spans="1:26" ht="12" customHeight="1" thickBot="1" x14ac:dyDescent="0.3">
      <c r="A37" s="142" t="s">
        <v>320</v>
      </c>
      <c r="B37" s="1046"/>
      <c r="C37" s="1046"/>
      <c r="D37" s="1046"/>
      <c r="E37" s="1046"/>
      <c r="F37" s="115"/>
      <c r="G37" s="1049"/>
      <c r="H37" s="1432"/>
      <c r="I37" s="1433"/>
      <c r="J37" s="1215"/>
      <c r="K37" s="479"/>
      <c r="L37" s="478"/>
      <c r="M37" s="1058"/>
      <c r="S37" s="110"/>
      <c r="T37" s="110"/>
      <c r="U37" s="110"/>
      <c r="V37" s="110"/>
      <c r="W37" s="110"/>
      <c r="X37" s="110"/>
      <c r="Y37" s="110"/>
      <c r="Z37" s="110"/>
    </row>
    <row r="38" spans="1:26" ht="12" customHeight="1" thickBot="1" x14ac:dyDescent="0.3">
      <c r="A38" s="143" t="s">
        <v>321</v>
      </c>
      <c r="B38" s="1046"/>
      <c r="C38" s="1061"/>
      <c r="D38" s="1046"/>
      <c r="E38" s="1046"/>
      <c r="F38" s="1046"/>
      <c r="G38" s="1049"/>
      <c r="H38" s="1432"/>
      <c r="I38" s="1433"/>
      <c r="J38" s="1215"/>
      <c r="K38" s="479"/>
      <c r="L38" s="478"/>
      <c r="M38" s="1051"/>
      <c r="S38" s="110"/>
      <c r="T38" s="110"/>
      <c r="U38" s="110"/>
      <c r="V38" s="110"/>
      <c r="W38" s="110"/>
      <c r="X38" s="110"/>
      <c r="Y38" s="110"/>
      <c r="Z38" s="110"/>
    </row>
    <row r="39" spans="1:26" ht="12" customHeight="1" thickBot="1" x14ac:dyDescent="0.3">
      <c r="A39" s="1045" t="s">
        <v>322</v>
      </c>
      <c r="B39" s="1046"/>
      <c r="C39" s="1046"/>
      <c r="D39" s="1046"/>
      <c r="E39" s="1046"/>
      <c r="F39" s="1046"/>
      <c r="G39" s="1046"/>
      <c r="H39" s="115"/>
      <c r="I39" s="115"/>
      <c r="J39" s="115"/>
      <c r="K39" s="123"/>
      <c r="L39" s="123"/>
      <c r="M39" s="124"/>
      <c r="O39" s="444"/>
      <c r="P39" s="445"/>
      <c r="S39" s="110"/>
      <c r="T39" s="110"/>
      <c r="U39" s="110"/>
      <c r="V39" s="110"/>
      <c r="W39" s="110"/>
      <c r="X39" s="110"/>
      <c r="Y39" s="110"/>
      <c r="Z39" s="110"/>
    </row>
    <row r="40" spans="1:26" ht="12" customHeight="1" thickBot="1" x14ac:dyDescent="0.3">
      <c r="A40" s="1442"/>
      <c r="B40" s="1442"/>
      <c r="C40" s="1442"/>
      <c r="D40" s="1442"/>
      <c r="E40" s="1442"/>
      <c r="F40" s="1442"/>
      <c r="G40" s="1442"/>
      <c r="H40" s="1442"/>
      <c r="I40" s="1442"/>
      <c r="J40" s="1442"/>
      <c r="K40" s="1442"/>
      <c r="L40" s="1442"/>
      <c r="M40" s="1442"/>
      <c r="N40" s="115"/>
      <c r="O40" s="444"/>
      <c r="P40" s="445"/>
      <c r="S40" s="110"/>
      <c r="T40" s="110"/>
      <c r="U40" s="110"/>
      <c r="V40" s="110"/>
      <c r="W40" s="110"/>
      <c r="X40" s="110"/>
      <c r="Y40" s="110"/>
      <c r="Z40" s="110"/>
    </row>
    <row r="41" spans="1:26" ht="12" customHeight="1" thickBot="1" x14ac:dyDescent="0.3">
      <c r="A41" s="1064" t="s">
        <v>805</v>
      </c>
      <c r="B41" s="115"/>
      <c r="C41" s="123"/>
      <c r="D41" s="123"/>
      <c r="E41" s="115"/>
      <c r="F41" s="123"/>
      <c r="G41" s="482"/>
      <c r="H41" s="1432"/>
      <c r="I41" s="1433"/>
      <c r="J41" s="1213"/>
      <c r="K41" s="419"/>
      <c r="L41" s="1216"/>
      <c r="M41" s="1058"/>
      <c r="O41" s="1121"/>
      <c r="P41" s="445"/>
      <c r="S41" s="110"/>
      <c r="T41" s="110"/>
      <c r="U41" s="110"/>
      <c r="V41" s="110"/>
      <c r="W41" s="110"/>
      <c r="X41" s="110"/>
      <c r="Y41" s="110"/>
      <c r="Z41" s="110"/>
    </row>
    <row r="42" spans="1:26" ht="12" customHeight="1" thickBot="1" x14ac:dyDescent="0.3">
      <c r="A42" s="125" t="s">
        <v>284</v>
      </c>
      <c r="B42" s="126"/>
      <c r="C42" s="115"/>
      <c r="D42" s="115"/>
      <c r="E42" s="126"/>
      <c r="F42" s="115"/>
      <c r="G42" s="127"/>
      <c r="H42" s="1432"/>
      <c r="I42" s="1433"/>
      <c r="J42" s="477"/>
      <c r="K42" s="419"/>
      <c r="L42" s="1214"/>
      <c r="M42" s="1051"/>
      <c r="O42" s="444"/>
      <c r="P42" s="445"/>
      <c r="S42" s="110"/>
      <c r="T42" s="110"/>
      <c r="U42" s="110"/>
      <c r="V42" s="110"/>
      <c r="W42" s="110"/>
      <c r="X42" s="110"/>
      <c r="Y42" s="110"/>
      <c r="Z42" s="110"/>
    </row>
    <row r="43" spans="1:26" ht="12" customHeight="1" thickBot="1" x14ac:dyDescent="0.3">
      <c r="A43" s="1057" t="s">
        <v>323</v>
      </c>
      <c r="B43" s="1046"/>
      <c r="C43" s="1046"/>
      <c r="D43" s="1046"/>
      <c r="E43" s="1046"/>
      <c r="F43" s="1046"/>
      <c r="G43" s="482"/>
      <c r="H43" s="1440"/>
      <c r="I43" s="1441"/>
      <c r="J43" s="1215"/>
      <c r="K43" s="1050"/>
      <c r="L43" s="1216"/>
      <c r="M43" s="418"/>
      <c r="O43" s="444"/>
      <c r="P43" s="445"/>
      <c r="S43" s="110"/>
      <c r="T43" s="110"/>
      <c r="U43" s="110"/>
      <c r="V43" s="110"/>
      <c r="W43" s="110"/>
      <c r="X43" s="110"/>
      <c r="Y43" s="110"/>
      <c r="Z43" s="110"/>
    </row>
    <row r="44" spans="1:26" ht="12" customHeight="1" thickBot="1" x14ac:dyDescent="0.3">
      <c r="A44" s="1442"/>
      <c r="B44" s="1442"/>
      <c r="C44" s="1442"/>
      <c r="D44" s="1442"/>
      <c r="E44" s="1442"/>
      <c r="F44" s="1442"/>
      <c r="G44" s="1442"/>
      <c r="H44" s="1442"/>
      <c r="I44" s="1442"/>
      <c r="J44" s="1442"/>
      <c r="K44" s="1442"/>
      <c r="L44" s="1442"/>
      <c r="M44" s="1442"/>
      <c r="N44" s="115"/>
      <c r="Q44" s="445"/>
      <c r="S44" s="110"/>
      <c r="T44" s="110"/>
      <c r="U44" s="110"/>
      <c r="V44" s="110"/>
      <c r="W44" s="110"/>
      <c r="X44" s="110"/>
      <c r="Y44" s="110"/>
      <c r="Z44" s="110"/>
    </row>
    <row r="45" spans="1:26" ht="12" customHeight="1" thickBot="1" x14ac:dyDescent="0.3">
      <c r="A45" s="472" t="s">
        <v>806</v>
      </c>
      <c r="B45" s="123"/>
      <c r="C45" s="115"/>
      <c r="D45" s="115"/>
      <c r="E45" s="482"/>
      <c r="F45" s="469"/>
      <c r="G45" s="1213"/>
      <c r="H45" s="1214"/>
      <c r="I45" s="1050"/>
      <c r="J45" s="1214"/>
      <c r="K45" s="136" t="s">
        <v>307</v>
      </c>
      <c r="L45" s="1457"/>
      <c r="M45" s="1458"/>
      <c r="S45" s="110"/>
      <c r="T45" s="110"/>
      <c r="U45" s="110"/>
      <c r="V45" s="110"/>
      <c r="W45" s="110"/>
      <c r="X45" s="110"/>
      <c r="Y45" s="110"/>
      <c r="Z45" s="110"/>
    </row>
    <row r="46" spans="1:26" ht="12" customHeight="1" thickBot="1" x14ac:dyDescent="0.3">
      <c r="A46" s="1442"/>
      <c r="B46" s="1442"/>
      <c r="C46" s="1442"/>
      <c r="D46" s="1442"/>
      <c r="E46" s="1442"/>
      <c r="F46" s="1442"/>
      <c r="G46" s="1442"/>
      <c r="H46" s="1442"/>
      <c r="I46" s="1442"/>
      <c r="J46" s="1442"/>
      <c r="K46" s="1442"/>
      <c r="L46" s="1442"/>
      <c r="M46" s="1442"/>
      <c r="N46" s="115"/>
      <c r="S46" s="110"/>
      <c r="T46" s="110"/>
      <c r="U46" s="110"/>
      <c r="V46" s="110"/>
      <c r="W46" s="110"/>
      <c r="X46" s="110"/>
      <c r="Y46" s="110"/>
      <c r="Z46" s="110"/>
    </row>
    <row r="47" spans="1:26" ht="12" customHeight="1" thickBot="1" x14ac:dyDescent="0.3">
      <c r="A47" s="1434" t="s">
        <v>807</v>
      </c>
      <c r="B47" s="1435"/>
      <c r="C47" s="1435"/>
      <c r="D47" s="1435"/>
      <c r="E47" s="1435"/>
      <c r="F47" s="1435"/>
      <c r="G47" s="1435"/>
      <c r="H47" s="1435"/>
      <c r="I47" s="1436"/>
      <c r="J47" s="1432"/>
      <c r="K47" s="1433"/>
      <c r="L47" s="1214"/>
      <c r="M47" s="1058"/>
      <c r="O47" s="447" t="s">
        <v>786</v>
      </c>
      <c r="P47" s="446" t="s">
        <v>787</v>
      </c>
      <c r="Q47" s="446" t="s">
        <v>788</v>
      </c>
      <c r="R47" s="446" t="s">
        <v>81</v>
      </c>
      <c r="S47" s="110"/>
      <c r="T47" s="110"/>
      <c r="U47" s="110"/>
      <c r="V47" s="110"/>
      <c r="W47" s="110"/>
      <c r="X47" s="110"/>
      <c r="Y47" s="110"/>
      <c r="Z47" s="110"/>
    </row>
    <row r="48" spans="1:26" ht="12" customHeight="1" thickBot="1" x14ac:dyDescent="0.3">
      <c r="A48" s="1044" t="s">
        <v>797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217"/>
      <c r="O48" s="444"/>
      <c r="P48" s="445"/>
      <c r="S48" s="110"/>
      <c r="T48" s="110"/>
      <c r="U48" s="110"/>
      <c r="V48" s="110"/>
      <c r="W48" s="110"/>
      <c r="X48" s="110"/>
      <c r="Y48" s="110"/>
      <c r="Z48" s="110"/>
    </row>
    <row r="49" spans="1:26" ht="12" customHeight="1" x14ac:dyDescent="0.2">
      <c r="A49" s="1437" t="s">
        <v>796</v>
      </c>
      <c r="B49" s="1438"/>
      <c r="C49" s="1438"/>
      <c r="D49" s="1438"/>
      <c r="E49" s="1438"/>
      <c r="F49" s="1438"/>
      <c r="G49" s="1438"/>
      <c r="H49" s="1438"/>
      <c r="I49" s="1439"/>
      <c r="J49" s="1440"/>
      <c r="K49" s="1441"/>
      <c r="L49" s="478"/>
      <c r="M49" s="1051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2" customHeight="1" thickBot="1" x14ac:dyDescent="0.3">
      <c r="A50" s="1044" t="s">
        <v>798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217"/>
      <c r="O50" s="444"/>
      <c r="P50" s="445"/>
      <c r="S50" s="110"/>
      <c r="T50" s="110"/>
      <c r="U50" s="110"/>
      <c r="V50" s="110"/>
      <c r="W50" s="110"/>
      <c r="X50" s="110"/>
      <c r="Y50" s="110"/>
      <c r="Z50" s="110"/>
    </row>
    <row r="51" spans="1:26" ht="12" customHeight="1" thickBot="1" x14ac:dyDescent="0.3">
      <c r="A51" s="1442"/>
      <c r="B51" s="1442"/>
      <c r="C51" s="1442"/>
      <c r="D51" s="1442"/>
      <c r="E51" s="1442"/>
      <c r="F51" s="1442"/>
      <c r="G51" s="1442"/>
      <c r="H51" s="1442"/>
      <c r="I51" s="1442"/>
      <c r="J51" s="1442"/>
      <c r="K51" s="1442"/>
      <c r="L51" s="1442"/>
      <c r="M51" s="1442"/>
      <c r="N51" s="115"/>
      <c r="S51" s="110"/>
      <c r="T51" s="110"/>
      <c r="U51" s="110"/>
      <c r="V51" s="110"/>
      <c r="W51" s="110"/>
      <c r="X51" s="110"/>
      <c r="Y51" s="110"/>
      <c r="Z51" s="110"/>
    </row>
    <row r="52" spans="1:26" ht="12" customHeight="1" thickBot="1" x14ac:dyDescent="0.3">
      <c r="A52" s="474" t="s">
        <v>808</v>
      </c>
      <c r="B52" s="115"/>
      <c r="C52" s="123"/>
      <c r="D52" s="115"/>
      <c r="E52" s="123"/>
      <c r="F52" s="123"/>
      <c r="G52" s="482"/>
      <c r="H52" s="1432"/>
      <c r="I52" s="1433"/>
      <c r="J52" s="1213"/>
      <c r="K52" s="419"/>
      <c r="L52" s="1214"/>
      <c r="M52" s="1058"/>
      <c r="O52" s="447" t="s">
        <v>786</v>
      </c>
      <c r="P52" s="446" t="s">
        <v>787</v>
      </c>
      <c r="Q52" s="446" t="s">
        <v>788</v>
      </c>
      <c r="R52" s="446" t="s">
        <v>81</v>
      </c>
      <c r="S52" s="110"/>
      <c r="T52" s="110"/>
      <c r="U52" s="110"/>
      <c r="V52" s="110"/>
      <c r="W52" s="110"/>
      <c r="X52" s="110"/>
      <c r="Y52" s="110"/>
      <c r="Z52" s="110"/>
    </row>
    <row r="53" spans="1:26" ht="12" customHeight="1" thickBot="1" x14ac:dyDescent="0.25">
      <c r="A53" s="1122" t="s">
        <v>324</v>
      </c>
      <c r="B53" s="123"/>
      <c r="C53" s="132"/>
      <c r="D53" s="123"/>
      <c r="E53" s="132"/>
      <c r="F53" s="123"/>
      <c r="G53" s="1123"/>
      <c r="H53" s="1432"/>
      <c r="I53" s="1433"/>
      <c r="J53" s="1215"/>
      <c r="K53" s="1050"/>
      <c r="L53" s="1216"/>
      <c r="M53" s="418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2" customHeight="1" thickBot="1" x14ac:dyDescent="0.25">
      <c r="A54" s="1442"/>
      <c r="B54" s="1442"/>
      <c r="C54" s="1442"/>
      <c r="D54" s="1442"/>
      <c r="E54" s="1442"/>
      <c r="F54" s="1442"/>
      <c r="G54" s="1442"/>
      <c r="H54" s="1442"/>
      <c r="I54" s="1442"/>
      <c r="J54" s="1442"/>
      <c r="K54" s="1442"/>
      <c r="L54" s="1442"/>
      <c r="M54" s="1442"/>
      <c r="N54" s="115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2" customHeight="1" thickBot="1" x14ac:dyDescent="0.25">
      <c r="A55" s="1056" t="s">
        <v>809</v>
      </c>
      <c r="B55" s="123"/>
      <c r="C55" s="137"/>
      <c r="D55" s="115"/>
      <c r="E55" s="115"/>
      <c r="F55" s="140"/>
      <c r="G55" s="1062"/>
      <c r="H55" s="477"/>
      <c r="I55" s="1214"/>
      <c r="J55" s="1050"/>
      <c r="K55" s="1214"/>
      <c r="L55" s="1214"/>
      <c r="M55" s="1058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2" customHeight="1" thickBot="1" x14ac:dyDescent="0.25">
      <c r="A56" s="146" t="s">
        <v>568</v>
      </c>
      <c r="B56" s="132"/>
      <c r="C56" s="123"/>
      <c r="D56" s="123"/>
      <c r="E56" s="135"/>
      <c r="F56" s="123"/>
      <c r="G56" s="1448"/>
      <c r="H56" s="1448"/>
      <c r="I56" s="1448"/>
      <c r="J56" s="1448"/>
      <c r="K56" s="1448"/>
      <c r="L56" s="1448"/>
      <c r="M56" s="1449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2" customHeight="1" thickBot="1" x14ac:dyDescent="0.25">
      <c r="A57" s="1442"/>
      <c r="B57" s="1442"/>
      <c r="C57" s="1442"/>
      <c r="D57" s="1442"/>
      <c r="E57" s="1442"/>
      <c r="F57" s="1442"/>
      <c r="G57" s="1442"/>
      <c r="H57" s="1442"/>
      <c r="I57" s="1442"/>
      <c r="J57" s="1442"/>
      <c r="K57" s="1442"/>
      <c r="L57" s="1442"/>
      <c r="M57" s="1442"/>
      <c r="N57" s="115"/>
      <c r="O57" s="110"/>
      <c r="P57" s="110"/>
      <c r="Q57" s="110"/>
      <c r="R57" s="115"/>
      <c r="S57" s="110"/>
      <c r="T57" s="110"/>
      <c r="U57" s="110"/>
      <c r="V57" s="110"/>
      <c r="W57" s="110"/>
      <c r="X57" s="110"/>
      <c r="Y57" s="110"/>
      <c r="Z57" s="110"/>
    </row>
    <row r="58" spans="1:26" ht="12" customHeight="1" thickBot="1" x14ac:dyDescent="0.25">
      <c r="A58" s="475" t="s">
        <v>810</v>
      </c>
      <c r="B58" s="132"/>
      <c r="C58" s="132"/>
      <c r="D58" s="115"/>
      <c r="E58" s="115"/>
      <c r="F58" s="134"/>
      <c r="G58" s="469"/>
      <c r="H58" s="1213"/>
      <c r="I58" s="1214"/>
      <c r="J58" s="1050"/>
      <c r="K58" s="1214"/>
      <c r="L58" s="1214"/>
      <c r="M58" s="1058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2" customHeight="1" thickBot="1" x14ac:dyDescent="0.25">
      <c r="A59" s="1442"/>
      <c r="B59" s="1442"/>
      <c r="C59" s="1442"/>
      <c r="D59" s="1442"/>
      <c r="E59" s="1442"/>
      <c r="F59" s="1442"/>
      <c r="G59" s="1442"/>
      <c r="H59" s="1442"/>
      <c r="I59" s="1442"/>
      <c r="J59" s="1442"/>
      <c r="K59" s="1442"/>
      <c r="L59" s="1442"/>
      <c r="M59" s="1442"/>
      <c r="N59" s="115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2" customHeight="1" thickBot="1" x14ac:dyDescent="0.25">
      <c r="A60" s="474" t="s">
        <v>811</v>
      </c>
      <c r="B60" s="115"/>
      <c r="C60" s="137"/>
      <c r="D60" s="135"/>
      <c r="E60" s="137"/>
      <c r="F60" s="123"/>
      <c r="G60" s="1448"/>
      <c r="H60" s="1448"/>
      <c r="I60" s="1448"/>
      <c r="J60" s="1448"/>
      <c r="K60" s="1448"/>
      <c r="L60" s="1448"/>
      <c r="M60" s="1449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2" customHeight="1" thickBot="1" x14ac:dyDescent="0.25">
      <c r="A61" s="485" t="s">
        <v>306</v>
      </c>
      <c r="B61" s="126"/>
      <c r="C61" s="126"/>
      <c r="D61" s="126"/>
      <c r="E61" s="126"/>
      <c r="F61" s="482"/>
      <c r="G61" s="1062"/>
      <c r="H61" s="467"/>
      <c r="I61" s="468"/>
      <c r="J61" s="470"/>
      <c r="K61" s="1214"/>
      <c r="L61" s="1214"/>
      <c r="M61" s="1058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2" customHeight="1" thickBot="1" x14ac:dyDescent="0.25">
      <c r="A62" s="145" t="s">
        <v>340</v>
      </c>
      <c r="B62" s="133"/>
      <c r="C62" s="132"/>
      <c r="D62" s="133"/>
      <c r="E62" s="1060"/>
      <c r="F62" s="133"/>
      <c r="G62" s="1459"/>
      <c r="H62" s="1459"/>
      <c r="I62" s="1459"/>
      <c r="J62" s="1459"/>
      <c r="K62" s="1459"/>
      <c r="L62" s="1459"/>
      <c r="M62" s="146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2" customHeight="1" thickBot="1" x14ac:dyDescent="0.25">
      <c r="A63" s="1442"/>
      <c r="B63" s="1442"/>
      <c r="C63" s="1442"/>
      <c r="D63" s="1442"/>
      <c r="E63" s="1442"/>
      <c r="F63" s="1442"/>
      <c r="G63" s="1442"/>
      <c r="H63" s="1442"/>
      <c r="I63" s="1442"/>
      <c r="J63" s="1442"/>
      <c r="K63" s="1442"/>
      <c r="L63" s="1442"/>
      <c r="M63" s="1442"/>
      <c r="N63" s="115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2" customHeight="1" thickBot="1" x14ac:dyDescent="0.25">
      <c r="A64" s="472" t="s">
        <v>812</v>
      </c>
      <c r="B64" s="115"/>
      <c r="C64" s="115"/>
      <c r="D64" s="115"/>
      <c r="E64" s="123"/>
      <c r="F64" s="124"/>
      <c r="G64" s="138"/>
      <c r="H64" s="484"/>
      <c r="I64" s="1055"/>
      <c r="J64" s="469"/>
      <c r="K64" s="1213"/>
      <c r="L64" s="1050"/>
      <c r="M64" s="418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2" customHeight="1" thickBot="1" x14ac:dyDescent="0.25">
      <c r="A65" s="138" t="s">
        <v>754</v>
      </c>
      <c r="B65" s="126"/>
      <c r="C65" s="126"/>
      <c r="D65" s="126"/>
      <c r="E65" s="115"/>
      <c r="F65" s="115"/>
      <c r="G65" s="126"/>
      <c r="H65" s="126"/>
      <c r="I65" s="605"/>
      <c r="J65" s="128"/>
      <c r="K65" s="477"/>
      <c r="L65" s="419"/>
      <c r="M65" s="418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2" customHeight="1" x14ac:dyDescent="0.2">
      <c r="A66" s="1045" t="s">
        <v>413</v>
      </c>
      <c r="B66" s="1046"/>
      <c r="C66" s="1046"/>
      <c r="D66" s="1046"/>
      <c r="E66" s="1046"/>
      <c r="F66" s="1046"/>
      <c r="G66" s="1046"/>
      <c r="H66" s="115"/>
      <c r="I66" s="1061"/>
      <c r="J66" s="137"/>
      <c r="K66" s="137"/>
      <c r="L66" s="115"/>
      <c r="M66" s="48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2" customHeight="1" thickBot="1" x14ac:dyDescent="0.25">
      <c r="A67" s="138" t="s">
        <v>412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48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2" customHeight="1" thickBot="1" x14ac:dyDescent="0.25">
      <c r="A68" s="1442"/>
      <c r="B68" s="1442"/>
      <c r="C68" s="1442"/>
      <c r="D68" s="1442"/>
      <c r="E68" s="1442"/>
      <c r="F68" s="1442"/>
      <c r="G68" s="1442"/>
      <c r="H68" s="1442"/>
      <c r="I68" s="1442"/>
      <c r="J68" s="1442"/>
      <c r="K68" s="1442"/>
      <c r="L68" s="1442"/>
      <c r="M68" s="1442"/>
      <c r="N68" s="11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2" customHeight="1" thickBot="1" x14ac:dyDescent="0.25">
      <c r="A69" s="1452" t="s">
        <v>813</v>
      </c>
      <c r="B69" s="1453"/>
      <c r="C69" s="1453"/>
      <c r="D69" s="1453"/>
      <c r="E69" s="1453"/>
      <c r="F69" s="1453"/>
      <c r="G69" s="1453"/>
      <c r="H69" s="1453"/>
      <c r="I69" s="1454"/>
      <c r="J69" s="469"/>
      <c r="K69" s="1213"/>
      <c r="L69" s="1050"/>
      <c r="M69" s="1058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2" customHeight="1" thickBot="1" x14ac:dyDescent="0.25">
      <c r="A70" s="138" t="s">
        <v>485</v>
      </c>
      <c r="B70" s="115"/>
      <c r="C70" s="115"/>
      <c r="D70" s="115"/>
      <c r="E70" s="484"/>
      <c r="F70" s="483"/>
      <c r="G70" s="115"/>
      <c r="H70" s="115"/>
      <c r="I70" s="605"/>
      <c r="J70" s="128"/>
      <c r="K70" s="1215"/>
      <c r="L70" s="419"/>
      <c r="M70" s="418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2" customHeight="1" thickBot="1" x14ac:dyDescent="0.25">
      <c r="A71" s="145" t="s">
        <v>477</v>
      </c>
      <c r="B71" s="133"/>
      <c r="C71" s="133"/>
      <c r="D71" s="133"/>
      <c r="E71" s="133"/>
      <c r="F71" s="133"/>
      <c r="G71" s="1370"/>
      <c r="H71" s="1371"/>
      <c r="I71" s="1371"/>
      <c r="J71" s="1455"/>
      <c r="K71" s="1455"/>
      <c r="L71" s="1455"/>
      <c r="M71" s="1456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</sheetData>
  <sheetProtection algorithmName="SHA-512" hashValue="rmINdursmG8Bxi58SpZxYxOwWW+9LsWeQzsTnytaItbRBiFaHpPtk84LD76L2Tx62D7eCyxamfjpDeAsqxR8sQ==" saltValue="RF6xz+mGYEj5AdwYwe+70A==" spinCount="100000" sheet="1" scenarios="1"/>
  <mergeCells count="62">
    <mergeCell ref="A1:M1"/>
    <mergeCell ref="A2:B2"/>
    <mergeCell ref="C2:G2"/>
    <mergeCell ref="H2:I2"/>
    <mergeCell ref="J2:M2"/>
    <mergeCell ref="L14:M14"/>
    <mergeCell ref="L24:M24"/>
    <mergeCell ref="L15:M15"/>
    <mergeCell ref="A19:E19"/>
    <mergeCell ref="F17:G17"/>
    <mergeCell ref="G14:J14"/>
    <mergeCell ref="A15:J15"/>
    <mergeCell ref="A3:B3"/>
    <mergeCell ref="D3:G3"/>
    <mergeCell ref="H3:I3"/>
    <mergeCell ref="J3:M3"/>
    <mergeCell ref="L12:M12"/>
    <mergeCell ref="L11:M11"/>
    <mergeCell ref="B6:M6"/>
    <mergeCell ref="B7:M7"/>
    <mergeCell ref="B8:M8"/>
    <mergeCell ref="B9:M9"/>
    <mergeCell ref="A4:M4"/>
    <mergeCell ref="A10:M10"/>
    <mergeCell ref="A69:I69"/>
    <mergeCell ref="G71:M71"/>
    <mergeCell ref="H41:I41"/>
    <mergeCell ref="H42:I42"/>
    <mergeCell ref="H43:I43"/>
    <mergeCell ref="H52:I52"/>
    <mergeCell ref="L45:M45"/>
    <mergeCell ref="G56:M56"/>
    <mergeCell ref="G60:M60"/>
    <mergeCell ref="G62:M62"/>
    <mergeCell ref="A44:M44"/>
    <mergeCell ref="A51:M51"/>
    <mergeCell ref="A54:M54"/>
    <mergeCell ref="A57:M57"/>
    <mergeCell ref="H53:I53"/>
    <mergeCell ref="A63:M63"/>
    <mergeCell ref="A59:M59"/>
    <mergeCell ref="A68:M68"/>
    <mergeCell ref="A13:M13"/>
    <mergeCell ref="A16:M16"/>
    <mergeCell ref="A18:M18"/>
    <mergeCell ref="A26:M26"/>
    <mergeCell ref="A32:M32"/>
    <mergeCell ref="H38:I38"/>
    <mergeCell ref="B28:J28"/>
    <mergeCell ref="B34:M34"/>
    <mergeCell ref="G29:M29"/>
    <mergeCell ref="H35:I35"/>
    <mergeCell ref="H36:I36"/>
    <mergeCell ref="H37:I37"/>
    <mergeCell ref="L28:M28"/>
    <mergeCell ref="A46:M46"/>
    <mergeCell ref="A27:F27"/>
    <mergeCell ref="J47:K47"/>
    <mergeCell ref="A47:I47"/>
    <mergeCell ref="A49:I49"/>
    <mergeCell ref="J49:K49"/>
    <mergeCell ref="A40:M40"/>
  </mergeCells>
  <dataValidations count="4">
    <dataValidation type="list" allowBlank="1" showInputMessage="1" showErrorMessage="1" sqref="F11 F14 F19 F21:F23 G27 G30 G33 G55 G58 G61 H35:I38 H41:I43 H53:I53 J64:J65 J69:J70 F45 J47:K47 J49:K49" xr:uid="{00000000-0002-0000-0200-000000000000}">
      <formula1>YesNo</formula1>
    </dataValidation>
    <dataValidation type="list" allowBlank="1" showInputMessage="1" showErrorMessage="1" sqref="F17:G17" xr:uid="{00000000-0002-0000-0200-000001000000}">
      <formula1>AccountingMedtod</formula1>
    </dataValidation>
    <dataValidation type="list" allowBlank="1" showInputMessage="1" showErrorMessage="1" sqref="F20" xr:uid="{00000000-0002-0000-0200-000002000000}">
      <formula1>FSType</formula1>
    </dataValidation>
    <dataValidation type="list" allowBlank="1" showInputMessage="1" showErrorMessage="1" sqref="H52:I52" xr:uid="{00000000-0002-0000-0200-000003000000}">
      <formula1>$O$52:$R$52</formula1>
    </dataValidation>
  </dataValidations>
  <printOptions horizontalCentered="1"/>
  <pageMargins left="0.5" right="0.25" top="0.25" bottom="0.57999999999999996" header="0.25" footer="0.25"/>
  <pageSetup scale="85" orientation="portrait" r:id="rId1"/>
  <headerFooter>
    <oddFooter>&amp;L&amp;8 470-0030 (Rev. 02/25)&amp;C&amp;8&amp;P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pageSetUpPr fitToPage="1"/>
  </sheetPr>
  <dimension ref="A1:T40"/>
  <sheetViews>
    <sheetView showGridLines="0" showZeros="0" zoomScaleNormal="100" workbookViewId="0">
      <selection sqref="A1:R1"/>
    </sheetView>
  </sheetViews>
  <sheetFormatPr defaultColWidth="7.453125" defaultRowHeight="10.199999999999999" x14ac:dyDescent="0.2"/>
  <cols>
    <col min="1" max="1" width="4.81640625" style="110" customWidth="1"/>
    <col min="2" max="2" width="9.453125" style="110" customWidth="1"/>
    <col min="3" max="3" width="6.453125" style="110" customWidth="1"/>
    <col min="4" max="4" width="4.6328125" style="110" customWidth="1"/>
    <col min="5" max="5" width="2.1796875" style="110" customWidth="1"/>
    <col min="6" max="6" width="7.1796875" style="110" customWidth="1"/>
    <col min="7" max="7" width="4.6328125" style="110" customWidth="1"/>
    <col min="8" max="8" width="2" style="110" customWidth="1"/>
    <col min="9" max="9" width="6.1796875" style="110" bestFit="1" customWidth="1"/>
    <col min="10" max="10" width="9" style="110" customWidth="1"/>
    <col min="11" max="11" width="8" style="110" customWidth="1"/>
    <col min="12" max="12" width="6.81640625" style="110" customWidth="1"/>
    <col min="13" max="13" width="6.6328125" style="110" customWidth="1"/>
    <col min="14" max="16" width="9.1796875" style="110" customWidth="1"/>
    <col min="17" max="18" width="5.54296875" style="110" customWidth="1"/>
    <col min="19" max="19" width="8.08984375" style="110" customWidth="1"/>
    <col min="20" max="16384" width="7.453125" style="110"/>
  </cols>
  <sheetData>
    <row r="1" spans="1:19" s="121" customFormat="1" ht="12" customHeight="1" x14ac:dyDescent="0.25">
      <c r="A1" s="1518" t="s">
        <v>7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</row>
    <row r="2" spans="1:19" ht="10.95" customHeight="1" x14ac:dyDescent="0.2">
      <c r="A2" s="1424" t="s">
        <v>194</v>
      </c>
      <c r="B2" s="1510"/>
      <c r="C2" s="1511">
        <f>Certification!A5</f>
        <v>0</v>
      </c>
      <c r="D2" s="1511"/>
      <c r="E2" s="1511"/>
      <c r="F2" s="1511"/>
      <c r="G2" s="1511"/>
      <c r="H2" s="147"/>
      <c r="I2" s="148"/>
      <c r="J2" s="148"/>
      <c r="K2" s="148"/>
      <c r="L2" s="149"/>
      <c r="M2" s="1424" t="s">
        <v>275</v>
      </c>
      <c r="N2" s="1510"/>
      <c r="O2" s="1421" t="str">
        <f>CONCATENATE(Certification!$H$27," ",Certification!$H$28)</f>
        <v xml:space="preserve"> </v>
      </c>
      <c r="P2" s="1422"/>
      <c r="Q2" s="1422"/>
      <c r="R2" s="1423"/>
    </row>
    <row r="3" spans="1:19" ht="10.95" customHeight="1" thickBot="1" x14ac:dyDescent="0.25">
      <c r="A3" s="1500" t="s">
        <v>195</v>
      </c>
      <c r="B3" s="1501"/>
      <c r="C3" s="150" t="s">
        <v>110</v>
      </c>
      <c r="D3" s="1508">
        <f>Certification!C11</f>
        <v>0</v>
      </c>
      <c r="E3" s="1508"/>
      <c r="F3" s="1508"/>
      <c r="G3" s="1509"/>
      <c r="H3" s="168"/>
      <c r="I3" s="169"/>
      <c r="J3" s="169"/>
      <c r="K3" s="169"/>
      <c r="L3" s="1084"/>
      <c r="M3" s="1500" t="s">
        <v>88</v>
      </c>
      <c r="N3" s="1501"/>
      <c r="O3" s="1507">
        <f>Certification!H11</f>
        <v>0</v>
      </c>
      <c r="P3" s="1508"/>
      <c r="Q3" s="1508"/>
      <c r="R3" s="1509"/>
    </row>
    <row r="4" spans="1:19" s="122" customFormat="1" ht="12" customHeight="1" thickBot="1" x14ac:dyDescent="0.3">
      <c r="A4" s="1525" t="s">
        <v>417</v>
      </c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7"/>
    </row>
    <row r="5" spans="1:19" ht="13.95" customHeight="1" thickBot="1" x14ac:dyDescent="0.25">
      <c r="A5" s="1497" t="s">
        <v>111</v>
      </c>
      <c r="B5" s="1497" t="s">
        <v>63</v>
      </c>
      <c r="C5" s="1504" t="s">
        <v>82</v>
      </c>
      <c r="D5" s="1505"/>
      <c r="E5" s="1506"/>
      <c r="F5" s="1497" t="s">
        <v>62</v>
      </c>
      <c r="G5" s="1528" t="s">
        <v>339</v>
      </c>
      <c r="H5" s="1528"/>
      <c r="I5" s="1528"/>
      <c r="J5" s="1528"/>
      <c r="K5" s="1528"/>
      <c r="L5" s="1528"/>
      <c r="M5" s="1528"/>
      <c r="N5" s="1528"/>
      <c r="O5" s="1528"/>
      <c r="P5" s="1528"/>
      <c r="Q5" s="1528"/>
      <c r="R5" s="1529"/>
    </row>
    <row r="6" spans="1:19" ht="11.4" customHeight="1" thickBot="1" x14ac:dyDescent="0.25">
      <c r="A6" s="1498"/>
      <c r="B6" s="1516"/>
      <c r="C6" s="1497" t="s">
        <v>38</v>
      </c>
      <c r="D6" s="1514" t="s">
        <v>64</v>
      </c>
      <c r="E6" s="1515"/>
      <c r="F6" s="1512"/>
      <c r="G6" s="1530"/>
      <c r="H6" s="1530"/>
      <c r="I6" s="1530"/>
      <c r="J6" s="1530"/>
      <c r="K6" s="1530"/>
      <c r="L6" s="1530"/>
      <c r="M6" s="1530"/>
      <c r="N6" s="1530"/>
      <c r="O6" s="1530"/>
      <c r="P6" s="1530"/>
      <c r="Q6" s="1530"/>
      <c r="R6" s="1531"/>
    </row>
    <row r="7" spans="1:19" ht="32.4" customHeight="1" x14ac:dyDescent="0.2">
      <c r="A7" s="1498"/>
      <c r="B7" s="1516"/>
      <c r="C7" s="1498"/>
      <c r="D7" s="1516"/>
      <c r="E7" s="1512"/>
      <c r="F7" s="1512"/>
      <c r="G7" s="1514" t="s">
        <v>276</v>
      </c>
      <c r="H7" s="1515"/>
      <c r="I7" s="1497" t="s">
        <v>749</v>
      </c>
      <c r="J7" s="1497" t="s">
        <v>494</v>
      </c>
      <c r="K7" s="1514" t="s">
        <v>495</v>
      </c>
      <c r="L7" s="1497" t="s">
        <v>496</v>
      </c>
      <c r="M7" s="1497" t="s">
        <v>497</v>
      </c>
      <c r="N7" s="1497" t="s">
        <v>498</v>
      </c>
      <c r="O7" s="1497" t="s">
        <v>499</v>
      </c>
      <c r="P7" s="1497" t="s">
        <v>738</v>
      </c>
      <c r="Q7" s="1497" t="s">
        <v>739</v>
      </c>
      <c r="R7" s="1497" t="s">
        <v>740</v>
      </c>
    </row>
    <row r="8" spans="1:19" ht="13.5" customHeight="1" thickBot="1" x14ac:dyDescent="0.25">
      <c r="A8" s="1499"/>
      <c r="B8" s="1517"/>
      <c r="C8" s="1499"/>
      <c r="D8" s="1517"/>
      <c r="E8" s="1513"/>
      <c r="F8" s="1513"/>
      <c r="G8" s="1517"/>
      <c r="H8" s="1513"/>
      <c r="I8" s="1499"/>
      <c r="J8" s="1499"/>
      <c r="K8" s="1517"/>
      <c r="L8" s="1499"/>
      <c r="M8" s="1499"/>
      <c r="N8" s="1499"/>
      <c r="O8" s="1499"/>
      <c r="P8" s="1499"/>
      <c r="Q8" s="1499"/>
      <c r="R8" s="1499"/>
    </row>
    <row r="9" spans="1:19" ht="27" customHeight="1" x14ac:dyDescent="0.2">
      <c r="A9" s="621">
        <v>1</v>
      </c>
      <c r="B9" s="617" t="s">
        <v>52</v>
      </c>
      <c r="C9" s="627"/>
      <c r="D9" s="1502"/>
      <c r="E9" s="1503"/>
      <c r="F9" s="521"/>
      <c r="G9" s="1532"/>
      <c r="H9" s="1533"/>
      <c r="I9" s="521"/>
      <c r="J9" s="521"/>
      <c r="K9" s="521"/>
      <c r="L9" s="521"/>
      <c r="M9" s="521"/>
      <c r="N9" s="521"/>
      <c r="O9" s="521"/>
      <c r="P9" s="521"/>
      <c r="Q9" s="521"/>
      <c r="R9" s="522"/>
      <c r="S9" s="110" t="str">
        <f t="shared" ref="S9:S14" si="0">IF(SUM(I9:R9)&lt;&gt;G9,"ERROR","")</f>
        <v/>
      </c>
    </row>
    <row r="10" spans="1:19" ht="27" customHeight="1" x14ac:dyDescent="0.2">
      <c r="A10" s="622">
        <v>2</v>
      </c>
      <c r="B10" s="618" t="s">
        <v>259</v>
      </c>
      <c r="C10" s="523"/>
      <c r="D10" s="1521"/>
      <c r="E10" s="1522"/>
      <c r="F10" s="459"/>
      <c r="G10" s="1521"/>
      <c r="H10" s="1522"/>
      <c r="I10" s="459"/>
      <c r="J10" s="459"/>
      <c r="K10" s="459"/>
      <c r="L10" s="459"/>
      <c r="M10" s="459"/>
      <c r="N10" s="459"/>
      <c r="O10" s="459"/>
      <c r="P10" s="459"/>
      <c r="Q10" s="459"/>
      <c r="R10" s="524"/>
      <c r="S10" s="110" t="str">
        <f t="shared" si="0"/>
        <v/>
      </c>
    </row>
    <row r="11" spans="1:19" ht="27" customHeight="1" x14ac:dyDescent="0.2">
      <c r="A11" s="622">
        <v>3</v>
      </c>
      <c r="B11" s="618" t="s">
        <v>693</v>
      </c>
      <c r="C11" s="523"/>
      <c r="D11" s="1521"/>
      <c r="E11" s="1522"/>
      <c r="F11" s="459"/>
      <c r="G11" s="1521"/>
      <c r="H11" s="1522"/>
      <c r="I11" s="459"/>
      <c r="J11" s="459"/>
      <c r="K11" s="459"/>
      <c r="L11" s="459"/>
      <c r="M11" s="459"/>
      <c r="N11" s="459"/>
      <c r="O11" s="459"/>
      <c r="P11" s="459"/>
      <c r="Q11" s="459"/>
      <c r="R11" s="524"/>
      <c r="S11" s="110" t="str">
        <f t="shared" si="0"/>
        <v/>
      </c>
    </row>
    <row r="12" spans="1:19" ht="27" customHeight="1" x14ac:dyDescent="0.2">
      <c r="A12" s="622">
        <v>4</v>
      </c>
      <c r="B12" s="618" t="s">
        <v>83</v>
      </c>
      <c r="C12" s="523"/>
      <c r="D12" s="1521"/>
      <c r="E12" s="1522"/>
      <c r="F12" s="459"/>
      <c r="G12" s="1521"/>
      <c r="H12" s="1522"/>
      <c r="I12" s="372"/>
      <c r="J12" s="459"/>
      <c r="K12" s="459"/>
      <c r="L12" s="459"/>
      <c r="M12" s="459"/>
      <c r="N12" s="459"/>
      <c r="O12" s="459"/>
      <c r="P12" s="459"/>
      <c r="Q12" s="459"/>
      <c r="R12" s="524"/>
      <c r="S12" s="110" t="str">
        <f t="shared" si="0"/>
        <v/>
      </c>
    </row>
    <row r="13" spans="1:19" ht="27" customHeight="1" x14ac:dyDescent="0.2">
      <c r="A13" s="622">
        <v>5</v>
      </c>
      <c r="B13" s="618" t="s">
        <v>260</v>
      </c>
      <c r="C13" s="523"/>
      <c r="D13" s="1521"/>
      <c r="E13" s="1522"/>
      <c r="F13" s="459"/>
      <c r="G13" s="1521"/>
      <c r="H13" s="1534"/>
      <c r="I13" s="459"/>
      <c r="J13" s="457"/>
      <c r="K13" s="459"/>
      <c r="L13" s="459"/>
      <c r="M13" s="459"/>
      <c r="N13" s="459"/>
      <c r="O13" s="459"/>
      <c r="P13" s="459"/>
      <c r="Q13" s="459"/>
      <c r="R13" s="524"/>
      <c r="S13" s="110" t="str">
        <f t="shared" si="0"/>
        <v/>
      </c>
    </row>
    <row r="14" spans="1:19" ht="27" customHeight="1" thickBot="1" x14ac:dyDescent="0.25">
      <c r="A14" s="623">
        <v>6</v>
      </c>
      <c r="B14" s="619" t="s">
        <v>81</v>
      </c>
      <c r="C14" s="525"/>
      <c r="D14" s="1523"/>
      <c r="E14" s="1524"/>
      <c r="F14" s="372"/>
      <c r="G14" s="1535"/>
      <c r="H14" s="1536"/>
      <c r="I14" s="626"/>
      <c r="J14" s="372"/>
      <c r="K14" s="372"/>
      <c r="L14" s="372"/>
      <c r="M14" s="372"/>
      <c r="N14" s="372"/>
      <c r="O14" s="372"/>
      <c r="P14" s="372"/>
      <c r="Q14" s="372"/>
      <c r="R14" s="526"/>
      <c r="S14" s="110" t="str">
        <f t="shared" si="0"/>
        <v/>
      </c>
    </row>
    <row r="15" spans="1:19" ht="27" customHeight="1" thickBot="1" x14ac:dyDescent="0.25">
      <c r="A15" s="624">
        <v>7</v>
      </c>
      <c r="B15" s="620" t="s">
        <v>122</v>
      </c>
      <c r="C15" s="625">
        <f>SUM(C9:C14)</f>
        <v>0</v>
      </c>
      <c r="D15" s="1519">
        <f>SUM(D9:E14)</f>
        <v>0</v>
      </c>
      <c r="E15" s="1520"/>
      <c r="F15" s="625">
        <f>SUM(F9:F14)</f>
        <v>0</v>
      </c>
      <c r="G15" s="1519">
        <f>SUM(G9:H14)</f>
        <v>0</v>
      </c>
      <c r="H15" s="1520"/>
      <c r="I15" s="625">
        <f>SUM(I9:I14)</f>
        <v>0</v>
      </c>
      <c r="J15" s="625">
        <f>SUM(J9:J14)</f>
        <v>0</v>
      </c>
      <c r="K15" s="625">
        <f t="shared" ref="K15:R15" si="1">SUM(K9:K14)</f>
        <v>0</v>
      </c>
      <c r="L15" s="625">
        <f t="shared" si="1"/>
        <v>0</v>
      </c>
      <c r="M15" s="625">
        <f t="shared" si="1"/>
        <v>0</v>
      </c>
      <c r="N15" s="625">
        <f t="shared" si="1"/>
        <v>0</v>
      </c>
      <c r="O15" s="625">
        <f t="shared" si="1"/>
        <v>0</v>
      </c>
      <c r="P15" s="625">
        <f t="shared" si="1"/>
        <v>0</v>
      </c>
      <c r="Q15" s="625">
        <f t="shared" si="1"/>
        <v>0</v>
      </c>
      <c r="R15" s="625">
        <f t="shared" si="1"/>
        <v>0</v>
      </c>
    </row>
    <row r="16" spans="1:19" ht="8.25" customHeight="1" thickBot="1" x14ac:dyDescent="0.25">
      <c r="G16" s="156"/>
      <c r="H16" s="156"/>
      <c r="I16" s="156"/>
      <c r="J16" s="156"/>
      <c r="K16" s="156"/>
      <c r="L16" s="156"/>
      <c r="M16" s="156"/>
    </row>
    <row r="17" spans="1:20" ht="11.25" customHeight="1" x14ac:dyDescent="0.2">
      <c r="A17" s="1539" t="s">
        <v>111</v>
      </c>
      <c r="B17" s="1539" t="s">
        <v>277</v>
      </c>
      <c r="C17" s="1542" t="s">
        <v>748</v>
      </c>
      <c r="D17" s="1543"/>
      <c r="E17" s="1542" t="s">
        <v>741</v>
      </c>
      <c r="F17" s="1543"/>
      <c r="G17" s="1555" t="s">
        <v>742</v>
      </c>
      <c r="H17" s="1556"/>
      <c r="I17" s="1557"/>
      <c r="J17" s="1539" t="s">
        <v>743</v>
      </c>
      <c r="K17" s="1539" t="s">
        <v>844</v>
      </c>
      <c r="L17" s="1539" t="s">
        <v>744</v>
      </c>
      <c r="M17" s="535"/>
      <c r="N17" s="1539" t="s">
        <v>745</v>
      </c>
      <c r="O17" s="1539" t="s">
        <v>718</v>
      </c>
      <c r="P17" s="1539" t="s">
        <v>719</v>
      </c>
      <c r="Q17" s="1555" t="s">
        <v>746</v>
      </c>
      <c r="R17" s="1557"/>
    </row>
    <row r="18" spans="1:20" ht="15" customHeight="1" x14ac:dyDescent="0.2">
      <c r="A18" s="1540"/>
      <c r="B18" s="1540"/>
      <c r="C18" s="1544"/>
      <c r="D18" s="1545"/>
      <c r="E18" s="1544"/>
      <c r="F18" s="1545"/>
      <c r="G18" s="1558"/>
      <c r="H18" s="1559"/>
      <c r="I18" s="1560"/>
      <c r="J18" s="1540"/>
      <c r="K18" s="1540"/>
      <c r="L18" s="1540"/>
      <c r="M18" s="535"/>
      <c r="N18" s="1540"/>
      <c r="O18" s="1540"/>
      <c r="P18" s="1540"/>
      <c r="Q18" s="1558"/>
      <c r="R18" s="1560"/>
    </row>
    <row r="19" spans="1:20" ht="15" customHeight="1" x14ac:dyDescent="0.2">
      <c r="A19" s="1540"/>
      <c r="B19" s="1540"/>
      <c r="C19" s="1544"/>
      <c r="D19" s="1545"/>
      <c r="E19" s="1544"/>
      <c r="F19" s="1545"/>
      <c r="G19" s="1558"/>
      <c r="H19" s="1559"/>
      <c r="I19" s="1560"/>
      <c r="J19" s="1540"/>
      <c r="K19" s="1540"/>
      <c r="L19" s="1540"/>
      <c r="M19" s="535"/>
      <c r="N19" s="1540"/>
      <c r="O19" s="1540"/>
      <c r="P19" s="1540"/>
      <c r="Q19" s="1558"/>
      <c r="R19" s="1560"/>
    </row>
    <row r="20" spans="1:20" ht="15.75" customHeight="1" thickBot="1" x14ac:dyDescent="0.25">
      <c r="A20" s="1541"/>
      <c r="B20" s="1541"/>
      <c r="C20" s="1546"/>
      <c r="D20" s="1547"/>
      <c r="E20" s="1546"/>
      <c r="F20" s="1547"/>
      <c r="G20" s="1561"/>
      <c r="H20" s="1562"/>
      <c r="I20" s="1563"/>
      <c r="J20" s="1541"/>
      <c r="K20" s="1541"/>
      <c r="L20" s="1541"/>
      <c r="M20" s="535"/>
      <c r="N20" s="1541"/>
      <c r="O20" s="1541"/>
      <c r="P20" s="1541"/>
      <c r="Q20" s="1561"/>
      <c r="R20" s="1563"/>
    </row>
    <row r="21" spans="1:20" ht="27" customHeight="1" x14ac:dyDescent="0.2">
      <c r="A21" s="151">
        <v>1</v>
      </c>
      <c r="B21" s="611" t="s">
        <v>52</v>
      </c>
      <c r="C21" s="1548" t="str">
        <f t="shared" ref="C21:C26" si="2">IF(G9=0,"",IF(I9+J9+N9=0,"",(I9+J9+N9)/G9))</f>
        <v/>
      </c>
      <c r="D21" s="1549"/>
      <c r="E21" s="1572" t="str">
        <f t="shared" ref="E21:E26" si="3">IF(F9=0,"",IF(G9=0,"",G9/F9))</f>
        <v/>
      </c>
      <c r="F21" s="1572"/>
      <c r="G21" s="1564"/>
      <c r="H21" s="1564"/>
      <c r="I21" s="1564"/>
      <c r="J21" s="371"/>
      <c r="K21" s="536"/>
      <c r="L21" s="537"/>
      <c r="M21" s="527"/>
      <c r="N21" s="528"/>
      <c r="O21" s="529"/>
      <c r="P21" s="530"/>
      <c r="Q21" s="1580"/>
      <c r="R21" s="1581"/>
      <c r="S21" s="1496" t="str">
        <f>IF(SUM(N21:Q21)&lt;&gt;J9,"ERROR","")</f>
        <v/>
      </c>
      <c r="T21" s="1496"/>
    </row>
    <row r="22" spans="1:20" ht="27" customHeight="1" x14ac:dyDescent="0.2">
      <c r="A22" s="152">
        <v>2</v>
      </c>
      <c r="B22" s="612" t="s">
        <v>259</v>
      </c>
      <c r="C22" s="1537" t="str">
        <f t="shared" si="2"/>
        <v/>
      </c>
      <c r="D22" s="1538"/>
      <c r="E22" s="1573" t="str">
        <f t="shared" si="3"/>
        <v/>
      </c>
      <c r="F22" s="1573"/>
      <c r="G22" s="1565"/>
      <c r="H22" s="1565"/>
      <c r="I22" s="1565"/>
      <c r="J22" s="459"/>
      <c r="K22" s="456"/>
      <c r="L22" s="524"/>
      <c r="M22" s="527"/>
      <c r="N22" s="531"/>
      <c r="O22" s="153"/>
      <c r="P22" s="157"/>
      <c r="Q22" s="1576"/>
      <c r="R22" s="1577"/>
      <c r="S22" s="1496" t="str">
        <f t="shared" ref="S22:S27" si="4">IF(SUM(N22:Q22)&lt;&gt;J10,"ERROR","")</f>
        <v/>
      </c>
      <c r="T22" s="1496"/>
    </row>
    <row r="23" spans="1:20" ht="27" customHeight="1" x14ac:dyDescent="0.2">
      <c r="A23" s="152">
        <v>3</v>
      </c>
      <c r="B23" s="612" t="s">
        <v>693</v>
      </c>
      <c r="C23" s="1537" t="str">
        <f t="shared" si="2"/>
        <v/>
      </c>
      <c r="D23" s="1538"/>
      <c r="E23" s="1573" t="str">
        <f t="shared" si="3"/>
        <v/>
      </c>
      <c r="F23" s="1573"/>
      <c r="G23" s="1565"/>
      <c r="H23" s="1565"/>
      <c r="I23" s="1565"/>
      <c r="J23" s="459"/>
      <c r="K23" s="456"/>
      <c r="L23" s="524"/>
      <c r="M23" s="527"/>
      <c r="N23" s="531"/>
      <c r="O23" s="153"/>
      <c r="P23" s="157"/>
      <c r="Q23" s="1576"/>
      <c r="R23" s="1577"/>
      <c r="S23" s="1496" t="str">
        <f t="shared" si="4"/>
        <v/>
      </c>
      <c r="T23" s="1496"/>
    </row>
    <row r="24" spans="1:20" ht="27" customHeight="1" x14ac:dyDescent="0.2">
      <c r="A24" s="152">
        <v>4</v>
      </c>
      <c r="B24" s="612" t="s">
        <v>83</v>
      </c>
      <c r="C24" s="1537" t="str">
        <f t="shared" si="2"/>
        <v/>
      </c>
      <c r="D24" s="1538"/>
      <c r="E24" s="1573" t="str">
        <f t="shared" si="3"/>
        <v/>
      </c>
      <c r="F24" s="1573"/>
      <c r="G24" s="1565"/>
      <c r="H24" s="1565"/>
      <c r="I24" s="1565"/>
      <c r="J24" s="459"/>
      <c r="K24" s="456"/>
      <c r="L24" s="524"/>
      <c r="M24" s="527"/>
      <c r="N24" s="531"/>
      <c r="O24" s="153"/>
      <c r="P24" s="157"/>
      <c r="Q24" s="1576"/>
      <c r="R24" s="1577"/>
      <c r="S24" s="1496" t="str">
        <f t="shared" si="4"/>
        <v/>
      </c>
      <c r="T24" s="1496"/>
    </row>
    <row r="25" spans="1:20" ht="27" customHeight="1" x14ac:dyDescent="0.2">
      <c r="A25" s="152">
        <v>5</v>
      </c>
      <c r="B25" s="612" t="s">
        <v>260</v>
      </c>
      <c r="C25" s="1537" t="str">
        <f t="shared" si="2"/>
        <v/>
      </c>
      <c r="D25" s="1538"/>
      <c r="E25" s="1573" t="str">
        <f t="shared" si="3"/>
        <v/>
      </c>
      <c r="F25" s="1573"/>
      <c r="G25" s="1565"/>
      <c r="H25" s="1565"/>
      <c r="I25" s="1565"/>
      <c r="J25" s="459"/>
      <c r="K25" s="456"/>
      <c r="L25" s="524"/>
      <c r="M25" s="527"/>
      <c r="N25" s="531"/>
      <c r="O25" s="153"/>
      <c r="P25" s="157"/>
      <c r="Q25" s="1576"/>
      <c r="R25" s="1577"/>
      <c r="S25" s="1496" t="str">
        <f t="shared" si="4"/>
        <v/>
      </c>
      <c r="T25" s="1496"/>
    </row>
    <row r="26" spans="1:20" ht="27" customHeight="1" thickBot="1" x14ac:dyDescent="0.25">
      <c r="A26" s="154">
        <v>6</v>
      </c>
      <c r="B26" s="613" t="s">
        <v>81</v>
      </c>
      <c r="C26" s="1570" t="str">
        <f t="shared" si="2"/>
        <v/>
      </c>
      <c r="D26" s="1571"/>
      <c r="E26" s="1552" t="str">
        <f t="shared" si="3"/>
        <v/>
      </c>
      <c r="F26" s="1552"/>
      <c r="G26" s="1566"/>
      <c r="H26" s="1566"/>
      <c r="I26" s="1566"/>
      <c r="J26" s="372"/>
      <c r="K26" s="458"/>
      <c r="L26" s="526"/>
      <c r="M26" s="527"/>
      <c r="N26" s="532"/>
      <c r="O26" s="533"/>
      <c r="P26" s="534"/>
      <c r="Q26" s="1578"/>
      <c r="R26" s="1579"/>
      <c r="S26" s="1496" t="str">
        <f t="shared" si="4"/>
        <v/>
      </c>
      <c r="T26" s="1496"/>
    </row>
    <row r="27" spans="1:20" ht="27" customHeight="1" thickBot="1" x14ac:dyDescent="0.25">
      <c r="A27" s="155">
        <v>7</v>
      </c>
      <c r="B27" s="614" t="s">
        <v>122</v>
      </c>
      <c r="C27" s="1553"/>
      <c r="D27" s="1554"/>
      <c r="E27" s="1550"/>
      <c r="F27" s="1551"/>
      <c r="G27" s="1567">
        <f>SUM(G21:I26)</f>
        <v>0</v>
      </c>
      <c r="H27" s="1568"/>
      <c r="I27" s="1569"/>
      <c r="J27" s="615">
        <f>SUM(J21:J26)</f>
        <v>0</v>
      </c>
      <c r="K27" s="615">
        <f>SUM(K21:K26)</f>
        <v>0</v>
      </c>
      <c r="L27" s="615">
        <f>SUM(L21:L26)</f>
        <v>0</v>
      </c>
      <c r="M27" s="527"/>
      <c r="N27" s="616">
        <f>SUM(N21:N26)</f>
        <v>0</v>
      </c>
      <c r="O27" s="616">
        <f>SUM(O21:O26)</f>
        <v>0</v>
      </c>
      <c r="P27" s="616">
        <f>SUM(P21:P26)</f>
        <v>0</v>
      </c>
      <c r="Q27" s="1574">
        <f>SUM(Q21:R26)</f>
        <v>0</v>
      </c>
      <c r="R27" s="1575">
        <f>SUM(R21:S26)</f>
        <v>0</v>
      </c>
      <c r="S27" s="1496" t="str">
        <f t="shared" si="4"/>
        <v/>
      </c>
      <c r="T27" s="1496"/>
    </row>
    <row r="28" spans="1:20" ht="15" customHeight="1" x14ac:dyDescent="0.2"/>
    <row r="29" spans="1:20" ht="15" customHeight="1" x14ac:dyDescent="0.2">
      <c r="A29" s="110" t="s">
        <v>845</v>
      </c>
    </row>
    <row r="30" spans="1:20" ht="15" customHeight="1" x14ac:dyDescent="0.2"/>
    <row r="31" spans="1:20" ht="15" customHeight="1" x14ac:dyDescent="0.2"/>
    <row r="32" spans="1:2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9" ht="13.95" customHeight="1" x14ac:dyDescent="0.2"/>
    <row r="40" ht="13.95" customHeight="1" x14ac:dyDescent="0.2"/>
  </sheetData>
  <sheetProtection algorithmName="SHA-512" hashValue="6/LI2Z7kg3vGB2xy5LYTJN+QXOXC71V2EaDw9s7STCZrUdgUB0nqOq/2Jcv0IwVOgUIlye51kp3ZVo1ObDa+gQ==" saltValue="Gf8+PN+h7o1D7ip6m1CoDQ==" spinCount="100000" sheet="1" scenarios="1"/>
  <mergeCells count="89">
    <mergeCell ref="Q22:R22"/>
    <mergeCell ref="D11:E11"/>
    <mergeCell ref="G11:H11"/>
    <mergeCell ref="C22:D22"/>
    <mergeCell ref="E22:F22"/>
    <mergeCell ref="G22:I22"/>
    <mergeCell ref="N17:N20"/>
    <mergeCell ref="O17:O20"/>
    <mergeCell ref="Q17:R20"/>
    <mergeCell ref="Q21:R21"/>
    <mergeCell ref="J17:J20"/>
    <mergeCell ref="K17:K20"/>
    <mergeCell ref="L17:L20"/>
    <mergeCell ref="P17:P20"/>
    <mergeCell ref="Q27:R27"/>
    <mergeCell ref="Q24:R24"/>
    <mergeCell ref="Q23:R23"/>
    <mergeCell ref="Q25:R25"/>
    <mergeCell ref="Q26:R26"/>
    <mergeCell ref="E27:F27"/>
    <mergeCell ref="E26:F26"/>
    <mergeCell ref="C27:D27"/>
    <mergeCell ref="G17:I20"/>
    <mergeCell ref="G21:I21"/>
    <mergeCell ref="G24:I24"/>
    <mergeCell ref="G23:I23"/>
    <mergeCell ref="G25:I25"/>
    <mergeCell ref="G26:I26"/>
    <mergeCell ref="G27:I27"/>
    <mergeCell ref="C26:D26"/>
    <mergeCell ref="E17:F20"/>
    <mergeCell ref="E21:F21"/>
    <mergeCell ref="E24:F24"/>
    <mergeCell ref="E23:F23"/>
    <mergeCell ref="E25:F25"/>
    <mergeCell ref="C25:D25"/>
    <mergeCell ref="B17:B20"/>
    <mergeCell ref="A17:A20"/>
    <mergeCell ref="C17:D20"/>
    <mergeCell ref="C21:D21"/>
    <mergeCell ref="C24:D24"/>
    <mergeCell ref="C23:D23"/>
    <mergeCell ref="G10:H10"/>
    <mergeCell ref="G13:H13"/>
    <mergeCell ref="G14:H14"/>
    <mergeCell ref="G7:H8"/>
    <mergeCell ref="I7:I8"/>
    <mergeCell ref="O7:O8"/>
    <mergeCell ref="P7:P8"/>
    <mergeCell ref="Q7:Q8"/>
    <mergeCell ref="G9:H9"/>
    <mergeCell ref="N7:N8"/>
    <mergeCell ref="K7:K8"/>
    <mergeCell ref="L7:L8"/>
    <mergeCell ref="M7:M8"/>
    <mergeCell ref="A5:A8"/>
    <mergeCell ref="F5:F8"/>
    <mergeCell ref="D6:E8"/>
    <mergeCell ref="A1:R1"/>
    <mergeCell ref="G15:H15"/>
    <mergeCell ref="D3:G3"/>
    <mergeCell ref="D13:E13"/>
    <mergeCell ref="D10:E10"/>
    <mergeCell ref="D15:E15"/>
    <mergeCell ref="D12:E12"/>
    <mergeCell ref="D14:E14"/>
    <mergeCell ref="G12:H12"/>
    <mergeCell ref="A4:R4"/>
    <mergeCell ref="G5:R6"/>
    <mergeCell ref="R7:R8"/>
    <mergeCell ref="B5:B8"/>
    <mergeCell ref="O3:R3"/>
    <mergeCell ref="A2:B2"/>
    <mergeCell ref="C2:G2"/>
    <mergeCell ref="M2:N2"/>
    <mergeCell ref="O2:R2"/>
    <mergeCell ref="A3:B3"/>
    <mergeCell ref="C6:C8"/>
    <mergeCell ref="M3:N3"/>
    <mergeCell ref="D9:E9"/>
    <mergeCell ref="C5:E5"/>
    <mergeCell ref="J7:J8"/>
    <mergeCell ref="S26:T26"/>
    <mergeCell ref="S27:T27"/>
    <mergeCell ref="S21:T21"/>
    <mergeCell ref="S22:T22"/>
    <mergeCell ref="S23:T23"/>
    <mergeCell ref="S24:T24"/>
    <mergeCell ref="S25:T25"/>
  </mergeCells>
  <phoneticPr fontId="0" type="noConversion"/>
  <printOptions horizontalCentered="1"/>
  <pageMargins left="0.5" right="0.25" top="0.67" bottom="0.25" header="0.25" footer="0.25"/>
  <pageSetup scale="82" orientation="landscape" r:id="rId1"/>
  <headerFooter alignWithMargins="0">
    <oddFooter>&amp;L&amp;8 470-0030 (Rev. 02/25)&amp;C&amp;8&amp;P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R111"/>
  <sheetViews>
    <sheetView showGridLines="0" showZeros="0" zoomScaleNormal="100" workbookViewId="0">
      <selection sqref="A1:O1"/>
    </sheetView>
  </sheetViews>
  <sheetFormatPr defaultColWidth="7.453125" defaultRowHeight="10.199999999999999" x14ac:dyDescent="0.25"/>
  <cols>
    <col min="1" max="1" width="20.6328125" style="328" customWidth="1"/>
    <col min="2" max="2" width="3" style="328" customWidth="1"/>
    <col min="3" max="3" width="5.453125" style="328" customWidth="1"/>
    <col min="4" max="4" width="9.90625" style="328" customWidth="1"/>
    <col min="5" max="5" width="9.08984375" style="328" customWidth="1"/>
    <col min="6" max="6" width="8.6328125" style="328" customWidth="1"/>
    <col min="7" max="7" width="9.1796875" style="328" customWidth="1"/>
    <col min="8" max="8" width="8.81640625" style="328" customWidth="1"/>
    <col min="9" max="9" width="9.90625" style="328" customWidth="1"/>
    <col min="10" max="10" width="8.6328125" style="328" customWidth="1"/>
    <col min="11" max="11" width="9.1796875" style="328" customWidth="1"/>
    <col min="12" max="12" width="8.81640625" style="328" customWidth="1"/>
    <col min="13" max="13" width="9.36328125" style="328" customWidth="1"/>
    <col min="14" max="14" width="9.6328125" style="328" customWidth="1"/>
    <col min="15" max="15" width="11" style="328" customWidth="1"/>
    <col min="16" max="16" width="9.36328125" style="328" customWidth="1"/>
    <col min="17" max="17" width="10.54296875" style="328" customWidth="1"/>
    <col min="18" max="16384" width="7.453125" style="328"/>
  </cols>
  <sheetData>
    <row r="1" spans="1:17" s="325" customFormat="1" ht="12" customHeight="1" x14ac:dyDescent="0.25">
      <c r="A1" s="1582" t="s">
        <v>7</v>
      </c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253"/>
    </row>
    <row r="2" spans="1:17" ht="10.95" customHeight="1" x14ac:dyDescent="0.25">
      <c r="A2" s="1118" t="s">
        <v>194</v>
      </c>
      <c r="B2" s="1089">
        <f>Certification!A5</f>
        <v>0</v>
      </c>
      <c r="C2" s="1089"/>
      <c r="D2" s="1089"/>
      <c r="E2" s="1089"/>
      <c r="F2" s="1090"/>
      <c r="G2" s="326"/>
      <c r="H2" s="327"/>
      <c r="I2" s="327"/>
      <c r="J2" s="327"/>
      <c r="K2" s="1088" t="s">
        <v>569</v>
      </c>
      <c r="L2" s="1583" t="str">
        <f>CONCATENATE(Certification!$H$27," ",Certification!$H$28)</f>
        <v xml:space="preserve"> </v>
      </c>
      <c r="M2" s="1584"/>
      <c r="N2" s="1584"/>
      <c r="O2" s="1585"/>
    </row>
    <row r="3" spans="1:17" ht="10.95" customHeight="1" x14ac:dyDescent="0.25">
      <c r="A3" s="1119" t="s">
        <v>39</v>
      </c>
      <c r="B3" s="1592">
        <f>Certification!C11</f>
        <v>0</v>
      </c>
      <c r="C3" s="1592"/>
      <c r="D3" s="1592"/>
      <c r="E3" s="1592"/>
      <c r="F3" s="1593"/>
      <c r="G3" s="329"/>
      <c r="H3" s="330"/>
      <c r="I3" s="330"/>
      <c r="J3" s="330"/>
      <c r="K3" s="1092" t="s">
        <v>88</v>
      </c>
      <c r="L3" s="1594">
        <f>Certification!H11</f>
        <v>0</v>
      </c>
      <c r="M3" s="1592"/>
      <c r="N3" s="1592"/>
      <c r="O3" s="1593"/>
    </row>
    <row r="4" spans="1:17" ht="3" customHeight="1" thickBot="1" x14ac:dyDescent="0.3">
      <c r="A4" s="331"/>
      <c r="B4" s="331"/>
      <c r="C4" s="331"/>
      <c r="D4" s="331"/>
      <c r="E4" s="331"/>
      <c r="F4" s="331"/>
      <c r="G4" s="331"/>
      <c r="H4" s="331"/>
      <c r="I4" s="331"/>
      <c r="J4" s="331"/>
      <c r="L4" s="1085"/>
      <c r="M4" s="1086"/>
      <c r="N4" s="1086"/>
      <c r="O4" s="1087"/>
    </row>
    <row r="5" spans="1:17" s="332" customFormat="1" ht="15" customHeight="1" thickBot="1" x14ac:dyDescent="0.3">
      <c r="A5" s="1418" t="s">
        <v>414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20"/>
    </row>
    <row r="6" spans="1:17" ht="12" customHeight="1" x14ac:dyDescent="0.25">
      <c r="A6" s="1589"/>
      <c r="B6" s="538"/>
      <c r="C6" s="1586" t="s">
        <v>111</v>
      </c>
      <c r="D6" s="1586" t="s">
        <v>750</v>
      </c>
      <c r="E6" s="1586" t="s">
        <v>513</v>
      </c>
      <c r="F6" s="1586" t="s">
        <v>500</v>
      </c>
      <c r="G6" s="1586" t="s">
        <v>501</v>
      </c>
      <c r="H6" s="1586" t="s">
        <v>502</v>
      </c>
      <c r="I6" s="1586" t="s">
        <v>503</v>
      </c>
      <c r="J6" s="1586" t="s">
        <v>504</v>
      </c>
      <c r="K6" s="1586" t="s">
        <v>505</v>
      </c>
      <c r="L6" s="1586" t="s">
        <v>506</v>
      </c>
      <c r="M6" s="1586" t="s">
        <v>507</v>
      </c>
      <c r="N6" s="1586" t="s">
        <v>508</v>
      </c>
      <c r="O6" s="1586" t="s">
        <v>509</v>
      </c>
    </row>
    <row r="7" spans="1:17" ht="33" customHeight="1" x14ac:dyDescent="0.25">
      <c r="A7" s="1590"/>
      <c r="B7" s="333"/>
      <c r="C7" s="1587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</row>
    <row r="8" spans="1:17" ht="17.25" customHeight="1" thickBot="1" x14ac:dyDescent="0.3">
      <c r="A8" s="1591"/>
      <c r="B8" s="334"/>
      <c r="C8" s="1588"/>
      <c r="D8" s="1588"/>
      <c r="E8" s="1588"/>
      <c r="F8" s="1588"/>
      <c r="G8" s="1588"/>
      <c r="H8" s="1588"/>
      <c r="I8" s="1588"/>
      <c r="J8" s="1588"/>
      <c r="K8" s="1588"/>
      <c r="L8" s="1588"/>
      <c r="M8" s="1588"/>
      <c r="N8" s="1588"/>
      <c r="O8" s="1588"/>
    </row>
    <row r="9" spans="1:17" s="335" customFormat="1" ht="12" customHeight="1" thickBot="1" x14ac:dyDescent="0.3">
      <c r="A9" s="560" t="s">
        <v>89</v>
      </c>
      <c r="B9" s="561"/>
      <c r="C9" s="561"/>
      <c r="D9" s="561"/>
      <c r="E9" s="561"/>
      <c r="F9" s="561"/>
      <c r="G9" s="1125"/>
      <c r="H9" s="561"/>
      <c r="I9" s="561"/>
      <c r="J9" s="561"/>
      <c r="K9" s="561"/>
      <c r="L9" s="561"/>
      <c r="M9" s="561"/>
      <c r="N9" s="561"/>
      <c r="O9" s="562"/>
    </row>
    <row r="10" spans="1:17" ht="9.75" customHeight="1" x14ac:dyDescent="0.25">
      <c r="A10" s="1124" t="s">
        <v>90</v>
      </c>
      <c r="B10" s="1126"/>
      <c r="C10" s="551">
        <v>211</v>
      </c>
      <c r="D10" s="270"/>
      <c r="E10" s="270"/>
      <c r="F10" s="271"/>
      <c r="G10" s="271"/>
      <c r="H10" s="271"/>
      <c r="I10" s="271"/>
      <c r="J10" s="271"/>
      <c r="K10" s="271"/>
      <c r="L10" s="271"/>
      <c r="M10" s="271"/>
      <c r="N10" s="559"/>
      <c r="O10" s="542">
        <f>SUM(D10:N10)</f>
        <v>0</v>
      </c>
      <c r="Q10" s="336"/>
    </row>
    <row r="11" spans="1:17" ht="9.75" customHeight="1" x14ac:dyDescent="0.25">
      <c r="A11" s="1127" t="s">
        <v>512</v>
      </c>
      <c r="B11" s="1128"/>
      <c r="C11" s="552">
        <v>212</v>
      </c>
      <c r="D11" s="270"/>
      <c r="E11" s="270"/>
      <c r="F11" s="1603"/>
      <c r="G11" s="1604"/>
      <c r="H11" s="1604"/>
      <c r="I11" s="1604"/>
      <c r="J11" s="1604"/>
      <c r="K11" s="1604"/>
      <c r="L11" s="1604"/>
      <c r="M11" s="1604"/>
      <c r="N11" s="1604"/>
      <c r="O11" s="542">
        <f t="shared" ref="O11:O26" si="0">SUM(D11:N11)</f>
        <v>0</v>
      </c>
      <c r="Q11" s="336"/>
    </row>
    <row r="12" spans="1:17" ht="9.75" customHeight="1" x14ac:dyDescent="0.25">
      <c r="A12" s="1127" t="s">
        <v>309</v>
      </c>
      <c r="B12" s="1128"/>
      <c r="C12" s="552">
        <v>213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540"/>
      <c r="O12" s="542">
        <f t="shared" si="0"/>
        <v>0</v>
      </c>
      <c r="Q12" s="337"/>
    </row>
    <row r="13" spans="1:17" ht="9.75" customHeight="1" x14ac:dyDescent="0.25">
      <c r="A13" s="1127" t="s">
        <v>91</v>
      </c>
      <c r="B13" s="1128"/>
      <c r="C13" s="552">
        <v>214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540"/>
      <c r="O13" s="542">
        <f t="shared" si="0"/>
        <v>0</v>
      </c>
      <c r="Q13" s="337"/>
    </row>
    <row r="14" spans="1:17" ht="9.75" customHeight="1" x14ac:dyDescent="0.25">
      <c r="A14" s="1127" t="s">
        <v>71</v>
      </c>
      <c r="B14" s="1128"/>
      <c r="C14" s="552">
        <v>215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540"/>
      <c r="O14" s="542">
        <f t="shared" si="0"/>
        <v>0</v>
      </c>
      <c r="Q14" s="337"/>
    </row>
    <row r="15" spans="1:17" ht="9.75" customHeight="1" x14ac:dyDescent="0.25">
      <c r="A15" s="1127" t="s">
        <v>72</v>
      </c>
      <c r="B15" s="1128"/>
      <c r="C15" s="552">
        <v>216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540"/>
      <c r="O15" s="542">
        <f t="shared" si="0"/>
        <v>0</v>
      </c>
      <c r="Q15" s="337"/>
    </row>
    <row r="16" spans="1:17" ht="9.75" customHeight="1" x14ac:dyDescent="0.25">
      <c r="A16" s="1127" t="s">
        <v>92</v>
      </c>
      <c r="B16" s="1128"/>
      <c r="C16" s="552">
        <v>217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540"/>
      <c r="O16" s="542">
        <f t="shared" si="0"/>
        <v>0</v>
      </c>
      <c r="Q16" s="337"/>
    </row>
    <row r="17" spans="1:17" ht="9.75" customHeight="1" x14ac:dyDescent="0.25">
      <c r="A17" s="1127" t="s">
        <v>93</v>
      </c>
      <c r="B17" s="1128"/>
      <c r="C17" s="552">
        <v>218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540"/>
      <c r="O17" s="542">
        <f t="shared" si="0"/>
        <v>0</v>
      </c>
      <c r="Q17" s="337"/>
    </row>
    <row r="18" spans="1:17" ht="9.75" customHeight="1" x14ac:dyDescent="0.25">
      <c r="A18" s="1127" t="s">
        <v>94</v>
      </c>
      <c r="B18" s="1128"/>
      <c r="C18" s="552">
        <v>219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540"/>
      <c r="O18" s="542">
        <f t="shared" si="0"/>
        <v>0</v>
      </c>
      <c r="Q18" s="337"/>
    </row>
    <row r="19" spans="1:17" ht="9.75" customHeight="1" x14ac:dyDescent="0.25">
      <c r="A19" s="1127" t="s">
        <v>95</v>
      </c>
      <c r="B19" s="1128"/>
      <c r="C19" s="552">
        <v>220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540"/>
      <c r="O19" s="542">
        <f t="shared" si="0"/>
        <v>0</v>
      </c>
      <c r="Q19" s="337"/>
    </row>
    <row r="20" spans="1:17" ht="9.75" customHeight="1" x14ac:dyDescent="0.25">
      <c r="A20" s="1127" t="s">
        <v>73</v>
      </c>
      <c r="B20" s="1128"/>
      <c r="C20" s="552">
        <v>221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540"/>
      <c r="O20" s="542">
        <f t="shared" si="0"/>
        <v>0</v>
      </c>
      <c r="Q20" s="337"/>
    </row>
    <row r="21" spans="1:17" ht="9.75" customHeight="1" x14ac:dyDescent="0.25">
      <c r="A21" s="1127" t="s">
        <v>74</v>
      </c>
      <c r="B21" s="1128"/>
      <c r="C21" s="552">
        <v>222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540"/>
      <c r="O21" s="542">
        <f t="shared" si="0"/>
        <v>0</v>
      </c>
      <c r="Q21" s="337"/>
    </row>
    <row r="22" spans="1:17" ht="9.75" customHeight="1" x14ac:dyDescent="0.25">
      <c r="A22" s="1127" t="s">
        <v>96</v>
      </c>
      <c r="B22" s="1128"/>
      <c r="C22" s="552">
        <v>223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540"/>
      <c r="O22" s="542">
        <f t="shared" si="0"/>
        <v>0</v>
      </c>
      <c r="Q22" s="337"/>
    </row>
    <row r="23" spans="1:17" ht="9.75" customHeight="1" x14ac:dyDescent="0.25">
      <c r="A23" s="1127" t="s">
        <v>97</v>
      </c>
      <c r="B23" s="1128"/>
      <c r="C23" s="552">
        <v>224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540"/>
      <c r="O23" s="542">
        <f t="shared" si="0"/>
        <v>0</v>
      </c>
      <c r="Q23" s="337"/>
    </row>
    <row r="24" spans="1:17" ht="9.75" customHeight="1" x14ac:dyDescent="0.25">
      <c r="A24" s="1127" t="s">
        <v>98</v>
      </c>
      <c r="B24" s="1128"/>
      <c r="C24" s="552">
        <v>225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540"/>
      <c r="O24" s="542">
        <f t="shared" si="0"/>
        <v>0</v>
      </c>
      <c r="Q24" s="337"/>
    </row>
    <row r="25" spans="1:17" ht="9.75" customHeight="1" x14ac:dyDescent="0.25">
      <c r="A25" s="1127" t="s">
        <v>99</v>
      </c>
      <c r="B25" s="1128"/>
      <c r="C25" s="552">
        <v>226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540"/>
      <c r="O25" s="542">
        <f t="shared" si="0"/>
        <v>0</v>
      </c>
      <c r="Q25" s="337"/>
    </row>
    <row r="26" spans="1:17" ht="9.75" customHeight="1" thickBot="1" x14ac:dyDescent="0.3">
      <c r="A26" s="1129" t="s">
        <v>196</v>
      </c>
      <c r="B26" s="1130"/>
      <c r="C26" s="553">
        <v>227</v>
      </c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559"/>
      <c r="O26" s="563">
        <f t="shared" si="0"/>
        <v>0</v>
      </c>
      <c r="Q26" s="337"/>
    </row>
    <row r="27" spans="1:17" s="335" customFormat="1" ht="12" customHeight="1" thickBot="1" x14ac:dyDescent="0.3">
      <c r="A27" s="564" t="s">
        <v>100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6"/>
      <c r="Q27" s="338"/>
    </row>
    <row r="28" spans="1:17" ht="9.75" customHeight="1" thickBot="1" x14ac:dyDescent="0.3">
      <c r="A28" s="1124" t="s">
        <v>290</v>
      </c>
      <c r="B28" s="1131"/>
      <c r="C28" s="551">
        <v>228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547">
        <f t="shared" ref="O28:O47" si="1">SUM(D28:N28)</f>
        <v>0</v>
      </c>
      <c r="Q28" s="337"/>
    </row>
    <row r="29" spans="1:17" ht="9.75" customHeight="1" x14ac:dyDescent="0.25">
      <c r="A29" s="1127" t="s">
        <v>328</v>
      </c>
      <c r="B29" s="1132"/>
      <c r="C29" s="552">
        <v>229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540"/>
      <c r="O29" s="541">
        <f t="shared" si="1"/>
        <v>0</v>
      </c>
      <c r="Q29" s="339"/>
    </row>
    <row r="30" spans="1:17" ht="9.75" customHeight="1" x14ac:dyDescent="0.25">
      <c r="A30" s="1127" t="s">
        <v>101</v>
      </c>
      <c r="B30" s="1132"/>
      <c r="C30" s="552">
        <v>230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540"/>
      <c r="O30" s="542">
        <f t="shared" si="1"/>
        <v>0</v>
      </c>
      <c r="Q30" s="337"/>
    </row>
    <row r="31" spans="1:17" ht="30.6" x14ac:dyDescent="0.25">
      <c r="A31" s="1133" t="s">
        <v>325</v>
      </c>
      <c r="B31" s="1134"/>
      <c r="C31" s="552">
        <v>231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540"/>
      <c r="O31" s="542">
        <f t="shared" si="1"/>
        <v>0</v>
      </c>
    </row>
    <row r="32" spans="1:17" ht="9.75" customHeight="1" x14ac:dyDescent="0.25">
      <c r="A32" s="1127" t="s">
        <v>102</v>
      </c>
      <c r="B32" s="1132"/>
      <c r="C32" s="552">
        <v>232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540"/>
      <c r="O32" s="542">
        <f t="shared" si="1"/>
        <v>0</v>
      </c>
    </row>
    <row r="33" spans="1:18" ht="9.75" customHeight="1" x14ac:dyDescent="0.25">
      <c r="A33" s="1127" t="s">
        <v>103</v>
      </c>
      <c r="B33" s="1132"/>
      <c r="C33" s="552">
        <v>233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540"/>
      <c r="O33" s="542">
        <f t="shared" si="1"/>
        <v>0</v>
      </c>
    </row>
    <row r="34" spans="1:18" ht="9.75" customHeight="1" x14ac:dyDescent="0.25">
      <c r="A34" s="1127" t="s">
        <v>104</v>
      </c>
      <c r="B34" s="1132"/>
      <c r="C34" s="552">
        <v>234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540"/>
      <c r="O34" s="542">
        <f t="shared" si="1"/>
        <v>0</v>
      </c>
    </row>
    <row r="35" spans="1:18" ht="9.75" customHeight="1" x14ac:dyDescent="0.25">
      <c r="A35" s="1127" t="s">
        <v>105</v>
      </c>
      <c r="B35" s="1132"/>
      <c r="C35" s="552">
        <v>235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540"/>
      <c r="O35" s="542">
        <f t="shared" si="1"/>
        <v>0</v>
      </c>
    </row>
    <row r="36" spans="1:18" ht="9.75" customHeight="1" x14ac:dyDescent="0.25">
      <c r="A36" s="1127" t="s">
        <v>285</v>
      </c>
      <c r="B36" s="1132"/>
      <c r="C36" s="552">
        <v>236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540"/>
      <c r="O36" s="542">
        <f t="shared" si="1"/>
        <v>0</v>
      </c>
    </row>
    <row r="37" spans="1:18" ht="9.75" customHeight="1" x14ac:dyDescent="0.25">
      <c r="A37" s="1127" t="s">
        <v>286</v>
      </c>
      <c r="B37" s="1132"/>
      <c r="C37" s="552">
        <v>237</v>
      </c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540"/>
      <c r="O37" s="542">
        <f t="shared" si="1"/>
        <v>0</v>
      </c>
    </row>
    <row r="38" spans="1:18" x14ac:dyDescent="0.25">
      <c r="A38" s="1135" t="s">
        <v>288</v>
      </c>
      <c r="B38" s="1132"/>
      <c r="C38" s="552">
        <v>238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540"/>
      <c r="O38" s="542">
        <f t="shared" si="1"/>
        <v>0</v>
      </c>
    </row>
    <row r="39" spans="1:18" ht="9.75" customHeight="1" x14ac:dyDescent="0.25">
      <c r="A39" s="1136" t="s">
        <v>289</v>
      </c>
      <c r="B39" s="1132"/>
      <c r="C39" s="552">
        <v>239</v>
      </c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540"/>
      <c r="O39" s="542">
        <f t="shared" si="1"/>
        <v>0</v>
      </c>
    </row>
    <row r="40" spans="1:18" ht="9.75" customHeight="1" x14ac:dyDescent="0.25">
      <c r="A40" s="1127" t="s">
        <v>329</v>
      </c>
      <c r="B40" s="1132"/>
      <c r="C40" s="552">
        <v>240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540"/>
      <c r="O40" s="542">
        <f t="shared" si="1"/>
        <v>0</v>
      </c>
    </row>
    <row r="41" spans="1:18" ht="9.75" customHeight="1" x14ac:dyDescent="0.25">
      <c r="A41" s="1127" t="s">
        <v>326</v>
      </c>
      <c r="B41" s="1132"/>
      <c r="C41" s="552">
        <v>241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540"/>
      <c r="O41" s="542">
        <f t="shared" si="1"/>
        <v>0</v>
      </c>
    </row>
    <row r="42" spans="1:18" ht="9.75" customHeight="1" x14ac:dyDescent="0.25">
      <c r="A42" s="1127" t="s">
        <v>115</v>
      </c>
      <c r="B42" s="1132"/>
      <c r="C42" s="552">
        <v>242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540"/>
      <c r="O42" s="542">
        <f t="shared" si="1"/>
        <v>0</v>
      </c>
    </row>
    <row r="43" spans="1:18" ht="9.75" customHeight="1" x14ac:dyDescent="0.25">
      <c r="A43" s="1127" t="s">
        <v>287</v>
      </c>
      <c r="B43" s="1132"/>
      <c r="C43" s="552">
        <v>243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540"/>
      <c r="O43" s="542">
        <f t="shared" si="1"/>
        <v>0</v>
      </c>
      <c r="R43" s="340"/>
    </row>
    <row r="44" spans="1:18" ht="9.75" customHeight="1" x14ac:dyDescent="0.25">
      <c r="A44" s="1127" t="s">
        <v>330</v>
      </c>
      <c r="B44" s="1132"/>
      <c r="C44" s="552">
        <v>244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540"/>
      <c r="O44" s="542">
        <f t="shared" si="1"/>
        <v>0</v>
      </c>
    </row>
    <row r="45" spans="1:18" ht="9.75" customHeight="1" x14ac:dyDescent="0.25">
      <c r="A45" s="1127" t="s">
        <v>327</v>
      </c>
      <c r="B45" s="1132"/>
      <c r="C45" s="552">
        <v>245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540"/>
      <c r="O45" s="542">
        <f t="shared" si="1"/>
        <v>0</v>
      </c>
      <c r="R45" s="340"/>
    </row>
    <row r="46" spans="1:18" ht="9.75" customHeight="1" thickBot="1" x14ac:dyDescent="0.3">
      <c r="A46" s="1127" t="s">
        <v>81</v>
      </c>
      <c r="B46" s="1137"/>
      <c r="C46" s="553">
        <v>246</v>
      </c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5"/>
      <c r="O46" s="546">
        <f t="shared" si="1"/>
        <v>0</v>
      </c>
    </row>
    <row r="47" spans="1:18" ht="12" customHeight="1" thickBot="1" x14ac:dyDescent="0.3">
      <c r="A47" s="161" t="s">
        <v>106</v>
      </c>
      <c r="B47" s="162"/>
      <c r="C47" s="163">
        <v>247</v>
      </c>
      <c r="D47" s="343">
        <f t="shared" ref="D47:N47" si="2">SUM(D10:D26)+SUM(D28:D46)</f>
        <v>0</v>
      </c>
      <c r="E47" s="343">
        <f t="shared" si="2"/>
        <v>0</v>
      </c>
      <c r="F47" s="598">
        <f t="shared" si="2"/>
        <v>0</v>
      </c>
      <c r="G47" s="343">
        <f t="shared" si="2"/>
        <v>0</v>
      </c>
      <c r="H47" s="343">
        <f t="shared" si="2"/>
        <v>0</v>
      </c>
      <c r="I47" s="343">
        <f t="shared" si="2"/>
        <v>0</v>
      </c>
      <c r="J47" s="343">
        <f t="shared" si="2"/>
        <v>0</v>
      </c>
      <c r="K47" s="343">
        <f t="shared" si="2"/>
        <v>0</v>
      </c>
      <c r="L47" s="343">
        <f t="shared" si="2"/>
        <v>0</v>
      </c>
      <c r="M47" s="343">
        <f t="shared" si="2"/>
        <v>0</v>
      </c>
      <c r="N47" s="343">
        <f t="shared" si="2"/>
        <v>0</v>
      </c>
      <c r="O47" s="343">
        <f t="shared" si="1"/>
        <v>0</v>
      </c>
    </row>
    <row r="48" spans="1:18" s="335" customFormat="1" ht="12" customHeight="1" thickBot="1" x14ac:dyDescent="0.3">
      <c r="A48" s="567" t="s">
        <v>107</v>
      </c>
      <c r="B48" s="565"/>
      <c r="C48" s="565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9"/>
    </row>
    <row r="49" spans="1:18" ht="9.75" customHeight="1" x14ac:dyDescent="0.25">
      <c r="A49" s="1124" t="s">
        <v>331</v>
      </c>
      <c r="B49" s="1131"/>
      <c r="C49" s="551">
        <v>248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540"/>
      <c r="O49" s="542">
        <f>SUM(D49:N49)</f>
        <v>0</v>
      </c>
      <c r="Q49" s="341"/>
    </row>
    <row r="50" spans="1:18" ht="9.75" customHeight="1" x14ac:dyDescent="0.25">
      <c r="A50" s="1127" t="s">
        <v>108</v>
      </c>
      <c r="B50" s="1132"/>
      <c r="C50" s="552">
        <v>249</v>
      </c>
      <c r="D50" s="549"/>
      <c r="E50" s="274"/>
      <c r="F50" s="274"/>
      <c r="G50" s="274"/>
      <c r="H50" s="274"/>
      <c r="I50" s="274"/>
      <c r="J50" s="274"/>
      <c r="K50" s="274"/>
      <c r="L50" s="275"/>
      <c r="M50" s="275"/>
      <c r="N50" s="274"/>
      <c r="O50" s="542">
        <f>SUM(D50:N50)</f>
        <v>0</v>
      </c>
    </row>
    <row r="51" spans="1:18" ht="9.75" customHeight="1" thickBot="1" x14ac:dyDescent="0.3">
      <c r="A51" s="1138" t="s">
        <v>109</v>
      </c>
      <c r="B51" s="1139"/>
      <c r="C51" s="599">
        <v>250</v>
      </c>
      <c r="D51" s="550">
        <f>SUM(D49:D50)</f>
        <v>0</v>
      </c>
      <c r="E51" s="276">
        <f>SUM(E49:E50)</f>
        <v>0</v>
      </c>
      <c r="F51" s="276">
        <f>SUM(F49:F50)</f>
        <v>0</v>
      </c>
      <c r="G51" s="276">
        <f>SUM(G49:G50)</f>
        <v>0</v>
      </c>
      <c r="H51" s="276">
        <f t="shared" ref="H51:N51" si="3">SUM(H49:H50)</f>
        <v>0</v>
      </c>
      <c r="I51" s="276">
        <f t="shared" si="3"/>
        <v>0</v>
      </c>
      <c r="J51" s="276">
        <f t="shared" si="3"/>
        <v>0</v>
      </c>
      <c r="K51" s="276">
        <f t="shared" si="3"/>
        <v>0</v>
      </c>
      <c r="L51" s="276">
        <f>SUM(L49:L50)</f>
        <v>0</v>
      </c>
      <c r="M51" s="276">
        <f>SUM(M49:M50)</f>
        <v>0</v>
      </c>
      <c r="N51" s="548">
        <f t="shared" si="3"/>
        <v>0</v>
      </c>
      <c r="O51" s="543">
        <f>SUM(D51:N51)</f>
        <v>0</v>
      </c>
    </row>
    <row r="52" spans="1:18" ht="12" customHeight="1" thickBot="1" x14ac:dyDescent="0.3">
      <c r="A52" s="161" t="s">
        <v>4</v>
      </c>
      <c r="B52" s="1140"/>
      <c r="C52" s="342">
        <v>251</v>
      </c>
      <c r="D52" s="343">
        <f t="shared" ref="D52:N52" si="4">D47-D51</f>
        <v>0</v>
      </c>
      <c r="E52" s="343">
        <f>E47-E51</f>
        <v>0</v>
      </c>
      <c r="F52" s="343">
        <f>F47-F51</f>
        <v>0</v>
      </c>
      <c r="G52" s="343">
        <f>G47-G51</f>
        <v>0</v>
      </c>
      <c r="H52" s="343">
        <f t="shared" si="4"/>
        <v>0</v>
      </c>
      <c r="I52" s="343">
        <f t="shared" si="4"/>
        <v>0</v>
      </c>
      <c r="J52" s="343">
        <f t="shared" si="4"/>
        <v>0</v>
      </c>
      <c r="K52" s="343">
        <f t="shared" si="4"/>
        <v>0</v>
      </c>
      <c r="L52" s="343">
        <f>L47-L51</f>
        <v>0</v>
      </c>
      <c r="M52" s="343">
        <f>M47-M51</f>
        <v>0</v>
      </c>
      <c r="N52" s="343">
        <f t="shared" si="4"/>
        <v>0</v>
      </c>
      <c r="O52" s="343">
        <f>SUM(D52:N52)</f>
        <v>0</v>
      </c>
    </row>
    <row r="53" spans="1:18" ht="12" customHeight="1" x14ac:dyDescent="0.25">
      <c r="A53" s="320"/>
      <c r="B53" s="344"/>
      <c r="C53" s="345"/>
      <c r="D53" s="346"/>
      <c r="E53" s="346"/>
      <c r="F53" s="346"/>
      <c r="G53" s="346"/>
      <c r="H53" s="346"/>
      <c r="I53" s="346"/>
      <c r="J53" s="346"/>
      <c r="K53" s="347"/>
      <c r="L53" s="347"/>
      <c r="M53" s="347"/>
      <c r="N53" s="347"/>
    </row>
    <row r="54" spans="1:18" ht="12" customHeight="1" thickBot="1" x14ac:dyDescent="0.3">
      <c r="A54" s="252"/>
      <c r="B54" s="348"/>
      <c r="C54" s="349"/>
      <c r="D54" s="350"/>
      <c r="E54" s="350"/>
      <c r="F54" s="350"/>
      <c r="G54" s="350"/>
      <c r="H54" s="350"/>
      <c r="I54" s="350"/>
      <c r="J54" s="350"/>
      <c r="K54" s="347"/>
      <c r="L54" s="347"/>
      <c r="M54" s="347"/>
      <c r="N54" s="347"/>
    </row>
    <row r="55" spans="1:18" ht="11.25" customHeight="1" thickBot="1" x14ac:dyDescent="0.3">
      <c r="K55" s="1605" t="s">
        <v>435</v>
      </c>
      <c r="L55" s="1606"/>
      <c r="M55" s="351"/>
      <c r="N55" s="1595" t="s">
        <v>745</v>
      </c>
      <c r="O55" s="1595" t="s">
        <v>718</v>
      </c>
      <c r="P55" s="1586" t="s">
        <v>719</v>
      </c>
      <c r="Q55" s="1586" t="s">
        <v>746</v>
      </c>
    </row>
    <row r="56" spans="1:18" ht="12" customHeight="1" x14ac:dyDescent="0.25">
      <c r="A56" s="1589" t="s">
        <v>332</v>
      </c>
      <c r="B56" s="1607"/>
      <c r="C56" s="1586" t="s">
        <v>111</v>
      </c>
      <c r="D56" s="1586" t="s">
        <v>23</v>
      </c>
      <c r="E56" s="1586" t="s">
        <v>677</v>
      </c>
      <c r="F56" s="1586" t="s">
        <v>678</v>
      </c>
      <c r="G56" s="1586" t="s">
        <v>694</v>
      </c>
      <c r="H56" s="1586" t="s">
        <v>695</v>
      </c>
      <c r="I56" s="1586" t="s">
        <v>696</v>
      </c>
      <c r="J56" s="1598" t="s">
        <v>697</v>
      </c>
      <c r="K56" s="1586" t="s">
        <v>698</v>
      </c>
      <c r="L56" s="1586" t="s">
        <v>699</v>
      </c>
      <c r="M56" s="351"/>
      <c r="N56" s="1596"/>
      <c r="O56" s="1596"/>
      <c r="P56" s="1587"/>
      <c r="Q56" s="1587"/>
    </row>
    <row r="57" spans="1:18" ht="9.75" customHeight="1" x14ac:dyDescent="0.25">
      <c r="A57" s="1590"/>
      <c r="B57" s="1608"/>
      <c r="C57" s="1587"/>
      <c r="D57" s="1587"/>
      <c r="E57" s="1587"/>
      <c r="F57" s="1587"/>
      <c r="G57" s="1587"/>
      <c r="H57" s="1587"/>
      <c r="I57" s="1587"/>
      <c r="J57" s="1599"/>
      <c r="K57" s="1587"/>
      <c r="L57" s="1587"/>
      <c r="M57" s="352"/>
      <c r="N57" s="1596"/>
      <c r="O57" s="1596"/>
      <c r="P57" s="1587"/>
      <c r="Q57" s="1587"/>
    </row>
    <row r="58" spans="1:18" ht="15" customHeight="1" thickBot="1" x14ac:dyDescent="0.3">
      <c r="A58" s="1591"/>
      <c r="B58" s="1609"/>
      <c r="C58" s="1588"/>
      <c r="D58" s="1588"/>
      <c r="E58" s="1588"/>
      <c r="F58" s="1588"/>
      <c r="G58" s="1588"/>
      <c r="H58" s="1588"/>
      <c r="I58" s="1588"/>
      <c r="J58" s="1600"/>
      <c r="K58" s="1588"/>
      <c r="L58" s="1588"/>
      <c r="M58" s="352"/>
      <c r="N58" s="1597"/>
      <c r="O58" s="1597"/>
      <c r="P58" s="1587"/>
      <c r="Q58" s="1587"/>
    </row>
    <row r="59" spans="1:18" ht="12" customHeight="1" thickBot="1" x14ac:dyDescent="0.3">
      <c r="A59" s="560" t="s">
        <v>89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2"/>
      <c r="M59" s="164"/>
      <c r="N59" s="578"/>
      <c r="O59" s="561"/>
      <c r="P59" s="463"/>
      <c r="Q59" s="464"/>
    </row>
    <row r="60" spans="1:18" ht="9.75" customHeight="1" x14ac:dyDescent="0.25">
      <c r="A60" s="1124" t="s">
        <v>90</v>
      </c>
      <c r="B60" s="1131"/>
      <c r="C60" s="551">
        <v>211</v>
      </c>
      <c r="D60" s="272">
        <f>O10</f>
        <v>0</v>
      </c>
      <c r="E60" s="270"/>
      <c r="F60" s="270"/>
      <c r="G60" s="270"/>
      <c r="H60" s="270"/>
      <c r="I60" s="270"/>
      <c r="J60" s="270"/>
      <c r="K60" s="281"/>
      <c r="L60" s="570"/>
      <c r="M60" s="165" t="str">
        <f t="shared" ref="M60:M102" si="5">IF(SUM(E60:J60)&lt;&gt;D60,"ERROR","")</f>
        <v/>
      </c>
      <c r="N60" s="582"/>
      <c r="O60" s="583"/>
      <c r="P60" s="584"/>
      <c r="Q60" s="585"/>
      <c r="R60" s="328" t="str">
        <f t="shared" ref="R60:R76" si="6">IF(SUM(N60:Q60)&lt;&gt;E10,"ERROR","")</f>
        <v/>
      </c>
    </row>
    <row r="61" spans="1:18" ht="9.75" customHeight="1" x14ac:dyDescent="0.25">
      <c r="A61" s="1127" t="s">
        <v>512</v>
      </c>
      <c r="B61" s="1128"/>
      <c r="C61" s="552">
        <v>212</v>
      </c>
      <c r="D61" s="272">
        <f>O11</f>
        <v>0</v>
      </c>
      <c r="E61" s="270"/>
      <c r="F61" s="270"/>
      <c r="G61" s="270"/>
      <c r="H61" s="270"/>
      <c r="I61" s="270"/>
      <c r="J61" s="270"/>
      <c r="K61" s="281"/>
      <c r="L61" s="556"/>
      <c r="M61" s="165" t="str">
        <f t="shared" si="5"/>
        <v/>
      </c>
      <c r="N61" s="586"/>
      <c r="O61" s="278"/>
      <c r="P61" s="279"/>
      <c r="Q61" s="587"/>
      <c r="R61" s="328" t="str">
        <f t="shared" si="6"/>
        <v/>
      </c>
    </row>
    <row r="62" spans="1:18" ht="9.75" customHeight="1" x14ac:dyDescent="0.25">
      <c r="A62" s="1127" t="s">
        <v>309</v>
      </c>
      <c r="B62" s="1128"/>
      <c r="C62" s="552">
        <v>213</v>
      </c>
      <c r="D62" s="272">
        <f t="shared" ref="D62:D76" si="7">O12</f>
        <v>0</v>
      </c>
      <c r="E62" s="270"/>
      <c r="F62" s="270"/>
      <c r="G62" s="270"/>
      <c r="H62" s="270"/>
      <c r="I62" s="270"/>
      <c r="J62" s="270"/>
      <c r="K62" s="281"/>
      <c r="L62" s="556"/>
      <c r="M62" s="165" t="str">
        <f t="shared" si="5"/>
        <v/>
      </c>
      <c r="N62" s="586"/>
      <c r="O62" s="278"/>
      <c r="P62" s="279"/>
      <c r="Q62" s="587"/>
      <c r="R62" s="328" t="str">
        <f t="shared" si="6"/>
        <v/>
      </c>
    </row>
    <row r="63" spans="1:18" ht="9.75" customHeight="1" x14ac:dyDescent="0.25">
      <c r="A63" s="1127" t="s">
        <v>91</v>
      </c>
      <c r="B63" s="1132"/>
      <c r="C63" s="552">
        <v>214</v>
      </c>
      <c r="D63" s="272">
        <f t="shared" si="7"/>
        <v>0</v>
      </c>
      <c r="E63" s="270"/>
      <c r="F63" s="270"/>
      <c r="G63" s="270"/>
      <c r="H63" s="270"/>
      <c r="I63" s="270"/>
      <c r="J63" s="270"/>
      <c r="K63" s="281"/>
      <c r="L63" s="556"/>
      <c r="M63" s="165" t="str">
        <f t="shared" si="5"/>
        <v/>
      </c>
      <c r="N63" s="586"/>
      <c r="O63" s="278"/>
      <c r="P63" s="279"/>
      <c r="Q63" s="587"/>
      <c r="R63" s="328" t="str">
        <f t="shared" si="6"/>
        <v/>
      </c>
    </row>
    <row r="64" spans="1:18" ht="9.75" customHeight="1" x14ac:dyDescent="0.25">
      <c r="A64" s="1127" t="s">
        <v>71</v>
      </c>
      <c r="B64" s="1132"/>
      <c r="C64" s="552">
        <v>215</v>
      </c>
      <c r="D64" s="272">
        <f t="shared" si="7"/>
        <v>0</v>
      </c>
      <c r="E64" s="270"/>
      <c r="F64" s="270"/>
      <c r="G64" s="270"/>
      <c r="H64" s="270"/>
      <c r="I64" s="270"/>
      <c r="J64" s="270"/>
      <c r="K64" s="281"/>
      <c r="L64" s="556"/>
      <c r="M64" s="165" t="str">
        <f t="shared" si="5"/>
        <v/>
      </c>
      <c r="N64" s="586"/>
      <c r="O64" s="278"/>
      <c r="P64" s="279"/>
      <c r="Q64" s="587"/>
      <c r="R64" s="328" t="str">
        <f t="shared" si="6"/>
        <v/>
      </c>
    </row>
    <row r="65" spans="1:18" ht="9.75" customHeight="1" x14ac:dyDescent="0.25">
      <c r="A65" s="1127" t="s">
        <v>72</v>
      </c>
      <c r="B65" s="1132"/>
      <c r="C65" s="552">
        <v>216</v>
      </c>
      <c r="D65" s="272">
        <f t="shared" si="7"/>
        <v>0</v>
      </c>
      <c r="E65" s="270"/>
      <c r="F65" s="270"/>
      <c r="G65" s="270"/>
      <c r="H65" s="270"/>
      <c r="I65" s="270"/>
      <c r="J65" s="270"/>
      <c r="K65" s="281"/>
      <c r="L65" s="556"/>
      <c r="M65" s="165" t="str">
        <f t="shared" si="5"/>
        <v/>
      </c>
      <c r="N65" s="586"/>
      <c r="O65" s="278"/>
      <c r="P65" s="279"/>
      <c r="Q65" s="587"/>
      <c r="R65" s="328" t="str">
        <f t="shared" si="6"/>
        <v/>
      </c>
    </row>
    <row r="66" spans="1:18" ht="9.75" customHeight="1" x14ac:dyDescent="0.25">
      <c r="A66" s="1127" t="s">
        <v>92</v>
      </c>
      <c r="B66" s="1132"/>
      <c r="C66" s="552">
        <v>217</v>
      </c>
      <c r="D66" s="272">
        <f t="shared" si="7"/>
        <v>0</v>
      </c>
      <c r="E66" s="270"/>
      <c r="F66" s="270"/>
      <c r="G66" s="270"/>
      <c r="H66" s="270"/>
      <c r="I66" s="270"/>
      <c r="J66" s="270"/>
      <c r="K66" s="281"/>
      <c r="L66" s="556"/>
      <c r="M66" s="165" t="str">
        <f t="shared" si="5"/>
        <v/>
      </c>
      <c r="N66" s="586"/>
      <c r="O66" s="278"/>
      <c r="P66" s="279"/>
      <c r="Q66" s="587"/>
      <c r="R66" s="328" t="str">
        <f t="shared" si="6"/>
        <v/>
      </c>
    </row>
    <row r="67" spans="1:18" ht="9.75" customHeight="1" x14ac:dyDescent="0.25">
      <c r="A67" s="1127" t="s">
        <v>93</v>
      </c>
      <c r="B67" s="1132"/>
      <c r="C67" s="552">
        <v>218</v>
      </c>
      <c r="D67" s="272">
        <f t="shared" si="7"/>
        <v>0</v>
      </c>
      <c r="E67" s="270"/>
      <c r="F67" s="270"/>
      <c r="G67" s="270"/>
      <c r="H67" s="270"/>
      <c r="I67" s="270"/>
      <c r="J67" s="270"/>
      <c r="K67" s="281"/>
      <c r="L67" s="556"/>
      <c r="M67" s="165" t="str">
        <f t="shared" si="5"/>
        <v/>
      </c>
      <c r="N67" s="586"/>
      <c r="O67" s="278"/>
      <c r="P67" s="279"/>
      <c r="Q67" s="587"/>
      <c r="R67" s="328" t="str">
        <f t="shared" si="6"/>
        <v/>
      </c>
    </row>
    <row r="68" spans="1:18" ht="9.75" customHeight="1" x14ac:dyDescent="0.25">
      <c r="A68" s="1127" t="s">
        <v>94</v>
      </c>
      <c r="B68" s="1132"/>
      <c r="C68" s="552">
        <v>219</v>
      </c>
      <c r="D68" s="272">
        <f t="shared" si="7"/>
        <v>0</v>
      </c>
      <c r="E68" s="270"/>
      <c r="F68" s="270"/>
      <c r="G68" s="270"/>
      <c r="H68" s="270"/>
      <c r="I68" s="270"/>
      <c r="J68" s="270"/>
      <c r="K68" s="281"/>
      <c r="L68" s="556"/>
      <c r="M68" s="165" t="str">
        <f t="shared" si="5"/>
        <v/>
      </c>
      <c r="N68" s="586"/>
      <c r="O68" s="278"/>
      <c r="P68" s="279"/>
      <c r="Q68" s="587"/>
      <c r="R68" s="328" t="str">
        <f t="shared" si="6"/>
        <v/>
      </c>
    </row>
    <row r="69" spans="1:18" ht="9.75" customHeight="1" x14ac:dyDescent="0.25">
      <c r="A69" s="1127" t="s">
        <v>95</v>
      </c>
      <c r="B69" s="1132"/>
      <c r="C69" s="552">
        <v>220</v>
      </c>
      <c r="D69" s="272">
        <f t="shared" si="7"/>
        <v>0</v>
      </c>
      <c r="E69" s="270"/>
      <c r="F69" s="270"/>
      <c r="G69" s="270"/>
      <c r="H69" s="270"/>
      <c r="I69" s="270"/>
      <c r="J69" s="270"/>
      <c r="K69" s="281"/>
      <c r="L69" s="556"/>
      <c r="M69" s="165" t="str">
        <f t="shared" si="5"/>
        <v/>
      </c>
      <c r="N69" s="586"/>
      <c r="O69" s="278"/>
      <c r="P69" s="279"/>
      <c r="Q69" s="587"/>
      <c r="R69" s="328" t="str">
        <f t="shared" si="6"/>
        <v/>
      </c>
    </row>
    <row r="70" spans="1:18" ht="9.75" customHeight="1" x14ac:dyDescent="0.25">
      <c r="A70" s="1127" t="s">
        <v>73</v>
      </c>
      <c r="B70" s="1132"/>
      <c r="C70" s="552">
        <v>221</v>
      </c>
      <c r="D70" s="272">
        <f t="shared" si="7"/>
        <v>0</v>
      </c>
      <c r="E70" s="270"/>
      <c r="F70" s="270"/>
      <c r="G70" s="270"/>
      <c r="H70" s="270"/>
      <c r="I70" s="270"/>
      <c r="J70" s="270"/>
      <c r="K70" s="281"/>
      <c r="L70" s="556"/>
      <c r="M70" s="165" t="str">
        <f t="shared" si="5"/>
        <v/>
      </c>
      <c r="N70" s="586"/>
      <c r="O70" s="278"/>
      <c r="P70" s="279"/>
      <c r="Q70" s="587"/>
      <c r="R70" s="328" t="str">
        <f t="shared" si="6"/>
        <v/>
      </c>
    </row>
    <row r="71" spans="1:18" ht="9.75" customHeight="1" x14ac:dyDescent="0.25">
      <c r="A71" s="1127" t="s">
        <v>74</v>
      </c>
      <c r="B71" s="1132"/>
      <c r="C71" s="552">
        <v>222</v>
      </c>
      <c r="D71" s="272">
        <f t="shared" si="7"/>
        <v>0</v>
      </c>
      <c r="E71" s="270"/>
      <c r="F71" s="270"/>
      <c r="G71" s="270"/>
      <c r="H71" s="270"/>
      <c r="I71" s="270"/>
      <c r="J71" s="270"/>
      <c r="K71" s="281"/>
      <c r="L71" s="557"/>
      <c r="M71" s="165" t="str">
        <f t="shared" si="5"/>
        <v/>
      </c>
      <c r="N71" s="586"/>
      <c r="O71" s="278"/>
      <c r="P71" s="278"/>
      <c r="Q71" s="588"/>
      <c r="R71" s="328" t="str">
        <f t="shared" si="6"/>
        <v/>
      </c>
    </row>
    <row r="72" spans="1:18" ht="9.75" customHeight="1" x14ac:dyDescent="0.25">
      <c r="A72" s="1127" t="s">
        <v>96</v>
      </c>
      <c r="B72" s="1132"/>
      <c r="C72" s="552">
        <v>223</v>
      </c>
      <c r="D72" s="272">
        <f t="shared" si="7"/>
        <v>0</v>
      </c>
      <c r="E72" s="270"/>
      <c r="F72" s="270"/>
      <c r="G72" s="270"/>
      <c r="H72" s="270"/>
      <c r="I72" s="270"/>
      <c r="J72" s="270"/>
      <c r="K72" s="281"/>
      <c r="L72" s="556"/>
      <c r="M72" s="165" t="str">
        <f t="shared" si="5"/>
        <v/>
      </c>
      <c r="N72" s="586"/>
      <c r="O72" s="278"/>
      <c r="P72" s="279"/>
      <c r="Q72" s="587"/>
      <c r="R72" s="328" t="str">
        <f t="shared" si="6"/>
        <v/>
      </c>
    </row>
    <row r="73" spans="1:18" ht="9.75" customHeight="1" x14ac:dyDescent="0.25">
      <c r="A73" s="1127" t="s">
        <v>97</v>
      </c>
      <c r="B73" s="1132"/>
      <c r="C73" s="552">
        <v>224</v>
      </c>
      <c r="D73" s="272">
        <f t="shared" si="7"/>
        <v>0</v>
      </c>
      <c r="E73" s="270"/>
      <c r="F73" s="270"/>
      <c r="G73" s="270"/>
      <c r="H73" s="270"/>
      <c r="I73" s="270"/>
      <c r="J73" s="270"/>
      <c r="K73" s="281"/>
      <c r="L73" s="556"/>
      <c r="M73" s="165" t="str">
        <f t="shared" si="5"/>
        <v/>
      </c>
      <c r="N73" s="586"/>
      <c r="O73" s="278"/>
      <c r="P73" s="279"/>
      <c r="Q73" s="587"/>
      <c r="R73" s="328" t="str">
        <f t="shared" si="6"/>
        <v/>
      </c>
    </row>
    <row r="74" spans="1:18" ht="9.75" customHeight="1" x14ac:dyDescent="0.25">
      <c r="A74" s="1127" t="s">
        <v>98</v>
      </c>
      <c r="B74" s="1132"/>
      <c r="C74" s="552">
        <v>225</v>
      </c>
      <c r="D74" s="272">
        <f t="shared" si="7"/>
        <v>0</v>
      </c>
      <c r="E74" s="270"/>
      <c r="F74" s="270"/>
      <c r="G74" s="270"/>
      <c r="H74" s="270"/>
      <c r="I74" s="270"/>
      <c r="J74" s="270"/>
      <c r="K74" s="281"/>
      <c r="L74" s="556"/>
      <c r="M74" s="165" t="str">
        <f t="shared" si="5"/>
        <v/>
      </c>
      <c r="N74" s="586"/>
      <c r="O74" s="278"/>
      <c r="P74" s="279"/>
      <c r="Q74" s="587"/>
      <c r="R74" s="328" t="str">
        <f t="shared" si="6"/>
        <v/>
      </c>
    </row>
    <row r="75" spans="1:18" ht="9.75" customHeight="1" x14ac:dyDescent="0.25">
      <c r="A75" s="1127" t="s">
        <v>99</v>
      </c>
      <c r="B75" s="1132"/>
      <c r="C75" s="552">
        <v>226</v>
      </c>
      <c r="D75" s="272">
        <f t="shared" si="7"/>
        <v>0</v>
      </c>
      <c r="E75" s="270"/>
      <c r="F75" s="270"/>
      <c r="G75" s="270"/>
      <c r="H75" s="270"/>
      <c r="I75" s="270"/>
      <c r="J75" s="270"/>
      <c r="K75" s="281"/>
      <c r="L75" s="556"/>
      <c r="M75" s="165" t="str">
        <f t="shared" si="5"/>
        <v/>
      </c>
      <c r="N75" s="586"/>
      <c r="O75" s="278"/>
      <c r="P75" s="279"/>
      <c r="Q75" s="587"/>
      <c r="R75" s="328" t="str">
        <f t="shared" si="6"/>
        <v/>
      </c>
    </row>
    <row r="76" spans="1:18" ht="9.75" customHeight="1" thickBot="1" x14ac:dyDescent="0.3">
      <c r="A76" s="1129" t="s">
        <v>196</v>
      </c>
      <c r="B76" s="1141"/>
      <c r="C76" s="553">
        <v>227</v>
      </c>
      <c r="D76" s="277">
        <f t="shared" si="7"/>
        <v>0</v>
      </c>
      <c r="E76" s="271"/>
      <c r="F76" s="271"/>
      <c r="G76" s="271"/>
      <c r="H76" s="271"/>
      <c r="I76" s="271"/>
      <c r="J76" s="271"/>
      <c r="K76" s="571"/>
      <c r="L76" s="572"/>
      <c r="M76" s="165" t="str">
        <f t="shared" si="5"/>
        <v/>
      </c>
      <c r="N76" s="589"/>
      <c r="O76" s="590"/>
      <c r="P76" s="591"/>
      <c r="Q76" s="592"/>
      <c r="R76" s="328" t="str">
        <f t="shared" si="6"/>
        <v/>
      </c>
    </row>
    <row r="77" spans="1:18" ht="12" customHeight="1" thickBot="1" x14ac:dyDescent="0.3">
      <c r="A77" s="564" t="s">
        <v>100</v>
      </c>
      <c r="B77" s="565"/>
      <c r="C77" s="565"/>
      <c r="D77" s="568"/>
      <c r="E77" s="568"/>
      <c r="F77" s="568"/>
      <c r="G77" s="568"/>
      <c r="H77" s="568"/>
      <c r="I77" s="568"/>
      <c r="J77" s="573"/>
      <c r="K77" s="568"/>
      <c r="L77" s="574"/>
      <c r="M77" s="165" t="str">
        <f t="shared" si="5"/>
        <v/>
      </c>
      <c r="N77" s="579"/>
      <c r="O77" s="568"/>
      <c r="P77" s="580"/>
      <c r="Q77" s="581"/>
    </row>
    <row r="78" spans="1:18" ht="9.75" customHeight="1" x14ac:dyDescent="0.25">
      <c r="A78" s="1124" t="s">
        <v>290</v>
      </c>
      <c r="B78" s="1131"/>
      <c r="C78" s="551">
        <v>228</v>
      </c>
      <c r="D78" s="272">
        <f t="shared" ref="D78:D97" si="8">O28</f>
        <v>0</v>
      </c>
      <c r="E78" s="270"/>
      <c r="F78" s="270"/>
      <c r="G78" s="270"/>
      <c r="H78" s="270"/>
      <c r="I78" s="270"/>
      <c r="J78" s="270"/>
      <c r="K78" s="281"/>
      <c r="L78" s="556"/>
      <c r="M78" s="165" t="str">
        <f t="shared" si="5"/>
        <v/>
      </c>
      <c r="N78" s="582"/>
      <c r="O78" s="583"/>
      <c r="P78" s="584"/>
      <c r="Q78" s="585"/>
      <c r="R78" s="328" t="str">
        <f t="shared" ref="R78:R97" si="9">IF(SUM(N78:Q78)&lt;&gt;E28,"ERROR","")</f>
        <v/>
      </c>
    </row>
    <row r="79" spans="1:18" ht="9.75" customHeight="1" x14ac:dyDescent="0.25">
      <c r="A79" s="1127" t="s">
        <v>328</v>
      </c>
      <c r="B79" s="1132"/>
      <c r="C79" s="552">
        <v>229</v>
      </c>
      <c r="D79" s="272">
        <f t="shared" si="8"/>
        <v>0</v>
      </c>
      <c r="E79" s="270"/>
      <c r="F79" s="270"/>
      <c r="G79" s="270"/>
      <c r="H79" s="270"/>
      <c r="I79" s="270"/>
      <c r="J79" s="270"/>
      <c r="K79" s="281"/>
      <c r="L79" s="556"/>
      <c r="M79" s="165" t="str">
        <f t="shared" si="5"/>
        <v/>
      </c>
      <c r="N79" s="586"/>
      <c r="O79" s="278"/>
      <c r="P79" s="279"/>
      <c r="Q79" s="587"/>
      <c r="R79" s="328" t="str">
        <f t="shared" si="9"/>
        <v/>
      </c>
    </row>
    <row r="80" spans="1:18" ht="9.75" customHeight="1" x14ac:dyDescent="0.25">
      <c r="A80" s="1127" t="s">
        <v>101</v>
      </c>
      <c r="B80" s="1132"/>
      <c r="C80" s="552">
        <v>230</v>
      </c>
      <c r="D80" s="272">
        <f t="shared" si="8"/>
        <v>0</v>
      </c>
      <c r="E80" s="270"/>
      <c r="F80" s="270"/>
      <c r="G80" s="270"/>
      <c r="H80" s="270"/>
      <c r="I80" s="270"/>
      <c r="J80" s="270"/>
      <c r="K80" s="281"/>
      <c r="L80" s="556"/>
      <c r="M80" s="165" t="str">
        <f t="shared" si="5"/>
        <v/>
      </c>
      <c r="N80" s="586"/>
      <c r="O80" s="278"/>
      <c r="P80" s="279"/>
      <c r="Q80" s="587"/>
      <c r="R80" s="328" t="str">
        <f t="shared" si="9"/>
        <v/>
      </c>
    </row>
    <row r="81" spans="1:18" ht="30.6" x14ac:dyDescent="0.25">
      <c r="A81" s="1133" t="s">
        <v>325</v>
      </c>
      <c r="B81" s="1134"/>
      <c r="C81" s="552">
        <v>231</v>
      </c>
      <c r="D81" s="272">
        <f t="shared" si="8"/>
        <v>0</v>
      </c>
      <c r="E81" s="270"/>
      <c r="F81" s="270"/>
      <c r="G81" s="270"/>
      <c r="H81" s="270"/>
      <c r="I81" s="270"/>
      <c r="J81" s="270"/>
      <c r="K81" s="281"/>
      <c r="L81" s="556"/>
      <c r="M81" s="165" t="str">
        <f t="shared" si="5"/>
        <v/>
      </c>
      <c r="N81" s="586"/>
      <c r="O81" s="278"/>
      <c r="P81" s="279"/>
      <c r="Q81" s="587"/>
      <c r="R81" s="328" t="str">
        <f t="shared" si="9"/>
        <v/>
      </c>
    </row>
    <row r="82" spans="1:18" ht="9.75" customHeight="1" x14ac:dyDescent="0.25">
      <c r="A82" s="1127" t="s">
        <v>102</v>
      </c>
      <c r="B82" s="1132"/>
      <c r="C82" s="552">
        <v>232</v>
      </c>
      <c r="D82" s="272">
        <f t="shared" si="8"/>
        <v>0</v>
      </c>
      <c r="E82" s="270"/>
      <c r="F82" s="270"/>
      <c r="G82" s="270"/>
      <c r="H82" s="270"/>
      <c r="I82" s="270"/>
      <c r="J82" s="270"/>
      <c r="K82" s="281"/>
      <c r="L82" s="556"/>
      <c r="M82" s="165" t="str">
        <f t="shared" si="5"/>
        <v/>
      </c>
      <c r="N82" s="586"/>
      <c r="O82" s="278"/>
      <c r="P82" s="279"/>
      <c r="Q82" s="587"/>
      <c r="R82" s="328" t="str">
        <f t="shared" si="9"/>
        <v/>
      </c>
    </row>
    <row r="83" spans="1:18" ht="9.75" customHeight="1" x14ac:dyDescent="0.25">
      <c r="A83" s="1127" t="s">
        <v>103</v>
      </c>
      <c r="B83" s="1132"/>
      <c r="C83" s="552">
        <v>233</v>
      </c>
      <c r="D83" s="272">
        <f t="shared" si="8"/>
        <v>0</v>
      </c>
      <c r="E83" s="270"/>
      <c r="F83" s="270"/>
      <c r="G83" s="270"/>
      <c r="H83" s="270"/>
      <c r="I83" s="270"/>
      <c r="J83" s="270"/>
      <c r="K83" s="281"/>
      <c r="L83" s="556"/>
      <c r="M83" s="165" t="str">
        <f t="shared" si="5"/>
        <v/>
      </c>
      <c r="N83" s="586"/>
      <c r="O83" s="278"/>
      <c r="P83" s="279"/>
      <c r="Q83" s="587"/>
      <c r="R83" s="328" t="str">
        <f t="shared" si="9"/>
        <v/>
      </c>
    </row>
    <row r="84" spans="1:18" ht="9.75" customHeight="1" x14ac:dyDescent="0.25">
      <c r="A84" s="1127" t="s">
        <v>104</v>
      </c>
      <c r="B84" s="1132"/>
      <c r="C84" s="552">
        <v>234</v>
      </c>
      <c r="D84" s="272">
        <f t="shared" si="8"/>
        <v>0</v>
      </c>
      <c r="E84" s="270"/>
      <c r="F84" s="270"/>
      <c r="G84" s="270"/>
      <c r="H84" s="270"/>
      <c r="I84" s="270"/>
      <c r="J84" s="270"/>
      <c r="K84" s="281"/>
      <c r="L84" s="556"/>
      <c r="M84" s="165" t="str">
        <f t="shared" si="5"/>
        <v/>
      </c>
      <c r="N84" s="586"/>
      <c r="O84" s="278"/>
      <c r="P84" s="279"/>
      <c r="Q84" s="587"/>
      <c r="R84" s="328" t="str">
        <f t="shared" si="9"/>
        <v/>
      </c>
    </row>
    <row r="85" spans="1:18" ht="9.75" customHeight="1" x14ac:dyDescent="0.25">
      <c r="A85" s="1127" t="s">
        <v>105</v>
      </c>
      <c r="B85" s="1132"/>
      <c r="C85" s="552">
        <v>235</v>
      </c>
      <c r="D85" s="272">
        <f t="shared" si="8"/>
        <v>0</v>
      </c>
      <c r="E85" s="270"/>
      <c r="F85" s="270"/>
      <c r="G85" s="270"/>
      <c r="H85" s="270"/>
      <c r="I85" s="270"/>
      <c r="J85" s="270"/>
      <c r="K85" s="281"/>
      <c r="L85" s="556"/>
      <c r="M85" s="165" t="str">
        <f t="shared" si="5"/>
        <v/>
      </c>
      <c r="N85" s="586"/>
      <c r="O85" s="278"/>
      <c r="P85" s="279"/>
      <c r="Q85" s="587"/>
      <c r="R85" s="328" t="str">
        <f t="shared" si="9"/>
        <v/>
      </c>
    </row>
    <row r="86" spans="1:18" ht="9.75" customHeight="1" x14ac:dyDescent="0.25">
      <c r="A86" s="1127" t="s">
        <v>285</v>
      </c>
      <c r="B86" s="1132"/>
      <c r="C86" s="552">
        <v>236</v>
      </c>
      <c r="D86" s="272">
        <f t="shared" si="8"/>
        <v>0</v>
      </c>
      <c r="E86" s="270"/>
      <c r="F86" s="270"/>
      <c r="G86" s="270"/>
      <c r="H86" s="270"/>
      <c r="I86" s="270"/>
      <c r="J86" s="270"/>
      <c r="K86" s="281"/>
      <c r="L86" s="556"/>
      <c r="M86" s="165" t="str">
        <f t="shared" si="5"/>
        <v/>
      </c>
      <c r="N86" s="586"/>
      <c r="O86" s="278"/>
      <c r="P86" s="279"/>
      <c r="Q86" s="587"/>
      <c r="R86" s="328" t="str">
        <f t="shared" si="9"/>
        <v/>
      </c>
    </row>
    <row r="87" spans="1:18" ht="9.75" customHeight="1" x14ac:dyDescent="0.25">
      <c r="A87" s="1127" t="s">
        <v>286</v>
      </c>
      <c r="B87" s="1132"/>
      <c r="C87" s="552">
        <v>237</v>
      </c>
      <c r="D87" s="272">
        <f t="shared" si="8"/>
        <v>0</v>
      </c>
      <c r="E87" s="270"/>
      <c r="F87" s="270"/>
      <c r="G87" s="270"/>
      <c r="H87" s="270"/>
      <c r="I87" s="270"/>
      <c r="J87" s="270"/>
      <c r="K87" s="281"/>
      <c r="L87" s="556"/>
      <c r="M87" s="165" t="str">
        <f t="shared" si="5"/>
        <v/>
      </c>
      <c r="N87" s="586"/>
      <c r="O87" s="278"/>
      <c r="P87" s="279"/>
      <c r="Q87" s="587"/>
      <c r="R87" s="328" t="str">
        <f t="shared" si="9"/>
        <v/>
      </c>
    </row>
    <row r="88" spans="1:18" x14ac:dyDescent="0.25">
      <c r="A88" s="1135" t="s">
        <v>288</v>
      </c>
      <c r="B88" s="1132"/>
      <c r="C88" s="552">
        <v>238</v>
      </c>
      <c r="D88" s="272">
        <f t="shared" si="8"/>
        <v>0</v>
      </c>
      <c r="E88" s="270"/>
      <c r="F88" s="270"/>
      <c r="G88" s="270"/>
      <c r="H88" s="270"/>
      <c r="I88" s="270"/>
      <c r="J88" s="270"/>
      <c r="K88" s="281"/>
      <c r="L88" s="556"/>
      <c r="M88" s="165" t="str">
        <f t="shared" si="5"/>
        <v/>
      </c>
      <c r="N88" s="586"/>
      <c r="O88" s="278"/>
      <c r="P88" s="279"/>
      <c r="Q88" s="587"/>
      <c r="R88" s="328" t="str">
        <f t="shared" si="9"/>
        <v/>
      </c>
    </row>
    <row r="89" spans="1:18" ht="9.75" customHeight="1" x14ac:dyDescent="0.25">
      <c r="A89" s="1136" t="s">
        <v>289</v>
      </c>
      <c r="B89" s="1132"/>
      <c r="C89" s="552">
        <v>239</v>
      </c>
      <c r="D89" s="272">
        <f t="shared" si="8"/>
        <v>0</v>
      </c>
      <c r="E89" s="270"/>
      <c r="F89" s="270"/>
      <c r="G89" s="270"/>
      <c r="H89" s="270"/>
      <c r="I89" s="270"/>
      <c r="J89" s="270"/>
      <c r="K89" s="281"/>
      <c r="L89" s="556"/>
      <c r="M89" s="165" t="str">
        <f t="shared" si="5"/>
        <v/>
      </c>
      <c r="N89" s="586"/>
      <c r="O89" s="278"/>
      <c r="P89" s="279"/>
      <c r="Q89" s="587"/>
      <c r="R89" s="328" t="str">
        <f t="shared" si="9"/>
        <v/>
      </c>
    </row>
    <row r="90" spans="1:18" ht="9.75" customHeight="1" x14ac:dyDescent="0.25">
      <c r="A90" s="1127" t="s">
        <v>329</v>
      </c>
      <c r="B90" s="1132"/>
      <c r="C90" s="552">
        <v>240</v>
      </c>
      <c r="D90" s="272">
        <f t="shared" si="8"/>
        <v>0</v>
      </c>
      <c r="E90" s="270"/>
      <c r="F90" s="270"/>
      <c r="G90" s="270"/>
      <c r="H90" s="270"/>
      <c r="I90" s="270"/>
      <c r="J90" s="270"/>
      <c r="K90" s="281"/>
      <c r="L90" s="556"/>
      <c r="M90" s="165" t="str">
        <f t="shared" si="5"/>
        <v/>
      </c>
      <c r="N90" s="586"/>
      <c r="O90" s="278"/>
      <c r="P90" s="279"/>
      <c r="Q90" s="587"/>
      <c r="R90" s="328" t="str">
        <f t="shared" si="9"/>
        <v/>
      </c>
    </row>
    <row r="91" spans="1:18" ht="9.75" customHeight="1" x14ac:dyDescent="0.25">
      <c r="A91" s="1127" t="s">
        <v>326</v>
      </c>
      <c r="B91" s="1132"/>
      <c r="C91" s="552">
        <v>241</v>
      </c>
      <c r="D91" s="272">
        <f t="shared" si="8"/>
        <v>0</v>
      </c>
      <c r="E91" s="270"/>
      <c r="F91" s="270"/>
      <c r="G91" s="270"/>
      <c r="H91" s="270"/>
      <c r="I91" s="270"/>
      <c r="J91" s="270"/>
      <c r="K91" s="281"/>
      <c r="L91" s="556"/>
      <c r="M91" s="165" t="str">
        <f t="shared" si="5"/>
        <v/>
      </c>
      <c r="N91" s="586"/>
      <c r="O91" s="278"/>
      <c r="P91" s="279"/>
      <c r="Q91" s="587"/>
      <c r="R91" s="328" t="str">
        <f t="shared" si="9"/>
        <v/>
      </c>
    </row>
    <row r="92" spans="1:18" ht="9.75" customHeight="1" x14ac:dyDescent="0.25">
      <c r="A92" s="1127" t="s">
        <v>115</v>
      </c>
      <c r="B92" s="1132"/>
      <c r="C92" s="552">
        <v>242</v>
      </c>
      <c r="D92" s="272">
        <f t="shared" si="8"/>
        <v>0</v>
      </c>
      <c r="E92" s="270"/>
      <c r="F92" s="270"/>
      <c r="G92" s="270"/>
      <c r="H92" s="270"/>
      <c r="I92" s="270"/>
      <c r="J92" s="270"/>
      <c r="K92" s="281"/>
      <c r="L92" s="556"/>
      <c r="M92" s="165" t="str">
        <f t="shared" si="5"/>
        <v/>
      </c>
      <c r="N92" s="586"/>
      <c r="O92" s="278"/>
      <c r="P92" s="279"/>
      <c r="Q92" s="587"/>
      <c r="R92" s="328" t="str">
        <f t="shared" si="9"/>
        <v/>
      </c>
    </row>
    <row r="93" spans="1:18" ht="9.75" customHeight="1" x14ac:dyDescent="0.25">
      <c r="A93" s="1127" t="s">
        <v>287</v>
      </c>
      <c r="B93" s="1132"/>
      <c r="C93" s="552">
        <v>243</v>
      </c>
      <c r="D93" s="272">
        <f t="shared" si="8"/>
        <v>0</v>
      </c>
      <c r="E93" s="270"/>
      <c r="F93" s="270"/>
      <c r="G93" s="270"/>
      <c r="H93" s="270"/>
      <c r="I93" s="270"/>
      <c r="J93" s="270"/>
      <c r="K93" s="281"/>
      <c r="L93" s="556"/>
      <c r="M93" s="165" t="str">
        <f t="shared" si="5"/>
        <v/>
      </c>
      <c r="N93" s="586"/>
      <c r="O93" s="278"/>
      <c r="P93" s="279"/>
      <c r="Q93" s="587"/>
      <c r="R93" s="328" t="str">
        <f t="shared" si="9"/>
        <v/>
      </c>
    </row>
    <row r="94" spans="1:18" ht="9.75" customHeight="1" x14ac:dyDescent="0.25">
      <c r="A94" s="1127" t="s">
        <v>330</v>
      </c>
      <c r="B94" s="1132"/>
      <c r="C94" s="552">
        <v>244</v>
      </c>
      <c r="D94" s="272">
        <f t="shared" si="8"/>
        <v>0</v>
      </c>
      <c r="E94" s="270"/>
      <c r="F94" s="270"/>
      <c r="G94" s="270"/>
      <c r="H94" s="270"/>
      <c r="I94" s="270"/>
      <c r="J94" s="270"/>
      <c r="K94" s="281"/>
      <c r="L94" s="556"/>
      <c r="M94" s="165" t="str">
        <f t="shared" si="5"/>
        <v/>
      </c>
      <c r="N94" s="586"/>
      <c r="O94" s="278"/>
      <c r="P94" s="279"/>
      <c r="Q94" s="587"/>
      <c r="R94" s="328" t="str">
        <f t="shared" si="9"/>
        <v/>
      </c>
    </row>
    <row r="95" spans="1:18" ht="9.75" customHeight="1" x14ac:dyDescent="0.25">
      <c r="A95" s="1127" t="s">
        <v>327</v>
      </c>
      <c r="B95" s="1132"/>
      <c r="C95" s="552">
        <v>245</v>
      </c>
      <c r="D95" s="272">
        <f t="shared" si="8"/>
        <v>0</v>
      </c>
      <c r="E95" s="270"/>
      <c r="F95" s="270"/>
      <c r="G95" s="270"/>
      <c r="H95" s="270"/>
      <c r="I95" s="270"/>
      <c r="J95" s="270"/>
      <c r="K95" s="281"/>
      <c r="L95" s="556"/>
      <c r="M95" s="165" t="str">
        <f t="shared" si="5"/>
        <v/>
      </c>
      <c r="N95" s="586"/>
      <c r="O95" s="278"/>
      <c r="P95" s="279"/>
      <c r="Q95" s="587"/>
      <c r="R95" s="328" t="str">
        <f t="shared" si="9"/>
        <v/>
      </c>
    </row>
    <row r="96" spans="1:18" ht="9.75" customHeight="1" thickBot="1" x14ac:dyDescent="0.3">
      <c r="A96" s="1127" t="s">
        <v>81</v>
      </c>
      <c r="B96" s="1137"/>
      <c r="C96" s="553">
        <v>246</v>
      </c>
      <c r="D96" s="277">
        <f t="shared" si="8"/>
        <v>0</v>
      </c>
      <c r="E96" s="273"/>
      <c r="F96" s="273"/>
      <c r="G96" s="273"/>
      <c r="H96" s="273"/>
      <c r="I96" s="273"/>
      <c r="J96" s="273"/>
      <c r="K96" s="281"/>
      <c r="L96" s="558"/>
      <c r="M96" s="165" t="str">
        <f t="shared" si="5"/>
        <v/>
      </c>
      <c r="N96" s="589"/>
      <c r="O96" s="590"/>
      <c r="P96" s="591"/>
      <c r="Q96" s="592"/>
      <c r="R96" s="328" t="str">
        <f t="shared" si="9"/>
        <v/>
      </c>
    </row>
    <row r="97" spans="1:18" ht="12" customHeight="1" thickBot="1" x14ac:dyDescent="0.3">
      <c r="A97" s="161" t="s">
        <v>106</v>
      </c>
      <c r="B97" s="162"/>
      <c r="C97" s="163">
        <v>247</v>
      </c>
      <c r="D97" s="343">
        <f t="shared" si="8"/>
        <v>0</v>
      </c>
      <c r="E97" s="343">
        <f t="shared" ref="E97:J97" si="10">SUM(E60:E76)+SUM(E78:E96)</f>
        <v>0</v>
      </c>
      <c r="F97" s="343">
        <f>SUM(F60:F76)+SUM(F78:F96)</f>
        <v>0</v>
      </c>
      <c r="G97" s="343">
        <f t="shared" si="10"/>
        <v>0</v>
      </c>
      <c r="H97" s="343">
        <f t="shared" si="10"/>
        <v>0</v>
      </c>
      <c r="I97" s="343">
        <f t="shared" si="10"/>
        <v>0</v>
      </c>
      <c r="J97" s="343">
        <f t="shared" si="10"/>
        <v>0</v>
      </c>
      <c r="K97" s="596">
        <f>SUM(K60:K76)+SUM(K78:K96)</f>
        <v>0</v>
      </c>
      <c r="L97" s="597"/>
      <c r="M97" s="165" t="str">
        <f t="shared" si="5"/>
        <v/>
      </c>
      <c r="N97" s="343">
        <f>SUM(N60:N76)+SUM(N78:N96)</f>
        <v>0</v>
      </c>
      <c r="O97" s="343">
        <f>SUM(O60:O76)+SUM(O78:O96)</f>
        <v>0</v>
      </c>
      <c r="P97" s="343">
        <f>SUM(P60:P76)+SUM(P78:P96)</f>
        <v>0</v>
      </c>
      <c r="Q97" s="343">
        <f>SUM(Q60:Q76)+SUM(Q78:Q96)</f>
        <v>0</v>
      </c>
      <c r="R97" s="328" t="str">
        <f t="shared" si="9"/>
        <v/>
      </c>
    </row>
    <row r="98" spans="1:18" ht="12" customHeight="1" thickBot="1" x14ac:dyDescent="0.3">
      <c r="A98" s="567" t="s">
        <v>107</v>
      </c>
      <c r="B98" s="565"/>
      <c r="C98" s="565"/>
      <c r="D98" s="568"/>
      <c r="E98" s="568"/>
      <c r="F98" s="568"/>
      <c r="G98" s="568"/>
      <c r="H98" s="568"/>
      <c r="I98" s="568"/>
      <c r="J98" s="569"/>
      <c r="K98" s="353"/>
      <c r="L98" s="335"/>
      <c r="M98" s="165" t="str">
        <f t="shared" si="5"/>
        <v/>
      </c>
      <c r="N98" s="579"/>
      <c r="O98" s="568"/>
      <c r="P98" s="580"/>
      <c r="Q98" s="581"/>
    </row>
    <row r="99" spans="1:18" x14ac:dyDescent="0.25">
      <c r="A99" s="1124" t="s">
        <v>331</v>
      </c>
      <c r="B99" s="1131"/>
      <c r="C99" s="551">
        <v>248</v>
      </c>
      <c r="D99" s="555">
        <f>O49</f>
        <v>0</v>
      </c>
      <c r="E99" s="539"/>
      <c r="F99" s="539"/>
      <c r="G99" s="539"/>
      <c r="H99" s="539"/>
      <c r="I99" s="539"/>
      <c r="J99" s="575"/>
      <c r="K99" s="354"/>
      <c r="L99" s="341"/>
      <c r="M99" s="165" t="str">
        <f t="shared" si="5"/>
        <v/>
      </c>
      <c r="N99" s="582"/>
      <c r="O99" s="583"/>
      <c r="P99" s="584"/>
      <c r="Q99" s="585"/>
      <c r="R99" s="328" t="str">
        <f>IF(SUM(N99:Q99)&lt;&gt;E49,"ERROR","")</f>
        <v/>
      </c>
    </row>
    <row r="100" spans="1:18" x14ac:dyDescent="0.25">
      <c r="A100" s="1127" t="s">
        <v>108</v>
      </c>
      <c r="B100" s="1132"/>
      <c r="C100" s="552">
        <v>249</v>
      </c>
      <c r="D100" s="554">
        <f>O50</f>
        <v>0</v>
      </c>
      <c r="E100" s="274"/>
      <c r="F100" s="274"/>
      <c r="G100" s="274"/>
      <c r="H100" s="274"/>
      <c r="I100" s="274"/>
      <c r="J100" s="576"/>
      <c r="K100" s="354"/>
      <c r="M100" s="165" t="str">
        <f t="shared" si="5"/>
        <v/>
      </c>
      <c r="N100" s="586"/>
      <c r="O100" s="278"/>
      <c r="P100" s="279"/>
      <c r="Q100" s="587"/>
      <c r="R100" s="328" t="str">
        <f>IF(SUM(N100:Q100)&lt;&gt;E50,"ERROR","")</f>
        <v/>
      </c>
    </row>
    <row r="101" spans="1:18" ht="10.8" thickBot="1" x14ac:dyDescent="0.3">
      <c r="A101" s="1138" t="s">
        <v>109</v>
      </c>
      <c r="B101" s="1139"/>
      <c r="C101" s="599">
        <v>250</v>
      </c>
      <c r="D101" s="550">
        <f>O51</f>
        <v>0</v>
      </c>
      <c r="E101" s="276">
        <f t="shared" ref="E101:J101" si="11">SUM(E99:E100)</f>
        <v>0</v>
      </c>
      <c r="F101" s="276">
        <f>SUM(F99:F100)</f>
        <v>0</v>
      </c>
      <c r="G101" s="276">
        <f t="shared" si="11"/>
        <v>0</v>
      </c>
      <c r="H101" s="276">
        <f t="shared" si="11"/>
        <v>0</v>
      </c>
      <c r="I101" s="276">
        <f t="shared" si="11"/>
        <v>0</v>
      </c>
      <c r="J101" s="577">
        <f t="shared" si="11"/>
        <v>0</v>
      </c>
      <c r="K101" s="354"/>
      <c r="M101" s="165" t="str">
        <f t="shared" si="5"/>
        <v/>
      </c>
      <c r="N101" s="593">
        <f>SUM(N99:N100)</f>
        <v>0</v>
      </c>
      <c r="O101" s="594">
        <f>SUM(O99:O100)</f>
        <v>0</v>
      </c>
      <c r="P101" s="280">
        <f>SUM(P99:P100)</f>
        <v>0</v>
      </c>
      <c r="Q101" s="595">
        <f>SUM(Q99:Q100)</f>
        <v>0</v>
      </c>
      <c r="R101" s="328" t="str">
        <f>IF(SUM(N101:Q101)&lt;&gt;E51,"ERROR","")</f>
        <v/>
      </c>
    </row>
    <row r="102" spans="1:18" ht="12" customHeight="1" thickBot="1" x14ac:dyDescent="0.3">
      <c r="A102" s="161" t="s">
        <v>4</v>
      </c>
      <c r="B102" s="1142"/>
      <c r="C102" s="342">
        <v>251</v>
      </c>
      <c r="D102" s="343">
        <f>O52</f>
        <v>0</v>
      </c>
      <c r="E102" s="343">
        <f t="shared" ref="E102:J102" si="12">E97-E101</f>
        <v>0</v>
      </c>
      <c r="F102" s="343">
        <f>F97-F101</f>
        <v>0</v>
      </c>
      <c r="G102" s="343">
        <f t="shared" si="12"/>
        <v>0</v>
      </c>
      <c r="H102" s="343">
        <f t="shared" si="12"/>
        <v>0</v>
      </c>
      <c r="I102" s="343">
        <f t="shared" si="12"/>
        <v>0</v>
      </c>
      <c r="J102" s="343">
        <f t="shared" si="12"/>
        <v>0</v>
      </c>
      <c r="K102" s="355"/>
      <c r="L102" s="347"/>
      <c r="M102" s="165" t="str">
        <f t="shared" si="5"/>
        <v/>
      </c>
      <c r="N102" s="343">
        <f>N97-N101</f>
        <v>0</v>
      </c>
      <c r="O102" s="343">
        <f>O97-O101</f>
        <v>0</v>
      </c>
      <c r="P102" s="343">
        <f>P97-P101</f>
        <v>0</v>
      </c>
      <c r="Q102" s="343">
        <f>Q97-Q101</f>
        <v>0</v>
      </c>
      <c r="R102" s="328" t="str">
        <f>IF(SUM(N102:Q102)&lt;&gt;E52,"ERROR","")</f>
        <v/>
      </c>
    </row>
    <row r="103" spans="1:18" ht="9.75" customHeight="1" x14ac:dyDescent="0.25">
      <c r="J103" s="350"/>
      <c r="K103" s="350"/>
      <c r="L103" s="356"/>
      <c r="M103" s="356"/>
      <c r="N103" s="356"/>
    </row>
    <row r="104" spans="1:18" ht="9.75" customHeight="1" x14ac:dyDescent="0.25">
      <c r="J104" s="337"/>
      <c r="L104" s="356"/>
      <c r="M104" s="356"/>
      <c r="N104" s="356"/>
    </row>
    <row r="105" spans="1:18" ht="9.75" customHeight="1" x14ac:dyDescent="0.25">
      <c r="L105" s="356"/>
      <c r="M105" s="356"/>
      <c r="N105" s="356"/>
    </row>
    <row r="106" spans="1:18" ht="9.75" customHeight="1" thickBot="1" x14ac:dyDescent="0.3">
      <c r="L106" s="356"/>
      <c r="M106" s="356"/>
      <c r="N106" s="356"/>
    </row>
    <row r="107" spans="1:18" ht="9.75" customHeight="1" thickBot="1" x14ac:dyDescent="0.3">
      <c r="A107" s="778" t="s">
        <v>5</v>
      </c>
      <c r="B107" s="1601"/>
      <c r="C107" s="1602"/>
      <c r="G107" s="166" t="s">
        <v>291</v>
      </c>
      <c r="H107" s="373"/>
      <c r="I107" s="357"/>
      <c r="J107" s="357"/>
      <c r="K107" s="357"/>
      <c r="L107" s="357"/>
      <c r="M107" s="357"/>
      <c r="N107" s="357"/>
    </row>
    <row r="108" spans="1:18" ht="9.75" customHeight="1" x14ac:dyDescent="0.25">
      <c r="E108" s="347"/>
      <c r="F108" s="347"/>
      <c r="G108" s="347"/>
      <c r="H108" s="358"/>
      <c r="I108" s="358"/>
      <c r="L108" s="359"/>
      <c r="M108" s="359"/>
      <c r="N108" s="359"/>
    </row>
    <row r="109" spans="1:18" ht="9.75" customHeight="1" x14ac:dyDescent="0.25">
      <c r="E109" s="360"/>
      <c r="F109" s="360"/>
      <c r="G109" s="360"/>
      <c r="H109" s="359"/>
      <c r="I109" s="359"/>
      <c r="J109" s="361"/>
      <c r="K109" s="359"/>
      <c r="L109" s="359"/>
      <c r="M109" s="359"/>
      <c r="N109" s="359"/>
    </row>
    <row r="110" spans="1:18" x14ac:dyDescent="0.25">
      <c r="H110" s="359"/>
      <c r="I110" s="359"/>
      <c r="J110" s="359"/>
      <c r="K110" s="359"/>
      <c r="L110" s="359"/>
      <c r="M110" s="359"/>
      <c r="N110" s="359"/>
    </row>
    <row r="111" spans="1:18" x14ac:dyDescent="0.25">
      <c r="H111" s="357"/>
      <c r="I111" s="357"/>
      <c r="J111" s="357"/>
      <c r="K111" s="357"/>
      <c r="L111" s="357"/>
      <c r="M111" s="357"/>
      <c r="N111" s="357"/>
    </row>
  </sheetData>
  <sheetProtection algorithmName="SHA-512" hashValue="Wr6TQqYRb4WPuyy5A2vBrgVEOpaYjJfXk8sbXlPZI4U7JAkgBBT3qioGiK/uGkiS0E7u+KVIadxs6JsKAr7/PA==" saltValue="kgxrTEI0E0sgtu1J+Pi1zA==" spinCount="100000" sheet="1" scenarios="1"/>
  <mergeCells count="37">
    <mergeCell ref="B107:C107"/>
    <mergeCell ref="O6:O8"/>
    <mergeCell ref="F11:N11"/>
    <mergeCell ref="K55:L55"/>
    <mergeCell ref="K6:K8"/>
    <mergeCell ref="N6:N8"/>
    <mergeCell ref="L6:L8"/>
    <mergeCell ref="M6:M8"/>
    <mergeCell ref="D6:D8"/>
    <mergeCell ref="H6:H8"/>
    <mergeCell ref="I6:I8"/>
    <mergeCell ref="J6:J8"/>
    <mergeCell ref="O55:O58"/>
    <mergeCell ref="A56:B58"/>
    <mergeCell ref="C56:C58"/>
    <mergeCell ref="D56:D58"/>
    <mergeCell ref="Q55:Q58"/>
    <mergeCell ref="K56:K58"/>
    <mergeCell ref="L56:L58"/>
    <mergeCell ref="N55:N58"/>
    <mergeCell ref="E6:E8"/>
    <mergeCell ref="E56:E58"/>
    <mergeCell ref="G56:G58"/>
    <mergeCell ref="H56:H58"/>
    <mergeCell ref="I56:I58"/>
    <mergeCell ref="J56:J58"/>
    <mergeCell ref="F56:F58"/>
    <mergeCell ref="P55:P58"/>
    <mergeCell ref="A1:O1"/>
    <mergeCell ref="L2:O2"/>
    <mergeCell ref="F6:F8"/>
    <mergeCell ref="G6:G8"/>
    <mergeCell ref="A5:O5"/>
    <mergeCell ref="A6:A8"/>
    <mergeCell ref="C6:C8"/>
    <mergeCell ref="B3:F3"/>
    <mergeCell ref="L3:O3"/>
  </mergeCells>
  <phoneticPr fontId="0" type="noConversion"/>
  <dataValidations count="3">
    <dataValidation type="whole" allowBlank="1" showInputMessage="1" showErrorMessage="1" sqref="F11:N11" xr:uid="{00000000-0002-0000-0400-000000000000}">
      <formula1>0</formula1>
      <formula2>0</formula2>
    </dataValidation>
    <dataValidation type="decimal" allowBlank="1" showInputMessage="1" showErrorMessage="1" error="Offset should not add cost to schedule D, offset amount should not be more than revenue." sqref="K77 K97" xr:uid="{00000000-0002-0000-0400-000001000000}">
      <formula1>-SUM(E77:G77)</formula1>
      <formula2>0</formula2>
    </dataValidation>
    <dataValidation type="decimal" allowBlank="1" showInputMessage="1" showErrorMessage="1" error="Offset should not add cost to schedule D, offset amount should not be more than revenue." sqref="K60:K76 K78:K96" xr:uid="{00000000-0002-0000-0400-000002000000}">
      <formula1>-SUM(E60:J60)</formula1>
      <formula2>0</formula2>
    </dataValidation>
  </dataValidations>
  <printOptions horizontalCentered="1"/>
  <pageMargins left="0.5" right="0.25" top="0.67" bottom="0.25" header="0.25" footer="0.25"/>
  <pageSetup scale="65" fitToHeight="0" orientation="landscape" r:id="rId1"/>
  <headerFooter alignWithMargins="0">
    <oddFooter>&amp;L&amp;8 470-0030 (Rev. 02/25)&amp;C&amp;8&amp;P</oddFooter>
  </headerFooter>
  <rowBreaks count="1" manualBreakCount="1"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O44"/>
  <sheetViews>
    <sheetView showGridLines="0" showZeros="0" workbookViewId="0">
      <pane ySplit="7" topLeftCell="A8" activePane="bottomLeft" state="frozen"/>
      <selection sqref="A1:N1"/>
      <selection pane="bottomLeft" activeCell="E15" sqref="E15"/>
    </sheetView>
  </sheetViews>
  <sheetFormatPr defaultColWidth="7.453125" defaultRowHeight="10.199999999999999" x14ac:dyDescent="0.2"/>
  <cols>
    <col min="1" max="1" width="18" style="110" customWidth="1"/>
    <col min="2" max="2" width="5.453125" style="110" customWidth="1"/>
    <col min="3" max="3" width="7.54296875" style="110" customWidth="1"/>
    <col min="4" max="4" width="9.08984375" style="110" customWidth="1"/>
    <col min="5" max="5" width="8.81640625" style="110" customWidth="1"/>
    <col min="6" max="6" width="10" style="110" customWidth="1"/>
    <col min="7" max="7" width="6.08984375" style="174" bestFit="1" customWidth="1"/>
    <col min="8" max="8" width="7.453125" style="110"/>
    <col min="9" max="9" width="9.453125" style="110" bestFit="1" customWidth="1"/>
    <col min="10" max="10" width="10.1796875" style="110" customWidth="1"/>
    <col min="11" max="11" width="9.1796875" style="110" customWidth="1"/>
    <col min="12" max="12" width="9.81640625" style="110" customWidth="1"/>
    <col min="13" max="13" width="9.1796875" style="110" customWidth="1"/>
    <col min="14" max="14" width="9.453125" style="110" customWidth="1"/>
    <col min="15" max="16384" width="7.453125" style="110"/>
  </cols>
  <sheetData>
    <row r="1" spans="1:15" s="167" customFormat="1" ht="13.5" customHeight="1" x14ac:dyDescent="0.25">
      <c r="A1" s="1518" t="s">
        <v>7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</row>
    <row r="2" spans="1:15" ht="10.95" customHeight="1" x14ac:dyDescent="0.2">
      <c r="A2" s="111" t="s">
        <v>194</v>
      </c>
      <c r="B2" s="1421">
        <f>Certification!A5</f>
        <v>0</v>
      </c>
      <c r="C2" s="1422"/>
      <c r="D2" s="1422"/>
      <c r="E2" s="1423"/>
      <c r="F2" s="147"/>
      <c r="G2" s="148"/>
      <c r="H2" s="148"/>
      <c r="I2" s="175" t="s">
        <v>569</v>
      </c>
      <c r="J2" s="1421" t="str">
        <f>CONCATENATE(Certification!$H$27," ",Certification!$H$28)</f>
        <v xml:space="preserve"> </v>
      </c>
      <c r="K2" s="1422"/>
      <c r="L2" s="1422"/>
      <c r="M2" s="1423"/>
    </row>
    <row r="3" spans="1:15" ht="10.95" customHeight="1" x14ac:dyDescent="0.2">
      <c r="A3" s="111" t="s">
        <v>60</v>
      </c>
      <c r="B3" s="113" t="s">
        <v>110</v>
      </c>
      <c r="C3" s="1427">
        <f>Certification!C11</f>
        <v>0</v>
      </c>
      <c r="D3" s="1427"/>
      <c r="E3" s="1428"/>
      <c r="F3" s="168"/>
      <c r="G3" s="169"/>
      <c r="H3" s="169"/>
      <c r="I3" s="255" t="s">
        <v>88</v>
      </c>
      <c r="J3" s="1426">
        <f>Certification!H11</f>
        <v>0</v>
      </c>
      <c r="K3" s="1427"/>
      <c r="L3" s="1427"/>
      <c r="M3" s="392"/>
    </row>
    <row r="4" spans="1:15" ht="3" customHeight="1" thickBot="1" x14ac:dyDescent="0.25">
      <c r="A4" s="115"/>
      <c r="B4" s="115"/>
      <c r="C4" s="115"/>
      <c r="D4" s="115"/>
      <c r="E4" s="115"/>
      <c r="F4" s="115"/>
      <c r="G4" s="115"/>
    </row>
    <row r="5" spans="1:15" ht="22.2" customHeight="1" thickBot="1" x14ac:dyDescent="0.25">
      <c r="A5" s="1418" t="s">
        <v>335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20"/>
    </row>
    <row r="6" spans="1:15" ht="13.2" customHeight="1" thickBot="1" x14ac:dyDescent="0.25">
      <c r="A6" s="628"/>
      <c r="B6" s="1539" t="s">
        <v>111</v>
      </c>
      <c r="C6" s="631"/>
      <c r="D6" s="1611" t="s">
        <v>607</v>
      </c>
      <c r="E6" s="1539" t="s">
        <v>623</v>
      </c>
      <c r="F6" s="1613" t="s">
        <v>436</v>
      </c>
      <c r="G6" s="1614"/>
      <c r="H6" s="635"/>
      <c r="I6" s="1615" t="s">
        <v>578</v>
      </c>
      <c r="J6" s="1616"/>
      <c r="K6" s="1616"/>
      <c r="L6" s="1616"/>
      <c r="M6" s="1616"/>
      <c r="N6" s="1617"/>
    </row>
    <row r="7" spans="1:15" ht="51" customHeight="1" thickBot="1" x14ac:dyDescent="0.25">
      <c r="A7" s="629" t="s">
        <v>1</v>
      </c>
      <c r="B7" s="1541"/>
      <c r="C7" s="629" t="s">
        <v>416</v>
      </c>
      <c r="D7" s="1612"/>
      <c r="E7" s="1541"/>
      <c r="F7" s="630" t="s">
        <v>56</v>
      </c>
      <c r="G7" s="632" t="s">
        <v>55</v>
      </c>
      <c r="H7" s="634" t="s">
        <v>336</v>
      </c>
      <c r="I7" s="636" t="s">
        <v>65</v>
      </c>
      <c r="J7" s="634" t="s">
        <v>577</v>
      </c>
      <c r="K7" s="634" t="s">
        <v>703</v>
      </c>
      <c r="L7" s="634" t="s">
        <v>704</v>
      </c>
      <c r="M7" s="634" t="s">
        <v>705</v>
      </c>
      <c r="N7" s="634" t="s">
        <v>66</v>
      </c>
    </row>
    <row r="8" spans="1:15" s="122" customFormat="1" ht="15" customHeight="1" thickBot="1" x14ac:dyDescent="0.3">
      <c r="A8" s="321" t="s">
        <v>613</v>
      </c>
      <c r="B8" s="322"/>
      <c r="C8" s="322"/>
      <c r="D8" s="322"/>
      <c r="E8" s="322"/>
      <c r="F8" s="322"/>
      <c r="G8" s="322"/>
      <c r="H8" s="633"/>
      <c r="I8" s="322"/>
      <c r="J8" s="322"/>
      <c r="K8" s="322"/>
      <c r="L8" s="322"/>
      <c r="M8" s="322"/>
      <c r="N8" s="323"/>
    </row>
    <row r="9" spans="1:15" s="122" customFormat="1" ht="20.399999999999999" x14ac:dyDescent="0.25">
      <c r="A9" s="637" t="s">
        <v>112</v>
      </c>
      <c r="B9" s="641">
        <v>411</v>
      </c>
      <c r="C9" s="645" t="s">
        <v>608</v>
      </c>
      <c r="D9" s="658"/>
      <c r="E9" s="659"/>
      <c r="F9" s="660">
        <f t="shared" ref="F9:F23" si="0">E9-D9</f>
        <v>0</v>
      </c>
      <c r="G9" s="408"/>
      <c r="H9" s="170"/>
      <c r="I9" s="260"/>
      <c r="J9" s="260"/>
      <c r="K9" s="260"/>
      <c r="L9" s="260"/>
      <c r="M9" s="260"/>
      <c r="N9" s="661"/>
      <c r="O9" s="122" t="str">
        <f t="shared" ref="O9:O39" si="1">IF(SUM(I9:N9)&lt;&gt;F9,"ERROR","")</f>
        <v/>
      </c>
    </row>
    <row r="10" spans="1:15" s="122" customFormat="1" ht="20.399999999999999" x14ac:dyDescent="0.25">
      <c r="A10" s="638" t="s">
        <v>113</v>
      </c>
      <c r="B10" s="642">
        <v>412</v>
      </c>
      <c r="C10" s="646" t="s">
        <v>609</v>
      </c>
      <c r="D10" s="662"/>
      <c r="E10" s="269"/>
      <c r="F10" s="258">
        <f t="shared" si="0"/>
        <v>0</v>
      </c>
      <c r="G10" s="406"/>
      <c r="H10" s="171"/>
      <c r="I10" s="261"/>
      <c r="J10" s="261"/>
      <c r="K10" s="261"/>
      <c r="L10" s="261"/>
      <c r="M10" s="261"/>
      <c r="N10" s="663"/>
      <c r="O10" s="122" t="str">
        <f t="shared" si="1"/>
        <v/>
      </c>
    </row>
    <row r="11" spans="1:15" s="122" customFormat="1" ht="20.399999999999999" x14ac:dyDescent="0.25">
      <c r="A11" s="638" t="s">
        <v>114</v>
      </c>
      <c r="B11" s="643">
        <v>413</v>
      </c>
      <c r="C11" s="646" t="s">
        <v>610</v>
      </c>
      <c r="D11" s="662"/>
      <c r="E11" s="269"/>
      <c r="F11" s="258">
        <f t="shared" si="0"/>
        <v>0</v>
      </c>
      <c r="G11" s="406"/>
      <c r="H11" s="171"/>
      <c r="I11" s="261"/>
      <c r="J11" s="261"/>
      <c r="K11" s="261"/>
      <c r="L11" s="261"/>
      <c r="M11" s="261"/>
      <c r="N11" s="663"/>
      <c r="O11" s="122" t="str">
        <f t="shared" si="1"/>
        <v/>
      </c>
    </row>
    <row r="12" spans="1:15" s="122" customFormat="1" x14ac:dyDescent="0.25">
      <c r="A12" s="638" t="s">
        <v>293</v>
      </c>
      <c r="B12" s="643">
        <v>414</v>
      </c>
      <c r="C12" s="646" t="s">
        <v>611</v>
      </c>
      <c r="D12" s="662"/>
      <c r="E12" s="269"/>
      <c r="F12" s="258">
        <f t="shared" si="0"/>
        <v>0</v>
      </c>
      <c r="G12" s="406"/>
      <c r="H12" s="171"/>
      <c r="I12" s="261"/>
      <c r="J12" s="261"/>
      <c r="K12" s="261"/>
      <c r="L12" s="261"/>
      <c r="M12" s="261"/>
      <c r="N12" s="663"/>
      <c r="O12" s="122" t="str">
        <f t="shared" si="1"/>
        <v/>
      </c>
    </row>
    <row r="13" spans="1:15" s="122" customFormat="1" x14ac:dyDescent="0.25">
      <c r="A13" s="638" t="s">
        <v>115</v>
      </c>
      <c r="B13" s="642">
        <v>415</v>
      </c>
      <c r="C13" s="646" t="s">
        <v>612</v>
      </c>
      <c r="D13" s="662"/>
      <c r="E13" s="269"/>
      <c r="F13" s="258">
        <f t="shared" si="0"/>
        <v>0</v>
      </c>
      <c r="G13" s="406"/>
      <c r="H13" s="171"/>
      <c r="I13" s="261"/>
      <c r="J13" s="261"/>
      <c r="K13" s="261"/>
      <c r="L13" s="261"/>
      <c r="M13" s="261"/>
      <c r="N13" s="663"/>
      <c r="O13" s="122" t="str">
        <f t="shared" si="1"/>
        <v/>
      </c>
    </row>
    <row r="14" spans="1:15" s="122" customFormat="1" ht="20.399999999999999" x14ac:dyDescent="0.25">
      <c r="A14" s="638" t="s">
        <v>116</v>
      </c>
      <c r="B14" s="643">
        <v>416</v>
      </c>
      <c r="C14" s="646" t="s">
        <v>430</v>
      </c>
      <c r="D14" s="662"/>
      <c r="E14" s="269"/>
      <c r="F14" s="258">
        <f t="shared" si="0"/>
        <v>0</v>
      </c>
      <c r="G14" s="406"/>
      <c r="H14" s="171"/>
      <c r="I14" s="261"/>
      <c r="J14" s="261"/>
      <c r="K14" s="261"/>
      <c r="L14" s="261"/>
      <c r="M14" s="261"/>
      <c r="N14" s="663"/>
      <c r="O14" s="122" t="str">
        <f t="shared" si="1"/>
        <v/>
      </c>
    </row>
    <row r="15" spans="1:15" s="122" customFormat="1" ht="20.399999999999999" x14ac:dyDescent="0.25">
      <c r="A15" s="639" t="s">
        <v>119</v>
      </c>
      <c r="B15" s="643">
        <v>417</v>
      </c>
      <c r="C15" s="646" t="s">
        <v>430</v>
      </c>
      <c r="D15" s="662"/>
      <c r="E15" s="269"/>
      <c r="F15" s="258">
        <f t="shared" si="0"/>
        <v>0</v>
      </c>
      <c r="G15" s="406"/>
      <c r="H15" s="171"/>
      <c r="I15" s="261"/>
      <c r="J15" s="261"/>
      <c r="K15" s="261"/>
      <c r="L15" s="261"/>
      <c r="M15" s="261"/>
      <c r="N15" s="663"/>
      <c r="O15" s="122" t="str">
        <f t="shared" si="1"/>
        <v/>
      </c>
    </row>
    <row r="16" spans="1:15" s="122" customFormat="1" ht="20.399999999999999" x14ac:dyDescent="0.25">
      <c r="A16" s="638" t="s">
        <v>117</v>
      </c>
      <c r="B16" s="642">
        <v>418</v>
      </c>
      <c r="C16" s="646" t="s">
        <v>428</v>
      </c>
      <c r="D16" s="662"/>
      <c r="E16" s="269"/>
      <c r="F16" s="258">
        <f t="shared" si="0"/>
        <v>0</v>
      </c>
      <c r="G16" s="406"/>
      <c r="H16" s="171"/>
      <c r="I16" s="261"/>
      <c r="J16" s="261"/>
      <c r="K16" s="261"/>
      <c r="L16" s="261"/>
      <c r="M16" s="261"/>
      <c r="N16" s="663"/>
      <c r="O16" s="122" t="str">
        <f t="shared" si="1"/>
        <v/>
      </c>
    </row>
    <row r="17" spans="1:15" s="122" customFormat="1" ht="20.399999999999999" x14ac:dyDescent="0.25">
      <c r="A17" s="638" t="s">
        <v>118</v>
      </c>
      <c r="B17" s="643">
        <v>419</v>
      </c>
      <c r="C17" s="646" t="s">
        <v>425</v>
      </c>
      <c r="D17" s="662"/>
      <c r="E17" s="269"/>
      <c r="F17" s="258">
        <f t="shared" si="0"/>
        <v>0</v>
      </c>
      <c r="G17" s="406"/>
      <c r="H17" s="171"/>
      <c r="I17" s="261"/>
      <c r="J17" s="261"/>
      <c r="K17" s="261"/>
      <c r="L17" s="261"/>
      <c r="M17" s="261"/>
      <c r="N17" s="663"/>
      <c r="O17" s="122" t="str">
        <f t="shared" si="1"/>
        <v/>
      </c>
    </row>
    <row r="18" spans="1:15" s="122" customFormat="1" x14ac:dyDescent="0.25">
      <c r="A18" s="638" t="s">
        <v>92</v>
      </c>
      <c r="B18" s="642">
        <v>420</v>
      </c>
      <c r="C18" s="646" t="s">
        <v>424</v>
      </c>
      <c r="D18" s="662"/>
      <c r="E18" s="269"/>
      <c r="F18" s="258">
        <f t="shared" si="0"/>
        <v>0</v>
      </c>
      <c r="G18" s="406"/>
      <c r="H18" s="171"/>
      <c r="I18" s="261"/>
      <c r="J18" s="261"/>
      <c r="K18" s="261"/>
      <c r="L18" s="261"/>
      <c r="M18" s="261"/>
      <c r="N18" s="663"/>
      <c r="O18" s="122" t="str">
        <f t="shared" si="1"/>
        <v/>
      </c>
    </row>
    <row r="19" spans="1:15" s="122" customFormat="1" x14ac:dyDescent="0.25">
      <c r="A19" s="638" t="s">
        <v>292</v>
      </c>
      <c r="B19" s="643">
        <v>421</v>
      </c>
      <c r="C19" s="646" t="s">
        <v>424</v>
      </c>
      <c r="D19" s="662"/>
      <c r="E19" s="269"/>
      <c r="F19" s="258">
        <f t="shared" si="0"/>
        <v>0</v>
      </c>
      <c r="G19" s="406"/>
      <c r="H19" s="171"/>
      <c r="I19" s="261"/>
      <c r="J19" s="261"/>
      <c r="K19" s="261"/>
      <c r="L19" s="261"/>
      <c r="M19" s="261"/>
      <c r="N19" s="663"/>
      <c r="O19" s="122" t="str">
        <f t="shared" si="1"/>
        <v/>
      </c>
    </row>
    <row r="20" spans="1:15" s="122" customFormat="1" ht="20.399999999999999" x14ac:dyDescent="0.25">
      <c r="A20" s="638" t="s">
        <v>296</v>
      </c>
      <c r="B20" s="642">
        <v>422</v>
      </c>
      <c r="C20" s="646" t="s">
        <v>429</v>
      </c>
      <c r="D20" s="662"/>
      <c r="E20" s="269"/>
      <c r="F20" s="258">
        <f t="shared" si="0"/>
        <v>0</v>
      </c>
      <c r="G20" s="406"/>
      <c r="H20" s="171"/>
      <c r="I20" s="261"/>
      <c r="J20" s="261"/>
      <c r="K20" s="261"/>
      <c r="L20" s="261"/>
      <c r="M20" s="261"/>
      <c r="N20" s="663"/>
      <c r="O20" s="122" t="str">
        <f t="shared" si="1"/>
        <v/>
      </c>
    </row>
    <row r="21" spans="1:15" s="122" customFormat="1" ht="22.5" customHeight="1" x14ac:dyDescent="0.25">
      <c r="A21" s="638" t="s">
        <v>294</v>
      </c>
      <c r="B21" s="643">
        <v>423</v>
      </c>
      <c r="C21" s="646" t="s">
        <v>614</v>
      </c>
      <c r="D21" s="662"/>
      <c r="E21" s="269"/>
      <c r="F21" s="258">
        <f t="shared" si="0"/>
        <v>0</v>
      </c>
      <c r="G21" s="406"/>
      <c r="H21" s="171"/>
      <c r="I21" s="261"/>
      <c r="J21" s="261"/>
      <c r="K21" s="261"/>
      <c r="L21" s="261"/>
      <c r="M21" s="261"/>
      <c r="N21" s="663"/>
      <c r="O21" s="122" t="str">
        <f t="shared" si="1"/>
        <v/>
      </c>
    </row>
    <row r="22" spans="1:15" s="122" customFormat="1" ht="20.399999999999999" x14ac:dyDescent="0.25">
      <c r="A22" s="638" t="s">
        <v>313</v>
      </c>
      <c r="B22" s="642">
        <v>424</v>
      </c>
      <c r="C22" s="646" t="s">
        <v>615</v>
      </c>
      <c r="D22" s="662"/>
      <c r="E22" s="269"/>
      <c r="F22" s="258">
        <f t="shared" si="0"/>
        <v>0</v>
      </c>
      <c r="G22" s="406"/>
      <c r="H22" s="171"/>
      <c r="I22" s="261"/>
      <c r="J22" s="261"/>
      <c r="K22" s="261"/>
      <c r="L22" s="261"/>
      <c r="M22" s="261"/>
      <c r="N22" s="663"/>
      <c r="O22" s="122" t="str">
        <f t="shared" si="1"/>
        <v/>
      </c>
    </row>
    <row r="23" spans="1:15" s="122" customFormat="1" ht="41.4" thickBot="1" x14ac:dyDescent="0.3">
      <c r="A23" s="640" t="s">
        <v>333</v>
      </c>
      <c r="B23" s="644">
        <v>425</v>
      </c>
      <c r="C23" s="647" t="s">
        <v>616</v>
      </c>
      <c r="D23" s="664"/>
      <c r="E23" s="665"/>
      <c r="F23" s="259">
        <f t="shared" si="0"/>
        <v>0</v>
      </c>
      <c r="G23" s="407"/>
      <c r="H23" s="172"/>
      <c r="I23" s="262"/>
      <c r="J23" s="262"/>
      <c r="K23" s="262"/>
      <c r="L23" s="262"/>
      <c r="M23" s="262"/>
      <c r="N23" s="666"/>
      <c r="O23" s="122" t="str">
        <f t="shared" si="1"/>
        <v/>
      </c>
    </row>
    <row r="24" spans="1:15" s="122" customFormat="1" ht="15.75" customHeight="1" thickBot="1" x14ac:dyDescent="0.3">
      <c r="A24" s="321" t="s">
        <v>415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3"/>
      <c r="O24" s="122" t="str">
        <f t="shared" si="1"/>
        <v/>
      </c>
    </row>
    <row r="25" spans="1:15" s="122" customFormat="1" x14ac:dyDescent="0.25">
      <c r="A25" s="637" t="s">
        <v>685</v>
      </c>
      <c r="B25" s="641">
        <v>426</v>
      </c>
      <c r="C25" s="645" t="s">
        <v>617</v>
      </c>
      <c r="D25" s="658"/>
      <c r="E25" s="659"/>
      <c r="F25" s="257">
        <f t="shared" ref="F25:F37" si="2">E25-D25</f>
        <v>0</v>
      </c>
      <c r="G25" s="408"/>
      <c r="H25" s="170"/>
      <c r="I25" s="260"/>
      <c r="J25" s="367"/>
      <c r="K25" s="367"/>
      <c r="L25" s="260"/>
      <c r="M25" s="260"/>
      <c r="N25" s="661"/>
      <c r="O25" s="122" t="str">
        <f t="shared" si="1"/>
        <v/>
      </c>
    </row>
    <row r="26" spans="1:15" s="122" customFormat="1" ht="20.399999999999999" x14ac:dyDescent="0.25">
      <c r="A26" s="639" t="s">
        <v>702</v>
      </c>
      <c r="B26" s="643">
        <v>427</v>
      </c>
      <c r="C26" s="646" t="s">
        <v>618</v>
      </c>
      <c r="D26" s="662"/>
      <c r="E26" s="269"/>
      <c r="F26" s="263">
        <f t="shared" si="2"/>
        <v>0</v>
      </c>
      <c r="G26" s="406"/>
      <c r="H26" s="171"/>
      <c r="I26" s="368"/>
      <c r="J26" s="261"/>
      <c r="K26" s="261"/>
      <c r="L26" s="261"/>
      <c r="M26" s="261"/>
      <c r="N26" s="663"/>
      <c r="O26" s="122" t="str">
        <f t="shared" si="1"/>
        <v/>
      </c>
    </row>
    <row r="27" spans="1:15" s="122" customFormat="1" ht="30.6" x14ac:dyDescent="0.25">
      <c r="A27" s="639" t="s">
        <v>470</v>
      </c>
      <c r="B27" s="643">
        <v>428</v>
      </c>
      <c r="C27" s="646" t="s">
        <v>619</v>
      </c>
      <c r="D27" s="662"/>
      <c r="E27" s="269"/>
      <c r="F27" s="263">
        <f t="shared" si="2"/>
        <v>0</v>
      </c>
      <c r="G27" s="406"/>
      <c r="H27" s="171"/>
      <c r="I27" s="261"/>
      <c r="J27" s="261"/>
      <c r="K27" s="261"/>
      <c r="L27" s="261"/>
      <c r="M27" s="261"/>
      <c r="N27" s="663"/>
      <c r="O27" s="122" t="str">
        <f t="shared" si="1"/>
        <v/>
      </c>
    </row>
    <row r="28" spans="1:15" s="122" customFormat="1" ht="40.799999999999997" x14ac:dyDescent="0.25">
      <c r="A28" s="639" t="s">
        <v>760</v>
      </c>
      <c r="B28" s="643">
        <v>429</v>
      </c>
      <c r="C28" s="646" t="s">
        <v>761</v>
      </c>
      <c r="D28" s="662"/>
      <c r="E28" s="269"/>
      <c r="F28" s="263">
        <f t="shared" ref="F28" si="3">E28-D28</f>
        <v>0</v>
      </c>
      <c r="G28" s="406"/>
      <c r="H28" s="171"/>
      <c r="I28" s="261"/>
      <c r="J28" s="261"/>
      <c r="K28" s="261"/>
      <c r="L28" s="261"/>
      <c r="M28" s="261"/>
      <c r="N28" s="663"/>
    </row>
    <row r="29" spans="1:15" s="122" customFormat="1" ht="71.400000000000006" x14ac:dyDescent="0.25">
      <c r="A29" s="648" t="s">
        <v>334</v>
      </c>
      <c r="B29" s="642">
        <v>430</v>
      </c>
      <c r="C29" s="646" t="s">
        <v>620</v>
      </c>
      <c r="D29" s="662"/>
      <c r="E29" s="269"/>
      <c r="F29" s="263">
        <f t="shared" si="2"/>
        <v>0</v>
      </c>
      <c r="G29" s="409"/>
      <c r="H29" s="171"/>
      <c r="I29" s="261"/>
      <c r="J29" s="261"/>
      <c r="K29" s="261"/>
      <c r="L29" s="261"/>
      <c r="M29" s="261"/>
      <c r="N29" s="663"/>
      <c r="O29" s="122" t="str">
        <f t="shared" si="1"/>
        <v/>
      </c>
    </row>
    <row r="30" spans="1:15" s="122" customFormat="1" ht="20.399999999999999" x14ac:dyDescent="0.25">
      <c r="A30" s="648" t="s">
        <v>426</v>
      </c>
      <c r="B30" s="643">
        <v>431</v>
      </c>
      <c r="C30" s="646" t="s">
        <v>621</v>
      </c>
      <c r="D30" s="662"/>
      <c r="E30" s="269"/>
      <c r="F30" s="263">
        <f t="shared" si="2"/>
        <v>0</v>
      </c>
      <c r="G30" s="410"/>
      <c r="H30" s="171"/>
      <c r="I30" s="261"/>
      <c r="J30" s="261"/>
      <c r="K30" s="261"/>
      <c r="L30" s="261"/>
      <c r="M30" s="261"/>
      <c r="N30" s="663"/>
      <c r="O30" s="122" t="str">
        <f t="shared" si="1"/>
        <v/>
      </c>
    </row>
    <row r="31" spans="1:15" s="122" customFormat="1" ht="20.399999999999999" x14ac:dyDescent="0.25">
      <c r="A31" s="649" t="s">
        <v>736</v>
      </c>
      <c r="B31" s="643">
        <v>432</v>
      </c>
      <c r="C31" s="646" t="s">
        <v>622</v>
      </c>
      <c r="D31" s="662"/>
      <c r="E31" s="269"/>
      <c r="F31" s="264">
        <f t="shared" si="2"/>
        <v>0</v>
      </c>
      <c r="G31" s="409"/>
      <c r="H31" s="171"/>
      <c r="I31" s="261"/>
      <c r="J31" s="261"/>
      <c r="K31" s="261"/>
      <c r="L31" s="261"/>
      <c r="M31" s="261"/>
      <c r="N31" s="663"/>
      <c r="O31" s="122" t="str">
        <f t="shared" si="1"/>
        <v/>
      </c>
    </row>
    <row r="32" spans="1:15" s="122" customFormat="1" ht="40.799999999999997" x14ac:dyDescent="0.25">
      <c r="A32" s="648" t="s">
        <v>717</v>
      </c>
      <c r="B32" s="642">
        <v>433</v>
      </c>
      <c r="C32" s="646" t="s">
        <v>471</v>
      </c>
      <c r="D32" s="662"/>
      <c r="E32" s="269"/>
      <c r="F32" s="266">
        <f t="shared" si="2"/>
        <v>0</v>
      </c>
      <c r="G32" s="411"/>
      <c r="H32" s="267"/>
      <c r="I32" s="268"/>
      <c r="J32" s="268"/>
      <c r="K32" s="268"/>
      <c r="L32" s="268"/>
      <c r="M32" s="268"/>
      <c r="N32" s="667"/>
      <c r="O32" s="122" t="str">
        <f t="shared" si="1"/>
        <v/>
      </c>
    </row>
    <row r="33" spans="1:15" s="122" customFormat="1" ht="20.399999999999999" x14ac:dyDescent="0.25">
      <c r="A33" s="650" t="s">
        <v>295</v>
      </c>
      <c r="B33" s="643">
        <v>434</v>
      </c>
      <c r="C33" s="646" t="s">
        <v>614</v>
      </c>
      <c r="D33" s="662"/>
      <c r="E33" s="269"/>
      <c r="F33" s="264">
        <f t="shared" si="2"/>
        <v>0</v>
      </c>
      <c r="G33" s="409"/>
      <c r="H33" s="171"/>
      <c r="I33" s="261"/>
      <c r="J33" s="261"/>
      <c r="K33" s="261"/>
      <c r="L33" s="261"/>
      <c r="M33" s="261"/>
      <c r="N33" s="663"/>
      <c r="O33" s="122" t="str">
        <f t="shared" si="1"/>
        <v/>
      </c>
    </row>
    <row r="34" spans="1:15" s="122" customFormat="1" x14ac:dyDescent="0.25">
      <c r="A34" s="650" t="s">
        <v>94</v>
      </c>
      <c r="B34" s="642">
        <v>435</v>
      </c>
      <c r="C34" s="651" t="s">
        <v>427</v>
      </c>
      <c r="D34" s="662"/>
      <c r="E34" s="269"/>
      <c r="F34" s="264">
        <f t="shared" si="2"/>
        <v>0</v>
      </c>
      <c r="G34" s="409"/>
      <c r="H34" s="171"/>
      <c r="I34" s="261"/>
      <c r="J34" s="261"/>
      <c r="K34" s="261"/>
      <c r="L34" s="261"/>
      <c r="M34" s="261"/>
      <c r="N34" s="663"/>
      <c r="O34" s="122" t="str">
        <f t="shared" si="1"/>
        <v/>
      </c>
    </row>
    <row r="35" spans="1:15" s="122" customFormat="1" x14ac:dyDescent="0.25">
      <c r="A35" s="650" t="s">
        <v>95</v>
      </c>
      <c r="B35" s="643">
        <v>436</v>
      </c>
      <c r="C35" s="651" t="s">
        <v>427</v>
      </c>
      <c r="D35" s="662"/>
      <c r="E35" s="269"/>
      <c r="F35" s="264">
        <f t="shared" si="2"/>
        <v>0</v>
      </c>
      <c r="G35" s="409"/>
      <c r="H35" s="171"/>
      <c r="I35" s="261"/>
      <c r="J35" s="261"/>
      <c r="K35" s="261"/>
      <c r="L35" s="261"/>
      <c r="M35" s="261"/>
      <c r="N35" s="663"/>
      <c r="O35" s="122" t="str">
        <f t="shared" si="1"/>
        <v/>
      </c>
    </row>
    <row r="36" spans="1:15" s="122" customFormat="1" x14ac:dyDescent="0.25">
      <c r="A36" s="650" t="s">
        <v>73</v>
      </c>
      <c r="B36" s="642">
        <v>437</v>
      </c>
      <c r="C36" s="651" t="s">
        <v>427</v>
      </c>
      <c r="D36" s="662"/>
      <c r="E36" s="269"/>
      <c r="F36" s="264">
        <f t="shared" si="2"/>
        <v>0</v>
      </c>
      <c r="G36" s="409"/>
      <c r="H36" s="171"/>
      <c r="I36" s="261"/>
      <c r="J36" s="261"/>
      <c r="K36" s="261"/>
      <c r="L36" s="261"/>
      <c r="M36" s="261"/>
      <c r="N36" s="663"/>
      <c r="O36" s="122" t="str">
        <f t="shared" si="1"/>
        <v/>
      </c>
    </row>
    <row r="37" spans="1:15" s="122" customFormat="1" x14ac:dyDescent="0.25">
      <c r="A37" s="1271" t="s">
        <v>74</v>
      </c>
      <c r="B37" s="642">
        <v>438</v>
      </c>
      <c r="C37" s="651" t="s">
        <v>427</v>
      </c>
      <c r="D37" s="1272"/>
      <c r="E37" s="1273"/>
      <c r="F37" s="264">
        <f t="shared" si="2"/>
        <v>0</v>
      </c>
      <c r="G37" s="409"/>
      <c r="H37" s="171"/>
      <c r="I37" s="261"/>
      <c r="J37" s="261"/>
      <c r="K37" s="261"/>
      <c r="L37" s="261"/>
      <c r="M37" s="261"/>
      <c r="N37" s="663"/>
      <c r="O37" s="122" t="str">
        <f t="shared" si="1"/>
        <v/>
      </c>
    </row>
    <row r="38" spans="1:15" s="122" customFormat="1" ht="21" thickBot="1" x14ac:dyDescent="0.3">
      <c r="A38" s="649" t="s">
        <v>841</v>
      </c>
      <c r="B38" s="643">
        <v>439</v>
      </c>
      <c r="C38" s="646" t="s">
        <v>842</v>
      </c>
      <c r="D38" s="662"/>
      <c r="E38" s="269"/>
      <c r="F38" s="1266">
        <f>E38-D38</f>
        <v>0</v>
      </c>
      <c r="G38" s="1267"/>
      <c r="H38" s="1268"/>
      <c r="I38" s="1269"/>
      <c r="J38" s="1269"/>
      <c r="K38" s="1269"/>
      <c r="L38" s="1269"/>
      <c r="M38" s="1269"/>
      <c r="N38" s="1270"/>
    </row>
    <row r="39" spans="1:15" s="122" customFormat="1" ht="10.8" thickBot="1" x14ac:dyDescent="0.3">
      <c r="A39" s="652" t="s">
        <v>122</v>
      </c>
      <c r="B39" s="653">
        <v>440</v>
      </c>
      <c r="C39" s="654"/>
      <c r="D39" s="655"/>
      <c r="E39" s="655"/>
      <c r="F39" s="265">
        <f>SUM(F32:F37)+SUM(F9:F31)</f>
        <v>0</v>
      </c>
      <c r="G39" s="656"/>
      <c r="H39" s="657"/>
      <c r="I39" s="265">
        <f t="shared" ref="I39:N39" si="4">SUM(I32:I37)+SUM(I9:I31)</f>
        <v>0</v>
      </c>
      <c r="J39" s="265">
        <f t="shared" si="4"/>
        <v>0</v>
      </c>
      <c r="K39" s="265">
        <f t="shared" si="4"/>
        <v>0</v>
      </c>
      <c r="L39" s="265">
        <f t="shared" si="4"/>
        <v>0</v>
      </c>
      <c r="M39" s="265">
        <f t="shared" si="4"/>
        <v>0</v>
      </c>
      <c r="N39" s="265">
        <f t="shared" si="4"/>
        <v>0</v>
      </c>
      <c r="O39" s="122" t="str">
        <f t="shared" si="1"/>
        <v/>
      </c>
    </row>
    <row r="40" spans="1:15" x14ac:dyDescent="0.2">
      <c r="A40" s="1610" t="s">
        <v>733</v>
      </c>
      <c r="B40" s="1610"/>
      <c r="C40" s="1610"/>
      <c r="D40" s="1610"/>
      <c r="E40" s="1610"/>
      <c r="F40" s="1610"/>
      <c r="G40" s="1610"/>
    </row>
    <row r="41" spans="1:15" x14ac:dyDescent="0.2">
      <c r="G41" s="110"/>
    </row>
    <row r="42" spans="1:15" x14ac:dyDescent="0.2">
      <c r="G42" s="110"/>
    </row>
    <row r="44" spans="1:15" x14ac:dyDescent="0.2">
      <c r="E44" s="173"/>
    </row>
  </sheetData>
  <sheetProtection algorithmName="SHA-512" hashValue="ehx+P4WUxfsult2QuE8pGg6cqS45jDl8CW7pzord12S3mKZnt01WB3iUPYSzI17LqprJEa58t+v9WZNxXU81pA==" saltValue="rxYjZw7lWSZRqdSUVAJEug==" spinCount="100000" sheet="1" scenarios="1"/>
  <mergeCells count="12">
    <mergeCell ref="C3:E3"/>
    <mergeCell ref="J3:L3"/>
    <mergeCell ref="A1:M1"/>
    <mergeCell ref="A40:G40"/>
    <mergeCell ref="B6:B7"/>
    <mergeCell ref="D6:D7"/>
    <mergeCell ref="E6:E7"/>
    <mergeCell ref="B2:E2"/>
    <mergeCell ref="F6:G6"/>
    <mergeCell ref="A5:M5"/>
    <mergeCell ref="J2:M2"/>
    <mergeCell ref="I6:N6"/>
  </mergeCells>
  <phoneticPr fontId="0" type="noConversion"/>
  <dataValidations count="3">
    <dataValidation type="custom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39 E24" xr:uid="{00000000-0002-0000-0500-000001000000}">
      <formula1>"&gt;D9"</formula1>
    </dataValidation>
    <dataValidation type="decimal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9:E23 E25:E30 E31:E38" xr:uid="{00000000-0002-0000-0500-000002000000}">
      <formula1>0</formula1>
      <formula2>D9</formula2>
    </dataValidation>
    <dataValidation type="custom" errorStyle="warning" allowBlank="1" showInputMessage="1" showErrorMessage="1" errorTitle="Adjustments" error="Typically adjustments should reduce the amount of an expense.  However, there are cases where an adjustment will add to the expense. Please review that the data is entered properly." sqref="F9:F30 F31:F39" xr:uid="{00000000-0002-0000-0500-000000000000}">
      <formula1>"&gt;0"</formula1>
    </dataValidation>
  </dataValidations>
  <printOptions horizontalCentered="1"/>
  <pageMargins left="0.5" right="0.25" top="0.67" bottom="0.25" header="0.25" footer="0.25"/>
  <pageSetup scale="79" fitToHeight="0" orientation="landscape" r:id="rId1"/>
  <headerFooter alignWithMargins="0">
    <oddFooter>&amp;L&amp;8 470-0030 (Rev. 02/25)&amp;C&amp;8&amp;P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4"/>
  <sheetViews>
    <sheetView showZeros="0" zoomScaleNormal="100" workbookViewId="0">
      <pane ySplit="4" topLeftCell="A5" activePane="bottomLeft" state="frozen"/>
      <selection sqref="A1:N1"/>
      <selection pane="bottomLeft" activeCell="A5" sqref="A5:J5"/>
    </sheetView>
  </sheetViews>
  <sheetFormatPr defaultColWidth="8.90625" defaultRowHeight="13.8" x14ac:dyDescent="0.3"/>
  <cols>
    <col min="1" max="1" width="30.08984375" style="178" customWidth="1"/>
    <col min="2" max="2" width="5.81640625" style="178" bestFit="1" customWidth="1"/>
    <col min="3" max="3" width="10.81640625" style="178" customWidth="1"/>
    <col min="4" max="4" width="11.453125" style="178" bestFit="1" customWidth="1"/>
    <col min="5" max="5" width="11" style="178" bestFit="1" customWidth="1"/>
    <col min="6" max="6" width="10.453125" style="178" customWidth="1"/>
    <col min="7" max="8" width="10.81640625" style="178" customWidth="1"/>
    <col min="9" max="9" width="8.453125" style="178" customWidth="1"/>
    <col min="10" max="10" width="11.90625" style="178" customWidth="1"/>
    <col min="11" max="16384" width="8.90625" style="178"/>
  </cols>
  <sheetData>
    <row r="1" spans="1:11" s="167" customFormat="1" ht="13.5" customHeight="1" x14ac:dyDescent="0.25">
      <c r="A1" s="1621" t="s">
        <v>75</v>
      </c>
      <c r="B1" s="1621"/>
      <c r="C1" s="1621"/>
      <c r="D1" s="1621"/>
      <c r="E1" s="1621"/>
      <c r="F1" s="1621"/>
      <c r="G1" s="1621"/>
      <c r="H1" s="1621"/>
      <c r="I1" s="1621"/>
      <c r="J1" s="1621"/>
    </row>
    <row r="2" spans="1:11" s="176" customFormat="1" x14ac:dyDescent="0.3">
      <c r="A2" s="175" t="s">
        <v>194</v>
      </c>
      <c r="B2" s="1422">
        <f>Certification!A5</f>
        <v>0</v>
      </c>
      <c r="C2" s="1422"/>
      <c r="D2" s="1422"/>
      <c r="E2" s="1423"/>
      <c r="F2" s="147"/>
      <c r="G2" s="111" t="s">
        <v>569</v>
      </c>
      <c r="H2" s="1421" t="str">
        <f>CONCATENATE(Certification!$H$27," ",Certification!$H$28)</f>
        <v xml:space="preserve"> </v>
      </c>
      <c r="I2" s="1422"/>
      <c r="J2" s="1423"/>
    </row>
    <row r="3" spans="1:11" s="176" customFormat="1" x14ac:dyDescent="0.3">
      <c r="A3" s="175" t="s">
        <v>789</v>
      </c>
      <c r="B3" s="1427">
        <f>Certification!C11</f>
        <v>0</v>
      </c>
      <c r="C3" s="1427"/>
      <c r="D3" s="1427"/>
      <c r="E3" s="1428"/>
      <c r="F3" s="168"/>
      <c r="G3" s="113" t="s">
        <v>88</v>
      </c>
      <c r="H3" s="1426">
        <f>Certification!H11</f>
        <v>0</v>
      </c>
      <c r="I3" s="1427"/>
      <c r="J3" s="254"/>
      <c r="K3" s="177"/>
    </row>
    <row r="4" spans="1:11" ht="6" customHeight="1" thickBot="1" x14ac:dyDescent="0.35"/>
    <row r="5" spans="1:11" s="179" customFormat="1" ht="14.25" customHeight="1" thickBot="1" x14ac:dyDescent="0.25">
      <c r="A5" s="1525" t="s">
        <v>493</v>
      </c>
      <c r="B5" s="1526"/>
      <c r="C5" s="1526"/>
      <c r="D5" s="1526"/>
      <c r="E5" s="1526"/>
      <c r="F5" s="1526"/>
      <c r="G5" s="1526"/>
      <c r="H5" s="1526"/>
      <c r="I5" s="1526"/>
      <c r="J5" s="1527"/>
    </row>
    <row r="6" spans="1:11" ht="96.75" customHeight="1" thickBot="1" x14ac:dyDescent="0.35">
      <c r="A6" s="668" t="s">
        <v>1</v>
      </c>
      <c r="B6" s="669" t="s">
        <v>111</v>
      </c>
      <c r="C6" s="668" t="s">
        <v>397</v>
      </c>
      <c r="D6" s="668" t="s">
        <v>398</v>
      </c>
      <c r="E6" s="668" t="s">
        <v>399</v>
      </c>
      <c r="F6" s="668" t="s">
        <v>400</v>
      </c>
      <c r="G6" s="668" t="s">
        <v>510</v>
      </c>
      <c r="H6" s="668" t="s">
        <v>401</v>
      </c>
      <c r="I6" s="668" t="s">
        <v>402</v>
      </c>
      <c r="J6" s="668" t="s">
        <v>403</v>
      </c>
    </row>
    <row r="7" spans="1:11" ht="14.4" thickBot="1" x14ac:dyDescent="0.35">
      <c r="A7" s="1618" t="s">
        <v>156</v>
      </c>
      <c r="B7" s="1619"/>
      <c r="C7" s="1619"/>
      <c r="D7" s="1619"/>
      <c r="E7" s="1619"/>
      <c r="F7" s="1619"/>
      <c r="G7" s="1619"/>
      <c r="H7" s="1619"/>
      <c r="I7" s="1619"/>
      <c r="J7" s="1620"/>
    </row>
    <row r="8" spans="1:11" x14ac:dyDescent="0.3">
      <c r="A8" s="672" t="s">
        <v>157</v>
      </c>
      <c r="B8" s="675">
        <v>750</v>
      </c>
      <c r="C8" s="516"/>
      <c r="D8" s="500"/>
      <c r="E8" s="500"/>
      <c r="F8" s="500"/>
      <c r="G8" s="517">
        <f>D8+E8-F8</f>
        <v>0</v>
      </c>
      <c r="H8" s="500"/>
      <c r="I8" s="512"/>
      <c r="J8" s="518"/>
    </row>
    <row r="9" spans="1:11" x14ac:dyDescent="0.3">
      <c r="A9" s="673" t="s">
        <v>158</v>
      </c>
      <c r="B9" s="676">
        <v>751</v>
      </c>
      <c r="C9" s="519"/>
      <c r="D9" s="437"/>
      <c r="E9" s="437"/>
      <c r="F9" s="437"/>
      <c r="G9" s="438">
        <f>D9+E9-F9</f>
        <v>0</v>
      </c>
      <c r="H9" s="282"/>
      <c r="I9" s="291"/>
      <c r="J9" s="286"/>
    </row>
    <row r="10" spans="1:11" x14ac:dyDescent="0.3">
      <c r="A10" s="673" t="s">
        <v>159</v>
      </c>
      <c r="B10" s="676">
        <v>752</v>
      </c>
      <c r="C10" s="519"/>
      <c r="D10" s="437"/>
      <c r="E10" s="437"/>
      <c r="F10" s="437"/>
      <c r="G10" s="438">
        <f>D10+E10-F10</f>
        <v>0</v>
      </c>
      <c r="H10" s="282"/>
      <c r="I10" s="291"/>
      <c r="J10" s="286"/>
    </row>
    <row r="11" spans="1:11" x14ac:dyDescent="0.3">
      <c r="A11" s="673" t="s">
        <v>192</v>
      </c>
      <c r="B11" s="676">
        <v>753</v>
      </c>
      <c r="C11" s="519"/>
      <c r="D11" s="437"/>
      <c r="E11" s="437"/>
      <c r="F11" s="437"/>
      <c r="G11" s="438">
        <f>D11+E11-F11</f>
        <v>0</v>
      </c>
      <c r="H11" s="282"/>
      <c r="I11" s="291"/>
      <c r="J11" s="286"/>
    </row>
    <row r="12" spans="1:11" x14ac:dyDescent="0.3">
      <c r="A12" s="674" t="s">
        <v>404</v>
      </c>
      <c r="B12" s="676">
        <v>754</v>
      </c>
      <c r="C12" s="520">
        <f t="shared" ref="C12:H12" si="0">SUM(C8:C11)</f>
        <v>0</v>
      </c>
      <c r="D12" s="438">
        <f t="shared" si="0"/>
        <v>0</v>
      </c>
      <c r="E12" s="438">
        <f t="shared" si="0"/>
        <v>0</v>
      </c>
      <c r="F12" s="438">
        <f t="shared" si="0"/>
        <v>0</v>
      </c>
      <c r="G12" s="438">
        <f t="shared" si="0"/>
        <v>0</v>
      </c>
      <c r="H12" s="438">
        <f t="shared" si="0"/>
        <v>0</v>
      </c>
      <c r="I12" s="292"/>
      <c r="J12" s="287">
        <f>SUM(J8:J11)</f>
        <v>0</v>
      </c>
    </row>
    <row r="13" spans="1:11" ht="14.4" thickBot="1" x14ac:dyDescent="0.35">
      <c r="A13" s="677" t="s">
        <v>160</v>
      </c>
      <c r="B13" s="683">
        <v>755</v>
      </c>
      <c r="C13" s="678"/>
      <c r="D13" s="680"/>
      <c r="E13" s="680"/>
      <c r="F13" s="680"/>
      <c r="G13" s="684">
        <f>D13+E13-F13</f>
        <v>0</v>
      </c>
      <c r="H13" s="685"/>
      <c r="I13" s="686"/>
      <c r="J13" s="687"/>
    </row>
    <row r="14" spans="1:11" ht="14.4" thickBot="1" x14ac:dyDescent="0.35">
      <c r="A14" s="682" t="s">
        <v>405</v>
      </c>
      <c r="B14" s="688">
        <v>756</v>
      </c>
      <c r="C14" s="679">
        <f t="shared" ref="C14:H14" si="1">C12+C13</f>
        <v>0</v>
      </c>
      <c r="D14" s="679">
        <f t="shared" si="1"/>
        <v>0</v>
      </c>
      <c r="E14" s="679">
        <f t="shared" si="1"/>
        <v>0</v>
      </c>
      <c r="F14" s="679">
        <f t="shared" si="1"/>
        <v>0</v>
      </c>
      <c r="G14" s="679">
        <f t="shared" si="1"/>
        <v>0</v>
      </c>
      <c r="H14" s="679">
        <f t="shared" si="1"/>
        <v>0</v>
      </c>
      <c r="I14" s="689"/>
      <c r="J14" s="679">
        <f>J12+J13</f>
        <v>0</v>
      </c>
    </row>
    <row r="15" spans="1:11" ht="14.4" thickBot="1" x14ac:dyDescent="0.35">
      <c r="A15" s="1622"/>
      <c r="B15" s="1622"/>
      <c r="C15" s="1622"/>
      <c r="D15" s="1622"/>
      <c r="E15" s="1622"/>
      <c r="F15" s="1622"/>
      <c r="G15" s="1622"/>
      <c r="H15" s="1622"/>
      <c r="I15" s="1622"/>
      <c r="J15" s="1622"/>
      <c r="K15" s="1143"/>
    </row>
    <row r="16" spans="1:11" ht="14.4" thickBot="1" x14ac:dyDescent="0.35">
      <c r="A16" s="1618" t="s">
        <v>161</v>
      </c>
      <c r="B16" s="1619"/>
      <c r="C16" s="1619"/>
      <c r="D16" s="1619"/>
      <c r="E16" s="1619"/>
      <c r="F16" s="1619"/>
      <c r="G16" s="1619"/>
      <c r="H16" s="1619"/>
      <c r="I16" s="1619"/>
      <c r="J16" s="1620"/>
    </row>
    <row r="17" spans="1:11" x14ac:dyDescent="0.3">
      <c r="A17" s="180" t="s">
        <v>86</v>
      </c>
      <c r="B17" s="675">
        <v>760</v>
      </c>
      <c r="C17" s="510"/>
      <c r="D17" s="505"/>
      <c r="E17" s="505"/>
      <c r="F17" s="505"/>
      <c r="G17" s="511">
        <f>D17+E17-F17</f>
        <v>0</v>
      </c>
      <c r="H17" s="505"/>
      <c r="I17" s="512"/>
      <c r="J17" s="513"/>
    </row>
    <row r="18" spans="1:11" x14ac:dyDescent="0.3">
      <c r="A18" s="180" t="s">
        <v>81</v>
      </c>
      <c r="B18" s="676">
        <v>761</v>
      </c>
      <c r="C18" s="514"/>
      <c r="D18" s="439"/>
      <c r="E18" s="439"/>
      <c r="F18" s="439"/>
      <c r="G18" s="284">
        <f>D18+E18-F18</f>
        <v>0</v>
      </c>
      <c r="H18" s="439"/>
      <c r="I18" s="290"/>
      <c r="J18" s="289"/>
    </row>
    <row r="19" spans="1:11" x14ac:dyDescent="0.3">
      <c r="A19" s="180" t="s">
        <v>67</v>
      </c>
      <c r="B19" s="676">
        <v>762</v>
      </c>
      <c r="C19" s="514"/>
      <c r="D19" s="439"/>
      <c r="E19" s="439"/>
      <c r="F19" s="439"/>
      <c r="G19" s="284">
        <f>D19+E19-F19</f>
        <v>0</v>
      </c>
      <c r="H19" s="439"/>
      <c r="I19" s="290"/>
      <c r="J19" s="289"/>
    </row>
    <row r="20" spans="1:11" x14ac:dyDescent="0.3">
      <c r="A20" s="180" t="s">
        <v>163</v>
      </c>
      <c r="B20" s="676">
        <v>763</v>
      </c>
      <c r="C20" s="514"/>
      <c r="D20" s="439"/>
      <c r="E20" s="439"/>
      <c r="F20" s="439"/>
      <c r="G20" s="284">
        <f>D20+E20-F20</f>
        <v>0</v>
      </c>
      <c r="H20" s="439"/>
      <c r="I20" s="290"/>
      <c r="J20" s="289"/>
    </row>
    <row r="21" spans="1:11" ht="14.4" thickBot="1" x14ac:dyDescent="0.35">
      <c r="A21" s="711" t="s">
        <v>433</v>
      </c>
      <c r="B21" s="683">
        <v>764</v>
      </c>
      <c r="C21" s="515"/>
      <c r="D21" s="488"/>
      <c r="E21" s="488"/>
      <c r="F21" s="488"/>
      <c r="G21" s="486">
        <f>D21+E21-F21</f>
        <v>0</v>
      </c>
      <c r="H21" s="488"/>
      <c r="I21" s="1036"/>
      <c r="J21" s="489"/>
    </row>
    <row r="22" spans="1:11" ht="14.4" thickBot="1" x14ac:dyDescent="0.35">
      <c r="A22" s="682" t="s">
        <v>406</v>
      </c>
      <c r="B22" s="688">
        <v>765</v>
      </c>
      <c r="C22" s="690">
        <f>SUM(C17:C21)</f>
        <v>0</v>
      </c>
      <c r="D22" s="690">
        <f t="shared" ref="D22:J22" si="2">SUM(D17:D21)</f>
        <v>0</v>
      </c>
      <c r="E22" s="690">
        <f t="shared" si="2"/>
        <v>0</v>
      </c>
      <c r="F22" s="690">
        <f t="shared" si="2"/>
        <v>0</v>
      </c>
      <c r="G22" s="690">
        <f t="shared" si="2"/>
        <v>0</v>
      </c>
      <c r="H22" s="690">
        <f t="shared" si="2"/>
        <v>0</v>
      </c>
      <c r="I22" s="689"/>
      <c r="J22" s="690">
        <f t="shared" si="2"/>
        <v>0</v>
      </c>
    </row>
    <row r="23" spans="1:11" ht="16.2" customHeight="1" thickBot="1" x14ac:dyDescent="0.35">
      <c r="A23" s="1623"/>
      <c r="B23" s="1623"/>
      <c r="C23" s="1623"/>
      <c r="D23" s="1623"/>
      <c r="E23" s="1623"/>
      <c r="F23" s="1623"/>
      <c r="G23" s="1623"/>
      <c r="H23" s="1623"/>
      <c r="I23" s="1623"/>
      <c r="J23" s="1623"/>
      <c r="K23" s="1143"/>
    </row>
    <row r="24" spans="1:11" ht="14.4" thickBot="1" x14ac:dyDescent="0.35">
      <c r="A24" s="681" t="s">
        <v>407</v>
      </c>
      <c r="B24" s="182">
        <v>770</v>
      </c>
      <c r="C24" s="693"/>
      <c r="D24" s="508"/>
      <c r="E24" s="508"/>
      <c r="F24" s="508"/>
      <c r="G24" s="508"/>
      <c r="H24" s="508"/>
      <c r="I24" s="694"/>
      <c r="J24" s="695"/>
    </row>
    <row r="25" spans="1:11" ht="16.2" customHeight="1" thickBot="1" x14ac:dyDescent="0.35">
      <c r="A25" s="1623"/>
      <c r="B25" s="1623"/>
      <c r="C25" s="1623"/>
      <c r="D25" s="1623"/>
      <c r="E25" s="1623"/>
      <c r="F25" s="1623"/>
      <c r="G25" s="1623"/>
      <c r="H25" s="1623"/>
      <c r="I25" s="1623"/>
      <c r="J25" s="1623"/>
      <c r="K25" s="1143"/>
    </row>
    <row r="26" spans="1:11" ht="14.4" thickBot="1" x14ac:dyDescent="0.35">
      <c r="A26" s="490" t="s">
        <v>408</v>
      </c>
      <c r="B26" s="688">
        <v>780</v>
      </c>
      <c r="C26" s="690">
        <f>C14+C22+C24</f>
        <v>0</v>
      </c>
      <c r="D26" s="690">
        <f t="shared" ref="D26:J26" si="3">D14+D22+D24</f>
        <v>0</v>
      </c>
      <c r="E26" s="690">
        <f t="shared" si="3"/>
        <v>0</v>
      </c>
      <c r="F26" s="690">
        <f t="shared" si="3"/>
        <v>0</v>
      </c>
      <c r="G26" s="690">
        <f t="shared" si="3"/>
        <v>0</v>
      </c>
      <c r="H26" s="691">
        <f t="shared" si="3"/>
        <v>0</v>
      </c>
      <c r="I26" s="692"/>
      <c r="J26" s="690">
        <f t="shared" si="3"/>
        <v>0</v>
      </c>
    </row>
    <row r="27" spans="1:11" x14ac:dyDescent="0.3">
      <c r="A27" s="1220"/>
      <c r="B27" s="1221"/>
      <c r="C27" s="1219"/>
      <c r="D27" s="1219"/>
      <c r="E27" s="1219"/>
      <c r="F27" s="1219"/>
      <c r="G27" s="1219"/>
      <c r="H27" s="1219"/>
      <c r="I27" s="1222"/>
      <c r="J27" s="1219"/>
    </row>
    <row r="28" spans="1:11" ht="6" customHeight="1" thickBot="1" x14ac:dyDescent="0.35">
      <c r="A28" s="1223"/>
      <c r="B28" s="1223"/>
      <c r="C28" s="1223"/>
      <c r="D28" s="1223"/>
      <c r="E28" s="1223"/>
      <c r="F28" s="1223"/>
      <c r="G28" s="1223"/>
      <c r="H28" s="1223"/>
      <c r="I28" s="1223"/>
      <c r="J28" s="1223"/>
    </row>
    <row r="29" spans="1:11" ht="16.2" customHeight="1" thickBot="1" x14ac:dyDescent="0.35">
      <c r="A29" s="1525" t="s">
        <v>493</v>
      </c>
      <c r="B29" s="1526"/>
      <c r="C29" s="1526"/>
      <c r="D29" s="1526"/>
      <c r="E29" s="1526"/>
      <c r="F29" s="1526"/>
      <c r="G29" s="1526"/>
      <c r="H29" s="1526"/>
      <c r="I29" s="1526"/>
      <c r="J29" s="1527"/>
    </row>
    <row r="30" spans="1:11" ht="42" thickBot="1" x14ac:dyDescent="0.35">
      <c r="A30" s="696" t="s">
        <v>1</v>
      </c>
      <c r="B30" s="669" t="s">
        <v>111</v>
      </c>
      <c r="C30" s="668" t="s">
        <v>403</v>
      </c>
      <c r="D30" s="607" t="s">
        <v>486</v>
      </c>
      <c r="E30" s="607" t="s">
        <v>487</v>
      </c>
      <c r="F30" s="607" t="s">
        <v>580</v>
      </c>
      <c r="G30" s="607" t="s">
        <v>766</v>
      </c>
      <c r="H30" s="607" t="s">
        <v>767</v>
      </c>
      <c r="I30" s="607" t="s">
        <v>768</v>
      </c>
      <c r="J30" s="607" t="s">
        <v>769</v>
      </c>
    </row>
    <row r="31" spans="1:11" ht="14.4" thickBot="1" x14ac:dyDescent="0.35">
      <c r="A31" s="1618" t="s">
        <v>156</v>
      </c>
      <c r="B31" s="1619"/>
      <c r="C31" s="1619"/>
      <c r="D31" s="1619"/>
      <c r="E31" s="1619"/>
      <c r="F31" s="1619"/>
      <c r="G31" s="1619"/>
      <c r="H31" s="1619"/>
      <c r="I31" s="1619"/>
      <c r="J31" s="1620"/>
    </row>
    <row r="32" spans="1:11" x14ac:dyDescent="0.3">
      <c r="A32" s="180" t="s">
        <v>157</v>
      </c>
      <c r="B32" s="675">
        <v>750</v>
      </c>
      <c r="C32" s="498">
        <f t="shared" ref="C32:C38" si="4">J8</f>
        <v>0</v>
      </c>
      <c r="D32" s="499"/>
      <c r="E32" s="500"/>
      <c r="F32" s="500"/>
      <c r="G32" s="500"/>
      <c r="H32" s="500"/>
      <c r="I32" s="501"/>
      <c r="J32" s="502"/>
      <c r="K32" s="178" t="str">
        <f t="shared" ref="K32:K50" si="5">IF(SUM(E32:J32)&lt;&gt;C32,"ERROR","")</f>
        <v/>
      </c>
    </row>
    <row r="33" spans="1:11" x14ac:dyDescent="0.3">
      <c r="A33" s="180" t="s">
        <v>158</v>
      </c>
      <c r="B33" s="676">
        <v>751</v>
      </c>
      <c r="C33" s="503">
        <f t="shared" si="4"/>
        <v>0</v>
      </c>
      <c r="D33" s="293"/>
      <c r="E33" s="437"/>
      <c r="F33" s="437"/>
      <c r="G33" s="437"/>
      <c r="H33" s="437"/>
      <c r="I33" s="282"/>
      <c r="J33" s="495"/>
      <c r="K33" s="178" t="str">
        <f t="shared" si="5"/>
        <v/>
      </c>
    </row>
    <row r="34" spans="1:11" x14ac:dyDescent="0.3">
      <c r="A34" s="180" t="s">
        <v>159</v>
      </c>
      <c r="B34" s="676">
        <v>752</v>
      </c>
      <c r="C34" s="503">
        <f t="shared" si="4"/>
        <v>0</v>
      </c>
      <c r="D34" s="293"/>
      <c r="E34" s="437"/>
      <c r="F34" s="437"/>
      <c r="G34" s="437"/>
      <c r="H34" s="437"/>
      <c r="I34" s="282"/>
      <c r="J34" s="495"/>
      <c r="K34" s="178" t="str">
        <f t="shared" si="5"/>
        <v/>
      </c>
    </row>
    <row r="35" spans="1:11" x14ac:dyDescent="0.3">
      <c r="A35" s="180" t="s">
        <v>192</v>
      </c>
      <c r="B35" s="676">
        <v>753</v>
      </c>
      <c r="C35" s="503">
        <f t="shared" si="4"/>
        <v>0</v>
      </c>
      <c r="D35" s="293"/>
      <c r="E35" s="437"/>
      <c r="F35" s="437"/>
      <c r="G35" s="437"/>
      <c r="H35" s="437"/>
      <c r="I35" s="282"/>
      <c r="J35" s="495"/>
      <c r="K35" s="178" t="str">
        <f t="shared" si="5"/>
        <v/>
      </c>
    </row>
    <row r="36" spans="1:11" x14ac:dyDescent="0.3">
      <c r="A36" s="181" t="s">
        <v>404</v>
      </c>
      <c r="B36" s="676">
        <v>754</v>
      </c>
      <c r="C36" s="503">
        <f t="shared" si="4"/>
        <v>0</v>
      </c>
      <c r="D36" s="492"/>
      <c r="E36" s="438">
        <f t="shared" ref="E36:J36" si="6">SUM(E32:E35)</f>
        <v>0</v>
      </c>
      <c r="F36" s="438">
        <f t="shared" si="6"/>
        <v>0</v>
      </c>
      <c r="G36" s="438">
        <f t="shared" ref="G36" si="7">SUM(G32:G35)</f>
        <v>0</v>
      </c>
      <c r="H36" s="438">
        <f t="shared" si="6"/>
        <v>0</v>
      </c>
      <c r="I36" s="438">
        <f t="shared" si="6"/>
        <v>0</v>
      </c>
      <c r="J36" s="287">
        <f t="shared" si="6"/>
        <v>0</v>
      </c>
      <c r="K36" s="178" t="str">
        <f t="shared" si="5"/>
        <v/>
      </c>
    </row>
    <row r="37" spans="1:11" ht="14.4" thickBot="1" x14ac:dyDescent="0.35">
      <c r="A37" s="697" t="s">
        <v>160</v>
      </c>
      <c r="B37" s="683">
        <v>755</v>
      </c>
      <c r="C37" s="698">
        <f t="shared" si="4"/>
        <v>0</v>
      </c>
      <c r="D37" s="700"/>
      <c r="E37" s="680"/>
      <c r="F37" s="680"/>
      <c r="G37" s="680"/>
      <c r="H37" s="680"/>
      <c r="I37" s="685"/>
      <c r="J37" s="687"/>
      <c r="K37" s="178" t="str">
        <f t="shared" si="5"/>
        <v/>
      </c>
    </row>
    <row r="38" spans="1:11" ht="14.4" thickBot="1" x14ac:dyDescent="0.35">
      <c r="A38" s="681" t="s">
        <v>405</v>
      </c>
      <c r="B38" s="688">
        <v>756</v>
      </c>
      <c r="C38" s="699">
        <f t="shared" si="4"/>
        <v>0</v>
      </c>
      <c r="D38" s="701"/>
      <c r="E38" s="679">
        <f t="shared" ref="E38:J38" si="8">E36+E37</f>
        <v>0</v>
      </c>
      <c r="F38" s="679">
        <f t="shared" si="8"/>
        <v>0</v>
      </c>
      <c r="G38" s="679">
        <f t="shared" ref="G38" si="9">G36+G37</f>
        <v>0</v>
      </c>
      <c r="H38" s="679">
        <f t="shared" si="8"/>
        <v>0</v>
      </c>
      <c r="I38" s="679">
        <f t="shared" si="8"/>
        <v>0</v>
      </c>
      <c r="J38" s="679">
        <f t="shared" si="8"/>
        <v>0</v>
      </c>
      <c r="K38" s="178" t="str">
        <f t="shared" si="5"/>
        <v/>
      </c>
    </row>
    <row r="39" spans="1:11" ht="16.2" customHeight="1" thickBot="1" x14ac:dyDescent="0.35">
      <c r="A39" s="1622"/>
      <c r="B39" s="1622"/>
      <c r="C39" s="1622"/>
      <c r="D39" s="1622"/>
      <c r="E39" s="1622"/>
      <c r="F39" s="1622"/>
      <c r="G39" s="1622"/>
      <c r="H39" s="1622"/>
      <c r="I39" s="1622"/>
      <c r="J39" s="1622"/>
      <c r="K39" s="1143" t="str">
        <f t="shared" si="5"/>
        <v/>
      </c>
    </row>
    <row r="40" spans="1:11" ht="14.4" thickBot="1" x14ac:dyDescent="0.35">
      <c r="A40" s="1618" t="s">
        <v>161</v>
      </c>
      <c r="B40" s="1619"/>
      <c r="C40" s="1619"/>
      <c r="D40" s="1619"/>
      <c r="E40" s="1619"/>
      <c r="F40" s="1619"/>
      <c r="G40" s="1619"/>
      <c r="H40" s="1619"/>
      <c r="I40" s="1619"/>
      <c r="J40" s="1620"/>
      <c r="K40" s="178" t="str">
        <f t="shared" si="5"/>
        <v/>
      </c>
    </row>
    <row r="41" spans="1:11" x14ac:dyDescent="0.3">
      <c r="A41" s="672" t="s">
        <v>86</v>
      </c>
      <c r="B41" s="670">
        <v>760</v>
      </c>
      <c r="C41" s="498">
        <f t="shared" ref="C41:C46" si="10">J17</f>
        <v>0</v>
      </c>
      <c r="D41" s="504"/>
      <c r="E41" s="505"/>
      <c r="F41" s="505"/>
      <c r="G41" s="505"/>
      <c r="H41" s="505"/>
      <c r="I41" s="505"/>
      <c r="J41" s="502"/>
      <c r="K41" s="178" t="str">
        <f t="shared" si="5"/>
        <v/>
      </c>
    </row>
    <row r="42" spans="1:11" x14ac:dyDescent="0.3">
      <c r="A42" s="673" t="s">
        <v>81</v>
      </c>
      <c r="B42" s="670">
        <v>761</v>
      </c>
      <c r="C42" s="503">
        <f t="shared" si="10"/>
        <v>0</v>
      </c>
      <c r="D42" s="294"/>
      <c r="E42" s="439"/>
      <c r="F42" s="439"/>
      <c r="G42" s="439"/>
      <c r="H42" s="439"/>
      <c r="I42" s="439"/>
      <c r="J42" s="496"/>
      <c r="K42" s="178" t="str">
        <f t="shared" si="5"/>
        <v/>
      </c>
    </row>
    <row r="43" spans="1:11" x14ac:dyDescent="0.3">
      <c r="A43" s="673" t="s">
        <v>67</v>
      </c>
      <c r="B43" s="670">
        <v>762</v>
      </c>
      <c r="C43" s="503">
        <f t="shared" si="10"/>
        <v>0</v>
      </c>
      <c r="D43" s="294"/>
      <c r="E43" s="439"/>
      <c r="F43" s="439"/>
      <c r="G43" s="439"/>
      <c r="H43" s="439"/>
      <c r="I43" s="439"/>
      <c r="J43" s="496"/>
      <c r="K43" s="178" t="str">
        <f t="shared" si="5"/>
        <v/>
      </c>
    </row>
    <row r="44" spans="1:11" x14ac:dyDescent="0.3">
      <c r="A44" s="673" t="s">
        <v>163</v>
      </c>
      <c r="B44" s="670">
        <v>763</v>
      </c>
      <c r="C44" s="503">
        <f t="shared" si="10"/>
        <v>0</v>
      </c>
      <c r="D44" s="294"/>
      <c r="E44" s="439"/>
      <c r="F44" s="439"/>
      <c r="G44" s="439"/>
      <c r="H44" s="439"/>
      <c r="I44" s="439"/>
      <c r="J44" s="496"/>
      <c r="K44" s="178" t="str">
        <f t="shared" si="5"/>
        <v/>
      </c>
    </row>
    <row r="45" spans="1:11" ht="14.4" thickBot="1" x14ac:dyDescent="0.35">
      <c r="A45" s="1037" t="s">
        <v>433</v>
      </c>
      <c r="B45" s="671">
        <v>764</v>
      </c>
      <c r="C45" s="698">
        <f t="shared" si="10"/>
        <v>0</v>
      </c>
      <c r="D45" s="491"/>
      <c r="E45" s="488"/>
      <c r="F45" s="488"/>
      <c r="G45" s="488"/>
      <c r="H45" s="488"/>
      <c r="I45" s="488"/>
      <c r="J45" s="1038"/>
      <c r="K45" s="178" t="str">
        <f t="shared" si="5"/>
        <v/>
      </c>
    </row>
    <row r="46" spans="1:11" ht="14.4" thickBot="1" x14ac:dyDescent="0.35">
      <c r="A46" s="681" t="s">
        <v>406</v>
      </c>
      <c r="B46" s="688">
        <v>765</v>
      </c>
      <c r="C46" s="699">
        <f t="shared" si="10"/>
        <v>0</v>
      </c>
      <c r="D46" s="1039"/>
      <c r="E46" s="690">
        <f t="shared" ref="E46:J46" si="11">SUM(E41:E45)</f>
        <v>0</v>
      </c>
      <c r="F46" s="690">
        <f t="shared" si="11"/>
        <v>0</v>
      </c>
      <c r="G46" s="690">
        <f t="shared" ref="G46" si="12">SUM(G41:G45)</f>
        <v>0</v>
      </c>
      <c r="H46" s="690">
        <f t="shared" si="11"/>
        <v>0</v>
      </c>
      <c r="I46" s="690">
        <f t="shared" si="11"/>
        <v>0</v>
      </c>
      <c r="J46" s="690">
        <f t="shared" si="11"/>
        <v>0</v>
      </c>
      <c r="K46" s="178" t="str">
        <f t="shared" si="5"/>
        <v/>
      </c>
    </row>
    <row r="47" spans="1:11" ht="16.2" customHeight="1" thickBot="1" x14ac:dyDescent="0.35">
      <c r="A47" s="1623"/>
      <c r="B47" s="1623"/>
      <c r="C47" s="1623"/>
      <c r="D47" s="1623"/>
      <c r="E47" s="1623"/>
      <c r="F47" s="1623"/>
      <c r="G47" s="1623"/>
      <c r="H47" s="1623"/>
      <c r="I47" s="1623"/>
      <c r="J47" s="1623"/>
      <c r="K47" s="1143" t="str">
        <f t="shared" si="5"/>
        <v/>
      </c>
    </row>
    <row r="48" spans="1:11" ht="14.4" thickBot="1" x14ac:dyDescent="0.35">
      <c r="A48" s="487" t="s">
        <v>407</v>
      </c>
      <c r="B48" s="688">
        <v>770</v>
      </c>
      <c r="C48" s="506">
        <f>J24</f>
        <v>0</v>
      </c>
      <c r="D48" s="507"/>
      <c r="E48" s="508"/>
      <c r="F48" s="508"/>
      <c r="G48" s="508"/>
      <c r="H48" s="508"/>
      <c r="I48" s="508"/>
      <c r="J48" s="509"/>
      <c r="K48" s="178" t="str">
        <f t="shared" si="5"/>
        <v/>
      </c>
    </row>
    <row r="49" spans="1:11" ht="16.2" customHeight="1" thickBot="1" x14ac:dyDescent="0.35">
      <c r="A49" s="1623"/>
      <c r="B49" s="1623"/>
      <c r="C49" s="1623"/>
      <c r="D49" s="1623"/>
      <c r="E49" s="1623"/>
      <c r="F49" s="1623"/>
      <c r="G49" s="1623"/>
      <c r="H49" s="1623"/>
      <c r="I49" s="1623"/>
      <c r="J49" s="1623"/>
      <c r="K49" s="1143" t="str">
        <f t="shared" si="5"/>
        <v/>
      </c>
    </row>
    <row r="50" spans="1:11" ht="14.4" thickBot="1" x14ac:dyDescent="0.35">
      <c r="A50" s="490" t="s">
        <v>408</v>
      </c>
      <c r="B50" s="688">
        <v>780</v>
      </c>
      <c r="C50" s="702">
        <f>J26</f>
        <v>0</v>
      </c>
      <c r="D50" s="497"/>
      <c r="E50" s="691">
        <f t="shared" ref="E50:J50" si="13">E38+E46+E48</f>
        <v>0</v>
      </c>
      <c r="F50" s="690">
        <f t="shared" si="13"/>
        <v>0</v>
      </c>
      <c r="G50" s="690">
        <f t="shared" ref="G50" si="14">G38+G46+G48</f>
        <v>0</v>
      </c>
      <c r="H50" s="690">
        <f t="shared" si="13"/>
        <v>0</v>
      </c>
      <c r="I50" s="690">
        <f t="shared" si="13"/>
        <v>0</v>
      </c>
      <c r="J50" s="690">
        <f t="shared" si="13"/>
        <v>0</v>
      </c>
      <c r="K50" s="178" t="str">
        <f t="shared" si="5"/>
        <v/>
      </c>
    </row>
    <row r="51" spans="1:11" x14ac:dyDescent="0.3">
      <c r="A51" s="1220"/>
      <c r="B51" s="1221"/>
      <c r="C51" s="1219"/>
      <c r="D51" s="1219"/>
      <c r="E51" s="1219"/>
      <c r="F51" s="1219"/>
      <c r="G51" s="1219"/>
      <c r="H51" s="1219"/>
      <c r="I51" s="1224"/>
      <c r="J51" s="1222"/>
    </row>
    <row r="52" spans="1:11" ht="6" customHeight="1" thickBot="1" x14ac:dyDescent="0.35">
      <c r="A52" s="1223"/>
      <c r="B52" s="1223"/>
      <c r="C52" s="1223"/>
      <c r="D52" s="1223"/>
      <c r="E52" s="1223"/>
      <c r="F52" s="1223"/>
      <c r="G52" s="1225"/>
      <c r="H52" s="1225"/>
      <c r="I52" s="1225"/>
      <c r="J52" s="1223"/>
    </row>
    <row r="53" spans="1:11" ht="15.75" customHeight="1" thickBot="1" x14ac:dyDescent="0.35">
      <c r="A53" s="1525" t="s">
        <v>493</v>
      </c>
      <c r="B53" s="1526"/>
      <c r="C53" s="1526"/>
      <c r="D53" s="1526"/>
      <c r="E53" s="1526"/>
      <c r="F53" s="1527"/>
      <c r="G53" s="184"/>
      <c r="H53" s="184"/>
      <c r="I53" s="184"/>
      <c r="J53" s="184"/>
    </row>
    <row r="54" spans="1:11" ht="73.5" customHeight="1" thickBot="1" x14ac:dyDescent="0.35">
      <c r="A54" s="703" t="s">
        <v>1</v>
      </c>
      <c r="B54" s="669" t="s">
        <v>111</v>
      </c>
      <c r="C54" s="668" t="s">
        <v>775</v>
      </c>
      <c r="D54" s="668" t="s">
        <v>776</v>
      </c>
      <c r="E54" s="668" t="s">
        <v>777</v>
      </c>
      <c r="F54" s="668" t="s">
        <v>778</v>
      </c>
    </row>
    <row r="55" spans="1:11" ht="14.4" thickBot="1" x14ac:dyDescent="0.35">
      <c r="A55" s="1618" t="s">
        <v>156</v>
      </c>
      <c r="B55" s="1619"/>
      <c r="C55" s="1619"/>
      <c r="D55" s="1619"/>
      <c r="E55" s="1619"/>
      <c r="F55" s="1620"/>
      <c r="G55" s="183"/>
      <c r="H55" s="183"/>
      <c r="I55" s="183"/>
    </row>
    <row r="56" spans="1:11" x14ac:dyDescent="0.3">
      <c r="A56" s="180" t="s">
        <v>157</v>
      </c>
      <c r="B56" s="675">
        <v>750</v>
      </c>
      <c r="C56" s="296"/>
      <c r="D56" s="299"/>
      <c r="E56" s="295"/>
      <c r="F56" s="301"/>
    </row>
    <row r="57" spans="1:11" x14ac:dyDescent="0.3">
      <c r="A57" s="180" t="s">
        <v>158</v>
      </c>
      <c r="B57" s="676">
        <v>751</v>
      </c>
      <c r="C57" s="296"/>
      <c r="D57" s="299"/>
      <c r="E57" s="295"/>
      <c r="F57" s="301"/>
    </row>
    <row r="58" spans="1:11" x14ac:dyDescent="0.3">
      <c r="A58" s="180" t="s">
        <v>159</v>
      </c>
      <c r="B58" s="676">
        <v>752</v>
      </c>
      <c r="C58" s="296"/>
      <c r="D58" s="299"/>
      <c r="E58" s="295"/>
      <c r="F58" s="301"/>
    </row>
    <row r="59" spans="1:11" x14ac:dyDescent="0.3">
      <c r="A59" s="180" t="s">
        <v>192</v>
      </c>
      <c r="B59" s="676">
        <v>753</v>
      </c>
      <c r="C59" s="296"/>
      <c r="D59" s="299"/>
      <c r="E59" s="295"/>
      <c r="F59" s="301"/>
    </row>
    <row r="60" spans="1:11" x14ac:dyDescent="0.3">
      <c r="A60" s="181" t="s">
        <v>404</v>
      </c>
      <c r="B60" s="676">
        <v>754</v>
      </c>
      <c r="C60" s="297"/>
      <c r="D60" s="1218"/>
      <c r="E60" s="302">
        <f>SUM(E56:E59)</f>
        <v>0</v>
      </c>
      <c r="F60" s="287">
        <f>SUM(F56:F59)</f>
        <v>0</v>
      </c>
    </row>
    <row r="61" spans="1:11" ht="14.4" thickBot="1" x14ac:dyDescent="0.35">
      <c r="A61" s="697" t="s">
        <v>160</v>
      </c>
      <c r="B61" s="683">
        <v>755</v>
      </c>
      <c r="C61" s="707"/>
      <c r="D61" s="708"/>
      <c r="E61" s="704"/>
      <c r="F61" s="706"/>
    </row>
    <row r="62" spans="1:11" ht="14.4" thickBot="1" x14ac:dyDescent="0.35">
      <c r="A62" s="681" t="s">
        <v>405</v>
      </c>
      <c r="B62" s="688">
        <v>756</v>
      </c>
      <c r="C62" s="709"/>
      <c r="D62" s="717"/>
      <c r="E62" s="705">
        <f>E61+E60</f>
        <v>0</v>
      </c>
      <c r="F62" s="679">
        <f>F60+F61</f>
        <v>0</v>
      </c>
    </row>
    <row r="63" spans="1:11" ht="16.2" customHeight="1" thickBot="1" x14ac:dyDescent="0.35">
      <c r="A63" s="1622"/>
      <c r="B63" s="1622"/>
      <c r="C63" s="1622"/>
      <c r="D63" s="1622"/>
      <c r="E63" s="1622"/>
      <c r="F63" s="1622"/>
      <c r="G63" s="1143"/>
    </row>
    <row r="64" spans="1:11" ht="14.4" thickBot="1" x14ac:dyDescent="0.35">
      <c r="A64" s="1618" t="s">
        <v>161</v>
      </c>
      <c r="B64" s="1619"/>
      <c r="C64" s="1619"/>
      <c r="D64" s="1619"/>
      <c r="E64" s="1619"/>
      <c r="F64" s="1620"/>
    </row>
    <row r="65" spans="1:7" x14ac:dyDescent="0.3">
      <c r="A65" s="672" t="s">
        <v>86</v>
      </c>
      <c r="B65" s="714">
        <v>760</v>
      </c>
      <c r="C65" s="296"/>
      <c r="D65" s="299"/>
      <c r="E65" s="285"/>
      <c r="F65" s="288"/>
    </row>
    <row r="66" spans="1:7" x14ac:dyDescent="0.3">
      <c r="A66" s="673" t="s">
        <v>81</v>
      </c>
      <c r="B66" s="714">
        <v>761</v>
      </c>
      <c r="C66" s="298"/>
      <c r="D66" s="300"/>
      <c r="E66" s="283"/>
      <c r="F66" s="289"/>
    </row>
    <row r="67" spans="1:7" x14ac:dyDescent="0.3">
      <c r="A67" s="673" t="s">
        <v>67</v>
      </c>
      <c r="B67" s="714">
        <v>762</v>
      </c>
      <c r="C67" s="298"/>
      <c r="D67" s="300"/>
      <c r="E67" s="283"/>
      <c r="F67" s="289"/>
    </row>
    <row r="68" spans="1:7" x14ac:dyDescent="0.3">
      <c r="A68" s="673" t="s">
        <v>163</v>
      </c>
      <c r="B68" s="714">
        <v>763</v>
      </c>
      <c r="C68" s="298"/>
      <c r="D68" s="300"/>
      <c r="E68" s="283"/>
      <c r="F68" s="289"/>
    </row>
    <row r="69" spans="1:7" ht="14.4" thickBot="1" x14ac:dyDescent="0.35">
      <c r="A69" s="715" t="s">
        <v>433</v>
      </c>
      <c r="B69" s="710">
        <v>764</v>
      </c>
      <c r="C69" s="707"/>
      <c r="D69" s="708"/>
      <c r="E69" s="488"/>
      <c r="F69" s="489"/>
    </row>
    <row r="70" spans="1:7" ht="14.4" thickBot="1" x14ac:dyDescent="0.35">
      <c r="A70" s="681" t="s">
        <v>406</v>
      </c>
      <c r="B70" s="688">
        <v>765</v>
      </c>
      <c r="C70" s="712"/>
      <c r="D70" s="713"/>
      <c r="E70" s="690">
        <f>SUM(E65:E69)</f>
        <v>0</v>
      </c>
      <c r="F70" s="690">
        <f>SUM(F65:F69)</f>
        <v>0</v>
      </c>
    </row>
    <row r="71" spans="1:7" ht="16.2" customHeight="1" thickBot="1" x14ac:dyDescent="0.35">
      <c r="A71" s="1623"/>
      <c r="B71" s="1623"/>
      <c r="C71" s="1623"/>
      <c r="D71" s="1623"/>
      <c r="E71" s="1623"/>
      <c r="F71" s="1623"/>
      <c r="G71" s="1143"/>
    </row>
    <row r="72" spans="1:7" ht="14.4" thickBot="1" x14ac:dyDescent="0.35">
      <c r="A72" s="487" t="s">
        <v>407</v>
      </c>
      <c r="B72" s="688">
        <v>770</v>
      </c>
      <c r="C72" s="493"/>
      <c r="D72" s="494"/>
      <c r="E72" s="488"/>
      <c r="F72" s="489"/>
    </row>
    <row r="73" spans="1:7" ht="16.2" customHeight="1" thickBot="1" x14ac:dyDescent="0.35">
      <c r="A73" s="1623"/>
      <c r="B73" s="1623"/>
      <c r="C73" s="1623"/>
      <c r="D73" s="1623"/>
      <c r="E73" s="1623"/>
      <c r="F73" s="1623"/>
      <c r="G73" s="1143"/>
    </row>
    <row r="74" spans="1:7" ht="14.4" thickBot="1" x14ac:dyDescent="0.35">
      <c r="A74" s="716" t="s">
        <v>408</v>
      </c>
      <c r="B74" s="688">
        <v>780</v>
      </c>
      <c r="C74" s="712"/>
      <c r="D74" s="717"/>
      <c r="E74" s="690">
        <f>E62+E70+E72</f>
        <v>0</v>
      </c>
      <c r="F74" s="690">
        <f>F62+F70+F72</f>
        <v>0</v>
      </c>
    </row>
  </sheetData>
  <sheetProtection algorithmName="SHA-512" hashValue="iSXPxpmoadnFIc5/zEqsDQg8SQ+7vrmJETngbmiQOCJO2GAOltTE7+b6vi3lXPTBEkMQRc8bsW/UN7L4kM/LdQ==" saltValue="fA3sZqCKyQ+2v83Hrkto1A==" spinCount="100000" sheet="1" scenarios="1"/>
  <mergeCells count="23">
    <mergeCell ref="A64:F64"/>
    <mergeCell ref="A15:J15"/>
    <mergeCell ref="A23:J23"/>
    <mergeCell ref="A25:J25"/>
    <mergeCell ref="A73:F73"/>
    <mergeCell ref="A71:F71"/>
    <mergeCell ref="A63:F63"/>
    <mergeCell ref="A49:J49"/>
    <mergeCell ref="A47:J47"/>
    <mergeCell ref="A39:J39"/>
    <mergeCell ref="A53:F53"/>
    <mergeCell ref="A29:J29"/>
    <mergeCell ref="A1:J1"/>
    <mergeCell ref="B2:E2"/>
    <mergeCell ref="B3:E3"/>
    <mergeCell ref="A5:J5"/>
    <mergeCell ref="H3:I3"/>
    <mergeCell ref="H2:J2"/>
    <mergeCell ref="A7:J7"/>
    <mergeCell ref="A16:J16"/>
    <mergeCell ref="A31:J31"/>
    <mergeCell ref="A40:J40"/>
    <mergeCell ref="A55:F55"/>
  </mergeCells>
  <printOptions horizontalCentered="1"/>
  <pageMargins left="0.5" right="0.25" top="0.67" bottom="0.25" header="0.25" footer="0.25"/>
  <pageSetup scale="84" fitToHeight="0" orientation="landscape" r:id="rId1"/>
  <headerFooter alignWithMargins="0">
    <oddFooter>&amp;L&amp;10 470-0030 (Rev. 02/25)&amp;C&amp;10&amp;P</oddFooter>
  </headerFooter>
  <rowBreaks count="2" manualBreakCount="2">
    <brk id="27" max="16383" man="1"/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38"/>
  <sheetViews>
    <sheetView showGridLines="0" showZeros="0" workbookViewId="0">
      <selection sqref="A1:G1"/>
    </sheetView>
  </sheetViews>
  <sheetFormatPr defaultColWidth="7.453125" defaultRowHeight="13.2" x14ac:dyDescent="0.25"/>
  <cols>
    <col min="1" max="1" width="11.6328125" style="2" customWidth="1"/>
    <col min="2" max="2" width="13.6328125" style="2" customWidth="1"/>
    <col min="3" max="3" width="5.81640625" style="2" customWidth="1"/>
    <col min="4" max="4" width="12.1796875" style="2" customWidth="1"/>
    <col min="5" max="5" width="12.81640625" style="2" customWidth="1"/>
    <col min="6" max="6" width="12.1796875" style="2" customWidth="1"/>
    <col min="7" max="7" width="18.90625" style="2" customWidth="1"/>
    <col min="8" max="16384" width="7.453125" style="2"/>
  </cols>
  <sheetData>
    <row r="1" spans="1:11" ht="13.5" customHeight="1" x14ac:dyDescent="0.25">
      <c r="A1" s="1645" t="s">
        <v>7</v>
      </c>
      <c r="B1" s="1645"/>
      <c r="C1" s="1645"/>
      <c r="D1" s="1645"/>
      <c r="E1" s="1645"/>
      <c r="F1" s="1645"/>
      <c r="G1" s="1645"/>
    </row>
    <row r="2" spans="1:11" s="10" customFormat="1" ht="15" customHeight="1" x14ac:dyDescent="0.2">
      <c r="A2" s="1083" t="s">
        <v>194</v>
      </c>
      <c r="B2" s="1651">
        <f>Certification!A5</f>
        <v>0</v>
      </c>
      <c r="C2" s="1652"/>
      <c r="D2" s="1652"/>
      <c r="E2" s="1653"/>
      <c r="F2" s="1083" t="s">
        <v>569</v>
      </c>
      <c r="G2" s="256" t="str">
        <f>CONCATENATE(Certification!$H$27," ",Certification!$H$28)</f>
        <v xml:space="preserve"> </v>
      </c>
    </row>
    <row r="3" spans="1:11" s="10" customFormat="1" ht="13.5" customHeight="1" x14ac:dyDescent="0.2">
      <c r="A3" s="11" t="s">
        <v>195</v>
      </c>
      <c r="B3" s="1083" t="s">
        <v>791</v>
      </c>
      <c r="C3" s="1654">
        <f>Certification!C11</f>
        <v>0</v>
      </c>
      <c r="D3" s="1655"/>
      <c r="E3" s="1656"/>
      <c r="F3" s="11" t="s">
        <v>88</v>
      </c>
      <c r="G3" s="393">
        <f>Certification!H11</f>
        <v>0</v>
      </c>
    </row>
    <row r="4" spans="1:11" ht="4.95" customHeight="1" thickBot="1" x14ac:dyDescent="0.3"/>
    <row r="5" spans="1:11" ht="34.950000000000003" customHeight="1" thickBot="1" x14ac:dyDescent="0.3">
      <c r="A5" s="1648" t="s">
        <v>758</v>
      </c>
      <c r="B5" s="1649"/>
      <c r="C5" s="1649"/>
      <c r="D5" s="1649"/>
      <c r="E5" s="1649"/>
      <c r="F5" s="1649"/>
      <c r="G5" s="1650"/>
    </row>
    <row r="6" spans="1:11" ht="56.4" customHeight="1" thickBot="1" x14ac:dyDescent="0.3">
      <c r="A6" s="1646"/>
      <c r="B6" s="1647"/>
      <c r="C6" s="718" t="s">
        <v>111</v>
      </c>
      <c r="D6" s="718" t="s">
        <v>49</v>
      </c>
      <c r="E6" s="718" t="s">
        <v>684</v>
      </c>
      <c r="F6" s="718" t="s">
        <v>50</v>
      </c>
      <c r="G6" s="718" t="s">
        <v>759</v>
      </c>
    </row>
    <row r="7" spans="1:11" ht="22.2" customHeight="1" thickBot="1" x14ac:dyDescent="0.3">
      <c r="A7" s="1624" t="s">
        <v>156</v>
      </c>
      <c r="B7" s="1625"/>
      <c r="C7" s="1625"/>
      <c r="D7" s="1625"/>
      <c r="E7" s="1625"/>
      <c r="F7" s="1625"/>
      <c r="G7" s="1626"/>
    </row>
    <row r="8" spans="1:11" ht="18.45" customHeight="1" x14ac:dyDescent="0.25">
      <c r="A8" s="1633" t="s">
        <v>164</v>
      </c>
      <c r="B8" s="1634"/>
      <c r="C8" s="720">
        <v>781</v>
      </c>
      <c r="D8" s="1076"/>
      <c r="E8" s="1077"/>
      <c r="F8" s="1077"/>
      <c r="G8" s="1078"/>
    </row>
    <row r="9" spans="1:11" ht="18.45" customHeight="1" x14ac:dyDescent="0.25">
      <c r="A9" s="1637" t="s">
        <v>165</v>
      </c>
      <c r="B9" s="1638"/>
      <c r="C9" s="720">
        <v>782</v>
      </c>
      <c r="D9" s="1079"/>
      <c r="E9" s="374"/>
      <c r="F9" s="374"/>
      <c r="G9" s="1080"/>
      <c r="K9" s="1075"/>
    </row>
    <row r="10" spans="1:11" ht="18.45" customHeight="1" x14ac:dyDescent="0.25">
      <c r="A10" s="1637" t="s">
        <v>166</v>
      </c>
      <c r="B10" s="1638"/>
      <c r="C10" s="720">
        <v>783</v>
      </c>
      <c r="D10" s="1079"/>
      <c r="E10" s="374"/>
      <c r="F10" s="374"/>
      <c r="G10" s="1080"/>
    </row>
    <row r="11" spans="1:11" ht="18.45" customHeight="1" x14ac:dyDescent="0.25">
      <c r="A11" s="1639" t="s">
        <v>6</v>
      </c>
      <c r="B11" s="1640"/>
      <c r="C11" s="721">
        <v>784</v>
      </c>
      <c r="D11" s="1079"/>
      <c r="E11" s="374"/>
      <c r="F11" s="374"/>
      <c r="G11" s="1080"/>
    </row>
    <row r="12" spans="1:11" ht="18.45" customHeight="1" x14ac:dyDescent="0.25">
      <c r="A12" s="1637" t="s">
        <v>167</v>
      </c>
      <c r="B12" s="1638"/>
      <c r="C12" s="720">
        <v>785</v>
      </c>
      <c r="D12" s="1079"/>
      <c r="E12" s="374"/>
      <c r="F12" s="374"/>
      <c r="G12" s="1080"/>
    </row>
    <row r="13" spans="1:11" ht="18.45" customHeight="1" x14ac:dyDescent="0.25">
      <c r="A13" s="1627"/>
      <c r="B13" s="1628"/>
      <c r="C13" s="720">
        <v>786</v>
      </c>
      <c r="D13" s="1079"/>
      <c r="E13" s="374"/>
      <c r="F13" s="374"/>
      <c r="G13" s="1080"/>
    </row>
    <row r="14" spans="1:11" ht="18" customHeight="1" thickBot="1" x14ac:dyDescent="0.3">
      <c r="A14" s="1629" t="s">
        <v>169</v>
      </c>
      <c r="B14" s="1630"/>
      <c r="C14" s="724">
        <v>787</v>
      </c>
      <c r="D14" s="1081"/>
      <c r="E14" s="725"/>
      <c r="F14" s="725"/>
      <c r="G14" s="1082"/>
    </row>
    <row r="15" spans="1:11" ht="20.25" customHeight="1" thickBot="1" x14ac:dyDescent="0.3">
      <c r="A15" s="722" t="s">
        <v>122</v>
      </c>
      <c r="B15" s="723"/>
      <c r="C15" s="726">
        <v>788</v>
      </c>
      <c r="D15" s="727">
        <f>SUM(D8:D14)</f>
        <v>0</v>
      </c>
      <c r="E15" s="727">
        <f>SUM(E8:E14)</f>
        <v>0</v>
      </c>
      <c r="F15" s="727">
        <f>SUM(F8:F14)</f>
        <v>0</v>
      </c>
      <c r="G15" s="727">
        <f>SUM(G8:G14)</f>
        <v>0</v>
      </c>
    </row>
    <row r="16" spans="1:11" ht="22.2" customHeight="1" thickBot="1" x14ac:dyDescent="0.3">
      <c r="A16" s="1624" t="s">
        <v>161</v>
      </c>
      <c r="B16" s="1625"/>
      <c r="C16" s="1625"/>
      <c r="D16" s="1625"/>
      <c r="E16" s="1625"/>
      <c r="F16" s="1625"/>
      <c r="G16" s="1626"/>
    </row>
    <row r="17" spans="1:11" ht="18.45" customHeight="1" x14ac:dyDescent="0.25">
      <c r="A17" s="1635" t="s">
        <v>86</v>
      </c>
      <c r="B17" s="1636"/>
      <c r="C17" s="719">
        <v>789</v>
      </c>
      <c r="D17" s="1076"/>
      <c r="E17" s="1077"/>
      <c r="F17" s="1077"/>
      <c r="G17" s="1078"/>
    </row>
    <row r="18" spans="1:11" ht="18.45" customHeight="1" x14ac:dyDescent="0.25">
      <c r="A18" s="1637" t="s">
        <v>162</v>
      </c>
      <c r="B18" s="1638"/>
      <c r="C18" s="720">
        <v>790</v>
      </c>
      <c r="D18" s="1079"/>
      <c r="E18" s="374"/>
      <c r="F18" s="374"/>
      <c r="G18" s="1080"/>
    </row>
    <row r="19" spans="1:11" ht="18.45" customHeight="1" x14ac:dyDescent="0.25">
      <c r="A19" s="1643" t="s">
        <v>81</v>
      </c>
      <c r="B19" s="1644"/>
      <c r="C19" s="720">
        <v>791</v>
      </c>
      <c r="D19" s="1079"/>
      <c r="E19" s="374"/>
      <c r="F19" s="374"/>
      <c r="G19" s="1080"/>
    </row>
    <row r="20" spans="1:11" ht="18.45" customHeight="1" x14ac:dyDescent="0.25">
      <c r="A20" s="1627"/>
      <c r="B20" s="1628"/>
      <c r="C20" s="720">
        <v>792</v>
      </c>
      <c r="D20" s="1079"/>
      <c r="E20" s="374"/>
      <c r="F20" s="374"/>
      <c r="G20" s="1080"/>
    </row>
    <row r="21" spans="1:11" ht="18.45" customHeight="1" x14ac:dyDescent="0.25">
      <c r="A21" s="1637" t="s">
        <v>163</v>
      </c>
      <c r="B21" s="1638"/>
      <c r="C21" s="728">
        <v>793</v>
      </c>
      <c r="D21" s="1079"/>
      <c r="E21" s="374"/>
      <c r="F21" s="374"/>
      <c r="G21" s="1080"/>
    </row>
    <row r="22" spans="1:11" ht="18.45" customHeight="1" x14ac:dyDescent="0.25">
      <c r="A22" s="1627"/>
      <c r="B22" s="1628"/>
      <c r="C22" s="720">
        <v>794</v>
      </c>
      <c r="D22" s="1079"/>
      <c r="E22" s="374"/>
      <c r="F22" s="374"/>
      <c r="G22" s="1080"/>
      <c r="K22" s="1075"/>
    </row>
    <row r="23" spans="1:11" ht="18.45" customHeight="1" thickBot="1" x14ac:dyDescent="0.3">
      <c r="A23" s="1629" t="s">
        <v>170</v>
      </c>
      <c r="B23" s="1630"/>
      <c r="C23" s="724">
        <v>795</v>
      </c>
      <c r="D23" s="1081"/>
      <c r="E23" s="725"/>
      <c r="F23" s="725"/>
      <c r="G23" s="1082"/>
    </row>
    <row r="24" spans="1:11" ht="20.25" customHeight="1" thickBot="1" x14ac:dyDescent="0.3">
      <c r="A24" s="1631" t="s">
        <v>122</v>
      </c>
      <c r="B24" s="1632"/>
      <c r="C24" s="729">
        <v>796</v>
      </c>
      <c r="D24" s="727">
        <f>SUM(D17:D23)</f>
        <v>0</v>
      </c>
      <c r="E24" s="727">
        <f>SUM(E17:E23)</f>
        <v>0</v>
      </c>
      <c r="F24" s="727">
        <f>SUM(F17:F23)</f>
        <v>0</v>
      </c>
      <c r="G24" s="727">
        <f>SUM(G17:G23)</f>
        <v>0</v>
      </c>
    </row>
    <row r="25" spans="1:11" ht="35.4" customHeight="1" thickBot="1" x14ac:dyDescent="0.3">
      <c r="A25" s="1641" t="s">
        <v>171</v>
      </c>
      <c r="B25" s="1642"/>
      <c r="C25" s="730">
        <v>797</v>
      </c>
      <c r="D25" s="727">
        <f>D24+D15</f>
        <v>0</v>
      </c>
      <c r="E25" s="727">
        <f>E24+E15</f>
        <v>0</v>
      </c>
      <c r="F25" s="727">
        <f>F24+F15</f>
        <v>0</v>
      </c>
      <c r="G25" s="727">
        <f>G24+G15</f>
        <v>0</v>
      </c>
    </row>
    <row r="27" spans="1:11" x14ac:dyDescent="0.25">
      <c r="A27" s="1"/>
      <c r="B27" s="1"/>
      <c r="C27" s="1"/>
      <c r="D27" s="1"/>
      <c r="E27" s="1"/>
      <c r="F27" s="1"/>
      <c r="G27" s="1"/>
    </row>
    <row r="28" spans="1:11" x14ac:dyDescent="0.25">
      <c r="A28" s="1"/>
      <c r="B28" s="1"/>
      <c r="C28" s="1"/>
      <c r="D28" s="1"/>
      <c r="E28" s="1"/>
      <c r="F28" s="1"/>
      <c r="G28" s="1"/>
    </row>
    <row r="29" spans="1:11" x14ac:dyDescent="0.25">
      <c r="A29" s="1"/>
      <c r="B29" s="1"/>
      <c r="C29" s="1"/>
      <c r="D29" s="1"/>
      <c r="E29" s="1"/>
      <c r="F29" s="1"/>
      <c r="G29" s="1"/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1"/>
      <c r="B31" s="1"/>
      <c r="C31" s="1"/>
      <c r="D31" s="1"/>
      <c r="E31" s="1"/>
      <c r="F31" s="1"/>
      <c r="G31" s="1"/>
    </row>
    <row r="32" spans="1:11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8" spans="1:7" x14ac:dyDescent="0.25">
      <c r="D38" s="5"/>
      <c r="E38" s="3"/>
    </row>
  </sheetData>
  <sheetProtection algorithmName="SHA-512" hashValue="x87F6uVLV1WLO9WT+cJCHe4ltC7xt9wiQfpZcaNF6GIu7lDmqyem0kG5qnoUut6+hNMybDcNHB6usc1apZSvCQ==" saltValue="DObiRabnp6e3pXJC/5zLog==" spinCount="100000" sheet="1" scenarios="1"/>
  <mergeCells count="23">
    <mergeCell ref="A1:G1"/>
    <mergeCell ref="A6:B6"/>
    <mergeCell ref="A5:G5"/>
    <mergeCell ref="B2:E2"/>
    <mergeCell ref="C3:E3"/>
    <mergeCell ref="A25:B25"/>
    <mergeCell ref="A18:B18"/>
    <mergeCell ref="A19:B19"/>
    <mergeCell ref="A20:B20"/>
    <mergeCell ref="A21:B21"/>
    <mergeCell ref="A7:G7"/>
    <mergeCell ref="A16:G16"/>
    <mergeCell ref="A22:B22"/>
    <mergeCell ref="A23:B23"/>
    <mergeCell ref="A24:B24"/>
    <mergeCell ref="A8:B8"/>
    <mergeCell ref="A13:B13"/>
    <mergeCell ref="A14:B14"/>
    <mergeCell ref="A17:B17"/>
    <mergeCell ref="A9:B9"/>
    <mergeCell ref="A10:B10"/>
    <mergeCell ref="A11:B11"/>
    <mergeCell ref="A12:B12"/>
  </mergeCells>
  <phoneticPr fontId="0" type="noConversion"/>
  <conditionalFormatting sqref="A19:B19">
    <cfRule type="cellIs" dxfId="5" priority="1" stopIfTrue="1" operator="notEqual">
      <formula>"Other"</formula>
    </cfRule>
  </conditionalFormatting>
  <printOptions horizontalCentered="1"/>
  <pageMargins left="0.5" right="0.25" top="0.25" bottom="0.57999999999999996" header="0.25" footer="0.25"/>
  <pageSetup scale="95" orientation="portrait" r:id="rId1"/>
  <headerFooter alignWithMargins="0">
    <oddFooter>&amp;L&amp;8 470-0030 (Rev. 02/25)&amp;C&amp;8&amp;P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>
    <pageSetUpPr fitToPage="1"/>
  </sheetPr>
  <dimension ref="A1:O154"/>
  <sheetViews>
    <sheetView showGridLines="0" zoomScaleNormal="100" workbookViewId="0">
      <pane xSplit="2" ySplit="7" topLeftCell="C8" activePane="bottomRight" state="frozen"/>
      <selection sqref="A1:N1"/>
      <selection pane="topRight" sqref="A1:N1"/>
      <selection pane="bottomLeft" sqref="A1:N1"/>
      <selection pane="bottomRight" activeCell="C8" sqref="C8"/>
    </sheetView>
  </sheetViews>
  <sheetFormatPr defaultColWidth="8.81640625" defaultRowHeight="10.199999999999999" x14ac:dyDescent="0.2"/>
  <cols>
    <col min="1" max="1" width="30.6328125" style="179" bestFit="1" customWidth="1"/>
    <col min="2" max="2" width="3.1796875" style="179" customWidth="1"/>
    <col min="3" max="3" width="9" style="205" customWidth="1"/>
    <col min="4" max="6" width="10" style="179" customWidth="1"/>
    <col min="7" max="7" width="7" style="398" customWidth="1"/>
    <col min="8" max="14" width="10" style="179" customWidth="1"/>
    <col min="15" max="16384" width="8.81640625" style="179"/>
  </cols>
  <sheetData>
    <row r="1" spans="1:15" ht="12" customHeight="1" x14ac:dyDescent="0.2">
      <c r="A1" s="1665" t="s">
        <v>7</v>
      </c>
      <c r="B1" s="1665"/>
      <c r="C1" s="1665"/>
      <c r="D1" s="1665"/>
      <c r="E1" s="1665"/>
      <c r="F1" s="1665"/>
      <c r="G1" s="1665"/>
      <c r="H1" s="1665"/>
      <c r="I1" s="1665"/>
      <c r="J1" s="1665"/>
      <c r="K1" s="1665"/>
      <c r="L1" s="1665"/>
      <c r="M1" s="1665"/>
      <c r="N1" s="185"/>
    </row>
    <row r="2" spans="1:15" ht="10.95" customHeight="1" x14ac:dyDescent="0.2">
      <c r="A2" s="1424" t="s">
        <v>194</v>
      </c>
      <c r="B2" s="1510"/>
      <c r="C2" s="1510"/>
      <c r="D2" s="1422">
        <f>Certification!A5</f>
        <v>0</v>
      </c>
      <c r="E2" s="1422"/>
      <c r="F2" s="1422"/>
      <c r="G2" s="1422"/>
      <c r="H2" s="1422"/>
      <c r="I2" s="1423"/>
      <c r="J2" s="111" t="s">
        <v>569</v>
      </c>
      <c r="K2" s="1657" t="str">
        <f>CONCATENATE(Certification!$H$27," ",Certification!$H$28)</f>
        <v xml:space="preserve"> </v>
      </c>
      <c r="L2" s="1657" t="str">
        <f>CONCATENATE(Certification!$H$27," ",Certification!$H$28)</f>
        <v xml:space="preserve"> </v>
      </c>
      <c r="M2" s="1658" t="str">
        <f>CONCATENATE(Certification!$H$27," ",Certification!$H$28)</f>
        <v xml:space="preserve"> </v>
      </c>
    </row>
    <row r="3" spans="1:15" ht="10.95" customHeight="1" x14ac:dyDescent="0.2">
      <c r="A3" s="1661" t="s">
        <v>37</v>
      </c>
      <c r="B3" s="1662"/>
      <c r="C3" s="1662"/>
      <c r="D3" s="1427">
        <f>Certification!C11</f>
        <v>0</v>
      </c>
      <c r="E3" s="1427"/>
      <c r="F3" s="1427"/>
      <c r="G3" s="1427"/>
      <c r="H3" s="1427"/>
      <c r="I3" s="1428"/>
      <c r="J3" s="111" t="s">
        <v>88</v>
      </c>
      <c r="K3" s="1659">
        <f>Certification!H11</f>
        <v>0</v>
      </c>
      <c r="L3" s="1659"/>
      <c r="M3" s="1660"/>
    </row>
    <row r="4" spans="1:15" s="186" customFormat="1" ht="7.95" customHeight="1" thickBot="1" x14ac:dyDescent="0.25">
      <c r="A4" s="1671"/>
      <c r="B4" s="1671"/>
      <c r="C4" s="1671"/>
      <c r="D4" s="1671"/>
      <c r="E4" s="1671"/>
      <c r="F4" s="1671"/>
      <c r="G4" s="1671"/>
      <c r="H4" s="1671"/>
      <c r="I4" s="1671"/>
      <c r="J4" s="1671"/>
      <c r="K4" s="1671"/>
      <c r="L4" s="1671"/>
      <c r="M4" s="1671"/>
      <c r="N4" s="1671"/>
    </row>
    <row r="5" spans="1:15" ht="14.25" customHeight="1" thickBot="1" x14ac:dyDescent="0.25">
      <c r="A5" s="1525" t="s">
        <v>434</v>
      </c>
      <c r="B5" s="1526"/>
      <c r="C5" s="1526"/>
      <c r="D5" s="1526"/>
      <c r="E5" s="1526"/>
      <c r="F5" s="1526"/>
      <c r="G5" s="1526"/>
      <c r="H5" s="1526"/>
      <c r="I5" s="1526"/>
      <c r="J5" s="1526"/>
      <c r="K5" s="1526"/>
      <c r="L5" s="1526"/>
      <c r="M5" s="1526"/>
      <c r="N5" s="1527"/>
    </row>
    <row r="6" spans="1:15" ht="34.5" customHeight="1" thickBot="1" x14ac:dyDescent="0.25">
      <c r="A6" s="1669"/>
      <c r="B6" s="1539" t="s">
        <v>111</v>
      </c>
      <c r="C6" s="1611" t="s">
        <v>58</v>
      </c>
      <c r="D6" s="1666" t="s">
        <v>312</v>
      </c>
      <c r="E6" s="1666"/>
      <c r="F6" s="1539" t="s">
        <v>57</v>
      </c>
      <c r="G6" s="1667" t="s">
        <v>70</v>
      </c>
      <c r="H6" s="1663" t="s">
        <v>65</v>
      </c>
      <c r="I6" s="1663" t="s">
        <v>581</v>
      </c>
      <c r="J6" s="1663" t="s">
        <v>706</v>
      </c>
      <c r="K6" s="1663" t="s">
        <v>704</v>
      </c>
      <c r="L6" s="1663" t="s">
        <v>707</v>
      </c>
      <c r="M6" s="1663" t="s">
        <v>708</v>
      </c>
      <c r="N6" s="1663" t="s">
        <v>709</v>
      </c>
    </row>
    <row r="7" spans="1:15" ht="23.4" customHeight="1" thickBot="1" x14ac:dyDescent="0.25">
      <c r="A7" s="1670"/>
      <c r="B7" s="1541"/>
      <c r="C7" s="1612"/>
      <c r="D7" s="731" t="s">
        <v>121</v>
      </c>
      <c r="E7" s="187" t="s">
        <v>155</v>
      </c>
      <c r="F7" s="1541"/>
      <c r="G7" s="1668"/>
      <c r="H7" s="1664"/>
      <c r="I7" s="1664"/>
      <c r="J7" s="1664"/>
      <c r="K7" s="1664"/>
      <c r="L7" s="1664"/>
      <c r="M7" s="1664"/>
      <c r="N7" s="1664"/>
    </row>
    <row r="8" spans="1:15" ht="9.75" customHeight="1" x14ac:dyDescent="0.2">
      <c r="A8" s="732" t="s">
        <v>44</v>
      </c>
      <c r="B8" s="737">
        <v>1</v>
      </c>
      <c r="C8" s="736"/>
      <c r="D8" s="375"/>
      <c r="E8" s="375"/>
      <c r="F8" s="376">
        <f>C8+D8+E8</f>
        <v>0</v>
      </c>
      <c r="G8" s="412"/>
      <c r="H8" s="375"/>
      <c r="I8" s="375"/>
      <c r="J8" s="375"/>
      <c r="K8" s="375"/>
      <c r="L8" s="375"/>
      <c r="M8" s="740"/>
      <c r="N8" s="743">
        <f t="shared" ref="N8:N64" si="0">IF(SUM(H8+I8+J8+K8+L8+M8)&lt;&gt;F8,"Error",F8)</f>
        <v>0</v>
      </c>
      <c r="O8" s="188"/>
    </row>
    <row r="9" spans="1:15" ht="9.75" customHeight="1" x14ac:dyDescent="0.2">
      <c r="A9" s="733" t="s">
        <v>342</v>
      </c>
      <c r="B9" s="738">
        <v>2</v>
      </c>
      <c r="C9" s="736"/>
      <c r="D9" s="375"/>
      <c r="E9" s="375"/>
      <c r="F9" s="376">
        <f t="shared" ref="F9:F60" si="1">C9+D9+E9</f>
        <v>0</v>
      </c>
      <c r="G9" s="412"/>
      <c r="H9" s="375"/>
      <c r="I9" s="375"/>
      <c r="J9" s="375"/>
      <c r="K9" s="375"/>
      <c r="L9" s="375"/>
      <c r="M9" s="740"/>
      <c r="N9" s="744">
        <f t="shared" si="0"/>
        <v>0</v>
      </c>
      <c r="O9" s="186"/>
    </row>
    <row r="10" spans="1:15" ht="9.75" customHeight="1" x14ac:dyDescent="0.2">
      <c r="A10" s="733" t="s">
        <v>588</v>
      </c>
      <c r="B10" s="738">
        <v>3</v>
      </c>
      <c r="C10" s="736"/>
      <c r="D10" s="375"/>
      <c r="E10" s="375"/>
      <c r="F10" s="376">
        <f t="shared" si="1"/>
        <v>0</v>
      </c>
      <c r="G10" s="412"/>
      <c r="H10" s="375"/>
      <c r="I10" s="375"/>
      <c r="J10" s="375"/>
      <c r="K10" s="375"/>
      <c r="L10" s="375"/>
      <c r="M10" s="740"/>
      <c r="N10" s="744">
        <f t="shared" si="0"/>
        <v>0</v>
      </c>
      <c r="O10" s="186"/>
    </row>
    <row r="11" spans="1:15" ht="9.75" customHeight="1" x14ac:dyDescent="0.2">
      <c r="A11" s="733" t="s">
        <v>722</v>
      </c>
      <c r="B11" s="738">
        <v>4</v>
      </c>
      <c r="C11" s="736"/>
      <c r="D11" s="375"/>
      <c r="E11" s="375"/>
      <c r="F11" s="376">
        <f t="shared" si="1"/>
        <v>0</v>
      </c>
      <c r="G11" s="412"/>
      <c r="H11" s="375"/>
      <c r="I11" s="375"/>
      <c r="J11" s="375"/>
      <c r="K11" s="375"/>
      <c r="L11" s="375"/>
      <c r="M11" s="740"/>
      <c r="N11" s="744">
        <f t="shared" si="0"/>
        <v>0</v>
      </c>
      <c r="O11" s="186"/>
    </row>
    <row r="12" spans="1:15" ht="9.75" customHeight="1" x14ac:dyDescent="0.2">
      <c r="A12" s="733" t="s">
        <v>723</v>
      </c>
      <c r="B12" s="738">
        <v>5</v>
      </c>
      <c r="C12" s="736"/>
      <c r="D12" s="375"/>
      <c r="E12" s="375"/>
      <c r="F12" s="376">
        <f t="shared" si="1"/>
        <v>0</v>
      </c>
      <c r="G12" s="412"/>
      <c r="H12" s="375"/>
      <c r="I12" s="375"/>
      <c r="J12" s="375"/>
      <c r="K12" s="375"/>
      <c r="L12" s="375"/>
      <c r="M12" s="740"/>
      <c r="N12" s="744">
        <f t="shared" si="0"/>
        <v>0</v>
      </c>
      <c r="O12" s="186"/>
    </row>
    <row r="13" spans="1:15" ht="9.75" customHeight="1" x14ac:dyDescent="0.2">
      <c r="A13" s="733" t="s">
        <v>378</v>
      </c>
      <c r="B13" s="738">
        <v>6</v>
      </c>
      <c r="C13" s="736"/>
      <c r="D13" s="375"/>
      <c r="E13" s="375"/>
      <c r="F13" s="376">
        <f t="shared" si="1"/>
        <v>0</v>
      </c>
      <c r="G13" s="412"/>
      <c r="H13" s="375"/>
      <c r="I13" s="375"/>
      <c r="J13" s="375"/>
      <c r="K13" s="375"/>
      <c r="L13" s="375"/>
      <c r="M13" s="740"/>
      <c r="N13" s="744">
        <f t="shared" si="0"/>
        <v>0</v>
      </c>
      <c r="O13" s="186"/>
    </row>
    <row r="14" spans="1:15" ht="9.75" customHeight="1" x14ac:dyDescent="0.2">
      <c r="A14" s="733" t="s">
        <v>586</v>
      </c>
      <c r="B14" s="738">
        <v>7</v>
      </c>
      <c r="C14" s="736"/>
      <c r="D14" s="375"/>
      <c r="E14" s="375"/>
      <c r="F14" s="376">
        <f t="shared" si="1"/>
        <v>0</v>
      </c>
      <c r="G14" s="412"/>
      <c r="H14" s="375"/>
      <c r="I14" s="375"/>
      <c r="J14" s="375"/>
      <c r="K14" s="375"/>
      <c r="L14" s="375"/>
      <c r="M14" s="740"/>
      <c r="N14" s="744">
        <f t="shared" si="0"/>
        <v>0</v>
      </c>
      <c r="O14" s="186"/>
    </row>
    <row r="15" spans="1:15" ht="9.75" customHeight="1" x14ac:dyDescent="0.2">
      <c r="A15" s="733" t="s">
        <v>127</v>
      </c>
      <c r="B15" s="738">
        <v>8</v>
      </c>
      <c r="C15" s="736"/>
      <c r="D15" s="375"/>
      <c r="E15" s="375"/>
      <c r="F15" s="376">
        <f t="shared" si="1"/>
        <v>0</v>
      </c>
      <c r="G15" s="412"/>
      <c r="H15" s="375"/>
      <c r="I15" s="375"/>
      <c r="J15" s="375"/>
      <c r="K15" s="375"/>
      <c r="L15" s="375"/>
      <c r="M15" s="740"/>
      <c r="N15" s="744">
        <f t="shared" si="0"/>
        <v>0</v>
      </c>
      <c r="O15" s="186"/>
    </row>
    <row r="16" spans="1:15" ht="9.75" customHeight="1" x14ac:dyDescent="0.2">
      <c r="A16" s="733" t="s">
        <v>589</v>
      </c>
      <c r="B16" s="738">
        <v>9</v>
      </c>
      <c r="C16" s="736"/>
      <c r="D16" s="375"/>
      <c r="E16" s="375"/>
      <c r="F16" s="376">
        <f t="shared" si="1"/>
        <v>0</v>
      </c>
      <c r="G16" s="412"/>
      <c r="H16" s="375"/>
      <c r="I16" s="375"/>
      <c r="J16" s="375"/>
      <c r="K16" s="375"/>
      <c r="L16" s="375"/>
      <c r="M16" s="740"/>
      <c r="N16" s="744">
        <f t="shared" si="0"/>
        <v>0</v>
      </c>
      <c r="O16" s="186"/>
    </row>
    <row r="17" spans="1:15" ht="9.75" customHeight="1" x14ac:dyDescent="0.2">
      <c r="A17" s="733" t="s">
        <v>128</v>
      </c>
      <c r="B17" s="738">
        <v>10</v>
      </c>
      <c r="C17" s="736"/>
      <c r="D17" s="375"/>
      <c r="E17" s="375"/>
      <c r="F17" s="376">
        <f t="shared" si="1"/>
        <v>0</v>
      </c>
      <c r="G17" s="412"/>
      <c r="H17" s="375"/>
      <c r="I17" s="375"/>
      <c r="J17" s="375"/>
      <c r="K17" s="375"/>
      <c r="L17" s="375"/>
      <c r="M17" s="740"/>
      <c r="N17" s="744">
        <f t="shared" si="0"/>
        <v>0</v>
      </c>
      <c r="O17" s="186"/>
    </row>
    <row r="18" spans="1:15" ht="9.75" customHeight="1" x14ac:dyDescent="0.2">
      <c r="A18" s="733" t="s">
        <v>84</v>
      </c>
      <c r="B18" s="738">
        <v>11</v>
      </c>
      <c r="C18" s="736"/>
      <c r="D18" s="375"/>
      <c r="E18" s="375"/>
      <c r="F18" s="376">
        <f t="shared" si="1"/>
        <v>0</v>
      </c>
      <c r="G18" s="412"/>
      <c r="H18" s="375"/>
      <c r="I18" s="375"/>
      <c r="J18" s="375"/>
      <c r="K18" s="375"/>
      <c r="L18" s="375"/>
      <c r="M18" s="740"/>
      <c r="N18" s="744">
        <f t="shared" si="0"/>
        <v>0</v>
      </c>
      <c r="O18" s="186"/>
    </row>
    <row r="19" spans="1:15" ht="9.75" customHeight="1" x14ac:dyDescent="0.2">
      <c r="A19" s="733" t="s">
        <v>129</v>
      </c>
      <c r="B19" s="738">
        <v>12</v>
      </c>
      <c r="C19" s="736"/>
      <c r="D19" s="375"/>
      <c r="E19" s="375"/>
      <c r="F19" s="376">
        <f t="shared" si="1"/>
        <v>0</v>
      </c>
      <c r="G19" s="412"/>
      <c r="H19" s="375"/>
      <c r="I19" s="375"/>
      <c r="J19" s="375"/>
      <c r="K19" s="375"/>
      <c r="L19" s="375"/>
      <c r="M19" s="740"/>
      <c r="N19" s="744">
        <f t="shared" si="0"/>
        <v>0</v>
      </c>
      <c r="O19" s="186"/>
    </row>
    <row r="20" spans="1:15" ht="9.75" customHeight="1" x14ac:dyDescent="0.2">
      <c r="A20" s="733" t="s">
        <v>130</v>
      </c>
      <c r="B20" s="738">
        <v>13</v>
      </c>
      <c r="C20" s="736"/>
      <c r="D20" s="375"/>
      <c r="E20" s="375"/>
      <c r="F20" s="376">
        <f t="shared" si="1"/>
        <v>0</v>
      </c>
      <c r="G20" s="412"/>
      <c r="H20" s="375"/>
      <c r="I20" s="375"/>
      <c r="J20" s="375"/>
      <c r="K20" s="375"/>
      <c r="L20" s="375"/>
      <c r="M20" s="740"/>
      <c r="N20" s="744">
        <f t="shared" si="0"/>
        <v>0</v>
      </c>
      <c r="O20" s="186"/>
    </row>
    <row r="21" spans="1:15" ht="9.75" customHeight="1" x14ac:dyDescent="0.2">
      <c r="A21" s="733" t="s">
        <v>131</v>
      </c>
      <c r="B21" s="738">
        <v>14</v>
      </c>
      <c r="C21" s="736"/>
      <c r="D21" s="375"/>
      <c r="E21" s="375"/>
      <c r="F21" s="376">
        <f t="shared" si="1"/>
        <v>0</v>
      </c>
      <c r="G21" s="412"/>
      <c r="H21" s="375"/>
      <c r="I21" s="375"/>
      <c r="J21" s="375"/>
      <c r="K21" s="375"/>
      <c r="L21" s="375"/>
      <c r="M21" s="740"/>
      <c r="N21" s="744">
        <f t="shared" si="0"/>
        <v>0</v>
      </c>
    </row>
    <row r="22" spans="1:15" ht="9.75" customHeight="1" x14ac:dyDescent="0.2">
      <c r="A22" s="733" t="s">
        <v>724</v>
      </c>
      <c r="B22" s="738">
        <v>15</v>
      </c>
      <c r="C22" s="736"/>
      <c r="D22" s="375"/>
      <c r="E22" s="375"/>
      <c r="F22" s="376">
        <f>C22+D22+E22</f>
        <v>0</v>
      </c>
      <c r="G22" s="412"/>
      <c r="H22" s="375"/>
      <c r="I22" s="375"/>
      <c r="J22" s="375"/>
      <c r="K22" s="375"/>
      <c r="L22" s="375"/>
      <c r="M22" s="740"/>
      <c r="N22" s="744">
        <f t="shared" si="0"/>
        <v>0</v>
      </c>
    </row>
    <row r="23" spans="1:15" ht="9.75" customHeight="1" x14ac:dyDescent="0.2">
      <c r="A23" s="733" t="s">
        <v>343</v>
      </c>
      <c r="B23" s="738">
        <v>16</v>
      </c>
      <c r="C23" s="736"/>
      <c r="D23" s="375"/>
      <c r="E23" s="375"/>
      <c r="F23" s="376">
        <f t="shared" si="1"/>
        <v>0</v>
      </c>
      <c r="G23" s="412"/>
      <c r="H23" s="375"/>
      <c r="I23" s="375"/>
      <c r="J23" s="375"/>
      <c r="K23" s="375"/>
      <c r="L23" s="375"/>
      <c r="M23" s="740"/>
      <c r="N23" s="744">
        <f t="shared" si="0"/>
        <v>0</v>
      </c>
    </row>
    <row r="24" spans="1:15" ht="9.75" customHeight="1" x14ac:dyDescent="0.2">
      <c r="A24" s="734" t="s">
        <v>511</v>
      </c>
      <c r="B24" s="738">
        <v>17</v>
      </c>
      <c r="C24" s="736"/>
      <c r="D24" s="375"/>
      <c r="E24" s="375"/>
      <c r="F24" s="376">
        <f>C24+D24+E24</f>
        <v>0</v>
      </c>
      <c r="G24" s="412"/>
      <c r="H24" s="375"/>
      <c r="I24" s="375"/>
      <c r="J24" s="375"/>
      <c r="K24" s="375"/>
      <c r="L24" s="375"/>
      <c r="M24" s="740"/>
      <c r="N24" s="744">
        <f t="shared" si="0"/>
        <v>0</v>
      </c>
    </row>
    <row r="25" spans="1:15" ht="9.75" customHeight="1" x14ac:dyDescent="0.2">
      <c r="A25" s="733" t="s">
        <v>344</v>
      </c>
      <c r="B25" s="738">
        <v>18</v>
      </c>
      <c r="C25" s="736"/>
      <c r="D25" s="375"/>
      <c r="E25" s="375"/>
      <c r="F25" s="376">
        <f t="shared" si="1"/>
        <v>0</v>
      </c>
      <c r="G25" s="412"/>
      <c r="H25" s="375"/>
      <c r="I25" s="375"/>
      <c r="J25" s="375"/>
      <c r="K25" s="375"/>
      <c r="L25" s="375"/>
      <c r="M25" s="740"/>
      <c r="N25" s="744">
        <f t="shared" si="0"/>
        <v>0</v>
      </c>
    </row>
    <row r="26" spans="1:15" ht="9.75" customHeight="1" x14ac:dyDescent="0.2">
      <c r="A26" s="733" t="s">
        <v>345</v>
      </c>
      <c r="B26" s="738">
        <v>19</v>
      </c>
      <c r="C26" s="736"/>
      <c r="D26" s="375"/>
      <c r="E26" s="375"/>
      <c r="F26" s="376">
        <f t="shared" si="1"/>
        <v>0</v>
      </c>
      <c r="G26" s="412"/>
      <c r="H26" s="375"/>
      <c r="I26" s="375"/>
      <c r="J26" s="375"/>
      <c r="K26" s="375"/>
      <c r="L26" s="375"/>
      <c r="M26" s="740"/>
      <c r="N26" s="744">
        <f t="shared" si="0"/>
        <v>0</v>
      </c>
    </row>
    <row r="27" spans="1:15" ht="9.75" customHeight="1" x14ac:dyDescent="0.2">
      <c r="A27" s="733" t="s">
        <v>431</v>
      </c>
      <c r="B27" s="738">
        <v>20</v>
      </c>
      <c r="C27" s="736"/>
      <c r="D27" s="375"/>
      <c r="E27" s="375"/>
      <c r="F27" s="376">
        <f t="shared" si="1"/>
        <v>0</v>
      </c>
      <c r="G27" s="412"/>
      <c r="H27" s="375"/>
      <c r="I27" s="375"/>
      <c r="J27" s="375"/>
      <c r="K27" s="375"/>
      <c r="L27" s="375"/>
      <c r="M27" s="740"/>
      <c r="N27" s="744">
        <f t="shared" si="0"/>
        <v>0</v>
      </c>
    </row>
    <row r="28" spans="1:15" ht="9.75" customHeight="1" x14ac:dyDescent="0.2">
      <c r="A28" s="733" t="s">
        <v>346</v>
      </c>
      <c r="B28" s="738">
        <v>21</v>
      </c>
      <c r="C28" s="736"/>
      <c r="D28" s="375"/>
      <c r="E28" s="375"/>
      <c r="F28" s="376">
        <f t="shared" si="1"/>
        <v>0</v>
      </c>
      <c r="G28" s="412"/>
      <c r="H28" s="375"/>
      <c r="I28" s="375"/>
      <c r="J28" s="375"/>
      <c r="K28" s="375"/>
      <c r="L28" s="375"/>
      <c r="M28" s="740"/>
      <c r="N28" s="744">
        <f t="shared" si="0"/>
        <v>0</v>
      </c>
    </row>
    <row r="29" spans="1:15" ht="9.75" customHeight="1" x14ac:dyDescent="0.2">
      <c r="A29" s="733" t="s">
        <v>132</v>
      </c>
      <c r="B29" s="738">
        <v>22</v>
      </c>
      <c r="C29" s="736"/>
      <c r="D29" s="375"/>
      <c r="E29" s="375"/>
      <c r="F29" s="376">
        <f t="shared" si="1"/>
        <v>0</v>
      </c>
      <c r="G29" s="412"/>
      <c r="H29" s="375"/>
      <c r="I29" s="375"/>
      <c r="J29" s="375"/>
      <c r="K29" s="375"/>
      <c r="L29" s="375"/>
      <c r="M29" s="740"/>
      <c r="N29" s="744">
        <f t="shared" si="0"/>
        <v>0</v>
      </c>
    </row>
    <row r="30" spans="1:15" ht="9.75" customHeight="1" x14ac:dyDescent="0.2">
      <c r="A30" s="733" t="s">
        <v>590</v>
      </c>
      <c r="B30" s="738">
        <v>23</v>
      </c>
      <c r="C30" s="736"/>
      <c r="D30" s="375"/>
      <c r="E30" s="375"/>
      <c r="F30" s="376">
        <f t="shared" si="1"/>
        <v>0</v>
      </c>
      <c r="G30" s="412"/>
      <c r="H30" s="375"/>
      <c r="I30" s="375"/>
      <c r="J30" s="375"/>
      <c r="K30" s="375"/>
      <c r="L30" s="375"/>
      <c r="M30" s="740"/>
      <c r="N30" s="744">
        <f t="shared" si="0"/>
        <v>0</v>
      </c>
    </row>
    <row r="31" spans="1:15" ht="9.75" customHeight="1" x14ac:dyDescent="0.2">
      <c r="A31" s="733" t="s">
        <v>591</v>
      </c>
      <c r="B31" s="738">
        <v>24</v>
      </c>
      <c r="C31" s="736"/>
      <c r="D31" s="375"/>
      <c r="E31" s="375"/>
      <c r="F31" s="376">
        <f t="shared" si="1"/>
        <v>0</v>
      </c>
      <c r="G31" s="412"/>
      <c r="H31" s="375"/>
      <c r="I31" s="375"/>
      <c r="J31" s="375"/>
      <c r="K31" s="375"/>
      <c r="L31" s="375"/>
      <c r="M31" s="740"/>
      <c r="N31" s="744">
        <f t="shared" si="0"/>
        <v>0</v>
      </c>
    </row>
    <row r="32" spans="1:15" ht="9.75" customHeight="1" thickBot="1" x14ac:dyDescent="0.25">
      <c r="A32" s="735"/>
      <c r="B32" s="739">
        <v>25</v>
      </c>
      <c r="C32" s="736"/>
      <c r="D32" s="375"/>
      <c r="E32" s="375"/>
      <c r="F32" s="376">
        <f t="shared" si="1"/>
        <v>0</v>
      </c>
      <c r="G32" s="413"/>
      <c r="H32" s="375"/>
      <c r="I32" s="375"/>
      <c r="J32" s="375"/>
      <c r="K32" s="375"/>
      <c r="L32" s="375"/>
      <c r="M32" s="740"/>
      <c r="N32" s="744">
        <f t="shared" si="0"/>
        <v>0</v>
      </c>
    </row>
    <row r="33" spans="1:15" s="191" customFormat="1" ht="10.8" thickBot="1" x14ac:dyDescent="0.25">
      <c r="A33" s="749" t="s">
        <v>133</v>
      </c>
      <c r="B33" s="379">
        <v>26</v>
      </c>
      <c r="C33" s="745">
        <f>SUM(C8:C32)</f>
        <v>0</v>
      </c>
      <c r="D33" s="745">
        <f>SUM(D8:D32)</f>
        <v>0</v>
      </c>
      <c r="E33" s="745">
        <f>SUM(E8:E32)</f>
        <v>0</v>
      </c>
      <c r="F33" s="745">
        <f t="shared" si="1"/>
        <v>0</v>
      </c>
      <c r="G33" s="750"/>
      <c r="H33" s="745">
        <f t="shared" ref="H33:M33" si="2">SUM(H8:H32)</f>
        <v>0</v>
      </c>
      <c r="I33" s="745">
        <f t="shared" si="2"/>
        <v>0</v>
      </c>
      <c r="J33" s="745">
        <f t="shared" si="2"/>
        <v>0</v>
      </c>
      <c r="K33" s="745">
        <f t="shared" si="2"/>
        <v>0</v>
      </c>
      <c r="L33" s="745">
        <f t="shared" si="2"/>
        <v>0</v>
      </c>
      <c r="M33" s="745">
        <f t="shared" si="2"/>
        <v>0</v>
      </c>
      <c r="N33" s="745">
        <f t="shared" si="0"/>
        <v>0</v>
      </c>
    </row>
    <row r="34" spans="1:15" ht="9.75" customHeight="1" x14ac:dyDescent="0.2">
      <c r="A34" s="1201" t="s">
        <v>134</v>
      </c>
      <c r="B34" s="1202">
        <v>27</v>
      </c>
      <c r="C34" s="1193"/>
      <c r="D34" s="1193"/>
      <c r="E34" s="1193"/>
      <c r="F34" s="1194">
        <f t="shared" si="1"/>
        <v>0</v>
      </c>
      <c r="G34" s="1195"/>
      <c r="H34" s="1193"/>
      <c r="I34" s="1193"/>
      <c r="J34" s="1193"/>
      <c r="K34" s="1193"/>
      <c r="L34" s="1193"/>
      <c r="M34" s="1193"/>
      <c r="N34" s="1203">
        <f t="shared" si="0"/>
        <v>0</v>
      </c>
    </row>
    <row r="35" spans="1:15" ht="9.75" customHeight="1" x14ac:dyDescent="0.2">
      <c r="A35" s="1204" t="s">
        <v>135</v>
      </c>
      <c r="B35" s="1199">
        <v>28</v>
      </c>
      <c r="C35" s="378"/>
      <c r="D35" s="378"/>
      <c r="E35" s="378"/>
      <c r="F35" s="1200">
        <f t="shared" si="1"/>
        <v>0</v>
      </c>
      <c r="G35" s="414"/>
      <c r="H35" s="378"/>
      <c r="I35" s="378"/>
      <c r="J35" s="378"/>
      <c r="K35" s="378"/>
      <c r="L35" s="378"/>
      <c r="M35" s="378"/>
      <c r="N35" s="1205">
        <f t="shared" si="0"/>
        <v>0</v>
      </c>
    </row>
    <row r="36" spans="1:15" ht="9.75" customHeight="1" x14ac:dyDescent="0.2">
      <c r="A36" s="1204" t="s">
        <v>136</v>
      </c>
      <c r="B36" s="1199">
        <v>29</v>
      </c>
      <c r="C36" s="378"/>
      <c r="D36" s="378"/>
      <c r="E36" s="378"/>
      <c r="F36" s="1200">
        <f t="shared" si="1"/>
        <v>0</v>
      </c>
      <c r="G36" s="414"/>
      <c r="H36" s="378"/>
      <c r="I36" s="378"/>
      <c r="J36" s="378"/>
      <c r="K36" s="378"/>
      <c r="L36" s="378"/>
      <c r="M36" s="378"/>
      <c r="N36" s="1205">
        <f t="shared" si="0"/>
        <v>0</v>
      </c>
    </row>
    <row r="37" spans="1:15" ht="9.75" customHeight="1" x14ac:dyDescent="0.2">
      <c r="A37" s="1206" t="s">
        <v>516</v>
      </c>
      <c r="B37" s="1199">
        <v>30</v>
      </c>
      <c r="C37" s="378"/>
      <c r="D37" s="378"/>
      <c r="E37" s="378"/>
      <c r="F37" s="1200">
        <f t="shared" si="1"/>
        <v>0</v>
      </c>
      <c r="G37" s="414"/>
      <c r="H37" s="378"/>
      <c r="I37" s="378"/>
      <c r="J37" s="378"/>
      <c r="K37" s="378"/>
      <c r="L37" s="378"/>
      <c r="M37" s="378"/>
      <c r="N37" s="1205">
        <f t="shared" si="0"/>
        <v>0</v>
      </c>
    </row>
    <row r="38" spans="1:15" ht="9.75" customHeight="1" x14ac:dyDescent="0.2">
      <c r="A38" s="1204" t="s">
        <v>726</v>
      </c>
      <c r="B38" s="1199">
        <v>31</v>
      </c>
      <c r="C38" s="378"/>
      <c r="D38" s="378"/>
      <c r="E38" s="378"/>
      <c r="F38" s="1200">
        <f>C38+D38+E38</f>
        <v>0</v>
      </c>
      <c r="G38" s="414"/>
      <c r="H38" s="378"/>
      <c r="I38" s="378"/>
      <c r="J38" s="378"/>
      <c r="K38" s="378"/>
      <c r="L38" s="378"/>
      <c r="M38" s="378"/>
      <c r="N38" s="1205">
        <f t="shared" si="0"/>
        <v>0</v>
      </c>
      <c r="O38" s="186"/>
    </row>
    <row r="39" spans="1:15" ht="9.75" customHeight="1" x14ac:dyDescent="0.2">
      <c r="A39" s="1204" t="s">
        <v>725</v>
      </c>
      <c r="B39" s="1199">
        <v>32</v>
      </c>
      <c r="C39" s="378"/>
      <c r="D39" s="378"/>
      <c r="E39" s="378"/>
      <c r="F39" s="1200">
        <f>C39+D39+E39</f>
        <v>0</v>
      </c>
      <c r="G39" s="414"/>
      <c r="H39" s="378"/>
      <c r="I39" s="378"/>
      <c r="J39" s="378"/>
      <c r="K39" s="378"/>
      <c r="L39" s="378"/>
      <c r="M39" s="378"/>
      <c r="N39" s="1205">
        <f t="shared" si="0"/>
        <v>0</v>
      </c>
      <c r="O39" s="186"/>
    </row>
    <row r="40" spans="1:15" ht="9.75" customHeight="1" x14ac:dyDescent="0.2">
      <c r="A40" s="1204" t="s">
        <v>582</v>
      </c>
      <c r="B40" s="1199">
        <v>33</v>
      </c>
      <c r="C40" s="378"/>
      <c r="D40" s="378"/>
      <c r="E40" s="378"/>
      <c r="F40" s="1200">
        <f t="shared" si="1"/>
        <v>0</v>
      </c>
      <c r="G40" s="414"/>
      <c r="H40" s="378"/>
      <c r="I40" s="378"/>
      <c r="J40" s="378"/>
      <c r="K40" s="378"/>
      <c r="L40" s="378"/>
      <c r="M40" s="378"/>
      <c r="N40" s="1205">
        <f t="shared" si="0"/>
        <v>0</v>
      </c>
    </row>
    <row r="41" spans="1:15" ht="9.75" customHeight="1" x14ac:dyDescent="0.2">
      <c r="A41" s="1204" t="s">
        <v>587</v>
      </c>
      <c r="B41" s="1199">
        <v>34</v>
      </c>
      <c r="C41" s="378"/>
      <c r="D41" s="378"/>
      <c r="E41" s="378"/>
      <c r="F41" s="1200">
        <f t="shared" si="1"/>
        <v>0</v>
      </c>
      <c r="G41" s="414"/>
      <c r="H41" s="378"/>
      <c r="I41" s="378"/>
      <c r="J41" s="378"/>
      <c r="K41" s="378"/>
      <c r="L41" s="378"/>
      <c r="M41" s="378"/>
      <c r="N41" s="1205">
        <f t="shared" si="0"/>
        <v>0</v>
      </c>
    </row>
    <row r="42" spans="1:15" ht="9.75" customHeight="1" x14ac:dyDescent="0.2">
      <c r="A42" s="1204" t="s">
        <v>583</v>
      </c>
      <c r="B42" s="1199">
        <v>35</v>
      </c>
      <c r="C42" s="378"/>
      <c r="D42" s="378"/>
      <c r="E42" s="378"/>
      <c r="F42" s="1200">
        <f t="shared" si="1"/>
        <v>0</v>
      </c>
      <c r="G42" s="414"/>
      <c r="H42" s="378"/>
      <c r="I42" s="378"/>
      <c r="J42" s="378"/>
      <c r="K42" s="378"/>
      <c r="L42" s="378"/>
      <c r="M42" s="378"/>
      <c r="N42" s="1205">
        <f t="shared" si="0"/>
        <v>0</v>
      </c>
    </row>
    <row r="43" spans="1:15" ht="9.75" customHeight="1" x14ac:dyDescent="0.2">
      <c r="A43" s="1204" t="s">
        <v>592</v>
      </c>
      <c r="B43" s="1199">
        <v>36</v>
      </c>
      <c r="C43" s="378"/>
      <c r="D43" s="378"/>
      <c r="E43" s="378"/>
      <c r="F43" s="1200">
        <f t="shared" si="1"/>
        <v>0</v>
      </c>
      <c r="G43" s="414"/>
      <c r="H43" s="378"/>
      <c r="I43" s="378"/>
      <c r="J43" s="378"/>
      <c r="K43" s="378"/>
      <c r="L43" s="378"/>
      <c r="M43" s="378"/>
      <c r="N43" s="1205">
        <f t="shared" si="0"/>
        <v>0</v>
      </c>
    </row>
    <row r="44" spans="1:15" ht="9.75" customHeight="1" x14ac:dyDescent="0.2">
      <c r="A44" s="1204" t="s">
        <v>347</v>
      </c>
      <c r="B44" s="1199">
        <v>37</v>
      </c>
      <c r="C44" s="378"/>
      <c r="D44" s="378"/>
      <c r="E44" s="378"/>
      <c r="F44" s="1200">
        <f t="shared" si="1"/>
        <v>0</v>
      </c>
      <c r="G44" s="414"/>
      <c r="H44" s="378"/>
      <c r="I44" s="378"/>
      <c r="J44" s="378"/>
      <c r="K44" s="378"/>
      <c r="L44" s="378"/>
      <c r="M44" s="378"/>
      <c r="N44" s="1205">
        <f t="shared" si="0"/>
        <v>0</v>
      </c>
    </row>
    <row r="45" spans="1:15" ht="9.75" customHeight="1" x14ac:dyDescent="0.2">
      <c r="A45" s="1204" t="s">
        <v>348</v>
      </c>
      <c r="B45" s="1199">
        <v>38</v>
      </c>
      <c r="C45" s="378"/>
      <c r="D45" s="378"/>
      <c r="E45" s="378"/>
      <c r="F45" s="1200">
        <f t="shared" si="1"/>
        <v>0</v>
      </c>
      <c r="G45" s="414"/>
      <c r="H45" s="378"/>
      <c r="I45" s="378"/>
      <c r="J45" s="378"/>
      <c r="K45" s="378"/>
      <c r="L45" s="378"/>
      <c r="M45" s="378"/>
      <c r="N45" s="1205">
        <f t="shared" si="0"/>
        <v>0</v>
      </c>
    </row>
    <row r="46" spans="1:15" ht="9.75" customHeight="1" x14ac:dyDescent="0.2">
      <c r="A46" s="1204" t="s">
        <v>349</v>
      </c>
      <c r="B46" s="1199">
        <v>39</v>
      </c>
      <c r="C46" s="378"/>
      <c r="D46" s="378"/>
      <c r="E46" s="378"/>
      <c r="F46" s="1200">
        <f t="shared" si="1"/>
        <v>0</v>
      </c>
      <c r="G46" s="414"/>
      <c r="H46" s="378"/>
      <c r="I46" s="378"/>
      <c r="J46" s="378"/>
      <c r="K46" s="378"/>
      <c r="L46" s="378"/>
      <c r="M46" s="378"/>
      <c r="N46" s="1205">
        <f t="shared" si="0"/>
        <v>0</v>
      </c>
    </row>
    <row r="47" spans="1:15" ht="9.75" customHeight="1" x14ac:dyDescent="0.2">
      <c r="A47" s="1204" t="s">
        <v>137</v>
      </c>
      <c r="B47" s="1199">
        <v>40</v>
      </c>
      <c r="C47" s="378"/>
      <c r="D47" s="378"/>
      <c r="E47" s="378"/>
      <c r="F47" s="1200">
        <f t="shared" si="1"/>
        <v>0</v>
      </c>
      <c r="G47" s="414"/>
      <c r="H47" s="378"/>
      <c r="I47" s="378"/>
      <c r="J47" s="378"/>
      <c r="K47" s="378"/>
      <c r="L47" s="378"/>
      <c r="M47" s="378"/>
      <c r="N47" s="1205">
        <f t="shared" si="0"/>
        <v>0</v>
      </c>
    </row>
    <row r="48" spans="1:15" ht="9.75" customHeight="1" x14ac:dyDescent="0.2">
      <c r="A48" s="1204" t="s">
        <v>350</v>
      </c>
      <c r="B48" s="1199">
        <v>41</v>
      </c>
      <c r="C48" s="378"/>
      <c r="D48" s="378"/>
      <c r="E48" s="378"/>
      <c r="F48" s="1200">
        <f t="shared" si="1"/>
        <v>0</v>
      </c>
      <c r="G48" s="414"/>
      <c r="H48" s="378"/>
      <c r="I48" s="378"/>
      <c r="J48" s="378"/>
      <c r="K48" s="378"/>
      <c r="L48" s="378"/>
      <c r="M48" s="378"/>
      <c r="N48" s="1205">
        <f t="shared" si="0"/>
        <v>0</v>
      </c>
    </row>
    <row r="49" spans="1:14" ht="9.75" customHeight="1" x14ac:dyDescent="0.2">
      <c r="A49" s="1204" t="s">
        <v>351</v>
      </c>
      <c r="B49" s="1199">
        <v>42</v>
      </c>
      <c r="C49" s="378"/>
      <c r="D49" s="378"/>
      <c r="E49" s="378"/>
      <c r="F49" s="1200">
        <f t="shared" si="1"/>
        <v>0</v>
      </c>
      <c r="G49" s="414"/>
      <c r="H49" s="378"/>
      <c r="I49" s="378"/>
      <c r="J49" s="378"/>
      <c r="K49" s="378"/>
      <c r="L49" s="378"/>
      <c r="M49" s="378"/>
      <c r="N49" s="1205">
        <f t="shared" si="0"/>
        <v>0</v>
      </c>
    </row>
    <row r="50" spans="1:14" ht="9.75" customHeight="1" x14ac:dyDescent="0.2">
      <c r="A50" s="1204" t="s">
        <v>352</v>
      </c>
      <c r="B50" s="1199">
        <v>43</v>
      </c>
      <c r="C50" s="378"/>
      <c r="D50" s="378"/>
      <c r="E50" s="378"/>
      <c r="F50" s="1200">
        <f t="shared" si="1"/>
        <v>0</v>
      </c>
      <c r="G50" s="414"/>
      <c r="H50" s="378"/>
      <c r="I50" s="378"/>
      <c r="J50" s="378"/>
      <c r="K50" s="378"/>
      <c r="L50" s="378"/>
      <c r="M50" s="378"/>
      <c r="N50" s="1205">
        <f t="shared" si="0"/>
        <v>0</v>
      </c>
    </row>
    <row r="51" spans="1:14" ht="9.75" customHeight="1" x14ac:dyDescent="0.2">
      <c r="A51" s="1204" t="s">
        <v>138</v>
      </c>
      <c r="B51" s="1199">
        <v>44</v>
      </c>
      <c r="C51" s="378"/>
      <c r="D51" s="378"/>
      <c r="E51" s="378"/>
      <c r="F51" s="1200">
        <f t="shared" si="1"/>
        <v>0</v>
      </c>
      <c r="G51" s="414"/>
      <c r="H51" s="378"/>
      <c r="I51" s="378"/>
      <c r="J51" s="378"/>
      <c r="K51" s="378"/>
      <c r="L51" s="378"/>
      <c r="M51" s="378"/>
      <c r="N51" s="1205">
        <f t="shared" si="0"/>
        <v>0</v>
      </c>
    </row>
    <row r="52" spans="1:14" ht="9.75" customHeight="1" x14ac:dyDescent="0.2">
      <c r="A52" s="1204" t="s">
        <v>584</v>
      </c>
      <c r="B52" s="1199">
        <v>45</v>
      </c>
      <c r="C52" s="378"/>
      <c r="D52" s="378"/>
      <c r="E52" s="378"/>
      <c r="F52" s="1200">
        <f t="shared" si="1"/>
        <v>0</v>
      </c>
      <c r="G52" s="414"/>
      <c r="H52" s="378"/>
      <c r="I52" s="378"/>
      <c r="J52" s="378"/>
      <c r="K52" s="378"/>
      <c r="L52" s="378"/>
      <c r="M52" s="378"/>
      <c r="N52" s="1205">
        <f t="shared" si="0"/>
        <v>0</v>
      </c>
    </row>
    <row r="53" spans="1:14" ht="9.75" customHeight="1" thickBot="1" x14ac:dyDescent="0.25">
      <c r="A53" s="1207"/>
      <c r="B53" s="1208">
        <v>46</v>
      </c>
      <c r="C53" s="1209"/>
      <c r="D53" s="1209"/>
      <c r="E53" s="1209"/>
      <c r="F53" s="1210">
        <f t="shared" si="1"/>
        <v>0</v>
      </c>
      <c r="G53" s="1211"/>
      <c r="H53" s="1209"/>
      <c r="I53" s="1209"/>
      <c r="J53" s="1209"/>
      <c r="K53" s="1209"/>
      <c r="L53" s="1209"/>
      <c r="M53" s="1209"/>
      <c r="N53" s="1212">
        <f t="shared" si="0"/>
        <v>0</v>
      </c>
    </row>
    <row r="54" spans="1:14" s="192" customFormat="1" ht="10.8" thickBot="1" x14ac:dyDescent="0.25">
      <c r="A54" s="1196" t="s">
        <v>756</v>
      </c>
      <c r="B54" s="739">
        <v>47</v>
      </c>
      <c r="C54" s="1197">
        <f>SUM(C34:C53)</f>
        <v>0</v>
      </c>
      <c r="D54" s="1197">
        <f>SUM(D34:D53)</f>
        <v>0</v>
      </c>
      <c r="E54" s="1197">
        <f>SUM(E34:E53)</f>
        <v>0</v>
      </c>
      <c r="F54" s="1197">
        <f t="shared" si="1"/>
        <v>0</v>
      </c>
      <c r="G54" s="1198"/>
      <c r="H54" s="1197">
        <f t="shared" ref="H54:M54" si="3">SUM(H34:H53)</f>
        <v>0</v>
      </c>
      <c r="I54" s="1197">
        <f t="shared" si="3"/>
        <v>0</v>
      </c>
      <c r="J54" s="1197">
        <f t="shared" si="3"/>
        <v>0</v>
      </c>
      <c r="K54" s="1197">
        <f t="shared" si="3"/>
        <v>0</v>
      </c>
      <c r="L54" s="1197">
        <f t="shared" si="3"/>
        <v>0</v>
      </c>
      <c r="M54" s="1197">
        <f t="shared" si="3"/>
        <v>0</v>
      </c>
      <c r="N54" s="1197">
        <f t="shared" si="0"/>
        <v>0</v>
      </c>
    </row>
    <row r="55" spans="1:14" ht="9.75" customHeight="1" x14ac:dyDescent="0.2">
      <c r="A55" s="732" t="s">
        <v>147</v>
      </c>
      <c r="B55" s="737">
        <v>48</v>
      </c>
      <c r="C55" s="760"/>
      <c r="D55" s="756"/>
      <c r="E55" s="756"/>
      <c r="F55" s="757">
        <f t="shared" si="1"/>
        <v>0</v>
      </c>
      <c r="G55" s="758"/>
      <c r="H55" s="756"/>
      <c r="I55" s="759"/>
      <c r="J55" s="756"/>
      <c r="K55" s="760"/>
      <c r="L55" s="756"/>
      <c r="M55" s="759"/>
      <c r="N55" s="761">
        <f t="shared" si="0"/>
        <v>0</v>
      </c>
    </row>
    <row r="56" spans="1:14" ht="9.75" customHeight="1" x14ac:dyDescent="0.2">
      <c r="A56" s="733" t="s">
        <v>148</v>
      </c>
      <c r="B56" s="738">
        <v>49</v>
      </c>
      <c r="C56" s="753"/>
      <c r="D56" s="380"/>
      <c r="E56" s="380"/>
      <c r="F56" s="381">
        <f t="shared" si="1"/>
        <v>0</v>
      </c>
      <c r="G56" s="415"/>
      <c r="H56" s="380"/>
      <c r="I56" s="380"/>
      <c r="J56" s="756"/>
      <c r="K56" s="380"/>
      <c r="L56" s="380"/>
      <c r="M56" s="741"/>
      <c r="N56" s="744">
        <f t="shared" si="0"/>
        <v>0</v>
      </c>
    </row>
    <row r="57" spans="1:14" ht="9.75" customHeight="1" x14ac:dyDescent="0.2">
      <c r="A57" s="733" t="s">
        <v>149</v>
      </c>
      <c r="B57" s="738">
        <v>50</v>
      </c>
      <c r="C57" s="753"/>
      <c r="D57" s="380"/>
      <c r="E57" s="380"/>
      <c r="F57" s="381">
        <f t="shared" si="1"/>
        <v>0</v>
      </c>
      <c r="G57" s="415"/>
      <c r="H57" s="380"/>
      <c r="I57" s="380"/>
      <c r="J57" s="380"/>
      <c r="K57" s="382"/>
      <c r="L57" s="380"/>
      <c r="M57" s="741"/>
      <c r="N57" s="744">
        <f t="shared" si="0"/>
        <v>0</v>
      </c>
    </row>
    <row r="58" spans="1:14" ht="9.75" customHeight="1" x14ac:dyDescent="0.2">
      <c r="A58" s="733" t="s">
        <v>150</v>
      </c>
      <c r="B58" s="738">
        <v>51</v>
      </c>
      <c r="C58" s="753"/>
      <c r="D58" s="380"/>
      <c r="E58" s="380"/>
      <c r="F58" s="381">
        <f t="shared" si="1"/>
        <v>0</v>
      </c>
      <c r="G58" s="415"/>
      <c r="H58" s="380"/>
      <c r="I58" s="380"/>
      <c r="J58" s="741"/>
      <c r="K58" s="380"/>
      <c r="L58" s="753"/>
      <c r="M58" s="741"/>
      <c r="N58" s="744">
        <f t="shared" si="0"/>
        <v>0</v>
      </c>
    </row>
    <row r="59" spans="1:14" ht="9.75" customHeight="1" x14ac:dyDescent="0.2">
      <c r="A59" s="733" t="s">
        <v>353</v>
      </c>
      <c r="B59" s="738">
        <v>52</v>
      </c>
      <c r="C59" s="753"/>
      <c r="D59" s="380"/>
      <c r="E59" s="380"/>
      <c r="F59" s="381">
        <f t="shared" si="1"/>
        <v>0</v>
      </c>
      <c r="G59" s="415"/>
      <c r="H59" s="380"/>
      <c r="I59" s="380"/>
      <c r="J59" s="380"/>
      <c r="K59" s="756"/>
      <c r="L59" s="380"/>
      <c r="M59" s="741"/>
      <c r="N59" s="744">
        <f t="shared" si="0"/>
        <v>0</v>
      </c>
    </row>
    <row r="60" spans="1:14" ht="9.75" customHeight="1" x14ac:dyDescent="0.2">
      <c r="A60" s="733" t="s">
        <v>593</v>
      </c>
      <c r="B60" s="738">
        <v>53</v>
      </c>
      <c r="C60" s="753"/>
      <c r="D60" s="380"/>
      <c r="E60" s="380"/>
      <c r="F60" s="381">
        <f t="shared" si="1"/>
        <v>0</v>
      </c>
      <c r="G60" s="415"/>
      <c r="H60" s="380"/>
      <c r="I60" s="380"/>
      <c r="J60" s="380"/>
      <c r="K60" s="380"/>
      <c r="L60" s="380"/>
      <c r="M60" s="741"/>
      <c r="N60" s="744">
        <f t="shared" si="0"/>
        <v>0</v>
      </c>
    </row>
    <row r="61" spans="1:14" ht="9.75" customHeight="1" x14ac:dyDescent="0.2">
      <c r="A61" s="733" t="s">
        <v>594</v>
      </c>
      <c r="B61" s="738">
        <v>54</v>
      </c>
      <c r="C61" s="753"/>
      <c r="D61" s="380"/>
      <c r="E61" s="380"/>
      <c r="F61" s="381">
        <f t="shared" ref="F61:F116" si="4">C61+D61+E61</f>
        <v>0</v>
      </c>
      <c r="G61" s="415"/>
      <c r="H61" s="380"/>
      <c r="I61" s="380"/>
      <c r="J61" s="380"/>
      <c r="K61" s="380"/>
      <c r="L61" s="380"/>
      <c r="M61" s="741"/>
      <c r="N61" s="744">
        <f t="shared" si="0"/>
        <v>0</v>
      </c>
    </row>
    <row r="62" spans="1:14" s="192" customFormat="1" ht="9.75" customHeight="1" thickBot="1" x14ac:dyDescent="0.25">
      <c r="A62" s="763"/>
      <c r="B62" s="739">
        <v>55</v>
      </c>
      <c r="C62" s="764"/>
      <c r="D62" s="382"/>
      <c r="E62" s="382"/>
      <c r="F62" s="381">
        <f t="shared" si="4"/>
        <v>0</v>
      </c>
      <c r="G62" s="416"/>
      <c r="H62" s="382"/>
      <c r="I62" s="382"/>
      <c r="J62" s="382"/>
      <c r="K62" s="382"/>
      <c r="L62" s="382"/>
      <c r="M62" s="742"/>
      <c r="N62" s="744">
        <f t="shared" si="0"/>
        <v>0</v>
      </c>
    </row>
    <row r="63" spans="1:14" ht="10.8" thickBot="1" x14ac:dyDescent="0.25">
      <c r="A63" s="766" t="s">
        <v>153</v>
      </c>
      <c r="B63" s="767">
        <v>56</v>
      </c>
      <c r="C63" s="768">
        <f>SUM(C55:C62)</f>
        <v>0</v>
      </c>
      <c r="D63" s="768">
        <f t="shared" ref="D63:M63" si="5">SUM(D55:D62)</f>
        <v>0</v>
      </c>
      <c r="E63" s="768">
        <f t="shared" si="5"/>
        <v>0</v>
      </c>
      <c r="F63" s="768">
        <f t="shared" si="4"/>
        <v>0</v>
      </c>
      <c r="G63" s="769"/>
      <c r="H63" s="768">
        <f t="shared" si="5"/>
        <v>0</v>
      </c>
      <c r="I63" s="768">
        <f>SUM(I55:I62)</f>
        <v>0</v>
      </c>
      <c r="J63" s="768">
        <f t="shared" si="5"/>
        <v>0</v>
      </c>
      <c r="K63" s="768">
        <f t="shared" si="5"/>
        <v>0</v>
      </c>
      <c r="L63" s="768">
        <f t="shared" si="5"/>
        <v>0</v>
      </c>
      <c r="M63" s="768">
        <f t="shared" si="5"/>
        <v>0</v>
      </c>
      <c r="N63" s="768">
        <f t="shared" si="0"/>
        <v>0</v>
      </c>
    </row>
    <row r="64" spans="1:14" ht="33" customHeight="1" thickBot="1" x14ac:dyDescent="0.25">
      <c r="A64" s="765" t="s">
        <v>595</v>
      </c>
      <c r="B64" s="379">
        <v>57</v>
      </c>
      <c r="C64" s="746">
        <f>C33+C54+C63</f>
        <v>0</v>
      </c>
      <c r="D64" s="746">
        <f>D33+D54+D63</f>
        <v>0</v>
      </c>
      <c r="E64" s="746">
        <f>E33+E54+E63</f>
        <v>0</v>
      </c>
      <c r="F64" s="746">
        <f t="shared" si="4"/>
        <v>0</v>
      </c>
      <c r="G64" s="762"/>
      <c r="H64" s="746">
        <f t="shared" ref="H64:M64" si="6">H33+H54+H63</f>
        <v>0</v>
      </c>
      <c r="I64" s="746">
        <f t="shared" si="6"/>
        <v>0</v>
      </c>
      <c r="J64" s="746">
        <f t="shared" si="6"/>
        <v>0</v>
      </c>
      <c r="K64" s="746">
        <f t="shared" si="6"/>
        <v>0</v>
      </c>
      <c r="L64" s="746">
        <f t="shared" si="6"/>
        <v>0</v>
      </c>
      <c r="M64" s="746">
        <f t="shared" si="6"/>
        <v>0</v>
      </c>
      <c r="N64" s="746">
        <f t="shared" si="0"/>
        <v>0</v>
      </c>
    </row>
    <row r="65" spans="1:15" x14ac:dyDescent="0.2">
      <c r="A65" s="771" t="s">
        <v>432</v>
      </c>
      <c r="B65" s="737">
        <v>58</v>
      </c>
      <c r="C65" s="760"/>
      <c r="D65" s="756"/>
      <c r="E65" s="756"/>
      <c r="F65" s="770">
        <f t="shared" si="4"/>
        <v>0</v>
      </c>
      <c r="G65" s="412"/>
      <c r="H65" s="756"/>
      <c r="I65" s="756"/>
      <c r="J65" s="756"/>
      <c r="K65" s="756"/>
      <c r="L65" s="756"/>
      <c r="M65" s="759"/>
      <c r="N65" s="761">
        <f>IF(SUM(H65+I65+J65+K65+L65+M65)&lt;&gt;F65,"Error",F65)</f>
        <v>0</v>
      </c>
    </row>
    <row r="66" spans="1:15" ht="20.399999999999999" x14ac:dyDescent="0.2">
      <c r="A66" s="772" t="s">
        <v>585</v>
      </c>
      <c r="B66" s="738">
        <v>59</v>
      </c>
      <c r="C66" s="753"/>
      <c r="D66" s="380"/>
      <c r="E66" s="380"/>
      <c r="F66" s="377">
        <f t="shared" si="4"/>
        <v>0</v>
      </c>
      <c r="G66" s="414"/>
      <c r="H66" s="380"/>
      <c r="I66" s="380"/>
      <c r="J66" s="380"/>
      <c r="K66" s="380"/>
      <c r="L66" s="380"/>
      <c r="M66" s="741"/>
      <c r="N66" s="744">
        <f t="shared" ref="N66:N129" si="7">IF(SUM(H66+I66+J66+K66+L66+M66)&lt;&gt;F66,"Error",F66)</f>
        <v>0</v>
      </c>
    </row>
    <row r="67" spans="1:15" ht="9.75" customHeight="1" x14ac:dyDescent="0.2">
      <c r="A67" s="751" t="s">
        <v>142</v>
      </c>
      <c r="B67" s="738">
        <v>60</v>
      </c>
      <c r="C67" s="753"/>
      <c r="D67" s="380"/>
      <c r="E67" s="380"/>
      <c r="F67" s="377">
        <f t="shared" si="4"/>
        <v>0</v>
      </c>
      <c r="G67" s="414"/>
      <c r="H67" s="380"/>
      <c r="I67" s="380"/>
      <c r="J67" s="380"/>
      <c r="K67" s="380"/>
      <c r="L67" s="380"/>
      <c r="M67" s="741"/>
      <c r="N67" s="744">
        <f t="shared" si="7"/>
        <v>0</v>
      </c>
    </row>
    <row r="68" spans="1:15" ht="9.75" customHeight="1" x14ac:dyDescent="0.2">
      <c r="A68" s="733" t="s">
        <v>354</v>
      </c>
      <c r="B68" s="738">
        <v>61</v>
      </c>
      <c r="C68" s="753"/>
      <c r="D68" s="380"/>
      <c r="E68" s="380"/>
      <c r="F68" s="377">
        <f t="shared" si="4"/>
        <v>0</v>
      </c>
      <c r="G68" s="414"/>
      <c r="H68" s="380"/>
      <c r="I68" s="380"/>
      <c r="J68" s="380"/>
      <c r="K68" s="380"/>
      <c r="L68" s="380"/>
      <c r="M68" s="741"/>
      <c r="N68" s="744">
        <f t="shared" si="7"/>
        <v>0</v>
      </c>
    </row>
    <row r="69" spans="1:15" ht="9.75" customHeight="1" x14ac:dyDescent="0.2">
      <c r="A69" s="733" t="s">
        <v>139</v>
      </c>
      <c r="B69" s="738">
        <v>62</v>
      </c>
      <c r="C69" s="753"/>
      <c r="D69" s="380"/>
      <c r="E69" s="380"/>
      <c r="F69" s="377">
        <f t="shared" si="4"/>
        <v>0</v>
      </c>
      <c r="G69" s="414"/>
      <c r="H69" s="380"/>
      <c r="I69" s="380"/>
      <c r="J69" s="380"/>
      <c r="K69" s="380"/>
      <c r="L69" s="380"/>
      <c r="M69" s="741"/>
      <c r="N69" s="744">
        <f t="shared" si="7"/>
        <v>0</v>
      </c>
    </row>
    <row r="70" spans="1:15" ht="9.75" customHeight="1" x14ac:dyDescent="0.2">
      <c r="A70" s="733" t="s">
        <v>140</v>
      </c>
      <c r="B70" s="738">
        <v>63</v>
      </c>
      <c r="C70" s="753"/>
      <c r="D70" s="380"/>
      <c r="E70" s="380"/>
      <c r="F70" s="377">
        <f t="shared" si="4"/>
        <v>0</v>
      </c>
      <c r="G70" s="414"/>
      <c r="H70" s="380"/>
      <c r="I70" s="380"/>
      <c r="J70" s="380"/>
      <c r="K70" s="380"/>
      <c r="L70" s="380"/>
      <c r="M70" s="741"/>
      <c r="N70" s="744">
        <f t="shared" si="7"/>
        <v>0</v>
      </c>
    </row>
    <row r="71" spans="1:15" ht="9.75" customHeight="1" x14ac:dyDescent="0.2">
      <c r="A71" s="733" t="s">
        <v>143</v>
      </c>
      <c r="B71" s="738">
        <v>64</v>
      </c>
      <c r="C71" s="753"/>
      <c r="D71" s="380"/>
      <c r="E71" s="380"/>
      <c r="F71" s="377">
        <f t="shared" si="4"/>
        <v>0</v>
      </c>
      <c r="G71" s="414"/>
      <c r="H71" s="380"/>
      <c r="I71" s="380"/>
      <c r="J71" s="380"/>
      <c r="K71" s="380"/>
      <c r="L71" s="380"/>
      <c r="M71" s="741"/>
      <c r="N71" s="744">
        <f t="shared" si="7"/>
        <v>0</v>
      </c>
    </row>
    <row r="72" spans="1:15" ht="9.75" customHeight="1" x14ac:dyDescent="0.2">
      <c r="A72" s="734" t="s">
        <v>515</v>
      </c>
      <c r="B72" s="738">
        <v>65</v>
      </c>
      <c r="C72" s="753"/>
      <c r="D72" s="380"/>
      <c r="E72" s="380"/>
      <c r="F72" s="377">
        <f t="shared" si="4"/>
        <v>0</v>
      </c>
      <c r="G72" s="412"/>
      <c r="H72" s="380"/>
      <c r="I72" s="380"/>
      <c r="J72" s="380"/>
      <c r="K72" s="380"/>
      <c r="L72" s="380"/>
      <c r="M72" s="741"/>
      <c r="N72" s="744">
        <f t="shared" si="7"/>
        <v>0</v>
      </c>
    </row>
    <row r="73" spans="1:15" ht="9.75" customHeight="1" x14ac:dyDescent="0.2">
      <c r="A73" s="733" t="s">
        <v>727</v>
      </c>
      <c r="B73" s="738">
        <v>66</v>
      </c>
      <c r="C73" s="753"/>
      <c r="D73" s="380"/>
      <c r="E73" s="380"/>
      <c r="F73" s="376">
        <f t="shared" si="4"/>
        <v>0</v>
      </c>
      <c r="G73" s="414"/>
      <c r="H73" s="380"/>
      <c r="I73" s="380"/>
      <c r="J73" s="380"/>
      <c r="K73" s="380"/>
      <c r="L73" s="380"/>
      <c r="M73" s="741"/>
      <c r="N73" s="744">
        <f t="shared" si="7"/>
        <v>0</v>
      </c>
      <c r="O73" s="186"/>
    </row>
    <row r="74" spans="1:15" ht="9.75" customHeight="1" x14ac:dyDescent="0.2">
      <c r="A74" s="733" t="s">
        <v>728</v>
      </c>
      <c r="B74" s="738">
        <v>67</v>
      </c>
      <c r="C74" s="753"/>
      <c r="D74" s="380"/>
      <c r="E74" s="380"/>
      <c r="F74" s="376">
        <f t="shared" si="4"/>
        <v>0</v>
      </c>
      <c r="G74" s="414"/>
      <c r="H74" s="380"/>
      <c r="I74" s="380"/>
      <c r="J74" s="380"/>
      <c r="K74" s="380"/>
      <c r="L74" s="380"/>
      <c r="M74" s="741"/>
      <c r="N74" s="744">
        <f t="shared" si="7"/>
        <v>0</v>
      </c>
      <c r="O74" s="186"/>
    </row>
    <row r="75" spans="1:15" ht="9.75" customHeight="1" x14ac:dyDescent="0.2">
      <c r="A75" s="733" t="s">
        <v>355</v>
      </c>
      <c r="B75" s="738">
        <v>68</v>
      </c>
      <c r="C75" s="753"/>
      <c r="D75" s="380"/>
      <c r="E75" s="380"/>
      <c r="F75" s="377">
        <f t="shared" si="4"/>
        <v>0</v>
      </c>
      <c r="G75" s="414"/>
      <c r="H75" s="380"/>
      <c r="I75" s="380"/>
      <c r="J75" s="380"/>
      <c r="K75" s="380"/>
      <c r="L75" s="380"/>
      <c r="M75" s="741"/>
      <c r="N75" s="744">
        <f t="shared" si="7"/>
        <v>0</v>
      </c>
    </row>
    <row r="76" spans="1:15" ht="9.75" customHeight="1" x14ac:dyDescent="0.2">
      <c r="A76" s="733" t="s">
        <v>596</v>
      </c>
      <c r="B76" s="738">
        <v>69</v>
      </c>
      <c r="C76" s="753"/>
      <c r="D76" s="380"/>
      <c r="E76" s="380"/>
      <c r="F76" s="377">
        <f t="shared" si="4"/>
        <v>0</v>
      </c>
      <c r="G76" s="414"/>
      <c r="H76" s="380"/>
      <c r="I76" s="380"/>
      <c r="J76" s="380"/>
      <c r="K76" s="380"/>
      <c r="L76" s="380"/>
      <c r="M76" s="741"/>
      <c r="N76" s="744">
        <f t="shared" si="7"/>
        <v>0</v>
      </c>
    </row>
    <row r="77" spans="1:15" ht="9.75" customHeight="1" x14ac:dyDescent="0.2">
      <c r="A77" s="733" t="s">
        <v>144</v>
      </c>
      <c r="B77" s="738">
        <v>70</v>
      </c>
      <c r="C77" s="753"/>
      <c r="D77" s="380"/>
      <c r="E77" s="380"/>
      <c r="F77" s="377">
        <f t="shared" si="4"/>
        <v>0</v>
      </c>
      <c r="G77" s="414"/>
      <c r="H77" s="380"/>
      <c r="I77" s="380"/>
      <c r="J77" s="380"/>
      <c r="K77" s="380"/>
      <c r="L77" s="380"/>
      <c r="M77" s="741"/>
      <c r="N77" s="744">
        <f t="shared" si="7"/>
        <v>0</v>
      </c>
    </row>
    <row r="78" spans="1:15" ht="9.75" customHeight="1" x14ac:dyDescent="0.2">
      <c r="A78" s="733" t="s">
        <v>597</v>
      </c>
      <c r="B78" s="738">
        <v>71</v>
      </c>
      <c r="C78" s="753"/>
      <c r="D78" s="380"/>
      <c r="E78" s="380"/>
      <c r="F78" s="377">
        <f t="shared" si="4"/>
        <v>0</v>
      </c>
      <c r="G78" s="414"/>
      <c r="H78" s="380"/>
      <c r="I78" s="380"/>
      <c r="J78" s="380"/>
      <c r="K78" s="380"/>
      <c r="L78" s="380"/>
      <c r="M78" s="741"/>
      <c r="N78" s="744">
        <f t="shared" si="7"/>
        <v>0</v>
      </c>
    </row>
    <row r="79" spans="1:15" ht="9.75" customHeight="1" x14ac:dyDescent="0.2">
      <c r="A79" s="733" t="s">
        <v>356</v>
      </c>
      <c r="B79" s="738">
        <v>72</v>
      </c>
      <c r="C79" s="753"/>
      <c r="D79" s="380"/>
      <c r="E79" s="380"/>
      <c r="F79" s="377">
        <f t="shared" si="4"/>
        <v>0</v>
      </c>
      <c r="G79" s="414"/>
      <c r="H79" s="380"/>
      <c r="I79" s="380"/>
      <c r="J79" s="380"/>
      <c r="K79" s="380"/>
      <c r="L79" s="380"/>
      <c r="M79" s="741"/>
      <c r="N79" s="744">
        <f t="shared" si="7"/>
        <v>0</v>
      </c>
    </row>
    <row r="80" spans="1:15" ht="9.75" customHeight="1" x14ac:dyDescent="0.2">
      <c r="A80" s="733" t="s">
        <v>357</v>
      </c>
      <c r="B80" s="738">
        <v>73</v>
      </c>
      <c r="C80" s="753"/>
      <c r="D80" s="380"/>
      <c r="E80" s="380"/>
      <c r="F80" s="377">
        <f t="shared" si="4"/>
        <v>0</v>
      </c>
      <c r="G80" s="414"/>
      <c r="H80" s="380"/>
      <c r="I80" s="380"/>
      <c r="J80" s="380"/>
      <c r="K80" s="380"/>
      <c r="L80" s="380"/>
      <c r="M80" s="741"/>
      <c r="N80" s="744">
        <f t="shared" si="7"/>
        <v>0</v>
      </c>
    </row>
    <row r="81" spans="1:14" ht="9.75" customHeight="1" x14ac:dyDescent="0.2">
      <c r="A81" s="733" t="s">
        <v>358</v>
      </c>
      <c r="B81" s="738">
        <v>74</v>
      </c>
      <c r="C81" s="753"/>
      <c r="D81" s="380"/>
      <c r="E81" s="380"/>
      <c r="F81" s="377">
        <f t="shared" si="4"/>
        <v>0</v>
      </c>
      <c r="G81" s="414"/>
      <c r="H81" s="380"/>
      <c r="I81" s="380"/>
      <c r="J81" s="380"/>
      <c r="K81" s="380"/>
      <c r="L81" s="380"/>
      <c r="M81" s="741"/>
      <c r="N81" s="744">
        <f t="shared" si="7"/>
        <v>0</v>
      </c>
    </row>
    <row r="82" spans="1:14" ht="9.75" customHeight="1" x14ac:dyDescent="0.2">
      <c r="A82" s="733" t="s">
        <v>359</v>
      </c>
      <c r="B82" s="738">
        <v>75</v>
      </c>
      <c r="C82" s="753"/>
      <c r="D82" s="380"/>
      <c r="E82" s="380"/>
      <c r="F82" s="377">
        <f t="shared" si="4"/>
        <v>0</v>
      </c>
      <c r="G82" s="414"/>
      <c r="H82" s="380"/>
      <c r="I82" s="380"/>
      <c r="J82" s="380"/>
      <c r="K82" s="380"/>
      <c r="L82" s="380"/>
      <c r="M82" s="741"/>
      <c r="N82" s="744">
        <f t="shared" si="7"/>
        <v>0</v>
      </c>
    </row>
    <row r="83" spans="1:14" ht="9.75" customHeight="1" x14ac:dyDescent="0.2">
      <c r="A83" s="733" t="s">
        <v>360</v>
      </c>
      <c r="B83" s="738">
        <v>76</v>
      </c>
      <c r="C83" s="753"/>
      <c r="D83" s="382"/>
      <c r="E83" s="380"/>
      <c r="F83" s="377">
        <f t="shared" si="4"/>
        <v>0</v>
      </c>
      <c r="G83" s="414"/>
      <c r="H83" s="380"/>
      <c r="I83" s="380"/>
      <c r="J83" s="380"/>
      <c r="K83" s="380"/>
      <c r="L83" s="380"/>
      <c r="M83" s="741"/>
      <c r="N83" s="744">
        <f t="shared" si="7"/>
        <v>0</v>
      </c>
    </row>
    <row r="84" spans="1:14" ht="9.75" customHeight="1" x14ac:dyDescent="0.2">
      <c r="A84" s="733" t="s">
        <v>361</v>
      </c>
      <c r="B84" s="738">
        <v>77</v>
      </c>
      <c r="C84" s="773"/>
      <c r="D84" s="380"/>
      <c r="E84" s="753"/>
      <c r="F84" s="377">
        <f t="shared" si="4"/>
        <v>0</v>
      </c>
      <c r="G84" s="414"/>
      <c r="H84" s="380"/>
      <c r="I84" s="380"/>
      <c r="J84" s="380"/>
      <c r="K84" s="380"/>
      <c r="L84" s="380"/>
      <c r="M84" s="741"/>
      <c r="N84" s="744">
        <f t="shared" si="7"/>
        <v>0</v>
      </c>
    </row>
    <row r="85" spans="1:14" ht="9.75" customHeight="1" x14ac:dyDescent="0.2">
      <c r="A85" s="733" t="s">
        <v>396</v>
      </c>
      <c r="B85" s="738">
        <v>78</v>
      </c>
      <c r="C85" s="753"/>
      <c r="D85" s="756"/>
      <c r="E85" s="380"/>
      <c r="F85" s="377">
        <f t="shared" si="4"/>
        <v>0</v>
      </c>
      <c r="G85" s="414"/>
      <c r="H85" s="380"/>
      <c r="I85" s="380"/>
      <c r="J85" s="380"/>
      <c r="K85" s="380"/>
      <c r="L85" s="380"/>
      <c r="M85" s="741"/>
      <c r="N85" s="744">
        <f t="shared" si="7"/>
        <v>0</v>
      </c>
    </row>
    <row r="86" spans="1:14" ht="9.75" customHeight="1" x14ac:dyDescent="0.2">
      <c r="A86" s="733" t="s">
        <v>598</v>
      </c>
      <c r="B86" s="738">
        <v>79</v>
      </c>
      <c r="C86" s="753"/>
      <c r="D86" s="380"/>
      <c r="E86" s="380"/>
      <c r="F86" s="377">
        <f t="shared" si="4"/>
        <v>0</v>
      </c>
      <c r="G86" s="414"/>
      <c r="H86" s="380"/>
      <c r="I86" s="380"/>
      <c r="J86" s="380"/>
      <c r="K86" s="380"/>
      <c r="L86" s="380"/>
      <c r="M86" s="741"/>
      <c r="N86" s="744">
        <f t="shared" si="7"/>
        <v>0</v>
      </c>
    </row>
    <row r="87" spans="1:14" ht="9.75" customHeight="1" x14ac:dyDescent="0.2">
      <c r="A87" s="733" t="s">
        <v>308</v>
      </c>
      <c r="B87" s="738">
        <v>80</v>
      </c>
      <c r="C87" s="753"/>
      <c r="D87" s="380"/>
      <c r="E87" s="380"/>
      <c r="F87" s="377">
        <f t="shared" si="4"/>
        <v>0</v>
      </c>
      <c r="G87" s="414"/>
      <c r="H87" s="380"/>
      <c r="I87" s="380"/>
      <c r="J87" s="380"/>
      <c r="K87" s="380"/>
      <c r="L87" s="380"/>
      <c r="M87" s="741"/>
      <c r="N87" s="744">
        <f t="shared" si="7"/>
        <v>0</v>
      </c>
    </row>
    <row r="88" spans="1:14" ht="9.75" customHeight="1" x14ac:dyDescent="0.2">
      <c r="A88" s="733" t="s">
        <v>363</v>
      </c>
      <c r="B88" s="738">
        <v>81</v>
      </c>
      <c r="C88" s="753"/>
      <c r="D88" s="380"/>
      <c r="E88" s="380"/>
      <c r="F88" s="377">
        <f t="shared" si="4"/>
        <v>0</v>
      </c>
      <c r="G88" s="414"/>
      <c r="H88" s="380"/>
      <c r="I88" s="380"/>
      <c r="J88" s="380"/>
      <c r="K88" s="380"/>
      <c r="L88" s="380"/>
      <c r="M88" s="741"/>
      <c r="N88" s="744">
        <f t="shared" si="7"/>
        <v>0</v>
      </c>
    </row>
    <row r="89" spans="1:14" ht="9.75" customHeight="1" x14ac:dyDescent="0.2">
      <c r="A89" s="733" t="s">
        <v>364</v>
      </c>
      <c r="B89" s="738">
        <v>82</v>
      </c>
      <c r="C89" s="753"/>
      <c r="D89" s="380"/>
      <c r="E89" s="380"/>
      <c r="F89" s="377">
        <f t="shared" si="4"/>
        <v>0</v>
      </c>
      <c r="G89" s="414"/>
      <c r="H89" s="380"/>
      <c r="I89" s="380"/>
      <c r="J89" s="380"/>
      <c r="K89" s="380"/>
      <c r="L89" s="380"/>
      <c r="M89" s="741"/>
      <c r="N89" s="744">
        <f t="shared" si="7"/>
        <v>0</v>
      </c>
    </row>
    <row r="90" spans="1:14" ht="9.75" customHeight="1" x14ac:dyDescent="0.2">
      <c r="A90" s="733" t="s">
        <v>366</v>
      </c>
      <c r="B90" s="738">
        <v>83</v>
      </c>
      <c r="C90" s="753"/>
      <c r="D90" s="380"/>
      <c r="E90" s="380"/>
      <c r="F90" s="377">
        <f t="shared" si="4"/>
        <v>0</v>
      </c>
      <c r="G90" s="414"/>
      <c r="H90" s="380"/>
      <c r="I90" s="380"/>
      <c r="J90" s="380"/>
      <c r="K90" s="380"/>
      <c r="L90" s="380"/>
      <c r="M90" s="741"/>
      <c r="N90" s="744">
        <f t="shared" si="7"/>
        <v>0</v>
      </c>
    </row>
    <row r="91" spans="1:14" x14ac:dyDescent="0.2">
      <c r="A91" s="733" t="s">
        <v>141</v>
      </c>
      <c r="B91" s="738">
        <v>84</v>
      </c>
      <c r="C91" s="753"/>
      <c r="D91" s="380"/>
      <c r="E91" s="380"/>
      <c r="F91" s="377">
        <f t="shared" si="4"/>
        <v>0</v>
      </c>
      <c r="G91" s="414"/>
      <c r="H91" s="380"/>
      <c r="I91" s="380"/>
      <c r="J91" s="380"/>
      <c r="K91" s="380"/>
      <c r="L91" s="380"/>
      <c r="M91" s="741"/>
      <c r="N91" s="744">
        <f t="shared" si="7"/>
        <v>0</v>
      </c>
    </row>
    <row r="92" spans="1:14" ht="9.75" customHeight="1" x14ac:dyDescent="0.2">
      <c r="A92" s="733" t="s">
        <v>191</v>
      </c>
      <c r="B92" s="738">
        <v>85</v>
      </c>
      <c r="C92" s="753"/>
      <c r="D92" s="380"/>
      <c r="E92" s="380"/>
      <c r="F92" s="377">
        <f t="shared" si="4"/>
        <v>0</v>
      </c>
      <c r="G92" s="414"/>
      <c r="H92" s="380"/>
      <c r="I92" s="380"/>
      <c r="J92" s="380"/>
      <c r="K92" s="380"/>
      <c r="L92" s="380"/>
      <c r="M92" s="741"/>
      <c r="N92" s="744">
        <f t="shared" si="7"/>
        <v>0</v>
      </c>
    </row>
    <row r="93" spans="1:14" ht="9.75" customHeight="1" x14ac:dyDescent="0.2">
      <c r="A93" s="733" t="s">
        <v>145</v>
      </c>
      <c r="B93" s="738">
        <v>86</v>
      </c>
      <c r="C93" s="753"/>
      <c r="D93" s="380"/>
      <c r="E93" s="380"/>
      <c r="F93" s="377">
        <f t="shared" si="4"/>
        <v>0</v>
      </c>
      <c r="G93" s="414"/>
      <c r="H93" s="380"/>
      <c r="I93" s="380"/>
      <c r="J93" s="380"/>
      <c r="K93" s="380"/>
      <c r="L93" s="380"/>
      <c r="M93" s="741"/>
      <c r="N93" s="744">
        <f t="shared" si="7"/>
        <v>0</v>
      </c>
    </row>
    <row r="94" spans="1:14" s="195" customFormat="1" ht="9.75" customHeight="1" thickBot="1" x14ac:dyDescent="0.25">
      <c r="A94" s="774"/>
      <c r="B94" s="754">
        <v>87</v>
      </c>
      <c r="C94" s="764"/>
      <c r="D94" s="382"/>
      <c r="E94" s="382"/>
      <c r="F94" s="775">
        <f t="shared" si="4"/>
        <v>0</v>
      </c>
      <c r="G94" s="417"/>
      <c r="H94" s="382"/>
      <c r="I94" s="382"/>
      <c r="J94" s="382"/>
      <c r="K94" s="382"/>
      <c r="L94" s="382"/>
      <c r="M94" s="742"/>
      <c r="N94" s="755">
        <f t="shared" si="7"/>
        <v>0</v>
      </c>
    </row>
    <row r="95" spans="1:14" s="192" customFormat="1" ht="10.8" thickBot="1" x14ac:dyDescent="0.25">
      <c r="A95" s="749" t="s">
        <v>146</v>
      </c>
      <c r="B95" s="379">
        <v>88</v>
      </c>
      <c r="C95" s="747">
        <f>SUM(C65:C94)</f>
        <v>0</v>
      </c>
      <c r="D95" s="747">
        <f>SUM(D65:D94)</f>
        <v>0</v>
      </c>
      <c r="E95" s="747">
        <f>SUM(E65:E94)</f>
        <v>0</v>
      </c>
      <c r="F95" s="748">
        <f t="shared" si="4"/>
        <v>0</v>
      </c>
      <c r="G95" s="776"/>
      <c r="H95" s="747">
        <f t="shared" ref="H95:M95" si="8">SUM(H65:H94)</f>
        <v>0</v>
      </c>
      <c r="I95" s="747">
        <f t="shared" si="8"/>
        <v>0</v>
      </c>
      <c r="J95" s="747">
        <f t="shared" si="8"/>
        <v>0</v>
      </c>
      <c r="K95" s="747">
        <f t="shared" si="8"/>
        <v>0</v>
      </c>
      <c r="L95" s="747">
        <f t="shared" si="8"/>
        <v>0</v>
      </c>
      <c r="M95" s="747">
        <f t="shared" si="8"/>
        <v>0</v>
      </c>
      <c r="N95" s="747">
        <f t="shared" si="7"/>
        <v>0</v>
      </c>
    </row>
    <row r="96" spans="1:14" s="192" customFormat="1" ht="10.8" thickBot="1" x14ac:dyDescent="0.25">
      <c r="A96" s="749" t="s">
        <v>341</v>
      </c>
      <c r="B96" s="379">
        <v>89</v>
      </c>
      <c r="C96" s="747">
        <f>C64+C95</f>
        <v>0</v>
      </c>
      <c r="D96" s="747">
        <f>D64+D95</f>
        <v>0</v>
      </c>
      <c r="E96" s="747">
        <f>E64+E95</f>
        <v>0</v>
      </c>
      <c r="F96" s="748">
        <f t="shared" si="4"/>
        <v>0</v>
      </c>
      <c r="G96" s="776"/>
      <c r="H96" s="747">
        <f t="shared" ref="H96:M96" si="9">H64+H95</f>
        <v>0</v>
      </c>
      <c r="I96" s="747">
        <f t="shared" si="9"/>
        <v>0</v>
      </c>
      <c r="J96" s="747">
        <f t="shared" si="9"/>
        <v>0</v>
      </c>
      <c r="K96" s="747">
        <f t="shared" si="9"/>
        <v>0</v>
      </c>
      <c r="L96" s="747">
        <f t="shared" si="9"/>
        <v>0</v>
      </c>
      <c r="M96" s="747">
        <f t="shared" si="9"/>
        <v>0</v>
      </c>
      <c r="N96" s="747">
        <f t="shared" si="7"/>
        <v>0</v>
      </c>
    </row>
    <row r="97" spans="1:15" ht="9.75" customHeight="1" x14ac:dyDescent="0.2">
      <c r="A97" s="732" t="s">
        <v>372</v>
      </c>
      <c r="B97" s="737">
        <v>90</v>
      </c>
      <c r="C97" s="753"/>
      <c r="D97" s="380"/>
      <c r="E97" s="380"/>
      <c r="F97" s="377">
        <f t="shared" si="4"/>
        <v>0</v>
      </c>
      <c r="G97" s="414"/>
      <c r="H97" s="380"/>
      <c r="I97" s="380"/>
      <c r="J97" s="380"/>
      <c r="K97" s="380"/>
      <c r="L97" s="380"/>
      <c r="M97" s="741"/>
      <c r="N97" s="744">
        <f t="shared" si="7"/>
        <v>0</v>
      </c>
    </row>
    <row r="98" spans="1:15" ht="9.75" customHeight="1" x14ac:dyDescent="0.2">
      <c r="A98" s="733" t="s">
        <v>373</v>
      </c>
      <c r="B98" s="738">
        <v>91</v>
      </c>
      <c r="C98" s="753"/>
      <c r="D98" s="380"/>
      <c r="E98" s="380"/>
      <c r="F98" s="377">
        <f t="shared" si="4"/>
        <v>0</v>
      </c>
      <c r="G98" s="414"/>
      <c r="H98" s="380"/>
      <c r="I98" s="380"/>
      <c r="J98" s="380"/>
      <c r="K98" s="380"/>
      <c r="L98" s="380"/>
      <c r="M98" s="741"/>
      <c r="N98" s="744">
        <f t="shared" si="7"/>
        <v>0</v>
      </c>
    </row>
    <row r="99" spans="1:15" ht="9.75" customHeight="1" x14ac:dyDescent="0.2">
      <c r="A99" s="733" t="s">
        <v>369</v>
      </c>
      <c r="B99" s="738">
        <v>92</v>
      </c>
      <c r="C99" s="753"/>
      <c r="D99" s="380"/>
      <c r="E99" s="380"/>
      <c r="F99" s="377">
        <f t="shared" si="4"/>
        <v>0</v>
      </c>
      <c r="G99" s="414"/>
      <c r="H99" s="380"/>
      <c r="I99" s="380"/>
      <c r="J99" s="380"/>
      <c r="K99" s="380"/>
      <c r="L99" s="380"/>
      <c r="M99" s="741"/>
      <c r="N99" s="744">
        <f t="shared" si="7"/>
        <v>0</v>
      </c>
    </row>
    <row r="100" spans="1:15" ht="9.75" customHeight="1" x14ac:dyDescent="0.2">
      <c r="A100" s="734" t="s">
        <v>514</v>
      </c>
      <c r="B100" s="738">
        <v>93</v>
      </c>
      <c r="C100" s="753"/>
      <c r="D100" s="380"/>
      <c r="E100" s="380"/>
      <c r="F100" s="377">
        <f t="shared" si="4"/>
        <v>0</v>
      </c>
      <c r="G100" s="414"/>
      <c r="H100" s="380"/>
      <c r="I100" s="380"/>
      <c r="J100" s="380"/>
      <c r="K100" s="380"/>
      <c r="L100" s="380"/>
      <c r="M100" s="741"/>
      <c r="N100" s="744">
        <f t="shared" si="7"/>
        <v>0</v>
      </c>
    </row>
    <row r="101" spans="1:15" ht="9.75" customHeight="1" x14ac:dyDescent="0.2">
      <c r="A101" s="733" t="s">
        <v>572</v>
      </c>
      <c r="B101" s="738">
        <v>94</v>
      </c>
      <c r="C101" s="753"/>
      <c r="D101" s="380"/>
      <c r="E101" s="380"/>
      <c r="F101" s="377">
        <f t="shared" si="4"/>
        <v>0</v>
      </c>
      <c r="G101" s="414"/>
      <c r="H101" s="380"/>
      <c r="I101" s="380"/>
      <c r="J101" s="380"/>
      <c r="K101" s="380"/>
      <c r="L101" s="380"/>
      <c r="M101" s="741"/>
      <c r="N101" s="744">
        <f t="shared" si="7"/>
        <v>0</v>
      </c>
    </row>
    <row r="102" spans="1:15" ht="9.75" customHeight="1" x14ac:dyDescent="0.2">
      <c r="A102" s="733" t="s">
        <v>573</v>
      </c>
      <c r="B102" s="738">
        <v>95</v>
      </c>
      <c r="C102" s="753"/>
      <c r="D102" s="380"/>
      <c r="E102" s="380"/>
      <c r="F102" s="377">
        <f>C102+D102+E102</f>
        <v>0</v>
      </c>
      <c r="G102" s="414"/>
      <c r="H102" s="380"/>
      <c r="I102" s="380"/>
      <c r="J102" s="380"/>
      <c r="K102" s="380"/>
      <c r="L102" s="380"/>
      <c r="M102" s="741"/>
      <c r="N102" s="744">
        <f t="shared" si="7"/>
        <v>0</v>
      </c>
    </row>
    <row r="103" spans="1:15" ht="9.75" customHeight="1" x14ac:dyDescent="0.2">
      <c r="A103" s="733" t="s">
        <v>395</v>
      </c>
      <c r="B103" s="738">
        <v>96</v>
      </c>
      <c r="C103" s="753"/>
      <c r="D103" s="380"/>
      <c r="E103" s="380"/>
      <c r="F103" s="377">
        <f t="shared" si="4"/>
        <v>0</v>
      </c>
      <c r="G103" s="414"/>
      <c r="H103" s="380"/>
      <c r="I103" s="380"/>
      <c r="J103" s="380"/>
      <c r="K103" s="380"/>
      <c r="L103" s="380"/>
      <c r="M103" s="741"/>
      <c r="N103" s="744">
        <f t="shared" si="7"/>
        <v>0</v>
      </c>
    </row>
    <row r="104" spans="1:15" ht="9.75" customHeight="1" x14ac:dyDescent="0.2">
      <c r="A104" s="733" t="s">
        <v>368</v>
      </c>
      <c r="B104" s="738">
        <v>97</v>
      </c>
      <c r="C104" s="753"/>
      <c r="D104" s="380"/>
      <c r="E104" s="380"/>
      <c r="F104" s="377">
        <f t="shared" si="4"/>
        <v>0</v>
      </c>
      <c r="G104" s="414"/>
      <c r="H104" s="380"/>
      <c r="I104" s="380"/>
      <c r="J104" s="380"/>
      <c r="K104" s="380"/>
      <c r="L104" s="380"/>
      <c r="M104" s="741"/>
      <c r="N104" s="744">
        <f t="shared" si="7"/>
        <v>0</v>
      </c>
    </row>
    <row r="105" spans="1:15" ht="9.75" customHeight="1" x14ac:dyDescent="0.2">
      <c r="A105" s="733" t="s">
        <v>732</v>
      </c>
      <c r="B105" s="738">
        <v>98</v>
      </c>
      <c r="C105" s="753"/>
      <c r="D105" s="380"/>
      <c r="E105" s="380"/>
      <c r="F105" s="376">
        <f>C105+D105+E105</f>
        <v>0</v>
      </c>
      <c r="G105" s="414"/>
      <c r="H105" s="380"/>
      <c r="I105" s="380"/>
      <c r="J105" s="380"/>
      <c r="K105" s="380"/>
      <c r="L105" s="380"/>
      <c r="M105" s="741"/>
      <c r="N105" s="744">
        <f t="shared" si="7"/>
        <v>0</v>
      </c>
      <c r="O105" s="186"/>
    </row>
    <row r="106" spans="1:15" ht="9.75" customHeight="1" x14ac:dyDescent="0.2">
      <c r="A106" s="733" t="s">
        <v>729</v>
      </c>
      <c r="B106" s="738">
        <v>99</v>
      </c>
      <c r="C106" s="753"/>
      <c r="D106" s="380"/>
      <c r="E106" s="380"/>
      <c r="F106" s="376">
        <f>C106+D106+E106</f>
        <v>0</v>
      </c>
      <c r="G106" s="414"/>
      <c r="H106" s="380"/>
      <c r="I106" s="380"/>
      <c r="J106" s="380"/>
      <c r="K106" s="380"/>
      <c r="L106" s="380"/>
      <c r="M106" s="741"/>
      <c r="N106" s="744">
        <f t="shared" si="7"/>
        <v>0</v>
      </c>
      <c r="O106" s="186"/>
    </row>
    <row r="107" spans="1:15" ht="9.75" customHeight="1" x14ac:dyDescent="0.2">
      <c r="A107" s="733" t="s">
        <v>377</v>
      </c>
      <c r="B107" s="738">
        <v>100</v>
      </c>
      <c r="C107" s="753"/>
      <c r="D107" s="380"/>
      <c r="E107" s="380"/>
      <c r="F107" s="377">
        <f t="shared" si="4"/>
        <v>0</v>
      </c>
      <c r="G107" s="414"/>
      <c r="H107" s="380"/>
      <c r="I107" s="380"/>
      <c r="J107" s="380"/>
      <c r="K107" s="380"/>
      <c r="L107" s="380"/>
      <c r="M107" s="741"/>
      <c r="N107" s="744">
        <f t="shared" si="7"/>
        <v>0</v>
      </c>
    </row>
    <row r="108" spans="1:15" ht="9.75" customHeight="1" x14ac:dyDescent="0.2">
      <c r="A108" s="733" t="s">
        <v>714</v>
      </c>
      <c r="B108" s="738">
        <v>101</v>
      </c>
      <c r="C108" s="753"/>
      <c r="D108" s="380"/>
      <c r="E108" s="380"/>
      <c r="F108" s="377">
        <f t="shared" si="4"/>
        <v>0</v>
      </c>
      <c r="G108" s="414"/>
      <c r="H108" s="380"/>
      <c r="I108" s="380"/>
      <c r="J108" s="380"/>
      <c r="K108" s="380"/>
      <c r="L108" s="380"/>
      <c r="M108" s="741"/>
      <c r="N108" s="744">
        <f t="shared" si="7"/>
        <v>0</v>
      </c>
    </row>
    <row r="109" spans="1:15" ht="9.75" customHeight="1" x14ac:dyDescent="0.2">
      <c r="A109" s="733" t="s">
        <v>370</v>
      </c>
      <c r="B109" s="738">
        <v>102</v>
      </c>
      <c r="C109" s="753"/>
      <c r="D109" s="380"/>
      <c r="E109" s="380"/>
      <c r="F109" s="377">
        <f t="shared" si="4"/>
        <v>0</v>
      </c>
      <c r="G109" s="414"/>
      <c r="H109" s="380"/>
      <c r="I109" s="380"/>
      <c r="J109" s="380"/>
      <c r="K109" s="380"/>
      <c r="L109" s="380"/>
      <c r="M109" s="741"/>
      <c r="N109" s="744">
        <f t="shared" si="7"/>
        <v>0</v>
      </c>
    </row>
    <row r="110" spans="1:15" ht="9.75" customHeight="1" x14ac:dyDescent="0.2">
      <c r="A110" s="733" t="s">
        <v>599</v>
      </c>
      <c r="B110" s="738">
        <v>103</v>
      </c>
      <c r="C110" s="753"/>
      <c r="D110" s="380"/>
      <c r="E110" s="380"/>
      <c r="F110" s="377">
        <f t="shared" si="4"/>
        <v>0</v>
      </c>
      <c r="G110" s="414"/>
      <c r="H110" s="380"/>
      <c r="I110" s="380"/>
      <c r="J110" s="380"/>
      <c r="K110" s="380"/>
      <c r="L110" s="380"/>
      <c r="M110" s="741"/>
      <c r="N110" s="744">
        <f t="shared" si="7"/>
        <v>0</v>
      </c>
    </row>
    <row r="111" spans="1:15" ht="9.75" customHeight="1" x14ac:dyDescent="0.2">
      <c r="A111" s="733" t="s">
        <v>190</v>
      </c>
      <c r="B111" s="738">
        <v>104</v>
      </c>
      <c r="C111" s="753"/>
      <c r="D111" s="380"/>
      <c r="E111" s="380"/>
      <c r="F111" s="377">
        <f t="shared" si="4"/>
        <v>0</v>
      </c>
      <c r="G111" s="414"/>
      <c r="H111" s="380"/>
      <c r="I111" s="380"/>
      <c r="J111" s="380"/>
      <c r="K111" s="380"/>
      <c r="L111" s="380"/>
      <c r="M111" s="741"/>
      <c r="N111" s="744">
        <f t="shared" si="7"/>
        <v>0</v>
      </c>
    </row>
    <row r="112" spans="1:15" ht="9.75" customHeight="1" x14ac:dyDescent="0.2">
      <c r="A112" s="733" t="s">
        <v>371</v>
      </c>
      <c r="B112" s="738">
        <v>105</v>
      </c>
      <c r="C112" s="753"/>
      <c r="D112" s="380"/>
      <c r="E112" s="380"/>
      <c r="F112" s="377">
        <f t="shared" si="4"/>
        <v>0</v>
      </c>
      <c r="G112" s="414"/>
      <c r="H112" s="380"/>
      <c r="I112" s="380"/>
      <c r="J112" s="380"/>
      <c r="K112" s="380"/>
      <c r="L112" s="380"/>
      <c r="M112" s="741"/>
      <c r="N112" s="744">
        <f t="shared" si="7"/>
        <v>0</v>
      </c>
    </row>
    <row r="113" spans="1:14" ht="9.75" customHeight="1" x14ac:dyDescent="0.2">
      <c r="A113" s="733" t="s">
        <v>375</v>
      </c>
      <c r="B113" s="738">
        <v>106</v>
      </c>
      <c r="C113" s="753"/>
      <c r="D113" s="380"/>
      <c r="E113" s="380"/>
      <c r="F113" s="377">
        <f t="shared" si="4"/>
        <v>0</v>
      </c>
      <c r="G113" s="414"/>
      <c r="H113" s="380"/>
      <c r="I113" s="380"/>
      <c r="J113" s="380"/>
      <c r="K113" s="380"/>
      <c r="L113" s="380"/>
      <c r="M113" s="741"/>
      <c r="N113" s="744">
        <f t="shared" si="7"/>
        <v>0</v>
      </c>
    </row>
    <row r="114" spans="1:14" ht="9.75" customHeight="1" x14ac:dyDescent="0.2">
      <c r="A114" s="733" t="s">
        <v>374</v>
      </c>
      <c r="B114" s="738">
        <v>107</v>
      </c>
      <c r="C114" s="753"/>
      <c r="D114" s="380"/>
      <c r="E114" s="380"/>
      <c r="F114" s="377">
        <f t="shared" si="4"/>
        <v>0</v>
      </c>
      <c r="G114" s="414"/>
      <c r="H114" s="380"/>
      <c r="I114" s="380"/>
      <c r="J114" s="380"/>
      <c r="K114" s="380"/>
      <c r="L114" s="380"/>
      <c r="M114" s="741"/>
      <c r="N114" s="744">
        <f t="shared" si="7"/>
        <v>0</v>
      </c>
    </row>
    <row r="115" spans="1:14" ht="9.75" customHeight="1" x14ac:dyDescent="0.2">
      <c r="A115" s="751" t="s">
        <v>731</v>
      </c>
      <c r="B115" s="738">
        <v>108</v>
      </c>
      <c r="C115" s="753"/>
      <c r="D115" s="380"/>
      <c r="E115" s="380"/>
      <c r="F115" s="377">
        <f t="shared" si="4"/>
        <v>0</v>
      </c>
      <c r="G115" s="417"/>
      <c r="H115" s="380"/>
      <c r="I115" s="380"/>
      <c r="J115" s="380"/>
      <c r="K115" s="380"/>
      <c r="L115" s="380"/>
      <c r="M115" s="741"/>
      <c r="N115" s="744">
        <f t="shared" si="7"/>
        <v>0</v>
      </c>
    </row>
    <row r="116" spans="1:14" ht="9.75" customHeight="1" x14ac:dyDescent="0.2">
      <c r="A116" s="751" t="s">
        <v>730</v>
      </c>
      <c r="B116" s="738">
        <v>109</v>
      </c>
      <c r="C116" s="753"/>
      <c r="D116" s="380"/>
      <c r="E116" s="380"/>
      <c r="F116" s="377">
        <f t="shared" si="4"/>
        <v>0</v>
      </c>
      <c r="G116" s="417"/>
      <c r="H116" s="380"/>
      <c r="I116" s="380"/>
      <c r="J116" s="380"/>
      <c r="K116" s="380"/>
      <c r="L116" s="380"/>
      <c r="M116" s="741"/>
      <c r="N116" s="744">
        <f t="shared" si="7"/>
        <v>0</v>
      </c>
    </row>
    <row r="117" spans="1:14" ht="9.75" customHeight="1" thickBot="1" x14ac:dyDescent="0.25">
      <c r="A117" s="752"/>
      <c r="B117" s="739">
        <v>110</v>
      </c>
      <c r="C117" s="753"/>
      <c r="D117" s="380"/>
      <c r="E117" s="380"/>
      <c r="F117" s="377">
        <f>C117+D117+E117</f>
        <v>0</v>
      </c>
      <c r="G117" s="417"/>
      <c r="H117" s="380"/>
      <c r="I117" s="380"/>
      <c r="J117" s="380"/>
      <c r="K117" s="380"/>
      <c r="L117" s="380"/>
      <c r="M117" s="741"/>
      <c r="N117" s="744">
        <f t="shared" si="7"/>
        <v>0</v>
      </c>
    </row>
    <row r="118" spans="1:14" s="192" customFormat="1" ht="10.8" thickBot="1" x14ac:dyDescent="0.25">
      <c r="A118" s="383" t="s">
        <v>757</v>
      </c>
      <c r="B118" s="379">
        <v>111</v>
      </c>
      <c r="C118" s="748">
        <f>SUM(C97:C117)</f>
        <v>0</v>
      </c>
      <c r="D118" s="748">
        <f>SUM(D97:D117)</f>
        <v>0</v>
      </c>
      <c r="E118" s="748">
        <f>SUM(E97:E117)</f>
        <v>0</v>
      </c>
      <c r="F118" s="748">
        <f t="shared" ref="F118:F138" si="10">C118+D118+E118</f>
        <v>0</v>
      </c>
      <c r="G118" s="762"/>
      <c r="H118" s="748">
        <f t="shared" ref="H118:M118" si="11">SUM(H97:H117)</f>
        <v>0</v>
      </c>
      <c r="I118" s="748">
        <f t="shared" si="11"/>
        <v>0</v>
      </c>
      <c r="J118" s="748">
        <f t="shared" si="11"/>
        <v>0</v>
      </c>
      <c r="K118" s="748">
        <f t="shared" si="11"/>
        <v>0</v>
      </c>
      <c r="L118" s="748">
        <f t="shared" si="11"/>
        <v>0</v>
      </c>
      <c r="M118" s="748">
        <f t="shared" si="11"/>
        <v>0</v>
      </c>
      <c r="N118" s="748">
        <f t="shared" si="7"/>
        <v>0</v>
      </c>
    </row>
    <row r="119" spans="1:14" ht="9.75" customHeight="1" x14ac:dyDescent="0.2">
      <c r="A119" s="777" t="s">
        <v>600</v>
      </c>
      <c r="B119" s="737">
        <v>112</v>
      </c>
      <c r="C119" s="753"/>
      <c r="D119" s="380"/>
      <c r="E119" s="380"/>
      <c r="F119" s="381">
        <f t="shared" si="10"/>
        <v>0</v>
      </c>
      <c r="G119" s="415"/>
      <c r="H119" s="380"/>
      <c r="I119" s="380"/>
      <c r="J119" s="380"/>
      <c r="K119" s="380"/>
      <c r="L119" s="380"/>
      <c r="M119" s="741"/>
      <c r="N119" s="744">
        <f t="shared" si="7"/>
        <v>0</v>
      </c>
    </row>
    <row r="120" spans="1:14" ht="9.75" customHeight="1" x14ac:dyDescent="0.2">
      <c r="A120" s="734" t="s">
        <v>98</v>
      </c>
      <c r="B120" s="738">
        <v>113</v>
      </c>
      <c r="C120" s="753"/>
      <c r="D120" s="380"/>
      <c r="E120" s="380"/>
      <c r="F120" s="381">
        <f t="shared" si="10"/>
        <v>0</v>
      </c>
      <c r="G120" s="415"/>
      <c r="H120" s="380"/>
      <c r="I120" s="380"/>
      <c r="J120" s="380"/>
      <c r="K120" s="380"/>
      <c r="L120" s="380"/>
      <c r="M120" s="741"/>
      <c r="N120" s="744">
        <f t="shared" si="7"/>
        <v>0</v>
      </c>
    </row>
    <row r="121" spans="1:14" ht="9.75" customHeight="1" x14ac:dyDescent="0.2">
      <c r="A121" s="734" t="s">
        <v>376</v>
      </c>
      <c r="B121" s="738">
        <v>114</v>
      </c>
      <c r="C121" s="753"/>
      <c r="D121" s="380"/>
      <c r="E121" s="380"/>
      <c r="F121" s="381">
        <f t="shared" si="10"/>
        <v>0</v>
      </c>
      <c r="G121" s="415"/>
      <c r="H121" s="380"/>
      <c r="I121" s="380"/>
      <c r="J121" s="380"/>
      <c r="K121" s="380"/>
      <c r="L121" s="380"/>
      <c r="M121" s="741"/>
      <c r="N121" s="744">
        <f t="shared" si="7"/>
        <v>0</v>
      </c>
    </row>
    <row r="122" spans="1:14" ht="9.75" customHeight="1" x14ac:dyDescent="0.2">
      <c r="A122" s="734" t="s">
        <v>112</v>
      </c>
      <c r="B122" s="738">
        <v>115</v>
      </c>
      <c r="C122" s="753"/>
      <c r="D122" s="380"/>
      <c r="E122" s="380"/>
      <c r="F122" s="381">
        <f t="shared" si="10"/>
        <v>0</v>
      </c>
      <c r="G122" s="415"/>
      <c r="H122" s="380"/>
      <c r="I122" s="380"/>
      <c r="J122" s="380"/>
      <c r="K122" s="380"/>
      <c r="L122" s="380"/>
      <c r="M122" s="741"/>
      <c r="N122" s="744">
        <f t="shared" si="7"/>
        <v>0</v>
      </c>
    </row>
    <row r="123" spans="1:14" ht="9.75" customHeight="1" x14ac:dyDescent="0.2">
      <c r="A123" s="734" t="s">
        <v>113</v>
      </c>
      <c r="B123" s="738">
        <v>116</v>
      </c>
      <c r="C123" s="753"/>
      <c r="D123" s="380"/>
      <c r="E123" s="380"/>
      <c r="F123" s="381">
        <f t="shared" si="10"/>
        <v>0</v>
      </c>
      <c r="G123" s="415"/>
      <c r="H123" s="380"/>
      <c r="I123" s="380"/>
      <c r="J123" s="380"/>
      <c r="K123" s="380"/>
      <c r="L123" s="380"/>
      <c r="M123" s="741"/>
      <c r="N123" s="744">
        <f t="shared" si="7"/>
        <v>0</v>
      </c>
    </row>
    <row r="124" spans="1:14" ht="9.75" customHeight="1" x14ac:dyDescent="0.2">
      <c r="A124" s="734" t="s">
        <v>114</v>
      </c>
      <c r="B124" s="738">
        <v>117</v>
      </c>
      <c r="C124" s="753"/>
      <c r="D124" s="380"/>
      <c r="E124" s="380"/>
      <c r="F124" s="381">
        <f t="shared" si="10"/>
        <v>0</v>
      </c>
      <c r="G124" s="415"/>
      <c r="H124" s="380"/>
      <c r="I124" s="380"/>
      <c r="J124" s="380"/>
      <c r="K124" s="380"/>
      <c r="L124" s="380"/>
      <c r="M124" s="741"/>
      <c r="N124" s="744">
        <f t="shared" si="7"/>
        <v>0</v>
      </c>
    </row>
    <row r="125" spans="1:14" ht="9.75" customHeight="1" x14ac:dyDescent="0.2">
      <c r="A125" s="734" t="s">
        <v>715</v>
      </c>
      <c r="B125" s="738">
        <v>118</v>
      </c>
      <c r="C125" s="753"/>
      <c r="D125" s="380"/>
      <c r="E125" s="380"/>
      <c r="F125" s="381">
        <f t="shared" si="10"/>
        <v>0</v>
      </c>
      <c r="G125" s="415"/>
      <c r="H125" s="380"/>
      <c r="I125" s="380"/>
      <c r="J125" s="380"/>
      <c r="K125" s="380"/>
      <c r="L125" s="380"/>
      <c r="M125" s="741"/>
      <c r="N125" s="744">
        <f t="shared" si="7"/>
        <v>0</v>
      </c>
    </row>
    <row r="126" spans="1:14" ht="9.75" customHeight="1" x14ac:dyDescent="0.2">
      <c r="A126" s="734" t="s">
        <v>293</v>
      </c>
      <c r="B126" s="738">
        <v>119</v>
      </c>
      <c r="C126" s="753"/>
      <c r="D126" s="380"/>
      <c r="E126" s="380"/>
      <c r="F126" s="381">
        <f t="shared" si="10"/>
        <v>0</v>
      </c>
      <c r="G126" s="415"/>
      <c r="H126" s="380"/>
      <c r="I126" s="380"/>
      <c r="J126" s="380"/>
      <c r="K126" s="380"/>
      <c r="L126" s="380"/>
      <c r="M126" s="741"/>
      <c r="N126" s="744">
        <f t="shared" si="7"/>
        <v>0</v>
      </c>
    </row>
    <row r="127" spans="1:14" ht="9.75" customHeight="1" x14ac:dyDescent="0.2">
      <c r="A127" s="734" t="s">
        <v>115</v>
      </c>
      <c r="B127" s="738">
        <v>120</v>
      </c>
      <c r="C127" s="753"/>
      <c r="D127" s="380"/>
      <c r="E127" s="380"/>
      <c r="F127" s="381">
        <f t="shared" si="10"/>
        <v>0</v>
      </c>
      <c r="G127" s="415"/>
      <c r="H127" s="380"/>
      <c r="I127" s="380"/>
      <c r="J127" s="380"/>
      <c r="K127" s="380"/>
      <c r="L127" s="380"/>
      <c r="M127" s="741"/>
      <c r="N127" s="744">
        <f t="shared" si="7"/>
        <v>0</v>
      </c>
    </row>
    <row r="128" spans="1:14" ht="9.75" customHeight="1" x14ac:dyDescent="0.2">
      <c r="A128" s="734" t="s">
        <v>116</v>
      </c>
      <c r="B128" s="738">
        <v>121</v>
      </c>
      <c r="C128" s="753"/>
      <c r="D128" s="380"/>
      <c r="E128" s="380"/>
      <c r="F128" s="381">
        <f t="shared" si="10"/>
        <v>0</v>
      </c>
      <c r="G128" s="415"/>
      <c r="H128" s="380"/>
      <c r="I128" s="380"/>
      <c r="J128" s="380"/>
      <c r="K128" s="380"/>
      <c r="L128" s="380"/>
      <c r="M128" s="741"/>
      <c r="N128" s="744">
        <f t="shared" si="7"/>
        <v>0</v>
      </c>
    </row>
    <row r="129" spans="1:14" ht="9.75" customHeight="1" x14ac:dyDescent="0.2">
      <c r="A129" s="733" t="s">
        <v>362</v>
      </c>
      <c r="B129" s="738">
        <v>122</v>
      </c>
      <c r="C129" s="753"/>
      <c r="D129" s="380"/>
      <c r="E129" s="380"/>
      <c r="F129" s="381">
        <f t="shared" si="10"/>
        <v>0</v>
      </c>
      <c r="G129" s="414"/>
      <c r="H129" s="380"/>
      <c r="I129" s="380"/>
      <c r="J129" s="380"/>
      <c r="K129" s="380"/>
      <c r="L129" s="380"/>
      <c r="M129" s="741"/>
      <c r="N129" s="744">
        <f t="shared" si="7"/>
        <v>0</v>
      </c>
    </row>
    <row r="130" spans="1:14" ht="9.75" customHeight="1" x14ac:dyDescent="0.2">
      <c r="A130" s="733" t="s">
        <v>365</v>
      </c>
      <c r="B130" s="738">
        <v>123</v>
      </c>
      <c r="C130" s="753"/>
      <c r="D130" s="380"/>
      <c r="E130" s="380"/>
      <c r="F130" s="381">
        <f t="shared" si="10"/>
        <v>0</v>
      </c>
      <c r="G130" s="414"/>
      <c r="H130" s="380"/>
      <c r="I130" s="380"/>
      <c r="J130" s="380"/>
      <c r="K130" s="380"/>
      <c r="L130" s="380"/>
      <c r="M130" s="741"/>
      <c r="N130" s="744">
        <f t="shared" ref="N130:N138" si="12">IF(SUM(H130+I130+J130+K130+L130+M130)&lt;&gt;F130,"Error",F130)</f>
        <v>0</v>
      </c>
    </row>
    <row r="131" spans="1:14" ht="9.75" customHeight="1" x14ac:dyDescent="0.2">
      <c r="A131" s="733" t="s">
        <v>367</v>
      </c>
      <c r="B131" s="738">
        <v>124</v>
      </c>
      <c r="C131" s="753"/>
      <c r="D131" s="380"/>
      <c r="E131" s="380"/>
      <c r="F131" s="381">
        <f t="shared" si="10"/>
        <v>0</v>
      </c>
      <c r="G131" s="414"/>
      <c r="H131" s="380"/>
      <c r="I131" s="380"/>
      <c r="J131" s="380"/>
      <c r="K131" s="380"/>
      <c r="L131" s="380"/>
      <c r="M131" s="741"/>
      <c r="N131" s="744">
        <f t="shared" si="12"/>
        <v>0</v>
      </c>
    </row>
    <row r="132" spans="1:14" ht="9.75" customHeight="1" x14ac:dyDescent="0.2">
      <c r="A132" s="733" t="s">
        <v>296</v>
      </c>
      <c r="B132" s="738">
        <v>125</v>
      </c>
      <c r="C132" s="753"/>
      <c r="D132" s="380"/>
      <c r="E132" s="380"/>
      <c r="F132" s="381">
        <f t="shared" si="10"/>
        <v>0</v>
      </c>
      <c r="G132" s="415"/>
      <c r="H132" s="380"/>
      <c r="I132" s="380"/>
      <c r="J132" s="380"/>
      <c r="K132" s="380"/>
      <c r="L132" s="380"/>
      <c r="M132" s="741"/>
      <c r="N132" s="744">
        <f t="shared" si="12"/>
        <v>0</v>
      </c>
    </row>
    <row r="133" spans="1:14" ht="9.75" customHeight="1" x14ac:dyDescent="0.2">
      <c r="A133" s="733" t="s">
        <v>294</v>
      </c>
      <c r="B133" s="738">
        <v>126</v>
      </c>
      <c r="C133" s="753"/>
      <c r="D133" s="380"/>
      <c r="E133" s="380"/>
      <c r="F133" s="381">
        <f t="shared" si="10"/>
        <v>0</v>
      </c>
      <c r="G133" s="415"/>
      <c r="H133" s="380"/>
      <c r="I133" s="380"/>
      <c r="J133" s="380"/>
      <c r="K133" s="380"/>
      <c r="L133" s="380"/>
      <c r="M133" s="741"/>
      <c r="N133" s="744">
        <f t="shared" si="12"/>
        <v>0</v>
      </c>
    </row>
    <row r="134" spans="1:14" ht="9.75" customHeight="1" x14ac:dyDescent="0.2">
      <c r="A134" s="733" t="s">
        <v>313</v>
      </c>
      <c r="B134" s="738">
        <v>127</v>
      </c>
      <c r="C134" s="753"/>
      <c r="D134" s="380"/>
      <c r="E134" s="380"/>
      <c r="F134" s="381">
        <f t="shared" si="10"/>
        <v>0</v>
      </c>
      <c r="G134" s="415"/>
      <c r="H134" s="380"/>
      <c r="I134" s="380"/>
      <c r="J134" s="380"/>
      <c r="K134" s="380"/>
      <c r="L134" s="380"/>
      <c r="M134" s="741"/>
      <c r="N134" s="744">
        <f t="shared" si="12"/>
        <v>0</v>
      </c>
    </row>
    <row r="135" spans="1:14" ht="9.75" customHeight="1" x14ac:dyDescent="0.2">
      <c r="A135" s="733" t="s">
        <v>333</v>
      </c>
      <c r="B135" s="738">
        <v>128</v>
      </c>
      <c r="C135" s="753"/>
      <c r="D135" s="380"/>
      <c r="E135" s="380"/>
      <c r="F135" s="381">
        <f t="shared" si="10"/>
        <v>0</v>
      </c>
      <c r="G135" s="415"/>
      <c r="H135" s="380"/>
      <c r="I135" s="380"/>
      <c r="J135" s="380"/>
      <c r="K135" s="380"/>
      <c r="L135" s="380"/>
      <c r="M135" s="741"/>
      <c r="N135" s="744">
        <f t="shared" si="12"/>
        <v>0</v>
      </c>
    </row>
    <row r="136" spans="1:14" s="192" customFormat="1" ht="9.75" customHeight="1" thickBot="1" x14ac:dyDescent="0.25">
      <c r="A136" s="735"/>
      <c r="B136" s="739">
        <v>129</v>
      </c>
      <c r="C136" s="753"/>
      <c r="D136" s="380"/>
      <c r="E136" s="380"/>
      <c r="F136" s="381">
        <f t="shared" si="10"/>
        <v>0</v>
      </c>
      <c r="G136" s="416"/>
      <c r="H136" s="380"/>
      <c r="I136" s="380"/>
      <c r="J136" s="380"/>
      <c r="K136" s="380"/>
      <c r="L136" s="380"/>
      <c r="M136" s="741"/>
      <c r="N136" s="744">
        <f t="shared" si="12"/>
        <v>0</v>
      </c>
    </row>
    <row r="137" spans="1:14" s="192" customFormat="1" ht="10.8" thickBot="1" x14ac:dyDescent="0.25">
      <c r="A137" s="749" t="s">
        <v>154</v>
      </c>
      <c r="B137" s="379">
        <v>130</v>
      </c>
      <c r="C137" s="748">
        <f>SUM(C119:C136)</f>
        <v>0</v>
      </c>
      <c r="D137" s="748">
        <f>SUM(D119:D136)</f>
        <v>0</v>
      </c>
      <c r="E137" s="748">
        <f>SUM(E119:E136)</f>
        <v>0</v>
      </c>
      <c r="F137" s="748">
        <f t="shared" si="10"/>
        <v>0</v>
      </c>
      <c r="G137" s="762"/>
      <c r="H137" s="748">
        <f t="shared" ref="H137:M137" si="13">SUM(H119:H136)</f>
        <v>0</v>
      </c>
      <c r="I137" s="748">
        <f>SUM(I119:I136)</f>
        <v>0</v>
      </c>
      <c r="J137" s="748">
        <f t="shared" si="13"/>
        <v>0</v>
      </c>
      <c r="K137" s="748">
        <f t="shared" si="13"/>
        <v>0</v>
      </c>
      <c r="L137" s="748">
        <f t="shared" si="13"/>
        <v>0</v>
      </c>
      <c r="M137" s="748">
        <f t="shared" si="13"/>
        <v>0</v>
      </c>
      <c r="N137" s="748">
        <f t="shared" si="12"/>
        <v>0</v>
      </c>
    </row>
    <row r="138" spans="1:14" s="192" customFormat="1" ht="10.8" thickBot="1" x14ac:dyDescent="0.25">
      <c r="A138" s="749" t="s">
        <v>59</v>
      </c>
      <c r="B138" s="379">
        <v>131</v>
      </c>
      <c r="C138" s="748">
        <f>C96+C118+C137</f>
        <v>0</v>
      </c>
      <c r="D138" s="748">
        <f>D96+D118+D137</f>
        <v>0</v>
      </c>
      <c r="E138" s="748">
        <f>E96+E118+E137</f>
        <v>0</v>
      </c>
      <c r="F138" s="748">
        <f t="shared" si="10"/>
        <v>0</v>
      </c>
      <c r="G138" s="762"/>
      <c r="H138" s="748">
        <f t="shared" ref="H138:M138" si="14">H96+H118+H137</f>
        <v>0</v>
      </c>
      <c r="I138" s="748">
        <f t="shared" si="14"/>
        <v>0</v>
      </c>
      <c r="J138" s="748">
        <f t="shared" si="14"/>
        <v>0</v>
      </c>
      <c r="K138" s="748">
        <f t="shared" si="14"/>
        <v>0</v>
      </c>
      <c r="L138" s="748">
        <f t="shared" si="14"/>
        <v>0</v>
      </c>
      <c r="M138" s="748">
        <f t="shared" si="14"/>
        <v>0</v>
      </c>
      <c r="N138" s="748">
        <f t="shared" si="12"/>
        <v>0</v>
      </c>
    </row>
    <row r="139" spans="1:14" s="192" customFormat="1" ht="12" customHeight="1" x14ac:dyDescent="0.2">
      <c r="A139" s="196"/>
      <c r="B139" s="89"/>
      <c r="C139" s="197"/>
      <c r="D139" s="197"/>
      <c r="E139" s="197"/>
      <c r="F139" s="197"/>
      <c r="G139" s="394"/>
      <c r="H139" s="197"/>
      <c r="I139" s="197"/>
      <c r="J139" s="197"/>
      <c r="K139" s="197"/>
      <c r="L139" s="197"/>
      <c r="M139" s="197"/>
      <c r="N139" s="197"/>
    </row>
    <row r="140" spans="1:14" s="192" customFormat="1" ht="12" customHeight="1" x14ac:dyDescent="0.2">
      <c r="A140" s="196"/>
      <c r="B140" s="89"/>
      <c r="C140" s="197"/>
      <c r="D140" s="197"/>
      <c r="E140" s="197"/>
      <c r="F140" s="197"/>
      <c r="G140" s="394"/>
      <c r="H140" s="197"/>
      <c r="I140" s="197"/>
      <c r="J140" s="197"/>
      <c r="K140" s="197"/>
      <c r="L140" s="197"/>
      <c r="M140" s="197"/>
      <c r="N140" s="197"/>
    </row>
    <row r="141" spans="1:14" s="192" customFormat="1" ht="12" customHeight="1" x14ac:dyDescent="0.2">
      <c r="A141" s="196"/>
      <c r="B141" s="89"/>
      <c r="C141" s="197"/>
      <c r="D141" s="197"/>
      <c r="E141" s="197"/>
      <c r="F141" s="197"/>
      <c r="G141" s="394"/>
      <c r="H141" s="197"/>
      <c r="I141" s="197"/>
      <c r="J141" s="197"/>
      <c r="K141" s="197"/>
      <c r="L141" s="197"/>
      <c r="M141" s="197"/>
      <c r="N141" s="197"/>
    </row>
    <row r="142" spans="1:14" s="192" customFormat="1" ht="12" customHeight="1" x14ac:dyDescent="0.2">
      <c r="A142" s="196"/>
      <c r="B142" s="89"/>
      <c r="C142" s="197"/>
      <c r="D142" s="197"/>
      <c r="E142" s="197"/>
      <c r="F142" s="197"/>
      <c r="G142" s="394"/>
      <c r="H142" s="197"/>
      <c r="I142" s="197"/>
      <c r="J142" s="197"/>
      <c r="K142" s="197"/>
      <c r="L142" s="197"/>
      <c r="M142" s="197"/>
      <c r="N142" s="197"/>
    </row>
    <row r="143" spans="1:14" s="192" customFormat="1" ht="12" customHeight="1" x14ac:dyDescent="0.2">
      <c r="A143" s="196"/>
      <c r="B143" s="89"/>
      <c r="C143" s="197"/>
      <c r="D143" s="197"/>
      <c r="E143" s="197"/>
      <c r="F143" s="197"/>
      <c r="G143" s="394"/>
      <c r="H143" s="197"/>
      <c r="I143" s="197"/>
      <c r="J143" s="197"/>
      <c r="K143" s="197"/>
      <c r="L143" s="197"/>
      <c r="M143" s="197"/>
      <c r="N143" s="197"/>
    </row>
    <row r="144" spans="1:14" s="192" customFormat="1" ht="12" customHeight="1" x14ac:dyDescent="0.2">
      <c r="A144" s="196"/>
      <c r="B144" s="89"/>
      <c r="C144" s="197"/>
      <c r="D144" s="197"/>
      <c r="E144" s="197"/>
      <c r="F144" s="197"/>
      <c r="G144" s="394"/>
      <c r="H144" s="197"/>
      <c r="I144" s="197"/>
      <c r="J144" s="197"/>
      <c r="K144" s="197"/>
      <c r="L144" s="197"/>
      <c r="M144" s="197"/>
      <c r="N144" s="197"/>
    </row>
    <row r="145" spans="1:14" s="192" customFormat="1" ht="12" customHeight="1" x14ac:dyDescent="0.2">
      <c r="A145" s="196"/>
      <c r="B145" s="89"/>
      <c r="C145" s="197"/>
      <c r="D145" s="197"/>
      <c r="E145" s="197"/>
      <c r="F145" s="197"/>
      <c r="G145" s="394"/>
      <c r="H145" s="197"/>
      <c r="I145" s="197"/>
      <c r="J145" s="197"/>
      <c r="K145" s="197"/>
      <c r="L145" s="197"/>
      <c r="M145" s="197"/>
      <c r="N145" s="197"/>
    </row>
    <row r="146" spans="1:14" s="192" customFormat="1" ht="12" customHeight="1" x14ac:dyDescent="0.2">
      <c r="A146" s="196"/>
      <c r="B146" s="89"/>
      <c r="C146" s="197"/>
      <c r="D146" s="197"/>
      <c r="E146" s="197"/>
      <c r="F146" s="197"/>
      <c r="G146" s="394"/>
      <c r="H146" s="197"/>
      <c r="I146" s="197"/>
      <c r="J146" s="197"/>
      <c r="K146" s="197"/>
      <c r="L146" s="197"/>
      <c r="M146" s="197"/>
      <c r="N146" s="197"/>
    </row>
    <row r="147" spans="1:14" s="192" customFormat="1" ht="12" customHeight="1" x14ac:dyDescent="0.2">
      <c r="A147" s="196"/>
      <c r="B147" s="89"/>
      <c r="C147" s="197"/>
      <c r="D147" s="197"/>
      <c r="E147" s="197"/>
      <c r="F147" s="197"/>
      <c r="G147" s="394"/>
      <c r="H147" s="197"/>
      <c r="I147" s="197"/>
      <c r="J147" s="197"/>
      <c r="K147" s="197"/>
      <c r="L147" s="197"/>
      <c r="M147" s="197"/>
      <c r="N147" s="197"/>
    </row>
    <row r="148" spans="1:14" s="192" customFormat="1" ht="12" customHeight="1" x14ac:dyDescent="0.2">
      <c r="A148" s="196"/>
      <c r="B148" s="89"/>
      <c r="C148" s="197"/>
      <c r="D148" s="197"/>
      <c r="E148" s="197"/>
      <c r="F148" s="197"/>
      <c r="G148" s="394"/>
      <c r="H148" s="197"/>
      <c r="I148" s="197"/>
      <c r="J148" s="197"/>
      <c r="K148" s="197"/>
      <c r="L148" s="197"/>
      <c r="M148" s="197"/>
      <c r="N148" s="197"/>
    </row>
    <row r="149" spans="1:14" s="192" customFormat="1" ht="12" customHeight="1" x14ac:dyDescent="0.2">
      <c r="A149" s="196"/>
      <c r="B149" s="89"/>
      <c r="C149" s="197"/>
      <c r="D149" s="197"/>
      <c r="E149" s="197"/>
      <c r="F149" s="197"/>
      <c r="G149" s="394"/>
      <c r="H149" s="197"/>
      <c r="I149" s="197"/>
      <c r="J149" s="197"/>
      <c r="K149" s="197"/>
      <c r="L149" s="197"/>
      <c r="M149" s="197"/>
      <c r="N149" s="197"/>
    </row>
    <row r="150" spans="1:14" ht="6.75" customHeight="1" x14ac:dyDescent="0.2">
      <c r="A150" s="196"/>
      <c r="B150" s="89"/>
      <c r="C150" s="197"/>
      <c r="D150" s="197"/>
      <c r="E150" s="197"/>
      <c r="F150" s="197"/>
      <c r="G150" s="394"/>
      <c r="H150" s="197"/>
      <c r="I150" s="197"/>
      <c r="J150" s="197"/>
      <c r="K150" s="197"/>
      <c r="L150" s="197"/>
      <c r="M150" s="197"/>
      <c r="N150" s="197"/>
    </row>
    <row r="151" spans="1:14" x14ac:dyDescent="0.2">
      <c r="A151" s="115"/>
      <c r="B151" s="89"/>
      <c r="C151" s="198"/>
      <c r="D151" s="198"/>
      <c r="E151" s="198"/>
      <c r="F151" s="198"/>
      <c r="G151" s="395"/>
      <c r="H151" s="199"/>
      <c r="I151" s="199"/>
      <c r="J151" s="199"/>
      <c r="K151" s="199"/>
      <c r="L151" s="199"/>
      <c r="M151" s="199"/>
      <c r="N151" s="200"/>
    </row>
    <row r="152" spans="1:14" x14ac:dyDescent="0.2">
      <c r="A152" s="115"/>
      <c r="B152" s="89"/>
      <c r="C152" s="201"/>
      <c r="D152" s="201"/>
      <c r="E152" s="201"/>
      <c r="F152" s="201"/>
      <c r="G152" s="396"/>
      <c r="H152" s="202"/>
      <c r="I152" s="202"/>
      <c r="J152" s="202"/>
      <c r="K152" s="202"/>
      <c r="L152" s="202"/>
      <c r="M152" s="202"/>
    </row>
    <row r="154" spans="1:14" ht="13.2" x14ac:dyDescent="0.25">
      <c r="A154" s="203"/>
      <c r="B154" s="89"/>
      <c r="C154" s="201"/>
      <c r="D154" s="201"/>
      <c r="E154" s="201"/>
      <c r="G154" s="397"/>
      <c r="N154" s="204"/>
    </row>
  </sheetData>
  <sheetProtection algorithmName="SHA-512" hashValue="6p2dQSXqQgkQ54zIJ0TYm+nkT43U/yV986vVQvR4WigX/vkpCWGH8nZ6ns18r9wkmqA4s0nlCNbKCeiJYcoVmg==" saltValue="S6LlvppcvCSGKZqFh8JMtA==" spinCount="100000" sheet="1" scenarios="1"/>
  <mergeCells count="22">
    <mergeCell ref="I6:I7"/>
    <mergeCell ref="A5:N5"/>
    <mergeCell ref="A1:M1"/>
    <mergeCell ref="N6:N7"/>
    <mergeCell ref="B6:B7"/>
    <mergeCell ref="D6:E6"/>
    <mergeCell ref="C6:C7"/>
    <mergeCell ref="F6:F7"/>
    <mergeCell ref="G6:G7"/>
    <mergeCell ref="H6:H7"/>
    <mergeCell ref="J6:J7"/>
    <mergeCell ref="K6:K7"/>
    <mergeCell ref="L6:L7"/>
    <mergeCell ref="M6:M7"/>
    <mergeCell ref="A6:A7"/>
    <mergeCell ref="A4:N4"/>
    <mergeCell ref="K2:M2"/>
    <mergeCell ref="K3:M3"/>
    <mergeCell ref="A2:C2"/>
    <mergeCell ref="A3:C3"/>
    <mergeCell ref="D2:I2"/>
    <mergeCell ref="D3:I3"/>
  </mergeCells>
  <phoneticPr fontId="0" type="noConversion"/>
  <printOptions horizontalCentered="1"/>
  <pageMargins left="0.5" right="0.25" top="0.67" bottom="0.25" header="0.25" footer="0.25"/>
  <pageSetup scale="73" fitToHeight="0" orientation="landscape" r:id="rId1"/>
  <headerFooter alignWithMargins="0">
    <oddFooter>&amp;L&amp;8 470-0030 (Rev. 02/25)&amp;C&amp;8&amp;P</oddFooter>
  </headerFooter>
  <rowBreaks count="4" manualBreakCount="4">
    <brk id="33" max="16383" man="1"/>
    <brk id="64" max="16383" man="1"/>
    <brk id="96" max="16383" man="1"/>
    <brk id="1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1:H119"/>
  <sheetViews>
    <sheetView showGridLines="0" showZeros="0" topLeftCell="A90" workbookViewId="0">
      <selection activeCell="C108" sqref="C108"/>
    </sheetView>
  </sheetViews>
  <sheetFormatPr defaultColWidth="7.453125" defaultRowHeight="13.2" x14ac:dyDescent="0.25"/>
  <cols>
    <col min="1" max="1" width="22.453125" style="167" customWidth="1"/>
    <col min="2" max="2" width="15.81640625" style="167" customWidth="1"/>
    <col min="3" max="3" width="7.81640625" style="211" customWidth="1"/>
    <col min="4" max="5" width="16.6328125" style="167" customWidth="1"/>
    <col min="6" max="7" width="7.453125" style="167"/>
    <col min="8" max="8" width="34.08984375" style="167" bestFit="1" customWidth="1"/>
    <col min="9" max="16384" width="7.453125" style="167"/>
  </cols>
  <sheetData>
    <row r="1" spans="1:5" ht="11.4" customHeight="1" x14ac:dyDescent="0.25">
      <c r="A1" s="1621" t="s">
        <v>75</v>
      </c>
      <c r="B1" s="1621"/>
      <c r="C1" s="1621"/>
      <c r="D1" s="1621"/>
      <c r="E1" s="1621"/>
    </row>
    <row r="2" spans="1:5" s="110" customFormat="1" ht="21" customHeight="1" x14ac:dyDescent="0.2">
      <c r="A2" s="175" t="s">
        <v>194</v>
      </c>
      <c r="B2" s="1717">
        <f>Certification!A5</f>
        <v>0</v>
      </c>
      <c r="C2" s="1718"/>
      <c r="D2" s="111" t="s">
        <v>569</v>
      </c>
      <c r="E2" s="206" t="str">
        <f>CONCATENATE(Certification!$H$27," ",Certification!$H$28)</f>
        <v xml:space="preserve"> </v>
      </c>
    </row>
    <row r="3" spans="1:5" s="110" customFormat="1" ht="10.199999999999999" customHeight="1" x14ac:dyDescent="0.2">
      <c r="A3" s="175" t="s">
        <v>792</v>
      </c>
      <c r="B3" s="1427">
        <f>Certification!C11</f>
        <v>0</v>
      </c>
      <c r="C3" s="1428"/>
      <c r="D3" s="207" t="s">
        <v>88</v>
      </c>
      <c r="E3" s="114">
        <f>Certification!H11</f>
        <v>0</v>
      </c>
    </row>
    <row r="4" spans="1:5" ht="4.2" customHeight="1" thickBot="1" x14ac:dyDescent="0.3">
      <c r="C4" s="167"/>
    </row>
    <row r="5" spans="1:5" s="110" customFormat="1" ht="10.8" thickBot="1" x14ac:dyDescent="0.25">
      <c r="A5" s="1706" t="s">
        <v>439</v>
      </c>
      <c r="B5" s="1707"/>
      <c r="C5" s="1707"/>
      <c r="D5" s="1707"/>
      <c r="E5" s="1708"/>
    </row>
    <row r="6" spans="1:5" s="110" customFormat="1" ht="12" customHeight="1" thickBot="1" x14ac:dyDescent="0.25">
      <c r="A6" s="1709" t="s">
        <v>173</v>
      </c>
      <c r="B6" s="1710"/>
      <c r="C6" s="1713" t="s">
        <v>2</v>
      </c>
      <c r="D6" s="1715" t="s">
        <v>172</v>
      </c>
      <c r="E6" s="1716"/>
    </row>
    <row r="7" spans="1:5" s="110" customFormat="1" ht="21" thickBot="1" x14ac:dyDescent="0.25">
      <c r="A7" s="1711"/>
      <c r="B7" s="1712"/>
      <c r="C7" s="1714"/>
      <c r="D7" s="778" t="s">
        <v>197</v>
      </c>
      <c r="E7" s="778" t="s">
        <v>198</v>
      </c>
    </row>
    <row r="8" spans="1:5" s="110" customFormat="1" ht="10.8" thickBot="1" x14ac:dyDescent="0.25">
      <c r="A8" s="1719" t="s">
        <v>175</v>
      </c>
      <c r="B8" s="1720"/>
      <c r="C8" s="1720"/>
      <c r="D8" s="1720"/>
      <c r="E8" s="1721"/>
    </row>
    <row r="9" spans="1:5" s="110" customFormat="1" ht="10.8" thickBot="1" x14ac:dyDescent="0.25">
      <c r="A9" s="317" t="s">
        <v>635</v>
      </c>
      <c r="B9" s="318"/>
      <c r="C9" s="318"/>
      <c r="D9" s="318"/>
      <c r="E9" s="319"/>
    </row>
    <row r="10" spans="1:5" s="110" customFormat="1" ht="10.199999999999999" x14ac:dyDescent="0.2">
      <c r="A10" s="1689" t="s">
        <v>624</v>
      </c>
      <c r="B10" s="1690"/>
      <c r="C10" s="779">
        <v>801</v>
      </c>
      <c r="D10" s="791"/>
      <c r="E10" s="792"/>
    </row>
    <row r="11" spans="1:5" s="110" customFormat="1" ht="10.199999999999999" x14ac:dyDescent="0.2">
      <c r="A11" s="1676" t="s">
        <v>625</v>
      </c>
      <c r="B11" s="1677"/>
      <c r="C11" s="780">
        <v>802</v>
      </c>
      <c r="D11" s="793"/>
      <c r="E11" s="794"/>
    </row>
    <row r="12" spans="1:5" s="110" customFormat="1" ht="10.199999999999999" x14ac:dyDescent="0.2">
      <c r="A12" s="1676" t="s">
        <v>626</v>
      </c>
      <c r="B12" s="1677"/>
      <c r="C12" s="780">
        <v>803</v>
      </c>
      <c r="D12" s="793"/>
      <c r="E12" s="794"/>
    </row>
    <row r="13" spans="1:5" s="110" customFormat="1" ht="10.199999999999999" x14ac:dyDescent="0.2">
      <c r="A13" s="1676" t="s">
        <v>629</v>
      </c>
      <c r="B13" s="1677"/>
      <c r="C13" s="780">
        <v>804</v>
      </c>
      <c r="D13" s="793"/>
      <c r="E13" s="794"/>
    </row>
    <row r="14" spans="1:5" s="110" customFormat="1" ht="10.199999999999999" x14ac:dyDescent="0.2">
      <c r="A14" s="1676" t="s">
        <v>627</v>
      </c>
      <c r="B14" s="1677"/>
      <c r="C14" s="780">
        <v>805</v>
      </c>
      <c r="D14" s="793"/>
      <c r="E14" s="794"/>
    </row>
    <row r="15" spans="1:5" s="110" customFormat="1" ht="10.199999999999999" x14ac:dyDescent="0.2">
      <c r="A15" s="1704" t="s">
        <v>628</v>
      </c>
      <c r="B15" s="1705"/>
      <c r="C15" s="780">
        <v>806</v>
      </c>
      <c r="D15" s="793"/>
      <c r="E15" s="794"/>
    </row>
    <row r="16" spans="1:5" s="110" customFormat="1" ht="10.199999999999999" x14ac:dyDescent="0.2">
      <c r="A16" s="1676" t="s">
        <v>631</v>
      </c>
      <c r="B16" s="1677"/>
      <c r="C16" s="780">
        <v>807</v>
      </c>
      <c r="D16" s="793"/>
      <c r="E16" s="794"/>
    </row>
    <row r="17" spans="1:5" s="110" customFormat="1" ht="10.199999999999999" x14ac:dyDescent="0.2">
      <c r="A17" s="1676" t="s">
        <v>632</v>
      </c>
      <c r="B17" s="1677"/>
      <c r="C17" s="780">
        <v>808</v>
      </c>
      <c r="D17" s="793"/>
      <c r="E17" s="794"/>
    </row>
    <row r="18" spans="1:5" s="110" customFormat="1" ht="10.199999999999999" x14ac:dyDescent="0.2">
      <c r="A18" s="1676" t="s">
        <v>643</v>
      </c>
      <c r="B18" s="1677"/>
      <c r="C18" s="780">
        <v>809</v>
      </c>
      <c r="D18" s="793"/>
      <c r="E18" s="794"/>
    </row>
    <row r="19" spans="1:5" s="110" customFormat="1" ht="10.8" thickBot="1" x14ac:dyDescent="0.25">
      <c r="A19" s="1672" t="s">
        <v>633</v>
      </c>
      <c r="B19" s="1673"/>
      <c r="C19" s="781">
        <v>810</v>
      </c>
      <c r="D19" s="797"/>
      <c r="E19" s="798"/>
    </row>
    <row r="20" spans="1:5" s="110" customFormat="1" ht="10.8" thickBot="1" x14ac:dyDescent="0.25">
      <c r="A20" s="1452" t="s">
        <v>634</v>
      </c>
      <c r="B20" s="1454"/>
      <c r="C20" s="782">
        <v>811</v>
      </c>
      <c r="D20" s="783">
        <f>SUM(D9:D19)</f>
        <v>0</v>
      </c>
      <c r="E20" s="783">
        <f>SUM(E9:E19)</f>
        <v>0</v>
      </c>
    </row>
    <row r="21" spans="1:5" s="110" customFormat="1" ht="10.8" thickBot="1" x14ac:dyDescent="0.25">
      <c r="A21" s="317" t="s">
        <v>837</v>
      </c>
      <c r="B21" s="318"/>
      <c r="C21" s="318"/>
      <c r="D21" s="318"/>
      <c r="E21" s="319"/>
    </row>
    <row r="22" spans="1:5" s="110" customFormat="1" ht="10.199999999999999" x14ac:dyDescent="0.2">
      <c r="A22" s="1689" t="s">
        <v>636</v>
      </c>
      <c r="B22" s="1690"/>
      <c r="C22" s="779">
        <v>812</v>
      </c>
      <c r="D22" s="791"/>
      <c r="E22" s="792"/>
    </row>
    <row r="23" spans="1:5" s="110" customFormat="1" ht="10.199999999999999" x14ac:dyDescent="0.2">
      <c r="A23" s="1676" t="s">
        <v>637</v>
      </c>
      <c r="B23" s="1677"/>
      <c r="C23" s="784">
        <v>813</v>
      </c>
      <c r="D23" s="793"/>
      <c r="E23" s="794"/>
    </row>
    <row r="24" spans="1:5" s="110" customFormat="1" ht="10.199999999999999" x14ac:dyDescent="0.2">
      <c r="A24" s="1704" t="s">
        <v>638</v>
      </c>
      <c r="B24" s="1705"/>
      <c r="C24" s="780">
        <v>814</v>
      </c>
      <c r="D24" s="793"/>
      <c r="E24" s="794"/>
    </row>
    <row r="25" spans="1:5" s="110" customFormat="1" ht="10.199999999999999" x14ac:dyDescent="0.2">
      <c r="A25" s="1676" t="s">
        <v>639</v>
      </c>
      <c r="B25" s="1677"/>
      <c r="C25" s="784">
        <v>815</v>
      </c>
      <c r="D25" s="793"/>
      <c r="E25" s="794"/>
    </row>
    <row r="26" spans="1:5" s="110" customFormat="1" ht="10.199999999999999" x14ac:dyDescent="0.2">
      <c r="A26" s="1704" t="s">
        <v>638</v>
      </c>
      <c r="B26" s="1705"/>
      <c r="C26" s="780">
        <v>816</v>
      </c>
      <c r="D26" s="793"/>
      <c r="E26" s="794"/>
    </row>
    <row r="27" spans="1:5" s="110" customFormat="1" ht="10.199999999999999" x14ac:dyDescent="0.2">
      <c r="A27" s="1676" t="s">
        <v>640</v>
      </c>
      <c r="B27" s="1677"/>
      <c r="C27" s="784">
        <v>817</v>
      </c>
      <c r="D27" s="793"/>
      <c r="E27" s="794"/>
    </row>
    <row r="28" spans="1:5" s="110" customFormat="1" ht="10.199999999999999" x14ac:dyDescent="0.2">
      <c r="A28" s="1704" t="s">
        <v>638</v>
      </c>
      <c r="B28" s="1705"/>
      <c r="C28" s="780">
        <v>818</v>
      </c>
      <c r="D28" s="793"/>
      <c r="E28" s="794"/>
    </row>
    <row r="29" spans="1:5" s="110" customFormat="1" ht="10.199999999999999" x14ac:dyDescent="0.2">
      <c r="A29" s="1676" t="s">
        <v>644</v>
      </c>
      <c r="B29" s="1677"/>
      <c r="C29" s="784">
        <v>819</v>
      </c>
      <c r="D29" s="793"/>
      <c r="E29" s="794"/>
    </row>
    <row r="30" spans="1:5" s="110" customFormat="1" ht="10.199999999999999" x14ac:dyDescent="0.2">
      <c r="A30" s="1704" t="s">
        <v>638</v>
      </c>
      <c r="B30" s="1705"/>
      <c r="C30" s="780">
        <v>820</v>
      </c>
      <c r="D30" s="793"/>
      <c r="E30" s="794"/>
    </row>
    <row r="31" spans="1:5" s="110" customFormat="1" ht="10.199999999999999" x14ac:dyDescent="0.2">
      <c r="A31" s="1676" t="s">
        <v>641</v>
      </c>
      <c r="B31" s="1677"/>
      <c r="C31" s="784">
        <v>821</v>
      </c>
      <c r="D31" s="793"/>
      <c r="E31" s="794"/>
    </row>
    <row r="32" spans="1:5" s="110" customFormat="1" ht="10.199999999999999" x14ac:dyDescent="0.2">
      <c r="A32" s="1704" t="s">
        <v>638</v>
      </c>
      <c r="B32" s="1705"/>
      <c r="C32" s="780">
        <v>822</v>
      </c>
      <c r="D32" s="793"/>
      <c r="E32" s="794"/>
    </row>
    <row r="33" spans="1:6" s="110" customFormat="1" ht="10.199999999999999" x14ac:dyDescent="0.2">
      <c r="A33" s="1676" t="s">
        <v>642</v>
      </c>
      <c r="B33" s="1677"/>
      <c r="C33" s="784">
        <v>823</v>
      </c>
      <c r="D33" s="793"/>
      <c r="E33" s="794"/>
    </row>
    <row r="34" spans="1:6" s="110" customFormat="1" ht="10.199999999999999" x14ac:dyDescent="0.2">
      <c r="A34" s="1704" t="s">
        <v>638</v>
      </c>
      <c r="B34" s="1705"/>
      <c r="C34" s="780">
        <v>824</v>
      </c>
      <c r="D34" s="793"/>
      <c r="E34" s="794"/>
    </row>
    <row r="35" spans="1:6" s="110" customFormat="1" ht="10.199999999999999" x14ac:dyDescent="0.2">
      <c r="A35" s="1676" t="s">
        <v>645</v>
      </c>
      <c r="B35" s="1677"/>
      <c r="C35" s="784">
        <v>825</v>
      </c>
      <c r="D35" s="793"/>
      <c r="E35" s="794"/>
    </row>
    <row r="36" spans="1:6" s="110" customFormat="1" ht="10.199999999999999" x14ac:dyDescent="0.2">
      <c r="A36" s="1704" t="s">
        <v>638</v>
      </c>
      <c r="B36" s="1705"/>
      <c r="C36" s="780">
        <v>826</v>
      </c>
      <c r="D36" s="793"/>
      <c r="E36" s="794"/>
    </row>
    <row r="37" spans="1:6" s="110" customFormat="1" ht="10.199999999999999" x14ac:dyDescent="0.2">
      <c r="A37" s="1676" t="s">
        <v>843</v>
      </c>
      <c r="B37" s="1677"/>
      <c r="C37" s="780">
        <v>827</v>
      </c>
      <c r="D37" s="793"/>
      <c r="E37" s="794"/>
    </row>
    <row r="38" spans="1:6" s="110" customFormat="1" ht="10.199999999999999" x14ac:dyDescent="0.2">
      <c r="A38" s="1704" t="s">
        <v>638</v>
      </c>
      <c r="B38" s="1705"/>
      <c r="C38" s="780">
        <v>828</v>
      </c>
      <c r="D38" s="793"/>
      <c r="E38" s="794"/>
    </row>
    <row r="39" spans="1:6" s="110" customFormat="1" ht="10.199999999999999" x14ac:dyDescent="0.2">
      <c r="A39" s="1676" t="s">
        <v>646</v>
      </c>
      <c r="B39" s="1677"/>
      <c r="C39" s="784">
        <v>829</v>
      </c>
      <c r="D39" s="793"/>
      <c r="E39" s="794"/>
    </row>
    <row r="40" spans="1:6" s="110" customFormat="1" ht="10.199999999999999" x14ac:dyDescent="0.2">
      <c r="A40" s="1676" t="s">
        <v>68</v>
      </c>
      <c r="B40" s="1677"/>
      <c r="C40" s="780">
        <v>830</v>
      </c>
      <c r="D40" s="793"/>
      <c r="E40" s="794"/>
    </row>
    <row r="41" spans="1:6" s="110" customFormat="1" ht="10.8" thickBot="1" x14ac:dyDescent="0.25">
      <c r="A41" s="1672" t="s">
        <v>647</v>
      </c>
      <c r="B41" s="1673"/>
      <c r="C41" s="785">
        <v>831</v>
      </c>
      <c r="D41" s="797"/>
      <c r="E41" s="798"/>
    </row>
    <row r="42" spans="1:6" s="110" customFormat="1" ht="10.8" thickBot="1" x14ac:dyDescent="0.25">
      <c r="A42" s="1452" t="s">
        <v>648</v>
      </c>
      <c r="B42" s="1454"/>
      <c r="C42" s="782">
        <v>832</v>
      </c>
      <c r="D42" s="783">
        <f>SUM(D22:D41)</f>
        <v>0</v>
      </c>
      <c r="E42" s="783">
        <f>SUM(E22:E41)</f>
        <v>0</v>
      </c>
      <c r="F42" s="209"/>
    </row>
    <row r="43" spans="1:6" s="110" customFormat="1" ht="10.8" thickBot="1" x14ac:dyDescent="0.25">
      <c r="A43" s="317" t="s">
        <v>649</v>
      </c>
      <c r="B43" s="318"/>
      <c r="C43" s="318"/>
      <c r="D43" s="385"/>
      <c r="E43" s="386"/>
    </row>
    <row r="44" spans="1:6" s="110" customFormat="1" ht="10.199999999999999" x14ac:dyDescent="0.2">
      <c r="A44" s="1689" t="s">
        <v>650</v>
      </c>
      <c r="B44" s="1690"/>
      <c r="C44" s="786">
        <v>833</v>
      </c>
      <c r="D44" s="800"/>
      <c r="E44" s="801"/>
    </row>
    <row r="45" spans="1:6" s="110" customFormat="1" ht="10.199999999999999" x14ac:dyDescent="0.2">
      <c r="A45" s="1676" t="s">
        <v>651</v>
      </c>
      <c r="B45" s="1677"/>
      <c r="C45" s="784">
        <v>834</v>
      </c>
      <c r="D45" s="802"/>
      <c r="E45" s="803"/>
    </row>
    <row r="46" spans="1:6" s="110" customFormat="1" ht="10.199999999999999" x14ac:dyDescent="0.2">
      <c r="A46" s="1676" t="s">
        <v>630</v>
      </c>
      <c r="B46" s="1677"/>
      <c r="C46" s="784">
        <v>835</v>
      </c>
      <c r="D46" s="802"/>
      <c r="E46" s="803"/>
    </row>
    <row r="47" spans="1:6" s="110" customFormat="1" ht="10.8" thickBot="1" x14ac:dyDescent="0.25">
      <c r="A47" s="1672" t="s">
        <v>652</v>
      </c>
      <c r="B47" s="1673"/>
      <c r="C47" s="785">
        <v>836</v>
      </c>
      <c r="D47" s="804"/>
      <c r="E47" s="805"/>
    </row>
    <row r="48" spans="1:6" s="110" customFormat="1" ht="10.8" thickBot="1" x14ac:dyDescent="0.25">
      <c r="A48" s="1452" t="s">
        <v>653</v>
      </c>
      <c r="B48" s="1454"/>
      <c r="C48" s="787">
        <v>837</v>
      </c>
      <c r="D48" s="799">
        <f>SUM(D44:D47)</f>
        <v>0</v>
      </c>
      <c r="E48" s="799">
        <f>SUM(E44:E47)</f>
        <v>0</v>
      </c>
    </row>
    <row r="49" spans="1:5" s="110" customFormat="1" ht="10.8" thickBot="1" x14ac:dyDescent="0.25">
      <c r="A49" s="1702" t="s">
        <v>176</v>
      </c>
      <c r="B49" s="1703"/>
      <c r="C49" s="787">
        <v>838</v>
      </c>
      <c r="D49" s="799">
        <f>D48+D42+D20</f>
        <v>0</v>
      </c>
      <c r="E49" s="799">
        <f>E48+E42+E20</f>
        <v>0</v>
      </c>
    </row>
    <row r="50" spans="1:5" s="110" customFormat="1" ht="10.8" thickBot="1" x14ac:dyDescent="0.25">
      <c r="A50" s="314"/>
      <c r="B50" s="314"/>
      <c r="C50" s="315"/>
      <c r="D50" s="316"/>
      <c r="E50" s="316"/>
    </row>
    <row r="51" spans="1:5" s="110" customFormat="1" ht="10.8" thickBot="1" x14ac:dyDescent="0.25">
      <c r="A51" s="1706" t="s">
        <v>439</v>
      </c>
      <c r="B51" s="1707"/>
      <c r="C51" s="1707"/>
      <c r="D51" s="1707"/>
      <c r="E51" s="1708"/>
    </row>
    <row r="52" spans="1:5" s="110" customFormat="1" ht="12" customHeight="1" thickBot="1" x14ac:dyDescent="0.25">
      <c r="A52" s="1709" t="s">
        <v>173</v>
      </c>
      <c r="B52" s="1710"/>
      <c r="C52" s="1713" t="s">
        <v>2</v>
      </c>
      <c r="D52" s="1715" t="s">
        <v>172</v>
      </c>
      <c r="E52" s="1716"/>
    </row>
    <row r="53" spans="1:5" s="110" customFormat="1" ht="21" thickBot="1" x14ac:dyDescent="0.25">
      <c r="A53" s="1711"/>
      <c r="B53" s="1712"/>
      <c r="C53" s="1714"/>
      <c r="D53" s="778" t="s">
        <v>197</v>
      </c>
      <c r="E53" s="778" t="s">
        <v>198</v>
      </c>
    </row>
    <row r="54" spans="1:5" s="110" customFormat="1" ht="10.8" thickBot="1" x14ac:dyDescent="0.25">
      <c r="A54" s="603" t="s">
        <v>43</v>
      </c>
      <c r="B54" s="789"/>
      <c r="C54" s="789"/>
      <c r="D54" s="789"/>
      <c r="E54" s="604"/>
    </row>
    <row r="55" spans="1:5" s="110" customFormat="1" ht="10.8" thickBot="1" x14ac:dyDescent="0.25">
      <c r="A55" s="317" t="s">
        <v>654</v>
      </c>
      <c r="B55" s="318"/>
      <c r="C55" s="318"/>
      <c r="D55" s="318"/>
      <c r="E55" s="319"/>
    </row>
    <row r="56" spans="1:5" s="110" customFormat="1" ht="10.199999999999999" x14ac:dyDescent="0.2">
      <c r="A56" s="1689" t="s">
        <v>177</v>
      </c>
      <c r="B56" s="1690"/>
      <c r="C56" s="779">
        <v>839</v>
      </c>
      <c r="D56" s="791"/>
      <c r="E56" s="792"/>
    </row>
    <row r="57" spans="1:5" s="110" customFormat="1" ht="10.199999999999999" x14ac:dyDescent="0.2">
      <c r="A57" s="1676" t="s">
        <v>655</v>
      </c>
      <c r="B57" s="1677"/>
      <c r="C57" s="780">
        <v>840</v>
      </c>
      <c r="D57" s="793"/>
      <c r="E57" s="794"/>
    </row>
    <row r="58" spans="1:5" s="110" customFormat="1" ht="10.199999999999999" x14ac:dyDescent="0.2">
      <c r="A58" s="1676" t="s">
        <v>656</v>
      </c>
      <c r="B58" s="1677"/>
      <c r="C58" s="780">
        <v>841</v>
      </c>
      <c r="D58" s="793"/>
      <c r="E58" s="794"/>
    </row>
    <row r="59" spans="1:5" s="110" customFormat="1" ht="10.199999999999999" x14ac:dyDescent="0.2">
      <c r="A59" s="1676" t="s">
        <v>658</v>
      </c>
      <c r="B59" s="1677"/>
      <c r="C59" s="780">
        <v>842</v>
      </c>
      <c r="D59" s="793"/>
      <c r="E59" s="794"/>
    </row>
    <row r="60" spans="1:5" s="110" customFormat="1" ht="10.199999999999999" x14ac:dyDescent="0.2">
      <c r="A60" s="1693" t="s">
        <v>659</v>
      </c>
      <c r="B60" s="1694"/>
      <c r="C60" s="780">
        <v>843</v>
      </c>
      <c r="D60" s="793"/>
      <c r="E60" s="794"/>
    </row>
    <row r="61" spans="1:5" s="110" customFormat="1" ht="10.199999999999999" x14ac:dyDescent="0.2">
      <c r="A61" s="1676" t="s">
        <v>838</v>
      </c>
      <c r="B61" s="1677"/>
      <c r="C61" s="780">
        <v>844</v>
      </c>
      <c r="D61" s="793"/>
      <c r="E61" s="794"/>
    </row>
    <row r="62" spans="1:5" s="110" customFormat="1" ht="10.199999999999999" x14ac:dyDescent="0.2">
      <c r="A62" s="1676" t="s">
        <v>660</v>
      </c>
      <c r="B62" s="1677"/>
      <c r="C62" s="780">
        <v>845</v>
      </c>
      <c r="D62" s="793"/>
      <c r="E62" s="794"/>
    </row>
    <row r="63" spans="1:5" s="110" customFormat="1" ht="10.8" thickBot="1" x14ac:dyDescent="0.25">
      <c r="A63" s="1672" t="s">
        <v>661</v>
      </c>
      <c r="B63" s="1673"/>
      <c r="C63" s="781">
        <v>846</v>
      </c>
      <c r="D63" s="795"/>
      <c r="E63" s="796"/>
    </row>
    <row r="64" spans="1:5" s="110" customFormat="1" ht="10.8" thickBot="1" x14ac:dyDescent="0.25">
      <c r="A64" s="1452" t="s">
        <v>657</v>
      </c>
      <c r="B64" s="1454"/>
      <c r="C64" s="782">
        <v>847</v>
      </c>
      <c r="D64" s="788">
        <f>SUM(D56:D63)</f>
        <v>0</v>
      </c>
      <c r="E64" s="788">
        <f>SUM(E56:E63)</f>
        <v>0</v>
      </c>
    </row>
    <row r="65" spans="1:8" s="110" customFormat="1" ht="10.8" thickBot="1" x14ac:dyDescent="0.25">
      <c r="A65" s="317" t="s">
        <v>662</v>
      </c>
      <c r="B65" s="318"/>
      <c r="C65" s="318"/>
      <c r="D65" s="385"/>
      <c r="E65" s="386"/>
    </row>
    <row r="66" spans="1:8" s="110" customFormat="1" ht="10.199999999999999" x14ac:dyDescent="0.2">
      <c r="A66" s="1674" t="s">
        <v>663</v>
      </c>
      <c r="B66" s="1675"/>
      <c r="C66" s="790">
        <v>848</v>
      </c>
      <c r="D66" s="791"/>
      <c r="E66" s="792"/>
    </row>
    <row r="67" spans="1:8" s="110" customFormat="1" ht="10.199999999999999" x14ac:dyDescent="0.2">
      <c r="A67" s="1676" t="s">
        <v>664</v>
      </c>
      <c r="B67" s="1677"/>
      <c r="C67" s="780">
        <v>849</v>
      </c>
      <c r="D67" s="793"/>
      <c r="E67" s="794"/>
    </row>
    <row r="68" spans="1:8" s="110" customFormat="1" ht="10.199999999999999" x14ac:dyDescent="0.2">
      <c r="A68" s="1676" t="s">
        <v>665</v>
      </c>
      <c r="B68" s="1677"/>
      <c r="C68" s="780">
        <v>850</v>
      </c>
      <c r="D68" s="793"/>
      <c r="E68" s="794"/>
    </row>
    <row r="69" spans="1:8" s="110" customFormat="1" ht="10.199999999999999" x14ac:dyDescent="0.2">
      <c r="A69" s="1693" t="s">
        <v>666</v>
      </c>
      <c r="B69" s="1694"/>
      <c r="C69" s="780">
        <v>851</v>
      </c>
      <c r="D69" s="793"/>
      <c r="E69" s="794"/>
    </row>
    <row r="70" spans="1:8" ht="13.8" thickBot="1" x14ac:dyDescent="0.3">
      <c r="A70" s="1672" t="s">
        <v>667</v>
      </c>
      <c r="B70" s="1673"/>
      <c r="C70" s="781">
        <v>852</v>
      </c>
      <c r="D70" s="797"/>
      <c r="E70" s="798"/>
    </row>
    <row r="71" spans="1:8" ht="13.8" thickBot="1" x14ac:dyDescent="0.3">
      <c r="A71" s="1452" t="s">
        <v>668</v>
      </c>
      <c r="B71" s="1454"/>
      <c r="C71" s="782">
        <v>853</v>
      </c>
      <c r="D71" s="783">
        <f>SUM(D66:D70)</f>
        <v>0</v>
      </c>
      <c r="E71" s="783">
        <f>SUM(E66:E70)</f>
        <v>0</v>
      </c>
    </row>
    <row r="72" spans="1:8" ht="13.8" thickBot="1" x14ac:dyDescent="0.3">
      <c r="A72" s="317" t="s">
        <v>686</v>
      </c>
      <c r="B72" s="318"/>
      <c r="C72" s="318"/>
      <c r="D72" s="385"/>
      <c r="E72" s="386"/>
    </row>
    <row r="73" spans="1:8" x14ac:dyDescent="0.25">
      <c r="A73" s="1674" t="s">
        <v>687</v>
      </c>
      <c r="B73" s="1675"/>
      <c r="C73" s="790">
        <v>854</v>
      </c>
      <c r="D73" s="791"/>
      <c r="E73" s="792"/>
    </row>
    <row r="74" spans="1:8" x14ac:dyDescent="0.25">
      <c r="A74" s="1676" t="s">
        <v>688</v>
      </c>
      <c r="B74" s="1677"/>
      <c r="C74" s="780">
        <v>855</v>
      </c>
      <c r="D74" s="793"/>
      <c r="E74" s="794"/>
    </row>
    <row r="75" spans="1:8" x14ac:dyDescent="0.25">
      <c r="A75" s="1676" t="s">
        <v>689</v>
      </c>
      <c r="B75" s="1677"/>
      <c r="C75" s="780">
        <v>856</v>
      </c>
      <c r="D75" s="793"/>
      <c r="E75" s="794"/>
    </row>
    <row r="76" spans="1:8" ht="13.8" thickBot="1" x14ac:dyDescent="0.3">
      <c r="A76" s="1672" t="s">
        <v>690</v>
      </c>
      <c r="B76" s="1673"/>
      <c r="C76" s="781">
        <v>857</v>
      </c>
      <c r="D76" s="797"/>
      <c r="E76" s="798"/>
      <c r="H76" s="203"/>
    </row>
    <row r="77" spans="1:8" ht="13.8" thickBot="1" x14ac:dyDescent="0.3">
      <c r="A77" s="1452" t="s">
        <v>691</v>
      </c>
      <c r="B77" s="1678"/>
      <c r="C77" s="782">
        <v>858</v>
      </c>
      <c r="D77" s="788">
        <f>SUM(D73:D76)</f>
        <v>0</v>
      </c>
      <c r="E77" s="788">
        <f>SUM(E73:E76)</f>
        <v>0</v>
      </c>
    </row>
    <row r="78" spans="1:8" ht="13.8" thickBot="1" x14ac:dyDescent="0.3">
      <c r="A78" s="1702" t="s">
        <v>178</v>
      </c>
      <c r="B78" s="1703"/>
      <c r="C78" s="787">
        <v>859</v>
      </c>
      <c r="D78" s="788">
        <f>D64+D71+D77</f>
        <v>0</v>
      </c>
      <c r="E78" s="788">
        <f>E64+E71+E77</f>
        <v>0</v>
      </c>
    </row>
    <row r="79" spans="1:8" ht="6" customHeight="1" thickBot="1" x14ac:dyDescent="0.3">
      <c r="A79" s="806"/>
      <c r="B79" s="806"/>
      <c r="C79" s="315"/>
      <c r="D79" s="384"/>
      <c r="E79" s="384"/>
    </row>
    <row r="80" spans="1:8" ht="13.8" thickBot="1" x14ac:dyDescent="0.3">
      <c r="A80" s="317" t="s">
        <v>692</v>
      </c>
      <c r="B80" s="318"/>
      <c r="C80" s="318"/>
      <c r="D80" s="385"/>
      <c r="E80" s="386"/>
    </row>
    <row r="81" spans="1:5" x14ac:dyDescent="0.25">
      <c r="A81" s="1689" t="s">
        <v>670</v>
      </c>
      <c r="B81" s="1690"/>
      <c r="C81" s="779">
        <v>860</v>
      </c>
      <c r="D81" s="791"/>
      <c r="E81" s="792"/>
    </row>
    <row r="82" spans="1:5" x14ac:dyDescent="0.25">
      <c r="A82" s="1676" t="s">
        <v>671</v>
      </c>
      <c r="B82" s="1677"/>
      <c r="C82" s="780">
        <v>861</v>
      </c>
      <c r="D82" s="793"/>
      <c r="E82" s="794"/>
    </row>
    <row r="83" spans="1:5" x14ac:dyDescent="0.25">
      <c r="A83" s="1676" t="s">
        <v>672</v>
      </c>
      <c r="B83" s="1677"/>
      <c r="C83" s="780">
        <v>862</v>
      </c>
      <c r="D83" s="793"/>
      <c r="E83" s="794"/>
    </row>
    <row r="84" spans="1:5" x14ac:dyDescent="0.25">
      <c r="A84" s="1676" t="s">
        <v>673</v>
      </c>
      <c r="B84" s="1677"/>
      <c r="C84" s="780">
        <v>863</v>
      </c>
      <c r="D84" s="793"/>
      <c r="E84" s="794"/>
    </row>
    <row r="85" spans="1:5" x14ac:dyDescent="0.25">
      <c r="A85" s="1676" t="s">
        <v>674</v>
      </c>
      <c r="B85" s="1677"/>
      <c r="C85" s="780">
        <v>864</v>
      </c>
      <c r="D85" s="793"/>
      <c r="E85" s="794"/>
    </row>
    <row r="86" spans="1:5" x14ac:dyDescent="0.25">
      <c r="A86" s="1676" t="s">
        <v>675</v>
      </c>
      <c r="B86" s="1677"/>
      <c r="C86" s="780">
        <v>865</v>
      </c>
      <c r="D86" s="793"/>
      <c r="E86" s="794"/>
    </row>
    <row r="87" spans="1:5" ht="13.8" thickBot="1" x14ac:dyDescent="0.3">
      <c r="A87" s="1672" t="s">
        <v>839</v>
      </c>
      <c r="B87" s="1673"/>
      <c r="C87" s="781">
        <v>866</v>
      </c>
      <c r="D87" s="793"/>
      <c r="E87" s="794"/>
    </row>
    <row r="88" spans="1:5" ht="13.8" thickBot="1" x14ac:dyDescent="0.3">
      <c r="A88" s="1679" t="s">
        <v>676</v>
      </c>
      <c r="B88" s="1680"/>
      <c r="C88" s="782">
        <v>867</v>
      </c>
      <c r="D88" s="788">
        <f>SUM(D81:D87)</f>
        <v>0</v>
      </c>
      <c r="E88" s="788">
        <f>SUM(E81:E87)</f>
        <v>0</v>
      </c>
    </row>
    <row r="89" spans="1:5" ht="13.8" thickBot="1" x14ac:dyDescent="0.3">
      <c r="A89" s="1702" t="s">
        <v>669</v>
      </c>
      <c r="B89" s="1703"/>
      <c r="C89" s="782">
        <v>868</v>
      </c>
      <c r="D89" s="788">
        <f>D88+D78</f>
        <v>0</v>
      </c>
      <c r="E89" s="788">
        <f>E88+E78</f>
        <v>0</v>
      </c>
    </row>
    <row r="90" spans="1:5" x14ac:dyDescent="0.25">
      <c r="A90" s="110"/>
      <c r="B90" s="110"/>
      <c r="C90" s="210"/>
      <c r="D90" s="110"/>
      <c r="E90" s="110"/>
    </row>
    <row r="91" spans="1:5" ht="13.8" thickBot="1" x14ac:dyDescent="0.3">
      <c r="A91" s="110"/>
      <c r="B91" s="110"/>
      <c r="C91" s="210"/>
      <c r="D91" s="110"/>
      <c r="E91" s="110"/>
    </row>
    <row r="92" spans="1:5" ht="13.8" thickBot="1" x14ac:dyDescent="0.3">
      <c r="A92" s="1418" t="s">
        <v>437</v>
      </c>
      <c r="B92" s="1419"/>
      <c r="C92" s="1419"/>
      <c r="D92" s="1419"/>
      <c r="E92" s="1420"/>
    </row>
    <row r="93" spans="1:5" ht="13.8" thickBot="1" x14ac:dyDescent="0.3">
      <c r="A93" s="1615"/>
      <c r="B93" s="1617"/>
      <c r="C93" s="607" t="s">
        <v>111</v>
      </c>
      <c r="D93" s="1698" t="s">
        <v>174</v>
      </c>
      <c r="E93" s="1699"/>
    </row>
    <row r="94" spans="1:5" ht="13.8" thickBot="1" x14ac:dyDescent="0.3">
      <c r="A94" s="1679" t="s">
        <v>179</v>
      </c>
      <c r="B94" s="1680"/>
      <c r="C94" s="807">
        <v>869</v>
      </c>
      <c r="D94" s="1700">
        <f>E88</f>
        <v>0</v>
      </c>
      <c r="E94" s="1701"/>
    </row>
    <row r="95" spans="1:5" ht="13.8" thickBot="1" x14ac:dyDescent="0.3">
      <c r="A95" s="1452" t="s">
        <v>180</v>
      </c>
      <c r="B95" s="1453"/>
      <c r="C95" s="812"/>
      <c r="D95" s="813"/>
      <c r="E95" s="814"/>
    </row>
    <row r="96" spans="1:5" x14ac:dyDescent="0.25">
      <c r="A96" s="1689" t="s">
        <v>181</v>
      </c>
      <c r="B96" s="1690"/>
      <c r="C96" s="808">
        <v>870</v>
      </c>
      <c r="D96" s="1691">
        <f>'Sch A'!O52</f>
        <v>0</v>
      </c>
      <c r="E96" s="1692"/>
    </row>
    <row r="97" spans="1:5" x14ac:dyDescent="0.25">
      <c r="A97" s="1676" t="s">
        <v>182</v>
      </c>
      <c r="B97" s="1677"/>
      <c r="C97" s="809">
        <v>871</v>
      </c>
      <c r="D97" s="1684"/>
      <c r="E97" s="1685"/>
    </row>
    <row r="98" spans="1:5" x14ac:dyDescent="0.25">
      <c r="A98" s="1676" t="s">
        <v>183</v>
      </c>
      <c r="B98" s="1677"/>
      <c r="C98" s="810">
        <v>872</v>
      </c>
      <c r="D98" s="1684"/>
      <c r="E98" s="1685"/>
    </row>
    <row r="99" spans="1:5" x14ac:dyDescent="0.25">
      <c r="A99" s="1683" t="s">
        <v>168</v>
      </c>
      <c r="B99" s="1382"/>
      <c r="C99" s="809">
        <v>873</v>
      </c>
      <c r="D99" s="1684"/>
      <c r="E99" s="1685"/>
    </row>
    <row r="100" spans="1:5" x14ac:dyDescent="0.25">
      <c r="A100" s="1683"/>
      <c r="B100" s="1382"/>
      <c r="C100" s="810">
        <v>874</v>
      </c>
      <c r="D100" s="1684"/>
      <c r="E100" s="1685"/>
    </row>
    <row r="101" spans="1:5" ht="13.8" thickBot="1" x14ac:dyDescent="0.3">
      <c r="A101" s="1695"/>
      <c r="B101" s="1372"/>
      <c r="C101" s="811">
        <v>875</v>
      </c>
      <c r="D101" s="1696"/>
      <c r="E101" s="1697"/>
    </row>
    <row r="102" spans="1:5" ht="13.8" thickBot="1" x14ac:dyDescent="0.3">
      <c r="A102" s="1452" t="s">
        <v>184</v>
      </c>
      <c r="B102" s="1453"/>
      <c r="C102" s="1453"/>
      <c r="D102" s="1453"/>
      <c r="E102" s="1454"/>
    </row>
    <row r="103" spans="1:5" x14ac:dyDescent="0.25">
      <c r="A103" s="1689" t="s">
        <v>438</v>
      </c>
      <c r="B103" s="1690"/>
      <c r="C103" s="808">
        <v>876</v>
      </c>
      <c r="D103" s="1691">
        <f>'Sch D'!C138</f>
        <v>0</v>
      </c>
      <c r="E103" s="1692"/>
    </row>
    <row r="104" spans="1:5" x14ac:dyDescent="0.25">
      <c r="A104" s="1676" t="s">
        <v>185</v>
      </c>
      <c r="B104" s="1677"/>
      <c r="C104" s="809">
        <v>877</v>
      </c>
      <c r="D104" s="1684"/>
      <c r="E104" s="1685"/>
    </row>
    <row r="105" spans="1:5" x14ac:dyDescent="0.25">
      <c r="A105" s="1676" t="s">
        <v>186</v>
      </c>
      <c r="B105" s="1677"/>
      <c r="C105" s="810">
        <v>878</v>
      </c>
      <c r="D105" s="1684"/>
      <c r="E105" s="1685"/>
    </row>
    <row r="106" spans="1:5" x14ac:dyDescent="0.25">
      <c r="A106" s="1676" t="s">
        <v>187</v>
      </c>
      <c r="B106" s="1677"/>
      <c r="C106" s="809">
        <v>879</v>
      </c>
      <c r="D106" s="1684"/>
      <c r="E106" s="1685"/>
    </row>
    <row r="107" spans="1:5" x14ac:dyDescent="0.25">
      <c r="A107" s="1676" t="s">
        <v>188</v>
      </c>
      <c r="B107" s="1677"/>
      <c r="C107" s="810">
        <v>880</v>
      </c>
      <c r="D107" s="1684"/>
      <c r="E107" s="1685"/>
    </row>
    <row r="108" spans="1:5" x14ac:dyDescent="0.25">
      <c r="A108" s="1683" t="s">
        <v>168</v>
      </c>
      <c r="B108" s="1382"/>
      <c r="C108" s="809">
        <v>881</v>
      </c>
      <c r="D108" s="1684"/>
      <c r="E108" s="1685"/>
    </row>
    <row r="109" spans="1:5" x14ac:dyDescent="0.25">
      <c r="A109" s="1683"/>
      <c r="B109" s="1382"/>
      <c r="C109" s="810">
        <v>882</v>
      </c>
      <c r="D109" s="1684"/>
      <c r="E109" s="1685"/>
    </row>
    <row r="110" spans="1:5" ht="13.8" thickBot="1" x14ac:dyDescent="0.3">
      <c r="A110" s="1686"/>
      <c r="B110" s="1305"/>
      <c r="C110" s="815">
        <v>883</v>
      </c>
      <c r="D110" s="1687"/>
      <c r="E110" s="1688"/>
    </row>
    <row r="111" spans="1:5" ht="13.8" thickBot="1" x14ac:dyDescent="0.3">
      <c r="A111" s="1679" t="s">
        <v>3</v>
      </c>
      <c r="B111" s="1680"/>
      <c r="C111" s="816">
        <v>884</v>
      </c>
      <c r="D111" s="1681">
        <f>D94+SUM(D96:E101)-SUM(D103:E110)</f>
        <v>0</v>
      </c>
      <c r="E111" s="1682"/>
    </row>
    <row r="112" spans="1:5" x14ac:dyDescent="0.25">
      <c r="A112" s="110"/>
      <c r="B112" s="110"/>
      <c r="C112" s="210"/>
      <c r="D112" s="110" t="str">
        <f>IF(D111&lt;&gt;D88,"ERROR","")</f>
        <v/>
      </c>
      <c r="E112" s="110"/>
    </row>
    <row r="119" spans="2:2" x14ac:dyDescent="0.25">
      <c r="B119" s="203"/>
    </row>
  </sheetData>
  <sheetProtection algorithmName="SHA-512" hashValue="GIIIi7LaG40huroVYIr89ri6p34499WjA8ntpxgesUU4yzz5elP1sM3UqOJ4q8c0Z7tjeapwpTiN7cKHAjE7fA==" saltValue="sBdgG8Rldtusf5MpMc74GQ==" spinCount="100000" sheet="1" scenarios="1"/>
  <mergeCells count="117">
    <mergeCell ref="A11:B11"/>
    <mergeCell ref="A12:B12"/>
    <mergeCell ref="A13:B13"/>
    <mergeCell ref="B2:C2"/>
    <mergeCell ref="B3:C3"/>
    <mergeCell ref="A1:E1"/>
    <mergeCell ref="A5:E5"/>
    <mergeCell ref="D6:E6"/>
    <mergeCell ref="A6:B7"/>
    <mergeCell ref="C6:C7"/>
    <mergeCell ref="A8:E8"/>
    <mergeCell ref="A10:B10"/>
    <mergeCell ref="A66:B66"/>
    <mergeCell ref="A67:B67"/>
    <mergeCell ref="A68:B68"/>
    <mergeCell ref="A58:B58"/>
    <mergeCell ref="A59:B59"/>
    <mergeCell ref="A36:B36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A62:B62"/>
    <mergeCell ref="A51:E51"/>
    <mergeCell ref="A52:B53"/>
    <mergeCell ref="C52:C53"/>
    <mergeCell ref="D52:E52"/>
    <mergeCell ref="A37:B37"/>
    <mergeCell ref="A38:B38"/>
    <mergeCell ref="A32:B32"/>
    <mergeCell ref="A33:B33"/>
    <mergeCell ref="A34:B34"/>
    <mergeCell ref="A35:B35"/>
    <mergeCell ref="A22:B22"/>
    <mergeCell ref="A23:B23"/>
    <mergeCell ref="A17:B17"/>
    <mergeCell ref="A18:B18"/>
    <mergeCell ref="A19:B19"/>
    <mergeCell ref="A20:B20"/>
    <mergeCell ref="A83:B83"/>
    <mergeCell ref="A84:B84"/>
    <mergeCell ref="A85:B85"/>
    <mergeCell ref="A86:B86"/>
    <mergeCell ref="A87:B87"/>
    <mergeCell ref="A88:B88"/>
    <mergeCell ref="A89:B89"/>
    <mergeCell ref="A14:B14"/>
    <mergeCell ref="A15:B15"/>
    <mergeCell ref="A16:B16"/>
    <mergeCell ref="A60:B60"/>
    <mergeCell ref="A61:B61"/>
    <mergeCell ref="A56:B56"/>
    <mergeCell ref="A63:B63"/>
    <mergeCell ref="A64:B64"/>
    <mergeCell ref="A57:B57"/>
    <mergeCell ref="A24:B24"/>
    <mergeCell ref="A25:B25"/>
    <mergeCell ref="A26:B26"/>
    <mergeCell ref="A27:B27"/>
    <mergeCell ref="A28:B28"/>
    <mergeCell ref="A29:B29"/>
    <mergeCell ref="A30:B30"/>
    <mergeCell ref="A31:B31"/>
    <mergeCell ref="D103:E103"/>
    <mergeCell ref="A104:B104"/>
    <mergeCell ref="D104:E104"/>
    <mergeCell ref="A99:B99"/>
    <mergeCell ref="D99:E99"/>
    <mergeCell ref="A100:B100"/>
    <mergeCell ref="D100:E100"/>
    <mergeCell ref="A93:B93"/>
    <mergeCell ref="A69:B69"/>
    <mergeCell ref="A101:B101"/>
    <mergeCell ref="D101:E101"/>
    <mergeCell ref="D93:E93"/>
    <mergeCell ref="A94:B94"/>
    <mergeCell ref="D94:E94"/>
    <mergeCell ref="A95:B95"/>
    <mergeCell ref="A96:B96"/>
    <mergeCell ref="D96:E96"/>
    <mergeCell ref="A97:B97"/>
    <mergeCell ref="D97:E97"/>
    <mergeCell ref="A98:B98"/>
    <mergeCell ref="D98:E98"/>
    <mergeCell ref="A78:B78"/>
    <mergeCell ref="A81:B81"/>
    <mergeCell ref="A82:B82"/>
    <mergeCell ref="A70:B70"/>
    <mergeCell ref="A71:B71"/>
    <mergeCell ref="A73:B73"/>
    <mergeCell ref="A74:B74"/>
    <mergeCell ref="A75:B75"/>
    <mergeCell ref="A76:B76"/>
    <mergeCell ref="A77:B77"/>
    <mergeCell ref="A111:B111"/>
    <mergeCell ref="D111:E111"/>
    <mergeCell ref="A92:E92"/>
    <mergeCell ref="A108:B108"/>
    <mergeCell ref="D108:E108"/>
    <mergeCell ref="A109:B109"/>
    <mergeCell ref="D109:E109"/>
    <mergeCell ref="A110:B110"/>
    <mergeCell ref="D110:E110"/>
    <mergeCell ref="A105:B105"/>
    <mergeCell ref="D105:E105"/>
    <mergeCell ref="A106:B106"/>
    <mergeCell ref="D106:E106"/>
    <mergeCell ref="A107:B107"/>
    <mergeCell ref="D107:E107"/>
    <mergeCell ref="A102:E102"/>
    <mergeCell ref="A103:B103"/>
  </mergeCells>
  <phoneticPr fontId="0" type="noConversion"/>
  <conditionalFormatting sqref="A99:B99">
    <cfRule type="cellIs" dxfId="4" priority="2" stopIfTrue="1" operator="notEqual">
      <formula>"Other:  Explain"</formula>
    </cfRule>
  </conditionalFormatting>
  <conditionalFormatting sqref="A108:B108">
    <cfRule type="cellIs" dxfId="3" priority="1" stopIfTrue="1" operator="notEqual">
      <formula>"Other:  Explain"</formula>
    </cfRule>
  </conditionalFormatting>
  <dataValidations count="2">
    <dataValidation type="whole" allowBlank="1" showInputMessage="1" showErrorMessage="1" error="This amount should be recorded as a negative_x000a_" sqref="D30:E30 D32:E32 D34:E34 D36:E38 D26:E26 D28:E28 D24:E24" xr:uid="{00000000-0002-0000-0900-000000000000}">
      <formula1>-100000000</formula1>
      <formula2>0</formula2>
    </dataValidation>
    <dataValidation allowBlank="1" showInputMessage="1" showErrorMessage="1" error="This amount should be recorded as a negative_x000a_" sqref="D40:E40" xr:uid="{00000000-0002-0000-0900-000001000000}"/>
  </dataValidation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  <rowBreaks count="2" manualBreakCount="2">
    <brk id="50" max="16383" man="1"/>
    <brk id="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Q32"/>
  <sheetViews>
    <sheetView showZeros="0" workbookViewId="0">
      <selection sqref="A1:J1"/>
    </sheetView>
  </sheetViews>
  <sheetFormatPr defaultColWidth="8.90625" defaultRowHeight="15.6" x14ac:dyDescent="0.3"/>
  <cols>
    <col min="1" max="1" width="8.90625" style="217"/>
    <col min="2" max="2" width="18.453125" style="217" customWidth="1"/>
    <col min="3" max="3" width="9.453125" style="217" customWidth="1"/>
    <col min="4" max="4" width="11.6328125" style="217" bestFit="1" customWidth="1"/>
    <col min="5" max="5" width="11.81640625" style="217" bestFit="1" customWidth="1"/>
    <col min="6" max="7" width="9.6328125" style="217" customWidth="1"/>
    <col min="8" max="8" width="10.08984375" style="217" customWidth="1"/>
    <col min="9" max="9" width="9.1796875" style="217" customWidth="1"/>
    <col min="10" max="10" width="9.6328125" style="217" customWidth="1"/>
    <col min="11" max="13" width="8.90625" style="217"/>
    <col min="14" max="15" width="8.90625" style="117"/>
    <col min="16" max="16" width="8.90625" style="217"/>
    <col min="17" max="17" width="8" style="217" customWidth="1"/>
    <col min="18" max="16384" width="8.90625" style="217"/>
  </cols>
  <sheetData>
    <row r="1" spans="1:13" s="158" customFormat="1" ht="12" customHeight="1" x14ac:dyDescent="0.2">
      <c r="A1" s="1582" t="s">
        <v>7</v>
      </c>
      <c r="B1" s="1582"/>
      <c r="C1" s="1582"/>
      <c r="D1" s="1582"/>
      <c r="E1" s="1582"/>
      <c r="F1" s="1582"/>
      <c r="G1" s="1582"/>
      <c r="H1" s="1582"/>
      <c r="I1" s="1582"/>
      <c r="J1" s="1582"/>
    </row>
    <row r="2" spans="1:13" s="328" customFormat="1" ht="10.95" customHeight="1" x14ac:dyDescent="0.25">
      <c r="A2" s="1088" t="s">
        <v>194</v>
      </c>
      <c r="B2" s="1094">
        <f>Certification!A5</f>
        <v>0</v>
      </c>
      <c r="C2" s="1095"/>
      <c r="D2" s="1095"/>
      <c r="E2" s="1095"/>
      <c r="F2" s="1095"/>
      <c r="G2" s="1096"/>
      <c r="H2" s="1088" t="s">
        <v>570</v>
      </c>
      <c r="I2" s="1725" t="str">
        <f>CONCATENATE(Certification!$H$27," ",Certification!$H$28)</f>
        <v xml:space="preserve"> </v>
      </c>
      <c r="J2" s="1726" t="str">
        <f>CONCATENATE(Certification!$H$27," ",Certification!$H$28)</f>
        <v xml:space="preserve"> </v>
      </c>
    </row>
    <row r="3" spans="1:13" s="328" customFormat="1" ht="10.95" customHeight="1" x14ac:dyDescent="0.25">
      <c r="A3" s="1730" t="s">
        <v>793</v>
      </c>
      <c r="B3" s="1731"/>
      <c r="C3" s="461">
        <f>Certification!C11</f>
        <v>0</v>
      </c>
      <c r="D3" s="1097"/>
      <c r="E3" s="1097"/>
      <c r="F3" s="1097"/>
      <c r="G3" s="1098"/>
      <c r="H3" s="1092" t="s">
        <v>88</v>
      </c>
      <c r="I3" s="1594">
        <f>Certification!H11</f>
        <v>0</v>
      </c>
      <c r="J3" s="1593"/>
    </row>
    <row r="4" spans="1:13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4"/>
      <c r="I4" s="215"/>
      <c r="J4" s="215"/>
    </row>
    <row r="5" spans="1:13" s="110" customFormat="1" ht="13.8" thickBot="1" x14ac:dyDescent="0.25">
      <c r="A5" s="1722" t="s">
        <v>409</v>
      </c>
      <c r="B5" s="1723"/>
      <c r="C5" s="1723"/>
      <c r="D5" s="1723"/>
      <c r="E5" s="1723"/>
      <c r="F5" s="1723"/>
      <c r="G5" s="1723"/>
      <c r="H5" s="1723"/>
      <c r="I5" s="1723"/>
      <c r="J5" s="1724"/>
      <c r="K5" s="216"/>
      <c r="L5" s="216"/>
      <c r="M5" s="216"/>
    </row>
    <row r="6" spans="1:13" s="110" customFormat="1" ht="13.8" thickBot="1" x14ac:dyDescent="0.25">
      <c r="A6" s="1727" t="s">
        <v>385</v>
      </c>
      <c r="B6" s="1728"/>
      <c r="C6" s="1728"/>
      <c r="D6" s="1728"/>
      <c r="E6" s="1728"/>
      <c r="F6" s="1728"/>
      <c r="G6" s="1728"/>
      <c r="H6" s="1728"/>
      <c r="I6" s="1728"/>
      <c r="J6" s="1729"/>
      <c r="K6" s="216"/>
      <c r="L6" s="216"/>
      <c r="M6" s="216"/>
    </row>
    <row r="7" spans="1:13" ht="93.6" thickBot="1" x14ac:dyDescent="0.35">
      <c r="A7" s="600" t="s">
        <v>111</v>
      </c>
      <c r="B7" s="600" t="s">
        <v>384</v>
      </c>
      <c r="C7" s="600" t="s">
        <v>382</v>
      </c>
      <c r="D7" s="600" t="s">
        <v>383</v>
      </c>
      <c r="E7" s="600" t="s">
        <v>379</v>
      </c>
      <c r="F7" s="600" t="s">
        <v>380</v>
      </c>
      <c r="G7" s="600" t="s">
        <v>466</v>
      </c>
      <c r="H7" s="600" t="s">
        <v>467</v>
      </c>
      <c r="I7" s="600" t="s">
        <v>840</v>
      </c>
      <c r="J7" s="600" t="s">
        <v>468</v>
      </c>
    </row>
    <row r="8" spans="1:13" x14ac:dyDescent="0.3">
      <c r="A8" s="817">
        <v>1</v>
      </c>
      <c r="B8" s="820"/>
      <c r="C8" s="821"/>
      <c r="D8" s="822"/>
      <c r="E8" s="822"/>
      <c r="F8" s="823"/>
      <c r="G8" s="824"/>
      <c r="H8" s="824"/>
      <c r="I8" s="825"/>
      <c r="J8" s="826"/>
      <c r="M8" s="32" t="s">
        <v>69</v>
      </c>
    </row>
    <row r="9" spans="1:13" x14ac:dyDescent="0.3">
      <c r="A9" s="818">
        <v>2</v>
      </c>
      <c r="B9" s="827"/>
      <c r="C9" s="441"/>
      <c r="D9" s="221"/>
      <c r="E9" s="218"/>
      <c r="F9" s="222"/>
      <c r="G9" s="303"/>
      <c r="H9" s="303"/>
      <c r="I9" s="219"/>
      <c r="J9" s="828"/>
      <c r="M9" s="32" t="s">
        <v>278</v>
      </c>
    </row>
    <row r="10" spans="1:13" x14ac:dyDescent="0.3">
      <c r="A10" s="818">
        <v>3</v>
      </c>
      <c r="B10" s="827"/>
      <c r="C10" s="441"/>
      <c r="D10" s="221"/>
      <c r="E10" s="218"/>
      <c r="F10" s="222"/>
      <c r="G10" s="303"/>
      <c r="H10" s="303"/>
      <c r="I10" s="219"/>
      <c r="J10" s="828"/>
    </row>
    <row r="11" spans="1:13" x14ac:dyDescent="0.3">
      <c r="A11" s="818">
        <v>4</v>
      </c>
      <c r="B11" s="827"/>
      <c r="C11" s="441"/>
      <c r="D11" s="221"/>
      <c r="E11" s="218"/>
      <c r="F11" s="222"/>
      <c r="G11" s="303"/>
      <c r="H11" s="303"/>
      <c r="I11" s="219"/>
      <c r="J11" s="828"/>
    </row>
    <row r="12" spans="1:13" x14ac:dyDescent="0.3">
      <c r="A12" s="818">
        <v>5</v>
      </c>
      <c r="B12" s="827"/>
      <c r="C12" s="441"/>
      <c r="D12" s="221"/>
      <c r="E12" s="218"/>
      <c r="F12" s="222"/>
      <c r="G12" s="303"/>
      <c r="H12" s="303"/>
      <c r="I12" s="219"/>
      <c r="J12" s="828"/>
    </row>
    <row r="13" spans="1:13" x14ac:dyDescent="0.3">
      <c r="A13" s="818">
        <v>6</v>
      </c>
      <c r="B13" s="827"/>
      <c r="C13" s="441"/>
      <c r="D13" s="221"/>
      <c r="E13" s="218"/>
      <c r="F13" s="222"/>
      <c r="G13" s="303"/>
      <c r="H13" s="303"/>
      <c r="I13" s="219"/>
      <c r="J13" s="828"/>
      <c r="L13" s="1093"/>
    </row>
    <row r="14" spans="1:13" x14ac:dyDescent="0.3">
      <c r="A14" s="818">
        <v>7</v>
      </c>
      <c r="B14" s="827"/>
      <c r="C14" s="441"/>
      <c r="D14" s="221"/>
      <c r="E14" s="218"/>
      <c r="F14" s="222"/>
      <c r="G14" s="303"/>
      <c r="H14" s="303"/>
      <c r="I14" s="219"/>
      <c r="J14" s="828"/>
    </row>
    <row r="15" spans="1:13" x14ac:dyDescent="0.3">
      <c r="A15" s="818">
        <v>8</v>
      </c>
      <c r="B15" s="827"/>
      <c r="C15" s="441"/>
      <c r="D15" s="221"/>
      <c r="E15" s="218"/>
      <c r="F15" s="222"/>
      <c r="G15" s="303"/>
      <c r="H15" s="303"/>
      <c r="I15" s="219"/>
      <c r="J15" s="828"/>
    </row>
    <row r="16" spans="1:13" x14ac:dyDescent="0.3">
      <c r="A16" s="818">
        <v>9</v>
      </c>
      <c r="B16" s="827"/>
      <c r="C16" s="441"/>
      <c r="D16" s="221"/>
      <c r="E16" s="218"/>
      <c r="F16" s="222"/>
      <c r="G16" s="303"/>
      <c r="H16" s="303"/>
      <c r="I16" s="219"/>
      <c r="J16" s="828"/>
    </row>
    <row r="17" spans="1:17" ht="16.2" thickBot="1" x14ac:dyDescent="0.35">
      <c r="A17" s="819">
        <v>10</v>
      </c>
      <c r="B17" s="829"/>
      <c r="C17" s="442"/>
      <c r="D17" s="224"/>
      <c r="E17" s="224"/>
      <c r="F17" s="225"/>
      <c r="G17" s="304"/>
      <c r="H17" s="304"/>
      <c r="I17" s="226"/>
      <c r="J17" s="830"/>
    </row>
    <row r="18" spans="1:17" ht="8.25" customHeight="1" thickBot="1" x14ac:dyDescent="0.35">
      <c r="A18" s="227"/>
      <c r="B18" s="228"/>
      <c r="C18" s="227"/>
      <c r="D18" s="229"/>
      <c r="E18" s="230"/>
      <c r="F18" s="231"/>
      <c r="G18" s="231"/>
      <c r="H18" s="230"/>
      <c r="I18" s="227"/>
      <c r="J18" s="227"/>
      <c r="K18" s="232"/>
      <c r="L18" s="233"/>
      <c r="M18" s="233"/>
      <c r="P18" s="233"/>
      <c r="Q18" s="233"/>
    </row>
    <row r="19" spans="1:17" s="110" customFormat="1" ht="13.8" thickBot="1" x14ac:dyDescent="0.25">
      <c r="A19" s="1722" t="s">
        <v>381</v>
      </c>
      <c r="B19" s="1723"/>
      <c r="C19" s="1723"/>
      <c r="D19" s="1723"/>
      <c r="E19" s="1723"/>
      <c r="F19" s="1723"/>
      <c r="G19" s="1723"/>
      <c r="H19" s="1723"/>
      <c r="I19" s="1723"/>
      <c r="J19" s="1724"/>
      <c r="K19" s="216"/>
      <c r="L19" s="216"/>
      <c r="M19" s="216"/>
    </row>
    <row r="20" spans="1:17" ht="64.5" customHeight="1" thickBot="1" x14ac:dyDescent="0.35">
      <c r="A20" s="600" t="s">
        <v>111</v>
      </c>
      <c r="B20" s="600" t="s">
        <v>386</v>
      </c>
      <c r="C20" s="600" t="s">
        <v>387</v>
      </c>
      <c r="D20" s="600" t="s">
        <v>388</v>
      </c>
      <c r="E20" s="600" t="s">
        <v>389</v>
      </c>
      <c r="F20" s="600" t="s">
        <v>390</v>
      </c>
      <c r="G20" s="600" t="s">
        <v>391</v>
      </c>
      <c r="H20" s="600" t="s">
        <v>478</v>
      </c>
      <c r="I20" s="600" t="s">
        <v>392</v>
      </c>
      <c r="J20" s="600" t="s">
        <v>473</v>
      </c>
    </row>
    <row r="21" spans="1:17" x14ac:dyDescent="0.3">
      <c r="A21" s="817">
        <v>11</v>
      </c>
      <c r="B21" s="820"/>
      <c r="C21" s="831"/>
      <c r="D21" s="832"/>
      <c r="E21" s="822"/>
      <c r="F21" s="824"/>
      <c r="G21" s="824"/>
      <c r="H21" s="825"/>
      <c r="I21" s="825"/>
      <c r="J21" s="833"/>
      <c r="K21" s="233"/>
      <c r="L21" s="233"/>
      <c r="M21" s="233"/>
      <c r="P21" s="233"/>
    </row>
    <row r="22" spans="1:17" x14ac:dyDescent="0.3">
      <c r="A22" s="818">
        <v>12</v>
      </c>
      <c r="B22" s="827"/>
      <c r="C22" s="441"/>
      <c r="D22" s="220"/>
      <c r="E22" s="218"/>
      <c r="F22" s="303"/>
      <c r="G22" s="303"/>
      <c r="H22" s="219"/>
      <c r="I22" s="219"/>
      <c r="J22" s="387"/>
      <c r="K22" s="233"/>
      <c r="L22" s="233"/>
      <c r="M22" s="233"/>
      <c r="P22" s="233"/>
    </row>
    <row r="23" spans="1:17" x14ac:dyDescent="0.3">
      <c r="A23" s="818">
        <v>13</v>
      </c>
      <c r="B23" s="827"/>
      <c r="C23" s="441"/>
      <c r="D23" s="220"/>
      <c r="E23" s="218"/>
      <c r="F23" s="303"/>
      <c r="G23" s="303"/>
      <c r="H23" s="219"/>
      <c r="I23" s="219"/>
      <c r="J23" s="387"/>
    </row>
    <row r="24" spans="1:17" x14ac:dyDescent="0.3">
      <c r="A24" s="818">
        <v>14</v>
      </c>
      <c r="B24" s="827"/>
      <c r="C24" s="441"/>
      <c r="D24" s="220"/>
      <c r="E24" s="218"/>
      <c r="F24" s="303"/>
      <c r="G24" s="303"/>
      <c r="H24" s="219"/>
      <c r="I24" s="219"/>
      <c r="J24" s="387"/>
    </row>
    <row r="25" spans="1:17" x14ac:dyDescent="0.3">
      <c r="A25" s="818">
        <v>15</v>
      </c>
      <c r="B25" s="827"/>
      <c r="C25" s="441"/>
      <c r="D25" s="220"/>
      <c r="E25" s="218"/>
      <c r="F25" s="303"/>
      <c r="G25" s="303"/>
      <c r="H25" s="219"/>
      <c r="I25" s="219"/>
      <c r="J25" s="387"/>
    </row>
    <row r="26" spans="1:17" x14ac:dyDescent="0.3">
      <c r="A26" s="818">
        <v>16</v>
      </c>
      <c r="B26" s="827"/>
      <c r="C26" s="441"/>
      <c r="D26" s="220"/>
      <c r="E26" s="218"/>
      <c r="F26" s="303"/>
      <c r="G26" s="303"/>
      <c r="H26" s="219"/>
      <c r="I26" s="219"/>
      <c r="J26" s="387"/>
    </row>
    <row r="27" spans="1:17" x14ac:dyDescent="0.3">
      <c r="A27" s="818">
        <v>17</v>
      </c>
      <c r="B27" s="827"/>
      <c r="C27" s="441"/>
      <c r="D27" s="220"/>
      <c r="E27" s="218"/>
      <c r="F27" s="303"/>
      <c r="G27" s="303"/>
      <c r="H27" s="219"/>
      <c r="I27" s="219"/>
      <c r="J27" s="387"/>
    </row>
    <row r="28" spans="1:17" x14ac:dyDescent="0.3">
      <c r="A28" s="818">
        <v>18</v>
      </c>
      <c r="B28" s="827"/>
      <c r="C28" s="441"/>
      <c r="D28" s="220"/>
      <c r="E28" s="218"/>
      <c r="F28" s="303"/>
      <c r="G28" s="303"/>
      <c r="H28" s="219"/>
      <c r="I28" s="219"/>
      <c r="J28" s="387"/>
    </row>
    <row r="29" spans="1:17" x14ac:dyDescent="0.3">
      <c r="A29" s="818">
        <v>19</v>
      </c>
      <c r="B29" s="827"/>
      <c r="C29" s="441"/>
      <c r="D29" s="220"/>
      <c r="E29" s="218"/>
      <c r="F29" s="303"/>
      <c r="G29" s="303"/>
      <c r="H29" s="219"/>
      <c r="I29" s="219"/>
      <c r="J29" s="387"/>
    </row>
    <row r="30" spans="1:17" ht="16.2" thickBot="1" x14ac:dyDescent="0.35">
      <c r="A30" s="819">
        <v>20</v>
      </c>
      <c r="B30" s="829"/>
      <c r="C30" s="442"/>
      <c r="D30" s="223"/>
      <c r="E30" s="224"/>
      <c r="F30" s="304"/>
      <c r="G30" s="304"/>
      <c r="H30" s="226"/>
      <c r="I30" s="226"/>
      <c r="J30" s="388"/>
    </row>
    <row r="31" spans="1:17" ht="8.25" customHeight="1" x14ac:dyDescent="0.3"/>
    <row r="32" spans="1:17" x14ac:dyDescent="0.3">
      <c r="B32" s="234" t="s">
        <v>603</v>
      </c>
      <c r="C32" s="235" t="s">
        <v>297</v>
      </c>
      <c r="D32" s="234" t="s">
        <v>298</v>
      </c>
      <c r="E32" s="234" t="s">
        <v>299</v>
      </c>
      <c r="F32" s="236" t="s">
        <v>300</v>
      </c>
      <c r="M32" s="117"/>
      <c r="O32" s="217"/>
    </row>
  </sheetData>
  <sheetProtection algorithmName="SHA-512" hashValue="+Y54mEzCBxHqvYAYeGDp4mTpwg6L9AwbMgPhHn+b4044f/CiJo26SXqEBEoE7nwGtcnGWD2WST11wQebsR9thg==" saltValue="HTAXghuNOpamefGsRUFa6g==" spinCount="100000" sheet="1" scenarios="1"/>
  <mergeCells count="7">
    <mergeCell ref="A19:J19"/>
    <mergeCell ref="A1:J1"/>
    <mergeCell ref="I2:J2"/>
    <mergeCell ref="I3:J3"/>
    <mergeCell ref="A5:J5"/>
    <mergeCell ref="A6:J6"/>
    <mergeCell ref="A3:B3"/>
  </mergeCells>
  <conditionalFormatting sqref="C8:C17">
    <cfRule type="cellIs" dxfId="2" priority="2" operator="notEqual">
      <formula>0</formula>
    </cfRule>
  </conditionalFormatting>
  <conditionalFormatting sqref="C21:C30">
    <cfRule type="cellIs" dxfId="1" priority="1" operator="notEqual">
      <formula>0</formula>
    </cfRule>
  </conditionalFormatting>
  <dataValidations count="2">
    <dataValidation type="list" allowBlank="1" showInputMessage="1" showErrorMessage="1" sqref="E21:E30 E8:E17" xr:uid="{00000000-0002-0000-0A00-000000000000}">
      <formula1>$C$32:$F$32</formula1>
    </dataValidation>
    <dataValidation type="list" allowBlank="1" showInputMessage="1" showErrorMessage="1" sqref="I8:I17 H21:H30 I21:I30" xr:uid="{00000000-0002-0000-0A00-000001000000}">
      <formula1>Limit</formula1>
    </dataValidation>
  </dataValidations>
  <printOptions horizontalCentered="1"/>
  <pageMargins left="0.5" right="0.25" top="0.67" bottom="0.25" header="0.25" footer="0.17"/>
  <pageSetup scale="81" orientation="landscape" r:id="rId1"/>
  <headerFooter alignWithMargins="0">
    <oddFooter>&amp;L&amp;8 470-0030 (Rev. 02/25)&amp;C&amp;8&amp;P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72"/>
  <sheetViews>
    <sheetView showZeros="0" zoomScaleNormal="100" workbookViewId="0">
      <pane ySplit="3" topLeftCell="A4" activePane="bottomLeft" state="frozen"/>
      <selection sqref="A1:N1"/>
      <selection pane="bottomLeft" activeCell="B8" sqref="B8"/>
    </sheetView>
  </sheetViews>
  <sheetFormatPr defaultColWidth="8.90625" defaultRowHeight="15.6" x14ac:dyDescent="0.3"/>
  <cols>
    <col min="1" max="1" width="23.08984375" style="217" customWidth="1"/>
    <col min="2" max="11" width="9.453125" style="217" bestFit="1" customWidth="1"/>
    <col min="12" max="12" width="8.90625" style="217"/>
    <col min="13" max="13" width="8.90625" style="32" hidden="1" customWidth="1"/>
    <col min="14" max="14" width="0" style="117" hidden="1" customWidth="1"/>
    <col min="15" max="15" width="8.90625" style="117"/>
    <col min="16" max="16" width="8.90625" style="217"/>
    <col min="17" max="17" width="8" style="217" customWidth="1"/>
    <col min="18" max="16384" width="8.90625" style="217"/>
  </cols>
  <sheetData>
    <row r="1" spans="1:19" s="158" customFormat="1" ht="12" customHeight="1" x14ac:dyDescent="0.2">
      <c r="A1" s="1582" t="s">
        <v>7</v>
      </c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M1" s="237"/>
    </row>
    <row r="2" spans="1:19" s="159" customFormat="1" ht="10.95" customHeight="1" x14ac:dyDescent="0.2">
      <c r="A2" s="1088" t="s">
        <v>194</v>
      </c>
      <c r="B2" s="1089">
        <f>Certification!A5</f>
        <v>0</v>
      </c>
      <c r="C2" s="1095"/>
      <c r="D2" s="1095"/>
      <c r="E2" s="1095"/>
      <c r="F2" s="1095"/>
      <c r="G2" s="1095"/>
      <c r="H2" s="1095"/>
      <c r="I2" s="1088" t="s">
        <v>571</v>
      </c>
      <c r="J2" s="1725" t="str">
        <f>CONCATENATE(Certification!$H$27," ",Certification!$H$28)</f>
        <v xml:space="preserve"> </v>
      </c>
      <c r="K2" s="1726" t="str">
        <f>CONCATENATE(Certification!$H$27," ",Certification!$H$28)</f>
        <v xml:space="preserve"> </v>
      </c>
      <c r="M2" s="238"/>
    </row>
    <row r="3" spans="1:19" s="159" customFormat="1" ht="12" customHeight="1" x14ac:dyDescent="0.2">
      <c r="A3" s="1119" t="s">
        <v>794</v>
      </c>
      <c r="B3" s="462">
        <f>Certification!C11</f>
        <v>0</v>
      </c>
      <c r="C3" s="1097"/>
      <c r="D3" s="1097"/>
      <c r="E3" s="1097"/>
      <c r="F3" s="1097"/>
      <c r="G3" s="1098"/>
      <c r="H3" s="1098"/>
      <c r="I3" s="1092" t="s">
        <v>88</v>
      </c>
      <c r="J3" s="1594">
        <f>Certification!H11</f>
        <v>0</v>
      </c>
      <c r="K3" s="1593"/>
      <c r="M3" s="238"/>
    </row>
    <row r="4" spans="1:19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4"/>
      <c r="I4" s="215"/>
      <c r="J4" s="215"/>
      <c r="M4" s="239"/>
    </row>
    <row r="5" spans="1:19" s="110" customFormat="1" ht="13.5" customHeight="1" thickBot="1" x14ac:dyDescent="0.25">
      <c r="A5" s="1722" t="s">
        <v>543</v>
      </c>
      <c r="B5" s="1723"/>
      <c r="C5" s="1723"/>
      <c r="D5" s="1723"/>
      <c r="E5" s="1723"/>
      <c r="F5" s="1723"/>
      <c r="G5" s="1723"/>
      <c r="H5" s="1723"/>
      <c r="I5" s="1723"/>
      <c r="J5" s="1723"/>
      <c r="K5" s="1724"/>
      <c r="M5" s="240"/>
    </row>
    <row r="6" spans="1:19" s="110" customFormat="1" ht="15.75" customHeight="1" thickBot="1" x14ac:dyDescent="0.25">
      <c r="A6" s="1722" t="s">
        <v>765</v>
      </c>
      <c r="B6" s="1723"/>
      <c r="C6" s="1723"/>
      <c r="D6" s="1723"/>
      <c r="E6" s="1723"/>
      <c r="F6" s="1723"/>
      <c r="G6" s="1723"/>
      <c r="H6" s="1723"/>
      <c r="I6" s="1723"/>
      <c r="J6" s="1723"/>
      <c r="K6" s="1724"/>
      <c r="M6" s="240"/>
    </row>
    <row r="7" spans="1:19" s="366" customFormat="1" ht="21" thickBot="1" x14ac:dyDescent="0.3">
      <c r="A7" s="834"/>
      <c r="B7" s="834" t="s">
        <v>519</v>
      </c>
      <c r="C7" s="834" t="s">
        <v>520</v>
      </c>
      <c r="D7" s="834" t="s">
        <v>521</v>
      </c>
      <c r="E7" s="834" t="s">
        <v>522</v>
      </c>
      <c r="F7" s="834" t="s">
        <v>523</v>
      </c>
      <c r="G7" s="834" t="s">
        <v>524</v>
      </c>
      <c r="H7" s="834" t="s">
        <v>525</v>
      </c>
      <c r="I7" s="834" t="s">
        <v>526</v>
      </c>
      <c r="J7" s="834" t="s">
        <v>527</v>
      </c>
      <c r="K7" s="834" t="s">
        <v>542</v>
      </c>
      <c r="L7" s="364"/>
      <c r="M7" s="365"/>
      <c r="N7" s="364"/>
      <c r="O7" s="364"/>
      <c r="P7" s="364"/>
      <c r="Q7" s="364"/>
      <c r="R7" s="364"/>
      <c r="S7" s="364"/>
    </row>
    <row r="8" spans="1:19" s="117" customFormat="1" ht="25.2" customHeight="1" x14ac:dyDescent="0.3">
      <c r="A8" s="837" t="s">
        <v>532</v>
      </c>
      <c r="B8" s="820"/>
      <c r="C8" s="1042"/>
      <c r="D8" s="1042"/>
      <c r="E8" s="1042"/>
      <c r="F8" s="1042"/>
      <c r="G8" s="1042"/>
      <c r="H8" s="1042"/>
      <c r="I8" s="1042"/>
      <c r="J8" s="1042"/>
      <c r="K8" s="1043"/>
      <c r="L8" s="217"/>
      <c r="M8" s="32" t="s">
        <v>120</v>
      </c>
      <c r="O8" s="217"/>
      <c r="P8" s="217"/>
      <c r="Q8" s="217"/>
      <c r="R8" s="217"/>
      <c r="S8" s="217"/>
    </row>
    <row r="9" spans="1:19" s="117" customFormat="1" x14ac:dyDescent="0.3">
      <c r="A9" s="838" t="s">
        <v>563</v>
      </c>
      <c r="B9" s="842"/>
      <c r="C9" s="305"/>
      <c r="D9" s="305"/>
      <c r="E9" s="305"/>
      <c r="F9" s="305"/>
      <c r="G9" s="305"/>
      <c r="H9" s="305"/>
      <c r="I9" s="305"/>
      <c r="J9" s="305"/>
      <c r="K9" s="843"/>
      <c r="L9" s="217"/>
      <c r="M9" s="32" t="s">
        <v>533</v>
      </c>
      <c r="N9" s="217"/>
      <c r="O9" s="217"/>
      <c r="P9" s="217"/>
      <c r="Q9" s="217"/>
      <c r="R9" s="217"/>
      <c r="S9" s="217"/>
    </row>
    <row r="10" spans="1:19" s="117" customFormat="1" x14ac:dyDescent="0.3">
      <c r="A10" s="838" t="s">
        <v>751</v>
      </c>
      <c r="B10" s="842"/>
      <c r="C10" s="306"/>
      <c r="D10" s="193"/>
      <c r="E10" s="306"/>
      <c r="F10" s="306"/>
      <c r="G10" s="307"/>
      <c r="H10" s="307"/>
      <c r="I10" s="193"/>
      <c r="J10" s="307"/>
      <c r="K10" s="844"/>
      <c r="L10" s="217"/>
      <c r="M10" s="32"/>
      <c r="N10" s="217"/>
      <c r="O10" s="217"/>
      <c r="P10" s="217"/>
      <c r="Q10" s="217"/>
      <c r="R10" s="217"/>
      <c r="S10" s="217"/>
    </row>
    <row r="11" spans="1:19" s="117" customFormat="1" x14ac:dyDescent="0.3">
      <c r="A11" s="838" t="s">
        <v>564</v>
      </c>
      <c r="B11" s="842"/>
      <c r="C11" s="306"/>
      <c r="D11" s="193"/>
      <c r="E11" s="194"/>
      <c r="F11" s="306"/>
      <c r="G11" s="307"/>
      <c r="H11" s="307"/>
      <c r="I11" s="193"/>
      <c r="J11" s="307"/>
      <c r="K11" s="844"/>
      <c r="L11" s="217"/>
      <c r="M11" s="32"/>
      <c r="N11" s="217"/>
      <c r="O11" s="217"/>
      <c r="P11" s="217"/>
      <c r="Q11" s="217"/>
      <c r="R11" s="217"/>
      <c r="S11" s="217"/>
    </row>
    <row r="12" spans="1:19" s="117" customFormat="1" ht="16.2" thickBot="1" x14ac:dyDescent="0.35">
      <c r="A12" s="1144" t="s">
        <v>565</v>
      </c>
      <c r="B12" s="1145">
        <f t="shared" ref="B12:K12" si="0">SUM(B9:B11)</f>
        <v>0</v>
      </c>
      <c r="C12" s="1146">
        <f t="shared" si="0"/>
        <v>0</v>
      </c>
      <c r="D12" s="1146">
        <f t="shared" si="0"/>
        <v>0</v>
      </c>
      <c r="E12" s="1146">
        <f t="shared" si="0"/>
        <v>0</v>
      </c>
      <c r="F12" s="1146">
        <f t="shared" si="0"/>
        <v>0</v>
      </c>
      <c r="G12" s="1146">
        <f t="shared" si="0"/>
        <v>0</v>
      </c>
      <c r="H12" s="1146">
        <f t="shared" si="0"/>
        <v>0</v>
      </c>
      <c r="I12" s="1146">
        <f t="shared" si="0"/>
        <v>0</v>
      </c>
      <c r="J12" s="1146">
        <f t="shared" si="0"/>
        <v>0</v>
      </c>
      <c r="K12" s="1147">
        <f t="shared" si="0"/>
        <v>0</v>
      </c>
      <c r="L12" s="217"/>
      <c r="M12" s="32"/>
      <c r="N12" s="217"/>
      <c r="O12" s="217"/>
      <c r="P12" s="217"/>
      <c r="Q12" s="217"/>
      <c r="R12" s="217"/>
      <c r="S12" s="217"/>
    </row>
    <row r="13" spans="1:19" s="117" customFormat="1" ht="6" customHeight="1" thickBot="1" x14ac:dyDescent="0.35">
      <c r="A13" s="1732"/>
      <c r="B13" s="1732"/>
      <c r="C13" s="1732"/>
      <c r="D13" s="1732"/>
      <c r="E13" s="1732"/>
      <c r="F13" s="1732"/>
      <c r="G13" s="1732"/>
      <c r="H13" s="1732"/>
      <c r="I13" s="1732"/>
      <c r="J13" s="1732"/>
      <c r="K13" s="1732"/>
      <c r="L13" s="1093"/>
      <c r="M13" s="32"/>
      <c r="N13" s="217"/>
      <c r="O13" s="217"/>
      <c r="P13" s="217"/>
      <c r="Q13" s="217"/>
      <c r="R13" s="217"/>
      <c r="S13" s="217"/>
    </row>
    <row r="14" spans="1:19" s="117" customFormat="1" x14ac:dyDescent="0.3">
      <c r="A14" s="865" t="s">
        <v>528</v>
      </c>
      <c r="B14" s="1148">
        <v>6125.43</v>
      </c>
      <c r="C14" s="1149">
        <f>$B14</f>
        <v>6125.43</v>
      </c>
      <c r="D14" s="1149">
        <f t="shared" ref="D14:K14" si="1">$B14</f>
        <v>6125.43</v>
      </c>
      <c r="E14" s="1149">
        <f t="shared" si="1"/>
        <v>6125.43</v>
      </c>
      <c r="F14" s="1149">
        <f t="shared" si="1"/>
        <v>6125.43</v>
      </c>
      <c r="G14" s="1149">
        <f t="shared" si="1"/>
        <v>6125.43</v>
      </c>
      <c r="H14" s="1149">
        <f t="shared" si="1"/>
        <v>6125.43</v>
      </c>
      <c r="I14" s="1149">
        <f t="shared" si="1"/>
        <v>6125.43</v>
      </c>
      <c r="J14" s="1149">
        <f t="shared" si="1"/>
        <v>6125.43</v>
      </c>
      <c r="K14" s="1150">
        <f t="shared" si="1"/>
        <v>6125.43</v>
      </c>
      <c r="L14" s="217"/>
      <c r="M14" s="32"/>
      <c r="N14" s="217"/>
      <c r="O14" s="217"/>
      <c r="P14" s="217"/>
      <c r="Q14" s="217"/>
      <c r="R14" s="217"/>
      <c r="S14" s="217"/>
    </row>
    <row r="15" spans="1:19" s="117" customFormat="1" x14ac:dyDescent="0.3">
      <c r="A15" s="839" t="s">
        <v>530</v>
      </c>
      <c r="B15" s="845">
        <v>65.349999999999994</v>
      </c>
      <c r="C15" s="33">
        <f t="shared" ref="C15:K16" si="2">$B15</f>
        <v>65.349999999999994</v>
      </c>
      <c r="D15" s="33">
        <f t="shared" si="2"/>
        <v>65.349999999999994</v>
      </c>
      <c r="E15" s="33">
        <f t="shared" si="2"/>
        <v>65.349999999999994</v>
      </c>
      <c r="F15" s="33">
        <f t="shared" si="2"/>
        <v>65.349999999999994</v>
      </c>
      <c r="G15" s="33">
        <f t="shared" si="2"/>
        <v>65.349999999999994</v>
      </c>
      <c r="H15" s="33">
        <f t="shared" si="2"/>
        <v>65.349999999999994</v>
      </c>
      <c r="I15" s="33">
        <f t="shared" si="2"/>
        <v>65.349999999999994</v>
      </c>
      <c r="J15" s="33">
        <f t="shared" si="2"/>
        <v>65.349999999999994</v>
      </c>
      <c r="K15" s="846">
        <f t="shared" si="2"/>
        <v>65.349999999999994</v>
      </c>
      <c r="L15" s="217"/>
      <c r="M15" s="32"/>
      <c r="N15" s="217"/>
      <c r="O15" s="217"/>
      <c r="P15" s="217"/>
      <c r="Q15" s="217"/>
      <c r="R15" s="217"/>
      <c r="S15" s="217"/>
    </row>
    <row r="16" spans="1:19" s="117" customFormat="1" x14ac:dyDescent="0.3">
      <c r="A16" s="839" t="s">
        <v>531</v>
      </c>
      <c r="B16" s="1226">
        <v>12</v>
      </c>
      <c r="C16" s="1227">
        <f t="shared" si="2"/>
        <v>12</v>
      </c>
      <c r="D16" s="1227">
        <f t="shared" si="2"/>
        <v>12</v>
      </c>
      <c r="E16" s="1227">
        <f t="shared" si="2"/>
        <v>12</v>
      </c>
      <c r="F16" s="1227">
        <f t="shared" si="2"/>
        <v>12</v>
      </c>
      <c r="G16" s="1227">
        <f t="shared" si="2"/>
        <v>12</v>
      </c>
      <c r="H16" s="1227">
        <f t="shared" si="2"/>
        <v>12</v>
      </c>
      <c r="I16" s="1227">
        <f t="shared" si="2"/>
        <v>12</v>
      </c>
      <c r="J16" s="1227">
        <f t="shared" si="2"/>
        <v>12</v>
      </c>
      <c r="K16" s="1228">
        <f t="shared" si="2"/>
        <v>12</v>
      </c>
      <c r="L16" s="217"/>
      <c r="M16" s="32"/>
      <c r="N16" s="217"/>
      <c r="O16" s="217"/>
      <c r="P16" s="217"/>
      <c r="Q16" s="217"/>
      <c r="R16" s="217"/>
      <c r="S16" s="217"/>
    </row>
    <row r="17" spans="1:19" s="117" customFormat="1" x14ac:dyDescent="0.3">
      <c r="A17" s="839" t="s">
        <v>529</v>
      </c>
      <c r="B17" s="847">
        <f>'Statistical Data'!$D$9</f>
        <v>0</v>
      </c>
      <c r="C17" s="34">
        <f>'Statistical Data'!$D$9</f>
        <v>0</v>
      </c>
      <c r="D17" s="34">
        <f>'Statistical Data'!$D$9</f>
        <v>0</v>
      </c>
      <c r="E17" s="34">
        <f>'Statistical Data'!$D$9</f>
        <v>0</v>
      </c>
      <c r="F17" s="34">
        <f>'Statistical Data'!$D$9</f>
        <v>0</v>
      </c>
      <c r="G17" s="34">
        <f>'Statistical Data'!$D$9</f>
        <v>0</v>
      </c>
      <c r="H17" s="34">
        <f>'Statistical Data'!$D$9</f>
        <v>0</v>
      </c>
      <c r="I17" s="34">
        <f>'Statistical Data'!$D$9</f>
        <v>0</v>
      </c>
      <c r="J17" s="34">
        <f>'Statistical Data'!$D$9</f>
        <v>0</v>
      </c>
      <c r="K17" s="848">
        <f>'Statistical Data'!$D$9</f>
        <v>0</v>
      </c>
      <c r="L17" s="217"/>
      <c r="M17" s="32"/>
      <c r="N17" s="217"/>
      <c r="O17" s="217"/>
      <c r="P17" s="217"/>
      <c r="Q17" s="217"/>
      <c r="R17" s="217"/>
      <c r="S17" s="217"/>
    </row>
    <row r="18" spans="1:19" s="117" customFormat="1" ht="16.2" thickBot="1" x14ac:dyDescent="0.35">
      <c r="A18" s="1144" t="s">
        <v>534</v>
      </c>
      <c r="B18" s="1151">
        <v>9076.6200000000008</v>
      </c>
      <c r="C18" s="1152">
        <f>$B18</f>
        <v>9076.6200000000008</v>
      </c>
      <c r="D18" s="1152">
        <f t="shared" ref="D18:K18" si="3">$B18</f>
        <v>9076.6200000000008</v>
      </c>
      <c r="E18" s="1152">
        <f t="shared" si="3"/>
        <v>9076.6200000000008</v>
      </c>
      <c r="F18" s="1152">
        <f t="shared" si="3"/>
        <v>9076.6200000000008</v>
      </c>
      <c r="G18" s="1152">
        <f t="shared" si="3"/>
        <v>9076.6200000000008</v>
      </c>
      <c r="H18" s="1152">
        <f t="shared" si="3"/>
        <v>9076.6200000000008</v>
      </c>
      <c r="I18" s="1152">
        <f t="shared" si="3"/>
        <v>9076.6200000000008</v>
      </c>
      <c r="J18" s="1152">
        <f t="shared" si="3"/>
        <v>9076.6200000000008</v>
      </c>
      <c r="K18" s="1153">
        <f t="shared" si="3"/>
        <v>9076.6200000000008</v>
      </c>
      <c r="L18" s="217"/>
      <c r="M18" s="32"/>
      <c r="N18" s="217"/>
      <c r="O18" s="217"/>
      <c r="P18" s="217"/>
      <c r="Q18" s="217"/>
      <c r="R18" s="217"/>
      <c r="S18" s="217"/>
    </row>
    <row r="19" spans="1:19" s="117" customFormat="1" ht="6" customHeight="1" thickBot="1" x14ac:dyDescent="0.35">
      <c r="A19" s="1733"/>
      <c r="B19" s="1733"/>
      <c r="C19" s="1733"/>
      <c r="D19" s="1733"/>
      <c r="E19" s="1733"/>
      <c r="F19" s="1733"/>
      <c r="G19" s="1733"/>
      <c r="H19" s="1733"/>
      <c r="I19" s="1733"/>
      <c r="J19" s="1733"/>
      <c r="K19" s="1733"/>
      <c r="L19" s="1093"/>
      <c r="M19" s="32"/>
      <c r="N19" s="217"/>
      <c r="O19" s="217"/>
      <c r="P19" s="217"/>
      <c r="Q19" s="217"/>
      <c r="R19" s="217"/>
      <c r="S19" s="217"/>
    </row>
    <row r="20" spans="1:19" ht="13.8" x14ac:dyDescent="0.3">
      <c r="A20" s="1154" t="s">
        <v>535</v>
      </c>
      <c r="B20" s="1155"/>
      <c r="C20" s="1156"/>
      <c r="D20" s="1156"/>
      <c r="E20" s="1156"/>
      <c r="F20" s="1156"/>
      <c r="G20" s="1156"/>
      <c r="H20" s="1156"/>
      <c r="I20" s="1156"/>
      <c r="J20" s="1156"/>
      <c r="K20" s="1157"/>
      <c r="N20" s="217"/>
      <c r="O20" s="217"/>
    </row>
    <row r="21" spans="1:19" s="117" customFormat="1" x14ac:dyDescent="0.3">
      <c r="A21" s="839" t="s">
        <v>536</v>
      </c>
      <c r="B21" s="1229">
        <f>B14*B16</f>
        <v>73505</v>
      </c>
      <c r="C21" s="1230">
        <f t="shared" ref="C21:K23" si="4">$B21</f>
        <v>73505</v>
      </c>
      <c r="D21" s="1230">
        <f t="shared" si="4"/>
        <v>73505</v>
      </c>
      <c r="E21" s="1230">
        <f t="shared" si="4"/>
        <v>73505</v>
      </c>
      <c r="F21" s="1230">
        <f t="shared" si="4"/>
        <v>73505</v>
      </c>
      <c r="G21" s="1230">
        <f t="shared" si="4"/>
        <v>73505</v>
      </c>
      <c r="H21" s="1230">
        <f t="shared" si="4"/>
        <v>73505</v>
      </c>
      <c r="I21" s="1230">
        <f t="shared" si="4"/>
        <v>73505</v>
      </c>
      <c r="J21" s="1230">
        <f t="shared" si="4"/>
        <v>73505</v>
      </c>
      <c r="K21" s="1231">
        <f t="shared" si="4"/>
        <v>73505</v>
      </c>
      <c r="L21" s="217"/>
      <c r="M21" s="32"/>
      <c r="N21" s="217"/>
      <c r="O21" s="217"/>
      <c r="P21" s="217"/>
      <c r="Q21" s="217"/>
      <c r="R21" s="217"/>
      <c r="S21" s="217"/>
    </row>
    <row r="22" spans="1:19" s="117" customFormat="1" x14ac:dyDescent="0.3">
      <c r="A22" s="839" t="s">
        <v>721</v>
      </c>
      <c r="B22" s="1232">
        <f>IF(B17&lt;60,0,ROUND(B15*B16*(B17-60),0))</f>
        <v>0</v>
      </c>
      <c r="C22" s="1230">
        <f t="shared" si="4"/>
        <v>0</v>
      </c>
      <c r="D22" s="1230">
        <f t="shared" si="4"/>
        <v>0</v>
      </c>
      <c r="E22" s="1230">
        <f t="shared" si="4"/>
        <v>0</v>
      </c>
      <c r="F22" s="1230">
        <f t="shared" si="4"/>
        <v>0</v>
      </c>
      <c r="G22" s="1230">
        <f t="shared" si="4"/>
        <v>0</v>
      </c>
      <c r="H22" s="1230">
        <f t="shared" si="4"/>
        <v>0</v>
      </c>
      <c r="I22" s="1230">
        <f t="shared" si="4"/>
        <v>0</v>
      </c>
      <c r="J22" s="1230">
        <f t="shared" si="4"/>
        <v>0</v>
      </c>
      <c r="K22" s="1231">
        <f t="shared" si="4"/>
        <v>0</v>
      </c>
      <c r="L22" s="217"/>
      <c r="M22" s="32"/>
      <c r="N22" s="217"/>
      <c r="O22" s="217"/>
      <c r="P22" s="217"/>
      <c r="Q22" s="217"/>
      <c r="R22" s="217"/>
      <c r="S22" s="217"/>
    </row>
    <row r="23" spans="1:19" ht="14.4" thickBot="1" x14ac:dyDescent="0.35">
      <c r="A23" s="1144" t="s">
        <v>537</v>
      </c>
      <c r="B23" s="1233">
        <f>B21+B22</f>
        <v>73505</v>
      </c>
      <c r="C23" s="1234">
        <f t="shared" si="4"/>
        <v>73505</v>
      </c>
      <c r="D23" s="1234">
        <f t="shared" si="4"/>
        <v>73505</v>
      </c>
      <c r="E23" s="1234">
        <f t="shared" si="4"/>
        <v>73505</v>
      </c>
      <c r="F23" s="1234">
        <f t="shared" si="4"/>
        <v>73505</v>
      </c>
      <c r="G23" s="1234">
        <f t="shared" si="4"/>
        <v>73505</v>
      </c>
      <c r="H23" s="1234">
        <f t="shared" si="4"/>
        <v>73505</v>
      </c>
      <c r="I23" s="1234">
        <f t="shared" si="4"/>
        <v>73505</v>
      </c>
      <c r="J23" s="1234">
        <f t="shared" si="4"/>
        <v>73505</v>
      </c>
      <c r="K23" s="1235">
        <f t="shared" si="4"/>
        <v>73505</v>
      </c>
      <c r="N23" s="217"/>
      <c r="O23" s="217"/>
    </row>
    <row r="24" spans="1:19" s="117" customFormat="1" ht="6" customHeight="1" thickBot="1" x14ac:dyDescent="0.35">
      <c r="A24" s="1733"/>
      <c r="B24" s="1733"/>
      <c r="C24" s="1733"/>
      <c r="D24" s="1733"/>
      <c r="E24" s="1733"/>
      <c r="F24" s="1733"/>
      <c r="G24" s="1733"/>
      <c r="H24" s="1733"/>
      <c r="I24" s="1733"/>
      <c r="J24" s="1733"/>
      <c r="K24" s="1733"/>
      <c r="L24" s="1093"/>
      <c r="M24" s="32"/>
      <c r="N24" s="217"/>
      <c r="O24" s="217"/>
      <c r="P24" s="217"/>
      <c r="Q24" s="217"/>
      <c r="R24" s="217"/>
      <c r="S24" s="217"/>
    </row>
    <row r="25" spans="1:19" ht="16.2" thickBot="1" x14ac:dyDescent="0.35">
      <c r="A25" s="1158" t="s">
        <v>534</v>
      </c>
      <c r="B25" s="1159">
        <f t="shared" ref="B25:K25" si="5">B16*B18</f>
        <v>108919.44</v>
      </c>
      <c r="C25" s="1160">
        <f t="shared" si="5"/>
        <v>108919.44</v>
      </c>
      <c r="D25" s="1160">
        <f t="shared" si="5"/>
        <v>108919.44</v>
      </c>
      <c r="E25" s="1160">
        <f t="shared" si="5"/>
        <v>108919.44</v>
      </c>
      <c r="F25" s="1160">
        <f t="shared" si="5"/>
        <v>108919.44</v>
      </c>
      <c r="G25" s="1160">
        <f t="shared" si="5"/>
        <v>108919.44</v>
      </c>
      <c r="H25" s="1160">
        <f t="shared" si="5"/>
        <v>108919.44</v>
      </c>
      <c r="I25" s="1160">
        <f t="shared" si="5"/>
        <v>108919.44</v>
      </c>
      <c r="J25" s="1160">
        <f t="shared" si="5"/>
        <v>108919.44</v>
      </c>
      <c r="K25" s="1161">
        <f t="shared" si="5"/>
        <v>108919.44</v>
      </c>
    </row>
    <row r="26" spans="1:19" s="117" customFormat="1" ht="6" customHeight="1" thickBot="1" x14ac:dyDescent="0.35">
      <c r="A26" s="1733"/>
      <c r="B26" s="1733"/>
      <c r="C26" s="1733"/>
      <c r="D26" s="1733"/>
      <c r="E26" s="1733"/>
      <c r="F26" s="1733"/>
      <c r="G26" s="1733"/>
      <c r="H26" s="1733"/>
      <c r="I26" s="1733"/>
      <c r="J26" s="1733"/>
      <c r="K26" s="1733"/>
      <c r="L26" s="1093"/>
      <c r="M26" s="32"/>
      <c r="N26" s="217"/>
      <c r="O26" s="217"/>
      <c r="P26" s="217"/>
      <c r="Q26" s="217"/>
      <c r="R26" s="217"/>
      <c r="S26" s="217"/>
    </row>
    <row r="27" spans="1:19" x14ac:dyDescent="0.3">
      <c r="A27" s="865" t="s">
        <v>539</v>
      </c>
      <c r="B27" s="1236">
        <f>MIN(B25,B23)</f>
        <v>73505</v>
      </c>
      <c r="C27" s="1237">
        <f t="shared" ref="C27:K27" si="6">MIN(C25,C23)</f>
        <v>73505</v>
      </c>
      <c r="D27" s="1237">
        <f t="shared" si="6"/>
        <v>73505</v>
      </c>
      <c r="E27" s="1237">
        <f t="shared" si="6"/>
        <v>73505</v>
      </c>
      <c r="F27" s="1237">
        <f t="shared" si="6"/>
        <v>73505</v>
      </c>
      <c r="G27" s="1237">
        <f t="shared" si="6"/>
        <v>73505</v>
      </c>
      <c r="H27" s="1237">
        <f t="shared" si="6"/>
        <v>73505</v>
      </c>
      <c r="I27" s="1237">
        <f t="shared" si="6"/>
        <v>73505</v>
      </c>
      <c r="J27" s="1237">
        <f t="shared" si="6"/>
        <v>73505</v>
      </c>
      <c r="K27" s="1238">
        <f t="shared" si="6"/>
        <v>73505</v>
      </c>
    </row>
    <row r="28" spans="1:19" x14ac:dyDescent="0.3">
      <c r="A28" s="839" t="s">
        <v>538</v>
      </c>
      <c r="B28" s="849">
        <f t="shared" ref="B28:K28" si="7">IF(B8=$M$8,1,0.6)</f>
        <v>0.6</v>
      </c>
      <c r="C28" s="35">
        <f t="shared" si="7"/>
        <v>0.6</v>
      </c>
      <c r="D28" s="35">
        <f t="shared" si="7"/>
        <v>0.6</v>
      </c>
      <c r="E28" s="35">
        <f t="shared" si="7"/>
        <v>0.6</v>
      </c>
      <c r="F28" s="35">
        <f t="shared" si="7"/>
        <v>0.6</v>
      </c>
      <c r="G28" s="35">
        <f t="shared" si="7"/>
        <v>0.6</v>
      </c>
      <c r="H28" s="35">
        <f t="shared" si="7"/>
        <v>0.6</v>
      </c>
      <c r="I28" s="35">
        <f t="shared" si="7"/>
        <v>0.6</v>
      </c>
      <c r="J28" s="35">
        <f t="shared" si="7"/>
        <v>0.6</v>
      </c>
      <c r="K28" s="850">
        <f t="shared" si="7"/>
        <v>0.6</v>
      </c>
    </row>
    <row r="29" spans="1:19" x14ac:dyDescent="0.3">
      <c r="A29" s="838" t="s">
        <v>540</v>
      </c>
      <c r="B29" s="851"/>
      <c r="C29" s="28"/>
      <c r="D29" s="28"/>
      <c r="E29" s="28"/>
      <c r="F29" s="28"/>
      <c r="G29" s="28"/>
      <c r="H29" s="28"/>
      <c r="I29" s="28"/>
      <c r="J29" s="28"/>
      <c r="K29" s="852"/>
    </row>
    <row r="30" spans="1:19" x14ac:dyDescent="0.3">
      <c r="A30" s="838" t="s">
        <v>779</v>
      </c>
      <c r="B30" s="851"/>
      <c r="C30" s="28"/>
      <c r="D30" s="28"/>
      <c r="E30" s="28"/>
      <c r="F30" s="28"/>
      <c r="G30" s="28"/>
      <c r="H30" s="28"/>
      <c r="I30" s="28"/>
      <c r="J30" s="28"/>
      <c r="K30" s="852"/>
    </row>
    <row r="31" spans="1:19" ht="16.2" thickBot="1" x14ac:dyDescent="0.35">
      <c r="A31" s="1144" t="s">
        <v>541</v>
      </c>
      <c r="B31" s="1162">
        <f>ROUND(B27*B28*B29*B30,0)</f>
        <v>0</v>
      </c>
      <c r="C31" s="1163">
        <f t="shared" ref="C31:K31" si="8">ROUND(C27*C28*C29*C30,0)</f>
        <v>0</v>
      </c>
      <c r="D31" s="1163">
        <f t="shared" si="8"/>
        <v>0</v>
      </c>
      <c r="E31" s="1163">
        <f t="shared" si="8"/>
        <v>0</v>
      </c>
      <c r="F31" s="1163">
        <f t="shared" si="8"/>
        <v>0</v>
      </c>
      <c r="G31" s="1163">
        <f t="shared" si="8"/>
        <v>0</v>
      </c>
      <c r="H31" s="1163">
        <f t="shared" si="8"/>
        <v>0</v>
      </c>
      <c r="I31" s="1163">
        <f t="shared" si="8"/>
        <v>0</v>
      </c>
      <c r="J31" s="1163">
        <f t="shared" si="8"/>
        <v>0</v>
      </c>
      <c r="K31" s="1164">
        <f t="shared" si="8"/>
        <v>0</v>
      </c>
    </row>
    <row r="32" spans="1:19" s="117" customFormat="1" ht="6" customHeight="1" thickBot="1" x14ac:dyDescent="0.35">
      <c r="A32" s="1733"/>
      <c r="B32" s="1733"/>
      <c r="C32" s="1733"/>
      <c r="D32" s="1733"/>
      <c r="E32" s="1733"/>
      <c r="F32" s="1733"/>
      <c r="G32" s="1733"/>
      <c r="H32" s="1733"/>
      <c r="I32" s="1733"/>
      <c r="J32" s="1733"/>
      <c r="K32" s="1733"/>
      <c r="L32" s="1093"/>
      <c r="M32" s="32"/>
      <c r="N32" s="217"/>
      <c r="O32" s="217"/>
      <c r="P32" s="217"/>
      <c r="Q32" s="217"/>
      <c r="R32" s="217"/>
      <c r="S32" s="217"/>
    </row>
    <row r="33" spans="1:19" ht="21.6" x14ac:dyDescent="0.3">
      <c r="A33" s="1165" t="s">
        <v>681</v>
      </c>
      <c r="B33" s="1166">
        <f t="shared" ref="B33:K33" si="9">IF(B12&gt;B31,B31-B12,0)</f>
        <v>0</v>
      </c>
      <c r="C33" s="1167">
        <f t="shared" si="9"/>
        <v>0</v>
      </c>
      <c r="D33" s="1167">
        <f t="shared" si="9"/>
        <v>0</v>
      </c>
      <c r="E33" s="1167">
        <f t="shared" si="9"/>
        <v>0</v>
      </c>
      <c r="F33" s="1167">
        <f t="shared" si="9"/>
        <v>0</v>
      </c>
      <c r="G33" s="1167">
        <f t="shared" si="9"/>
        <v>0</v>
      </c>
      <c r="H33" s="1167">
        <f t="shared" si="9"/>
        <v>0</v>
      </c>
      <c r="I33" s="1167">
        <f t="shared" si="9"/>
        <v>0</v>
      </c>
      <c r="J33" s="1167">
        <f t="shared" si="9"/>
        <v>0</v>
      </c>
      <c r="K33" s="1168">
        <f t="shared" si="9"/>
        <v>0</v>
      </c>
    </row>
    <row r="34" spans="1:19" ht="23.4" customHeight="1" thickBot="1" x14ac:dyDescent="0.35">
      <c r="A34" s="841" t="s">
        <v>682</v>
      </c>
      <c r="B34" s="1169">
        <f>IF((B9-B31)&lt;0,0,(B9-B31)*-0.0765)</f>
        <v>0</v>
      </c>
      <c r="C34" s="1170">
        <f t="shared" ref="C34:K34" si="10">IF((C9-C31)&lt;0,0,(C9-C31)*-0.0765)</f>
        <v>0</v>
      </c>
      <c r="D34" s="1170">
        <f t="shared" si="10"/>
        <v>0</v>
      </c>
      <c r="E34" s="1170">
        <f t="shared" si="10"/>
        <v>0</v>
      </c>
      <c r="F34" s="1170">
        <f t="shared" si="10"/>
        <v>0</v>
      </c>
      <c r="G34" s="1170">
        <f t="shared" si="10"/>
        <v>0</v>
      </c>
      <c r="H34" s="1170">
        <f t="shared" si="10"/>
        <v>0</v>
      </c>
      <c r="I34" s="1170">
        <f t="shared" si="10"/>
        <v>0</v>
      </c>
      <c r="J34" s="1170">
        <f t="shared" si="10"/>
        <v>0</v>
      </c>
      <c r="K34" s="1171">
        <f t="shared" si="10"/>
        <v>0</v>
      </c>
    </row>
    <row r="35" spans="1:19" s="117" customFormat="1" ht="6" customHeight="1" thickBot="1" x14ac:dyDescent="0.35">
      <c r="A35" s="1733"/>
      <c r="B35" s="1733"/>
      <c r="C35" s="1733"/>
      <c r="D35" s="1733"/>
      <c r="E35" s="1733"/>
      <c r="F35" s="1733"/>
      <c r="G35" s="1733"/>
      <c r="H35" s="1733"/>
      <c r="I35" s="1733"/>
      <c r="J35" s="1733"/>
      <c r="K35" s="1733"/>
      <c r="L35" s="1093"/>
      <c r="M35" s="32"/>
      <c r="N35" s="217"/>
      <c r="O35" s="217"/>
      <c r="P35" s="217"/>
      <c r="Q35" s="217"/>
      <c r="R35" s="217"/>
      <c r="S35" s="217"/>
    </row>
    <row r="36" spans="1:19" s="117" customFormat="1" x14ac:dyDescent="0.3">
      <c r="A36" s="1165" t="s">
        <v>679</v>
      </c>
      <c r="B36" s="1172"/>
      <c r="C36" s="1173"/>
      <c r="D36" s="1174"/>
      <c r="E36" s="1174"/>
      <c r="F36" s="1173"/>
      <c r="G36" s="1175"/>
      <c r="H36" s="1175"/>
      <c r="I36" s="1174"/>
      <c r="J36" s="1175"/>
      <c r="K36" s="1176"/>
      <c r="L36" s="217"/>
      <c r="M36" s="32"/>
      <c r="N36" s="217"/>
      <c r="O36" s="217"/>
      <c r="P36" s="217"/>
      <c r="Q36" s="217"/>
      <c r="R36" s="217"/>
      <c r="S36" s="217"/>
    </row>
    <row r="37" spans="1:19" s="117" customFormat="1" ht="15" customHeight="1" x14ac:dyDescent="0.3">
      <c r="A37" s="840" t="s">
        <v>680</v>
      </c>
      <c r="B37" s="853"/>
      <c r="C37" s="309"/>
      <c r="D37" s="310"/>
      <c r="E37" s="311"/>
      <c r="F37" s="309"/>
      <c r="G37" s="312"/>
      <c r="H37" s="312"/>
      <c r="I37" s="310"/>
      <c r="J37" s="312"/>
      <c r="K37" s="854"/>
      <c r="L37" s="217"/>
      <c r="M37" s="32"/>
      <c r="N37" s="217"/>
      <c r="O37" s="217"/>
      <c r="P37" s="217"/>
      <c r="Q37" s="217"/>
      <c r="R37" s="217"/>
      <c r="S37" s="217"/>
    </row>
    <row r="38" spans="1:19" s="117" customFormat="1" ht="15" customHeight="1" thickBot="1" x14ac:dyDescent="0.35">
      <c r="A38" s="841" t="s">
        <v>720</v>
      </c>
      <c r="B38" s="855"/>
      <c r="C38" s="856"/>
      <c r="D38" s="857"/>
      <c r="E38" s="858"/>
      <c r="F38" s="856"/>
      <c r="G38" s="859"/>
      <c r="H38" s="859"/>
      <c r="I38" s="857"/>
      <c r="J38" s="859"/>
      <c r="K38" s="860"/>
      <c r="L38" s="217"/>
      <c r="M38" s="32"/>
      <c r="N38" s="217"/>
      <c r="O38" s="217"/>
      <c r="P38" s="217"/>
      <c r="Q38" s="217"/>
      <c r="R38" s="217"/>
      <c r="S38" s="217"/>
    </row>
    <row r="39" spans="1:19" ht="16.2" thickBot="1" x14ac:dyDescent="0.35">
      <c r="A39" s="1734"/>
      <c r="B39" s="1734"/>
      <c r="C39" s="1734"/>
      <c r="D39" s="1734"/>
      <c r="E39" s="1734"/>
      <c r="F39" s="1734"/>
      <c r="G39" s="1734"/>
      <c r="H39" s="1734"/>
      <c r="I39" s="1734"/>
      <c r="J39" s="1734"/>
      <c r="K39" s="1734"/>
    </row>
    <row r="40" spans="1:19" s="110" customFormat="1" ht="15.6" customHeight="1" thickBot="1" x14ac:dyDescent="0.25">
      <c r="A40" s="1722" t="s">
        <v>764</v>
      </c>
      <c r="B40" s="1723"/>
      <c r="C40" s="1723"/>
      <c r="D40" s="1723"/>
      <c r="E40" s="1723"/>
      <c r="F40" s="1723"/>
      <c r="G40" s="1723"/>
      <c r="H40" s="1723"/>
      <c r="I40" s="1723"/>
      <c r="J40" s="1723"/>
      <c r="K40" s="1724"/>
      <c r="M40" s="240"/>
    </row>
    <row r="41" spans="1:19" s="366" customFormat="1" ht="19.95" customHeight="1" thickBot="1" x14ac:dyDescent="0.3">
      <c r="A41" s="834"/>
      <c r="B41" s="834" t="s">
        <v>519</v>
      </c>
      <c r="C41" s="834" t="s">
        <v>520</v>
      </c>
      <c r="D41" s="834" t="s">
        <v>521</v>
      </c>
      <c r="E41" s="834" t="s">
        <v>522</v>
      </c>
      <c r="F41" s="834" t="s">
        <v>523</v>
      </c>
      <c r="G41" s="834" t="s">
        <v>524</v>
      </c>
      <c r="H41" s="834" t="s">
        <v>525</v>
      </c>
      <c r="I41" s="834" t="s">
        <v>526</v>
      </c>
      <c r="J41" s="834" t="s">
        <v>527</v>
      </c>
      <c r="K41" s="834" t="s">
        <v>542</v>
      </c>
      <c r="L41" s="364"/>
      <c r="M41" s="365"/>
      <c r="N41" s="364"/>
      <c r="O41" s="364"/>
      <c r="P41" s="364"/>
      <c r="Q41" s="364"/>
      <c r="R41" s="364"/>
      <c r="S41" s="364"/>
    </row>
    <row r="42" spans="1:19" s="117" customFormat="1" ht="23.4" customHeight="1" x14ac:dyDescent="0.3">
      <c r="A42" s="837" t="s">
        <v>532</v>
      </c>
      <c r="B42" s="820"/>
      <c r="C42" s="1042"/>
      <c r="D42" s="1042"/>
      <c r="E42" s="1042"/>
      <c r="F42" s="1042"/>
      <c r="G42" s="1042"/>
      <c r="H42" s="1042"/>
      <c r="I42" s="1042"/>
      <c r="J42" s="1042"/>
      <c r="K42" s="1043"/>
      <c r="L42" s="217"/>
      <c r="M42" s="32" t="s">
        <v>120</v>
      </c>
      <c r="O42" s="217"/>
      <c r="P42" s="217"/>
      <c r="Q42" s="217"/>
      <c r="R42" s="217"/>
      <c r="S42" s="217"/>
    </row>
    <row r="43" spans="1:19" s="117" customFormat="1" x14ac:dyDescent="0.3">
      <c r="A43" s="838" t="s">
        <v>563</v>
      </c>
      <c r="B43" s="842"/>
      <c r="C43" s="306"/>
      <c r="D43" s="193"/>
      <c r="E43" s="194"/>
      <c r="F43" s="306"/>
      <c r="G43" s="307"/>
      <c r="H43" s="307"/>
      <c r="I43" s="193"/>
      <c r="J43" s="307"/>
      <c r="K43" s="844"/>
      <c r="L43" s="217"/>
      <c r="M43" s="32" t="s">
        <v>533</v>
      </c>
      <c r="N43" s="217"/>
      <c r="O43" s="217"/>
      <c r="P43" s="217"/>
      <c r="Q43" s="217"/>
      <c r="R43" s="217"/>
      <c r="S43" s="217"/>
    </row>
    <row r="44" spans="1:19" s="117" customFormat="1" x14ac:dyDescent="0.3">
      <c r="A44" s="838" t="s">
        <v>751</v>
      </c>
      <c r="B44" s="842"/>
      <c r="C44" s="306"/>
      <c r="D44" s="193"/>
      <c r="E44" s="306"/>
      <c r="F44" s="306"/>
      <c r="G44" s="307"/>
      <c r="H44" s="307"/>
      <c r="I44" s="193"/>
      <c r="J44" s="307"/>
      <c r="K44" s="844"/>
      <c r="L44" s="217"/>
      <c r="M44" s="32"/>
      <c r="N44" s="217"/>
      <c r="O44" s="217"/>
      <c r="P44" s="217"/>
      <c r="Q44" s="217"/>
      <c r="R44" s="217"/>
      <c r="S44" s="217"/>
    </row>
    <row r="45" spans="1:19" s="117" customFormat="1" x14ac:dyDescent="0.3">
      <c r="A45" s="838" t="s">
        <v>564</v>
      </c>
      <c r="B45" s="842"/>
      <c r="C45" s="306"/>
      <c r="D45" s="193"/>
      <c r="E45" s="194"/>
      <c r="F45" s="306"/>
      <c r="G45" s="307"/>
      <c r="H45" s="307"/>
      <c r="I45" s="193"/>
      <c r="J45" s="307"/>
      <c r="K45" s="844"/>
      <c r="L45" s="217"/>
      <c r="M45" s="32"/>
      <c r="N45" s="217"/>
      <c r="O45" s="217"/>
      <c r="P45" s="217"/>
      <c r="Q45" s="217"/>
      <c r="R45" s="217"/>
      <c r="S45" s="217"/>
    </row>
    <row r="46" spans="1:19" s="117" customFormat="1" ht="16.2" thickBot="1" x14ac:dyDescent="0.35">
      <c r="A46" s="1144" t="s">
        <v>565</v>
      </c>
      <c r="B46" s="1145">
        <f t="shared" ref="B46:K46" si="11">SUM(B43:B45)</f>
        <v>0</v>
      </c>
      <c r="C46" s="1146">
        <f t="shared" si="11"/>
        <v>0</v>
      </c>
      <c r="D46" s="1146">
        <f t="shared" si="11"/>
        <v>0</v>
      </c>
      <c r="E46" s="1146">
        <f t="shared" si="11"/>
        <v>0</v>
      </c>
      <c r="F46" s="1146">
        <f t="shared" si="11"/>
        <v>0</v>
      </c>
      <c r="G46" s="1146">
        <f t="shared" si="11"/>
        <v>0</v>
      </c>
      <c r="H46" s="1146">
        <f t="shared" si="11"/>
        <v>0</v>
      </c>
      <c r="I46" s="1146">
        <f t="shared" si="11"/>
        <v>0</v>
      </c>
      <c r="J46" s="1146">
        <f t="shared" si="11"/>
        <v>0</v>
      </c>
      <c r="K46" s="1147">
        <f t="shared" si="11"/>
        <v>0</v>
      </c>
      <c r="L46" s="217"/>
      <c r="M46" s="32"/>
      <c r="N46" s="217"/>
      <c r="O46" s="217"/>
      <c r="P46" s="217"/>
      <c r="Q46" s="217"/>
      <c r="R46" s="217"/>
      <c r="S46" s="217"/>
    </row>
    <row r="47" spans="1:19" s="117" customFormat="1" ht="6" customHeight="1" thickBot="1" x14ac:dyDescent="0.35">
      <c r="A47" s="1735"/>
      <c r="B47" s="1735"/>
      <c r="C47" s="1735"/>
      <c r="D47" s="1735"/>
      <c r="E47" s="1735"/>
      <c r="F47" s="1735"/>
      <c r="G47" s="1735"/>
      <c r="H47" s="1735"/>
      <c r="I47" s="1735"/>
      <c r="J47" s="1735"/>
      <c r="K47" s="1735"/>
      <c r="L47" s="1093"/>
      <c r="M47" s="32"/>
      <c r="N47" s="217"/>
      <c r="O47" s="217"/>
      <c r="P47" s="217"/>
      <c r="Q47" s="217"/>
      <c r="R47" s="217"/>
      <c r="S47" s="217"/>
    </row>
    <row r="48" spans="1:19" s="117" customFormat="1" x14ac:dyDescent="0.3">
      <c r="A48" s="865" t="s">
        <v>528</v>
      </c>
      <c r="B48" s="1148">
        <v>3545.87</v>
      </c>
      <c r="C48" s="1149">
        <f>$B48</f>
        <v>3545.87</v>
      </c>
      <c r="D48" s="1149">
        <f t="shared" ref="D48:K48" si="12">$B48</f>
        <v>3545.87</v>
      </c>
      <c r="E48" s="1149">
        <f t="shared" si="12"/>
        <v>3545.87</v>
      </c>
      <c r="F48" s="1149">
        <f t="shared" si="12"/>
        <v>3545.87</v>
      </c>
      <c r="G48" s="1149">
        <f t="shared" si="12"/>
        <v>3545.87</v>
      </c>
      <c r="H48" s="1149">
        <f t="shared" si="12"/>
        <v>3545.87</v>
      </c>
      <c r="I48" s="1149">
        <f t="shared" si="12"/>
        <v>3545.87</v>
      </c>
      <c r="J48" s="1149">
        <f t="shared" si="12"/>
        <v>3545.87</v>
      </c>
      <c r="K48" s="1150">
        <f t="shared" si="12"/>
        <v>3545.87</v>
      </c>
      <c r="L48" s="217"/>
      <c r="M48" s="32"/>
      <c r="N48" s="217"/>
      <c r="O48" s="217"/>
      <c r="P48" s="217"/>
      <c r="Q48" s="217"/>
      <c r="R48" s="217"/>
      <c r="S48" s="217"/>
    </row>
    <row r="49" spans="1:19" s="117" customFormat="1" x14ac:dyDescent="0.3">
      <c r="A49" s="839" t="s">
        <v>530</v>
      </c>
      <c r="B49" s="845">
        <v>37.04</v>
      </c>
      <c r="C49" s="33">
        <f t="shared" ref="C49:K50" si="13">$B49</f>
        <v>37.04</v>
      </c>
      <c r="D49" s="33">
        <f t="shared" si="13"/>
        <v>37.04</v>
      </c>
      <c r="E49" s="33">
        <f t="shared" si="13"/>
        <v>37.04</v>
      </c>
      <c r="F49" s="33">
        <f t="shared" si="13"/>
        <v>37.04</v>
      </c>
      <c r="G49" s="33">
        <f t="shared" si="13"/>
        <v>37.04</v>
      </c>
      <c r="H49" s="33">
        <f t="shared" si="13"/>
        <v>37.04</v>
      </c>
      <c r="I49" s="33">
        <f t="shared" si="13"/>
        <v>37.04</v>
      </c>
      <c r="J49" s="33">
        <f t="shared" si="13"/>
        <v>37.04</v>
      </c>
      <c r="K49" s="846">
        <f t="shared" si="13"/>
        <v>37.04</v>
      </c>
      <c r="L49" s="217"/>
      <c r="M49" s="32"/>
      <c r="N49" s="217"/>
      <c r="O49" s="217"/>
      <c r="P49" s="217"/>
      <c r="Q49" s="217"/>
      <c r="R49" s="217"/>
      <c r="S49" s="217"/>
    </row>
    <row r="50" spans="1:19" s="117" customFormat="1" x14ac:dyDescent="0.3">
      <c r="A50" s="839" t="s">
        <v>531</v>
      </c>
      <c r="B50" s="1226">
        <v>12</v>
      </c>
      <c r="C50" s="1227">
        <f t="shared" si="13"/>
        <v>12</v>
      </c>
      <c r="D50" s="1227">
        <f t="shared" si="13"/>
        <v>12</v>
      </c>
      <c r="E50" s="1227">
        <f t="shared" si="13"/>
        <v>12</v>
      </c>
      <c r="F50" s="1227">
        <f t="shared" si="13"/>
        <v>12</v>
      </c>
      <c r="G50" s="1227">
        <f t="shared" si="13"/>
        <v>12</v>
      </c>
      <c r="H50" s="1227">
        <f t="shared" si="13"/>
        <v>12</v>
      </c>
      <c r="I50" s="1227">
        <f t="shared" si="13"/>
        <v>12</v>
      </c>
      <c r="J50" s="1227">
        <f t="shared" si="13"/>
        <v>12</v>
      </c>
      <c r="K50" s="1228">
        <f t="shared" si="13"/>
        <v>12</v>
      </c>
      <c r="L50" s="217"/>
      <c r="M50" s="32"/>
      <c r="N50" s="217"/>
      <c r="O50" s="217"/>
      <c r="P50" s="217"/>
      <c r="Q50" s="217"/>
      <c r="R50" s="217"/>
      <c r="S50" s="217"/>
    </row>
    <row r="51" spans="1:19" s="117" customFormat="1" x14ac:dyDescent="0.3">
      <c r="A51" s="839" t="s">
        <v>529</v>
      </c>
      <c r="B51" s="847">
        <f>'Statistical Data'!$D$10</f>
        <v>0</v>
      </c>
      <c r="C51" s="34">
        <f>'Statistical Data'!$D$10</f>
        <v>0</v>
      </c>
      <c r="D51" s="34">
        <f>'Statistical Data'!$D$10</f>
        <v>0</v>
      </c>
      <c r="E51" s="34">
        <f>'Statistical Data'!$D$10</f>
        <v>0</v>
      </c>
      <c r="F51" s="34">
        <f>'Statistical Data'!$D$10</f>
        <v>0</v>
      </c>
      <c r="G51" s="34">
        <f>'Statistical Data'!$D$10</f>
        <v>0</v>
      </c>
      <c r="H51" s="34">
        <f>'Statistical Data'!$D$10</f>
        <v>0</v>
      </c>
      <c r="I51" s="34">
        <f>'Statistical Data'!$D$10</f>
        <v>0</v>
      </c>
      <c r="J51" s="34">
        <f>'Statistical Data'!$D$10</f>
        <v>0</v>
      </c>
      <c r="K51" s="848">
        <f>'Statistical Data'!$D$10</f>
        <v>0</v>
      </c>
      <c r="L51" s="217"/>
      <c r="M51" s="32"/>
      <c r="N51" s="217"/>
      <c r="O51" s="217"/>
      <c r="P51" s="217"/>
      <c r="Q51" s="217"/>
      <c r="R51" s="217"/>
      <c r="S51" s="217"/>
    </row>
    <row r="52" spans="1:19" s="117" customFormat="1" ht="16.2" thickBot="1" x14ac:dyDescent="0.35">
      <c r="A52" s="1144" t="s">
        <v>534</v>
      </c>
      <c r="B52" s="1151">
        <v>5144.88</v>
      </c>
      <c r="C52" s="1152">
        <f>$B52</f>
        <v>5144.88</v>
      </c>
      <c r="D52" s="1152">
        <f t="shared" ref="D52:K52" si="14">$B52</f>
        <v>5144.88</v>
      </c>
      <c r="E52" s="1152">
        <f t="shared" si="14"/>
        <v>5144.88</v>
      </c>
      <c r="F52" s="1152">
        <f t="shared" si="14"/>
        <v>5144.88</v>
      </c>
      <c r="G52" s="1152">
        <f t="shared" si="14"/>
        <v>5144.88</v>
      </c>
      <c r="H52" s="1152">
        <f t="shared" si="14"/>
        <v>5144.88</v>
      </c>
      <c r="I52" s="1152">
        <f t="shared" si="14"/>
        <v>5144.88</v>
      </c>
      <c r="J52" s="1152">
        <f t="shared" si="14"/>
        <v>5144.88</v>
      </c>
      <c r="K52" s="1153">
        <f t="shared" si="14"/>
        <v>5144.88</v>
      </c>
      <c r="L52" s="217"/>
      <c r="M52" s="32"/>
      <c r="N52" s="217"/>
      <c r="O52" s="217"/>
      <c r="P52" s="217"/>
      <c r="Q52" s="217"/>
      <c r="R52" s="217"/>
      <c r="S52" s="217"/>
    </row>
    <row r="53" spans="1:19" s="117" customFormat="1" ht="6" customHeight="1" thickBot="1" x14ac:dyDescent="0.35">
      <c r="A53" s="1736"/>
      <c r="B53" s="1735"/>
      <c r="C53" s="1735"/>
      <c r="D53" s="1735"/>
      <c r="E53" s="1735"/>
      <c r="F53" s="1735"/>
      <c r="G53" s="1735"/>
      <c r="H53" s="1735"/>
      <c r="I53" s="1735"/>
      <c r="J53" s="1735"/>
      <c r="K53" s="1735"/>
      <c r="L53" s="1093"/>
      <c r="M53" s="32"/>
      <c r="N53" s="217"/>
      <c r="O53" s="217"/>
      <c r="P53" s="217"/>
      <c r="Q53" s="217"/>
      <c r="R53" s="217"/>
      <c r="S53" s="217"/>
    </row>
    <row r="54" spans="1:19" ht="13.8" x14ac:dyDescent="0.3">
      <c r="A54" s="1154" t="s">
        <v>535</v>
      </c>
      <c r="B54" s="1155"/>
      <c r="C54" s="1156"/>
      <c r="D54" s="1156"/>
      <c r="E54" s="1156"/>
      <c r="F54" s="1156"/>
      <c r="G54" s="1156"/>
      <c r="H54" s="1156"/>
      <c r="I54" s="1156"/>
      <c r="J54" s="1156"/>
      <c r="K54" s="1157"/>
      <c r="N54" s="217"/>
      <c r="O54" s="217"/>
    </row>
    <row r="55" spans="1:19" s="117" customFormat="1" x14ac:dyDescent="0.3">
      <c r="A55" s="839" t="s">
        <v>536</v>
      </c>
      <c r="B55" s="1229">
        <f>B48*B50</f>
        <v>42550</v>
      </c>
      <c r="C55" s="1230">
        <f t="shared" ref="C55:K57" si="15">$B55</f>
        <v>42550</v>
      </c>
      <c r="D55" s="1230">
        <f t="shared" si="15"/>
        <v>42550</v>
      </c>
      <c r="E55" s="1230">
        <f t="shared" si="15"/>
        <v>42550</v>
      </c>
      <c r="F55" s="1230">
        <f t="shared" si="15"/>
        <v>42550</v>
      </c>
      <c r="G55" s="1230">
        <f t="shared" si="15"/>
        <v>42550</v>
      </c>
      <c r="H55" s="1230">
        <f t="shared" si="15"/>
        <v>42550</v>
      </c>
      <c r="I55" s="1230">
        <f t="shared" si="15"/>
        <v>42550</v>
      </c>
      <c r="J55" s="1230">
        <f t="shared" si="15"/>
        <v>42550</v>
      </c>
      <c r="K55" s="1231">
        <f t="shared" si="15"/>
        <v>42550</v>
      </c>
      <c r="L55" s="217"/>
      <c r="M55" s="32"/>
      <c r="N55" s="217"/>
      <c r="O55" s="217"/>
      <c r="P55" s="217"/>
      <c r="Q55" s="217"/>
      <c r="R55" s="217"/>
      <c r="S55" s="217"/>
    </row>
    <row r="56" spans="1:19" s="117" customFormat="1" x14ac:dyDescent="0.3">
      <c r="A56" s="839" t="s">
        <v>721</v>
      </c>
      <c r="B56" s="1232">
        <f>IF(B51&lt;60,0,ROUND(B49*B50*(B51-60),0))</f>
        <v>0</v>
      </c>
      <c r="C56" s="1230">
        <f t="shared" si="15"/>
        <v>0</v>
      </c>
      <c r="D56" s="1230">
        <f t="shared" si="15"/>
        <v>0</v>
      </c>
      <c r="E56" s="1230">
        <f t="shared" si="15"/>
        <v>0</v>
      </c>
      <c r="F56" s="1230">
        <f t="shared" si="15"/>
        <v>0</v>
      </c>
      <c r="G56" s="1230">
        <f t="shared" si="15"/>
        <v>0</v>
      </c>
      <c r="H56" s="1230">
        <f t="shared" si="15"/>
        <v>0</v>
      </c>
      <c r="I56" s="1230">
        <f t="shared" si="15"/>
        <v>0</v>
      </c>
      <c r="J56" s="1230">
        <f t="shared" si="15"/>
        <v>0</v>
      </c>
      <c r="K56" s="1231">
        <f t="shared" si="15"/>
        <v>0</v>
      </c>
      <c r="L56" s="217"/>
      <c r="M56" s="32"/>
      <c r="N56" s="217"/>
      <c r="O56" s="217"/>
      <c r="P56" s="217"/>
      <c r="Q56" s="217"/>
      <c r="R56" s="217"/>
      <c r="S56" s="217"/>
    </row>
    <row r="57" spans="1:19" ht="14.4" thickBot="1" x14ac:dyDescent="0.35">
      <c r="A57" s="1144" t="s">
        <v>537</v>
      </c>
      <c r="B57" s="1233">
        <f>B55+B56</f>
        <v>42550</v>
      </c>
      <c r="C57" s="1234">
        <f t="shared" si="15"/>
        <v>42550</v>
      </c>
      <c r="D57" s="1234">
        <f t="shared" si="15"/>
        <v>42550</v>
      </c>
      <c r="E57" s="1234">
        <f t="shared" si="15"/>
        <v>42550</v>
      </c>
      <c r="F57" s="1234">
        <f t="shared" si="15"/>
        <v>42550</v>
      </c>
      <c r="G57" s="1234">
        <f t="shared" si="15"/>
        <v>42550</v>
      </c>
      <c r="H57" s="1234">
        <f t="shared" si="15"/>
        <v>42550</v>
      </c>
      <c r="I57" s="1234">
        <f t="shared" si="15"/>
        <v>42550</v>
      </c>
      <c r="J57" s="1234">
        <f t="shared" si="15"/>
        <v>42550</v>
      </c>
      <c r="K57" s="1235">
        <f t="shared" si="15"/>
        <v>42550</v>
      </c>
      <c r="N57" s="217"/>
      <c r="O57" s="217"/>
    </row>
    <row r="58" spans="1:19" s="117" customFormat="1" ht="6" customHeight="1" thickBot="1" x14ac:dyDescent="0.35">
      <c r="A58" s="1735"/>
      <c r="B58" s="1735"/>
      <c r="C58" s="1735"/>
      <c r="D58" s="1735"/>
      <c r="E58" s="1735"/>
      <c r="F58" s="1735"/>
      <c r="G58" s="1735"/>
      <c r="H58" s="1735"/>
      <c r="I58" s="1735"/>
      <c r="J58" s="1735"/>
      <c r="K58" s="1735"/>
      <c r="L58" s="1093"/>
      <c r="M58" s="32"/>
      <c r="N58" s="217"/>
      <c r="O58" s="217"/>
      <c r="P58" s="217"/>
      <c r="Q58" s="217"/>
      <c r="R58" s="217"/>
      <c r="S58" s="217"/>
    </row>
    <row r="59" spans="1:19" ht="16.2" thickBot="1" x14ac:dyDescent="0.35">
      <c r="A59" s="1158" t="s">
        <v>534</v>
      </c>
      <c r="B59" s="1159">
        <v>61738.559999999998</v>
      </c>
      <c r="C59" s="1160">
        <f t="shared" ref="C59:K59" si="16">C50*C52</f>
        <v>61738.559999999998</v>
      </c>
      <c r="D59" s="1160">
        <f t="shared" si="16"/>
        <v>61738.559999999998</v>
      </c>
      <c r="E59" s="1160">
        <f t="shared" si="16"/>
        <v>61738.559999999998</v>
      </c>
      <c r="F59" s="1160">
        <f t="shared" si="16"/>
        <v>61738.559999999998</v>
      </c>
      <c r="G59" s="1160">
        <f t="shared" si="16"/>
        <v>61738.559999999998</v>
      </c>
      <c r="H59" s="1160">
        <f t="shared" si="16"/>
        <v>61738.559999999998</v>
      </c>
      <c r="I59" s="1160">
        <f t="shared" si="16"/>
        <v>61738.559999999998</v>
      </c>
      <c r="J59" s="1160">
        <f t="shared" si="16"/>
        <v>61738.559999999998</v>
      </c>
      <c r="K59" s="1161">
        <f t="shared" si="16"/>
        <v>61738.559999999998</v>
      </c>
    </row>
    <row r="60" spans="1:19" s="117" customFormat="1" ht="6" customHeight="1" thickBot="1" x14ac:dyDescent="0.35">
      <c r="A60" s="1737"/>
      <c r="B60" s="1737"/>
      <c r="C60" s="1737"/>
      <c r="D60" s="1737"/>
      <c r="E60" s="1737"/>
      <c r="F60" s="1737"/>
      <c r="G60" s="1737"/>
      <c r="H60" s="1737"/>
      <c r="I60" s="1737"/>
      <c r="J60" s="1737"/>
      <c r="K60" s="1737"/>
      <c r="L60" s="1093"/>
      <c r="M60" s="32"/>
      <c r="N60" s="217"/>
      <c r="O60" s="217"/>
      <c r="P60" s="217"/>
      <c r="Q60" s="217"/>
      <c r="R60" s="217"/>
      <c r="S60" s="217"/>
    </row>
    <row r="61" spans="1:19" x14ac:dyDescent="0.3">
      <c r="A61" s="865" t="s">
        <v>539</v>
      </c>
      <c r="B61" s="1236">
        <f>MIN(B59,B57)</f>
        <v>42550</v>
      </c>
      <c r="C61" s="1237">
        <f t="shared" ref="C61:K61" si="17">MIN(C59,C57)</f>
        <v>42550</v>
      </c>
      <c r="D61" s="1237">
        <f t="shared" si="17"/>
        <v>42550</v>
      </c>
      <c r="E61" s="1237">
        <f t="shared" si="17"/>
        <v>42550</v>
      </c>
      <c r="F61" s="1237">
        <f t="shared" si="17"/>
        <v>42550</v>
      </c>
      <c r="G61" s="1237">
        <f t="shared" si="17"/>
        <v>42550</v>
      </c>
      <c r="H61" s="1237">
        <f t="shared" si="17"/>
        <v>42550</v>
      </c>
      <c r="I61" s="1237">
        <f t="shared" si="17"/>
        <v>42550</v>
      </c>
      <c r="J61" s="1237">
        <f t="shared" si="17"/>
        <v>42550</v>
      </c>
      <c r="K61" s="1238">
        <f t="shared" si="17"/>
        <v>42550</v>
      </c>
    </row>
    <row r="62" spans="1:19" x14ac:dyDescent="0.3">
      <c r="A62" s="839" t="s">
        <v>538</v>
      </c>
      <c r="B62" s="849">
        <f t="shared" ref="B62:K62" si="18">IF(B42=$M$8,1,0.6)</f>
        <v>0.6</v>
      </c>
      <c r="C62" s="35">
        <f t="shared" si="18"/>
        <v>0.6</v>
      </c>
      <c r="D62" s="35">
        <f t="shared" si="18"/>
        <v>0.6</v>
      </c>
      <c r="E62" s="35">
        <f t="shared" si="18"/>
        <v>0.6</v>
      </c>
      <c r="F62" s="35">
        <f t="shared" si="18"/>
        <v>0.6</v>
      </c>
      <c r="G62" s="35">
        <f t="shared" si="18"/>
        <v>0.6</v>
      </c>
      <c r="H62" s="35">
        <f t="shared" si="18"/>
        <v>0.6</v>
      </c>
      <c r="I62" s="35">
        <f t="shared" si="18"/>
        <v>0.6</v>
      </c>
      <c r="J62" s="35">
        <f t="shared" si="18"/>
        <v>0.6</v>
      </c>
      <c r="K62" s="850">
        <f t="shared" si="18"/>
        <v>0.6</v>
      </c>
    </row>
    <row r="63" spans="1:19" x14ac:dyDescent="0.3">
      <c r="A63" s="838" t="s">
        <v>540</v>
      </c>
      <c r="B63" s="851"/>
      <c r="C63" s="28"/>
      <c r="D63" s="28"/>
      <c r="E63" s="28"/>
      <c r="F63" s="28"/>
      <c r="G63" s="28"/>
      <c r="H63" s="28"/>
      <c r="I63" s="28"/>
      <c r="J63" s="28"/>
      <c r="K63" s="852"/>
    </row>
    <row r="64" spans="1:19" ht="16.2" thickBot="1" x14ac:dyDescent="0.35">
      <c r="A64" s="838" t="s">
        <v>763</v>
      </c>
      <c r="B64" s="851"/>
      <c r="C64" s="28"/>
      <c r="D64" s="28"/>
      <c r="E64" s="28"/>
      <c r="F64" s="28"/>
      <c r="G64" s="28"/>
      <c r="H64" s="28"/>
      <c r="I64" s="28"/>
      <c r="J64" s="28"/>
      <c r="K64" s="852"/>
    </row>
    <row r="65" spans="1:19" ht="16.2" thickBot="1" x14ac:dyDescent="0.35">
      <c r="A65" s="1144" t="s">
        <v>541</v>
      </c>
      <c r="B65" s="1237">
        <f>ROUND(B61*B62*B64*B63,0)</f>
        <v>0</v>
      </c>
      <c r="C65" s="1237">
        <f t="shared" ref="C65:K65" si="19">ROUND(C61*C62*C64*C63,0)</f>
        <v>0</v>
      </c>
      <c r="D65" s="1237">
        <f t="shared" si="19"/>
        <v>0</v>
      </c>
      <c r="E65" s="1237">
        <f t="shared" si="19"/>
        <v>0</v>
      </c>
      <c r="F65" s="1237">
        <f t="shared" si="19"/>
        <v>0</v>
      </c>
      <c r="G65" s="1237">
        <f t="shared" si="19"/>
        <v>0</v>
      </c>
      <c r="H65" s="1237">
        <f t="shared" si="19"/>
        <v>0</v>
      </c>
      <c r="I65" s="1237">
        <f t="shared" si="19"/>
        <v>0</v>
      </c>
      <c r="J65" s="1237">
        <f t="shared" si="19"/>
        <v>0</v>
      </c>
      <c r="K65" s="1237">
        <f t="shared" si="19"/>
        <v>0</v>
      </c>
    </row>
    <row r="66" spans="1:19" s="117" customFormat="1" ht="6" customHeight="1" thickBot="1" x14ac:dyDescent="0.35">
      <c r="A66" s="1735"/>
      <c r="B66" s="1735"/>
      <c r="C66" s="1735"/>
      <c r="D66" s="1735"/>
      <c r="E66" s="1735"/>
      <c r="F66" s="1735"/>
      <c r="G66" s="1735"/>
      <c r="H66" s="1735"/>
      <c r="I66" s="1735"/>
      <c r="J66" s="1735"/>
      <c r="K66" s="1735"/>
      <c r="L66" s="1093"/>
      <c r="M66" s="32"/>
      <c r="N66" s="217"/>
      <c r="O66" s="217"/>
      <c r="P66" s="217"/>
      <c r="Q66" s="217"/>
      <c r="R66" s="217"/>
      <c r="S66" s="217"/>
    </row>
    <row r="67" spans="1:19" ht="21.6" x14ac:dyDescent="0.3">
      <c r="A67" s="1165" t="s">
        <v>681</v>
      </c>
      <c r="B67" s="1166">
        <f t="shared" ref="B67:K67" si="20">IF(B46&gt;B65,B65-B46,0)</f>
        <v>0</v>
      </c>
      <c r="C67" s="1167">
        <f t="shared" si="20"/>
        <v>0</v>
      </c>
      <c r="D67" s="1167">
        <f t="shared" si="20"/>
        <v>0</v>
      </c>
      <c r="E67" s="1167">
        <f t="shared" si="20"/>
        <v>0</v>
      </c>
      <c r="F67" s="1167">
        <f t="shared" si="20"/>
        <v>0</v>
      </c>
      <c r="G67" s="1167">
        <f t="shared" si="20"/>
        <v>0</v>
      </c>
      <c r="H67" s="1167">
        <f t="shared" si="20"/>
        <v>0</v>
      </c>
      <c r="I67" s="1167">
        <f t="shared" si="20"/>
        <v>0</v>
      </c>
      <c r="J67" s="1167">
        <f t="shared" si="20"/>
        <v>0</v>
      </c>
      <c r="K67" s="1168">
        <f t="shared" si="20"/>
        <v>0</v>
      </c>
    </row>
    <row r="68" spans="1:19" ht="25.2" customHeight="1" thickBot="1" x14ac:dyDescent="0.35">
      <c r="A68" s="841" t="s">
        <v>683</v>
      </c>
      <c r="B68" s="1169">
        <f>IF((B43-B65)&lt;0,0,(B43-B65)*-0.0765)</f>
        <v>0</v>
      </c>
      <c r="C68" s="1170">
        <f t="shared" ref="C68:K68" si="21">IF((C43-C65)&lt;0,0,(C43-C65)*-0.0765)</f>
        <v>0</v>
      </c>
      <c r="D68" s="1170">
        <f t="shared" si="21"/>
        <v>0</v>
      </c>
      <c r="E68" s="1170">
        <f t="shared" si="21"/>
        <v>0</v>
      </c>
      <c r="F68" s="1170">
        <f t="shared" si="21"/>
        <v>0</v>
      </c>
      <c r="G68" s="1170">
        <f t="shared" si="21"/>
        <v>0</v>
      </c>
      <c r="H68" s="1170">
        <f t="shared" si="21"/>
        <v>0</v>
      </c>
      <c r="I68" s="1170">
        <f t="shared" si="21"/>
        <v>0</v>
      </c>
      <c r="J68" s="1170">
        <f t="shared" si="21"/>
        <v>0</v>
      </c>
      <c r="K68" s="1171">
        <f t="shared" si="21"/>
        <v>0</v>
      </c>
    </row>
    <row r="69" spans="1:19" s="117" customFormat="1" ht="6" customHeight="1" thickBot="1" x14ac:dyDescent="0.35">
      <c r="A69" s="1733"/>
      <c r="B69" s="1733"/>
      <c r="C69" s="1733"/>
      <c r="D69" s="1733"/>
      <c r="E69" s="1733"/>
      <c r="F69" s="1733"/>
      <c r="G69" s="1733"/>
      <c r="H69" s="1733"/>
      <c r="I69" s="1733"/>
      <c r="J69" s="1733"/>
      <c r="K69" s="1733"/>
      <c r="L69" s="1093"/>
      <c r="M69" s="32"/>
      <c r="N69" s="217"/>
      <c r="O69" s="217"/>
      <c r="P69" s="217"/>
      <c r="Q69" s="217"/>
      <c r="R69" s="217"/>
      <c r="S69" s="217"/>
    </row>
    <row r="70" spans="1:19" s="117" customFormat="1" x14ac:dyDescent="0.3">
      <c r="A70" s="1099" t="s">
        <v>679</v>
      </c>
      <c r="B70" s="1100"/>
      <c r="C70" s="1101"/>
      <c r="D70" s="311"/>
      <c r="E70" s="311"/>
      <c r="F70" s="1101"/>
      <c r="G70" s="1102"/>
      <c r="H70" s="1102"/>
      <c r="I70" s="311"/>
      <c r="J70" s="1102"/>
      <c r="K70" s="1103"/>
      <c r="L70" s="217"/>
      <c r="M70" s="32"/>
      <c r="N70" s="217"/>
      <c r="O70" s="217"/>
      <c r="P70" s="217"/>
      <c r="Q70" s="217"/>
      <c r="R70" s="217"/>
      <c r="S70" s="217"/>
    </row>
    <row r="71" spans="1:19" s="117" customFormat="1" ht="15" customHeight="1" x14ac:dyDescent="0.3">
      <c r="A71" s="840" t="s">
        <v>680</v>
      </c>
      <c r="B71" s="853"/>
      <c r="C71" s="309"/>
      <c r="D71" s="310"/>
      <c r="E71" s="311"/>
      <c r="F71" s="309"/>
      <c r="G71" s="312"/>
      <c r="H71" s="312"/>
      <c r="I71" s="310"/>
      <c r="J71" s="312"/>
      <c r="K71" s="854"/>
      <c r="L71" s="217"/>
      <c r="M71" s="32"/>
      <c r="N71" s="217"/>
      <c r="O71" s="217"/>
      <c r="P71" s="217"/>
      <c r="Q71" s="217"/>
      <c r="R71" s="217"/>
      <c r="S71" s="217"/>
    </row>
    <row r="72" spans="1:19" s="117" customFormat="1" ht="15" customHeight="1" thickBot="1" x14ac:dyDescent="0.35">
      <c r="A72" s="841" t="s">
        <v>720</v>
      </c>
      <c r="B72" s="855"/>
      <c r="C72" s="856"/>
      <c r="D72" s="857"/>
      <c r="E72" s="858"/>
      <c r="F72" s="856"/>
      <c r="G72" s="859"/>
      <c r="H72" s="859"/>
      <c r="I72" s="857"/>
      <c r="J72" s="859"/>
      <c r="K72" s="860"/>
      <c r="L72" s="217"/>
      <c r="M72" s="32"/>
      <c r="N72" s="217"/>
      <c r="O72" s="217"/>
      <c r="P72" s="217"/>
      <c r="Q72" s="217"/>
      <c r="R72" s="217"/>
      <c r="S72" s="217"/>
    </row>
  </sheetData>
  <sheetProtection algorithmName="SHA-512" hashValue="+/+xDrmePEha6xyCaXCMVuTjcDQXWkxGL5+f0BWkhbVAHVaZw4QhLBL81lIZvfIYtyP22OsC54fn7XWqKDqCsA==" saltValue="Aan3yeCpXua4nUiuI1u7yw==" spinCount="100000" sheet="1" scenarios="1"/>
  <mergeCells count="19">
    <mergeCell ref="A69:K69"/>
    <mergeCell ref="A47:K47"/>
    <mergeCell ref="A53:K53"/>
    <mergeCell ref="A58:K58"/>
    <mergeCell ref="A60:K60"/>
    <mergeCell ref="A66:K66"/>
    <mergeCell ref="A1:K1"/>
    <mergeCell ref="A40:K40"/>
    <mergeCell ref="J2:K2"/>
    <mergeCell ref="J3:K3"/>
    <mergeCell ref="A6:K6"/>
    <mergeCell ref="A5:K5"/>
    <mergeCell ref="A13:K13"/>
    <mergeCell ref="A19:K19"/>
    <mergeCell ref="A24:K24"/>
    <mergeCell ref="A26:K26"/>
    <mergeCell ref="A32:K32"/>
    <mergeCell ref="A35:K35"/>
    <mergeCell ref="A39:K39"/>
  </mergeCells>
  <dataValidations count="2">
    <dataValidation type="list" allowBlank="1" showInputMessage="1" showErrorMessage="1" sqref="E45 E36:E38 E43 E11 E70:E72" xr:uid="{00000000-0002-0000-0B00-000000000000}">
      <formula1>Owner_type</formula1>
    </dataValidation>
    <dataValidation type="list" allowBlank="1" showInputMessage="1" showErrorMessage="1" sqref="B8:K8 B42:K42" xr:uid="{00000000-0002-0000-0B00-000001000000}">
      <formula1>$M$8:$M$9</formula1>
    </dataValidation>
  </dataValidations>
  <printOptions horizontalCentered="1"/>
  <pageMargins left="0.5" right="0.25" top="0.57999999999999996" bottom="0.25" header="0.25" footer="0.25"/>
  <pageSetup scale="93" fitToHeight="0" orientation="landscape" r:id="rId1"/>
  <headerFooter alignWithMargins="0">
    <oddFooter>&amp;L&amp;8 470-0030 (Rev. 02/25)&amp;C&amp;8&amp;P</oddFooter>
  </headerFooter>
  <rowBreaks count="1" manualBreakCount="1">
    <brk id="3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showZeros="0" workbookViewId="0">
      <selection sqref="A1:G1"/>
    </sheetView>
  </sheetViews>
  <sheetFormatPr defaultColWidth="8.90625" defaultRowHeight="15.6" x14ac:dyDescent="0.3"/>
  <cols>
    <col min="1" max="1" width="18" style="217" bestFit="1" customWidth="1"/>
    <col min="2" max="4" width="9.453125" style="217" customWidth="1"/>
    <col min="5" max="5" width="11.54296875" style="217" customWidth="1"/>
    <col min="6" max="10" width="9.453125" style="217" customWidth="1"/>
    <col min="11" max="12" width="8.90625" style="217"/>
    <col min="13" max="14" width="8.90625" style="117"/>
    <col min="15" max="16384" width="8.90625" style="217"/>
  </cols>
  <sheetData>
    <row r="1" spans="1:14" s="158" customFormat="1" ht="12" customHeight="1" x14ac:dyDescent="0.25">
      <c r="A1" s="1582" t="s">
        <v>7</v>
      </c>
      <c r="B1" s="1582"/>
      <c r="C1" s="1582"/>
      <c r="D1" s="1582"/>
      <c r="E1" s="1582"/>
      <c r="F1" s="1582"/>
      <c r="G1" s="1582"/>
      <c r="H1" s="241"/>
      <c r="I1" s="241"/>
    </row>
    <row r="2" spans="1:14" s="159" customFormat="1" ht="10.95" customHeight="1" x14ac:dyDescent="0.2">
      <c r="A2" s="1088" t="s">
        <v>194</v>
      </c>
      <c r="B2" s="1104">
        <f>Certification!A5</f>
        <v>0</v>
      </c>
      <c r="C2" s="1104"/>
      <c r="D2" s="1104"/>
      <c r="E2" s="1104"/>
      <c r="F2" s="1105" t="s">
        <v>571</v>
      </c>
      <c r="G2" s="1741" t="str">
        <f>CONCATENATE(Certification!$H$27," ",Certification!$H$28)</f>
        <v xml:space="preserve"> </v>
      </c>
      <c r="H2" s="1742"/>
    </row>
    <row r="3" spans="1:14" s="159" customFormat="1" ht="10.95" customHeight="1" x14ac:dyDescent="0.2">
      <c r="A3" s="1091" t="s">
        <v>39</v>
      </c>
      <c r="B3" s="1120">
        <f>Certification!C11</f>
        <v>0</v>
      </c>
      <c r="C3" s="1106"/>
      <c r="D3" s="1106"/>
      <c r="E3" s="1106"/>
      <c r="F3" s="1107" t="s">
        <v>88</v>
      </c>
      <c r="G3" s="1594">
        <f>Certification!H11</f>
        <v>0</v>
      </c>
      <c r="H3" s="1593"/>
    </row>
    <row r="4" spans="1:14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5"/>
      <c r="I4" s="215"/>
    </row>
    <row r="5" spans="1:14" s="110" customFormat="1" ht="13.5" customHeight="1" x14ac:dyDescent="0.2">
      <c r="A5" s="1727" t="s">
        <v>747</v>
      </c>
      <c r="B5" s="1728"/>
      <c r="C5" s="1728"/>
      <c r="D5" s="1728"/>
      <c r="E5" s="1728"/>
      <c r="F5" s="1728"/>
      <c r="G5" s="1728"/>
      <c r="H5" s="1729"/>
    </row>
    <row r="6" spans="1:14" s="110" customFormat="1" ht="15.75" customHeight="1" thickBot="1" x14ac:dyDescent="0.25">
      <c r="A6" s="1738"/>
      <c r="B6" s="1739"/>
      <c r="C6" s="1739"/>
      <c r="D6" s="1739"/>
      <c r="E6" s="1739"/>
      <c r="F6" s="1739"/>
      <c r="G6" s="1739"/>
      <c r="H6" s="1740"/>
    </row>
    <row r="7" spans="1:14" s="117" customFormat="1" ht="29.25" customHeight="1" thickBot="1" x14ac:dyDescent="0.35">
      <c r="A7" s="600"/>
      <c r="B7" s="600" t="s">
        <v>52</v>
      </c>
      <c r="C7" s="600" t="s">
        <v>259</v>
      </c>
      <c r="D7" s="600" t="s">
        <v>693</v>
      </c>
      <c r="E7" s="600" t="s">
        <v>83</v>
      </c>
      <c r="F7" s="600" t="s">
        <v>260</v>
      </c>
      <c r="G7" s="600" t="s">
        <v>81</v>
      </c>
      <c r="H7" s="600" t="s">
        <v>23</v>
      </c>
      <c r="I7" s="217"/>
      <c r="J7" s="217"/>
      <c r="K7" s="217"/>
    </row>
    <row r="8" spans="1:14" s="117" customFormat="1" x14ac:dyDescent="0.3">
      <c r="A8" s="865" t="s">
        <v>544</v>
      </c>
      <c r="B8" s="862"/>
      <c r="C8" s="861"/>
      <c r="D8" s="861"/>
      <c r="E8" s="861"/>
      <c r="F8" s="861"/>
      <c r="G8" s="869"/>
      <c r="H8" s="874">
        <f>SUM(B8:G8)</f>
        <v>0</v>
      </c>
      <c r="I8" s="217"/>
      <c r="J8" s="217"/>
      <c r="K8" s="217"/>
    </row>
    <row r="9" spans="1:14" s="117" customFormat="1" x14ac:dyDescent="0.3">
      <c r="A9" s="839"/>
      <c r="B9" s="835"/>
      <c r="C9" s="36"/>
      <c r="D9" s="36"/>
      <c r="E9" s="36"/>
      <c r="F9" s="36"/>
      <c r="G9" s="870"/>
      <c r="H9" s="875"/>
      <c r="I9" s="217"/>
      <c r="J9" s="217"/>
      <c r="K9" s="217"/>
    </row>
    <row r="10" spans="1:14" s="117" customFormat="1" x14ac:dyDescent="0.3">
      <c r="A10" s="839" t="s">
        <v>737</v>
      </c>
      <c r="B10" s="863"/>
      <c r="C10" s="190"/>
      <c r="D10" s="190"/>
      <c r="E10" s="190"/>
      <c r="F10" s="190"/>
      <c r="G10" s="871"/>
      <c r="H10" s="876"/>
      <c r="I10" s="217"/>
      <c r="J10" s="217"/>
      <c r="K10" s="217"/>
    </row>
    <row r="11" spans="1:14" s="117" customFormat="1" x14ac:dyDescent="0.3">
      <c r="A11" s="866" t="s">
        <v>147</v>
      </c>
      <c r="B11" s="864"/>
      <c r="C11" s="189"/>
      <c r="D11" s="189"/>
      <c r="E11" s="189"/>
      <c r="F11" s="189"/>
      <c r="G11" s="872"/>
      <c r="H11" s="875">
        <f t="shared" ref="H11:H17" si="0">SUM(B11:G11)</f>
        <v>0</v>
      </c>
      <c r="I11" s="217"/>
      <c r="J11" s="217"/>
      <c r="K11" s="217"/>
    </row>
    <row r="12" spans="1:14" s="117" customFormat="1" x14ac:dyDescent="0.3">
      <c r="A12" s="867" t="s">
        <v>148</v>
      </c>
      <c r="B12" s="864"/>
      <c r="C12" s="189"/>
      <c r="D12" s="189"/>
      <c r="E12" s="189"/>
      <c r="F12" s="189"/>
      <c r="G12" s="872"/>
      <c r="H12" s="875">
        <f t="shared" si="0"/>
        <v>0</v>
      </c>
      <c r="I12" s="217"/>
      <c r="J12" s="217"/>
      <c r="K12" s="217"/>
    </row>
    <row r="13" spans="1:14" s="117" customFormat="1" x14ac:dyDescent="0.3">
      <c r="A13" s="867" t="s">
        <v>149</v>
      </c>
      <c r="B13" s="864"/>
      <c r="C13" s="189"/>
      <c r="D13" s="189"/>
      <c r="E13" s="189"/>
      <c r="F13" s="189"/>
      <c r="G13" s="872"/>
      <c r="H13" s="875">
        <f t="shared" si="0"/>
        <v>0</v>
      </c>
      <c r="I13" s="217"/>
      <c r="J13" s="217"/>
      <c r="K13" s="217"/>
    </row>
    <row r="14" spans="1:14" ht="13.8" x14ac:dyDescent="0.3">
      <c r="A14" s="867" t="s">
        <v>353</v>
      </c>
      <c r="B14" s="864"/>
      <c r="C14" s="189"/>
      <c r="D14" s="189"/>
      <c r="E14" s="189"/>
      <c r="F14" s="189"/>
      <c r="G14" s="872"/>
      <c r="H14" s="875">
        <f t="shared" si="0"/>
        <v>0</v>
      </c>
      <c r="M14" s="217"/>
      <c r="N14" s="217"/>
    </row>
    <row r="15" spans="1:14" s="117" customFormat="1" x14ac:dyDescent="0.3">
      <c r="A15" s="867" t="s">
        <v>151</v>
      </c>
      <c r="B15" s="864"/>
      <c r="C15" s="189"/>
      <c r="D15" s="189"/>
      <c r="E15" s="189"/>
      <c r="F15" s="189"/>
      <c r="G15" s="872"/>
      <c r="H15" s="875">
        <f t="shared" si="0"/>
        <v>0</v>
      </c>
      <c r="I15" s="217"/>
      <c r="J15" s="217"/>
      <c r="K15" s="217"/>
    </row>
    <row r="16" spans="1:14" s="117" customFormat="1" x14ac:dyDescent="0.3">
      <c r="A16" s="867" t="s">
        <v>152</v>
      </c>
      <c r="B16" s="864"/>
      <c r="C16" s="189"/>
      <c r="D16" s="189"/>
      <c r="E16" s="189"/>
      <c r="F16" s="189"/>
      <c r="G16" s="872"/>
      <c r="H16" s="875">
        <f t="shared" si="0"/>
        <v>0</v>
      </c>
      <c r="I16" s="217"/>
      <c r="J16" s="217"/>
      <c r="K16" s="217"/>
    </row>
    <row r="17" spans="1:14" ht="13.8" x14ac:dyDescent="0.3">
      <c r="A17" s="868" t="s">
        <v>81</v>
      </c>
      <c r="B17" s="864"/>
      <c r="C17" s="189"/>
      <c r="D17" s="189"/>
      <c r="E17" s="189"/>
      <c r="F17" s="189"/>
      <c r="G17" s="872"/>
      <c r="H17" s="875">
        <f t="shared" si="0"/>
        <v>0</v>
      </c>
      <c r="M17" s="217"/>
      <c r="N17" s="217"/>
    </row>
    <row r="18" spans="1:14" ht="13.8" x14ac:dyDescent="0.3">
      <c r="A18" s="839"/>
      <c r="B18" s="836"/>
      <c r="C18" s="308"/>
      <c r="D18" s="308"/>
      <c r="E18" s="308"/>
      <c r="F18" s="308"/>
      <c r="G18" s="873"/>
      <c r="H18" s="877"/>
      <c r="I18" s="233"/>
      <c r="M18" s="217"/>
      <c r="N18" s="217"/>
    </row>
    <row r="19" spans="1:14" ht="14.4" thickBot="1" x14ac:dyDescent="0.35">
      <c r="A19" s="1144" t="s">
        <v>734</v>
      </c>
      <c r="B19" s="1177">
        <f t="shared" ref="B19:H19" si="1">SUM(B11:B17)</f>
        <v>0</v>
      </c>
      <c r="C19" s="1163">
        <f>SUM(C11:C17)</f>
        <v>0</v>
      </c>
      <c r="D19" s="1163">
        <f t="shared" si="1"/>
        <v>0</v>
      </c>
      <c r="E19" s="1163">
        <f t="shared" si="1"/>
        <v>0</v>
      </c>
      <c r="F19" s="1163">
        <f t="shared" si="1"/>
        <v>0</v>
      </c>
      <c r="G19" s="1178">
        <f t="shared" si="1"/>
        <v>0</v>
      </c>
      <c r="H19" s="1179">
        <f t="shared" si="1"/>
        <v>0</v>
      </c>
      <c r="M19" s="217"/>
      <c r="N19" s="217"/>
    </row>
    <row r="20" spans="1:14" ht="14.4" thickBot="1" x14ac:dyDescent="0.35">
      <c r="A20" s="1610"/>
      <c r="B20" s="1610"/>
      <c r="C20" s="1610"/>
      <c r="D20" s="1610"/>
      <c r="E20" s="1610"/>
      <c r="F20" s="1610"/>
      <c r="G20" s="1610"/>
      <c r="H20" s="1610"/>
      <c r="I20" s="1093"/>
      <c r="M20" s="217"/>
      <c r="N20" s="217"/>
    </row>
    <row r="21" spans="1:14" ht="16.2" customHeight="1" thickBot="1" x14ac:dyDescent="0.35">
      <c r="A21" s="1158" t="s">
        <v>735</v>
      </c>
      <c r="B21" s="1180"/>
      <c r="C21" s="1181"/>
      <c r="D21" s="1181"/>
      <c r="E21" s="1181"/>
      <c r="F21" s="1181"/>
      <c r="G21" s="1182"/>
      <c r="H21" s="1183"/>
      <c r="M21" s="217"/>
      <c r="N21" s="217"/>
    </row>
    <row r="22" spans="1:14" ht="14.4" thickBot="1" x14ac:dyDescent="0.35">
      <c r="A22" s="1610"/>
      <c r="B22" s="1610"/>
      <c r="C22" s="1610"/>
      <c r="D22" s="1610"/>
      <c r="E22" s="1610"/>
      <c r="F22" s="1610"/>
      <c r="G22" s="1610"/>
      <c r="H22" s="1610"/>
      <c r="I22" s="1093"/>
      <c r="M22" s="217"/>
      <c r="N22" s="217"/>
    </row>
    <row r="23" spans="1:14" ht="14.4" thickBot="1" x14ac:dyDescent="0.35">
      <c r="A23" s="1158" t="s">
        <v>545</v>
      </c>
      <c r="B23" s="1184">
        <f>B19+B21</f>
        <v>0</v>
      </c>
      <c r="C23" s="1185">
        <f>C19+C21</f>
        <v>0</v>
      </c>
      <c r="D23" s="1185">
        <f>D19+D21</f>
        <v>0</v>
      </c>
      <c r="E23" s="1186"/>
      <c r="F23" s="1186"/>
      <c r="G23" s="1187"/>
      <c r="H23" s="1188"/>
      <c r="M23" s="217"/>
      <c r="N23" s="217"/>
    </row>
    <row r="24" spans="1:14" ht="16.2" customHeight="1" thickBot="1" x14ac:dyDescent="0.35">
      <c r="A24" s="1610"/>
      <c r="B24" s="1610"/>
      <c r="C24" s="1610"/>
      <c r="D24" s="1610"/>
      <c r="E24" s="1610"/>
      <c r="F24" s="1610"/>
      <c r="G24" s="1610"/>
      <c r="H24" s="1610"/>
      <c r="I24" s="1093"/>
      <c r="M24" s="217"/>
      <c r="N24" s="217"/>
    </row>
    <row r="25" spans="1:14" ht="27.6" customHeight="1" thickBot="1" x14ac:dyDescent="0.35">
      <c r="A25" s="1189" t="s">
        <v>799</v>
      </c>
      <c r="B25" s="1190"/>
      <c r="C25" s="1191"/>
      <c r="D25" s="1191"/>
      <c r="E25" s="1192"/>
      <c r="F25" s="231"/>
      <c r="G25" s="231"/>
      <c r="H25" s="227"/>
      <c r="I25" s="227"/>
      <c r="J25" s="232"/>
    </row>
    <row r="26" spans="1:14" x14ac:dyDescent="0.3">
      <c r="D26" s="878"/>
    </row>
    <row r="27" spans="1:14" x14ac:dyDescent="0.3">
      <c r="A27" s="363" t="s">
        <v>836</v>
      </c>
    </row>
  </sheetData>
  <sheetProtection algorithmName="SHA-512" hashValue="rXfS5vPUvwWweod5YZPJVn/OEC0RuXflP2djo5J4MYc9EevmmGzmFrI/XA3kgwuKDmze+hnehxnoQ2naXmNlzA==" saltValue="hNv3Bz+Zd4BFohTO86VRig==" spinCount="100000" sheet="1" scenarios="1"/>
  <mergeCells count="7">
    <mergeCell ref="A22:H22"/>
    <mergeCell ref="A24:H24"/>
    <mergeCell ref="A1:G1"/>
    <mergeCell ref="A5:H6"/>
    <mergeCell ref="G2:H2"/>
    <mergeCell ref="G3:H3"/>
    <mergeCell ref="A20:H20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A1:H43"/>
  <sheetViews>
    <sheetView workbookViewId="0">
      <selection sqref="A1:G1"/>
    </sheetView>
  </sheetViews>
  <sheetFormatPr defaultColWidth="7.453125" defaultRowHeight="13.2" x14ac:dyDescent="0.25"/>
  <cols>
    <col min="1" max="1" width="6.6328125" style="242" customWidth="1"/>
    <col min="2" max="2" width="27.81640625" style="242" bestFit="1" customWidth="1"/>
    <col min="3" max="3" width="12.54296875" style="242" customWidth="1"/>
    <col min="4" max="4" width="12.453125" style="242" customWidth="1"/>
    <col min="5" max="5" width="12.81640625" style="242" customWidth="1"/>
    <col min="6" max="6" width="11.81640625" style="242" customWidth="1"/>
    <col min="7" max="7" width="11.6328125" style="242" customWidth="1"/>
    <col min="8" max="8" width="7.453125" style="242"/>
    <col min="9" max="9" width="28.6328125" style="242" bestFit="1" customWidth="1"/>
    <col min="10" max="16384" width="7.453125" style="242"/>
  </cols>
  <sheetData>
    <row r="1" spans="1:7" ht="13.2" customHeight="1" x14ac:dyDescent="0.25">
      <c r="A1" s="1747" t="s">
        <v>7</v>
      </c>
      <c r="B1" s="1747"/>
      <c r="C1" s="1747"/>
      <c r="D1" s="1747"/>
      <c r="E1" s="1747"/>
      <c r="F1" s="1747"/>
      <c r="G1" s="1747"/>
    </row>
    <row r="2" spans="1:7" s="246" customFormat="1" ht="10.95" customHeight="1" x14ac:dyDescent="0.2">
      <c r="A2" s="243" t="s">
        <v>194</v>
      </c>
      <c r="B2" s="244"/>
      <c r="C2" s="1743">
        <f>Certification!A5</f>
        <v>0</v>
      </c>
      <c r="D2" s="1744"/>
      <c r="E2" s="245" t="s">
        <v>571</v>
      </c>
      <c r="F2" s="1743" t="str">
        <f>CONCATENATE(Certification!$H$27," ",Certification!$H$28)</f>
        <v xml:space="preserve"> </v>
      </c>
      <c r="G2" s="1744" t="str">
        <f>CONCATENATE(Certification!$H$27," ",Certification!$H$28)</f>
        <v xml:space="preserve"> </v>
      </c>
    </row>
    <row r="3" spans="1:7" s="246" customFormat="1" ht="10.95" customHeight="1" x14ac:dyDescent="0.2">
      <c r="A3" s="247" t="s">
        <v>39</v>
      </c>
      <c r="B3" s="245"/>
      <c r="C3" s="248">
        <f>Certification!C11</f>
        <v>0</v>
      </c>
      <c r="D3" s="249"/>
      <c r="E3" s="245" t="s">
        <v>88</v>
      </c>
      <c r="F3" s="1745">
        <f>Certification!H11</f>
        <v>0</v>
      </c>
      <c r="G3" s="1746"/>
    </row>
    <row r="4" spans="1:7" ht="7.95" customHeight="1" thickBot="1" x14ac:dyDescent="0.3">
      <c r="A4" s="1753"/>
      <c r="B4" s="1753"/>
      <c r="C4" s="1753"/>
      <c r="D4" s="1753"/>
      <c r="E4" s="1753"/>
      <c r="F4" s="1753"/>
      <c r="G4" s="1753"/>
    </row>
    <row r="5" spans="1:7" ht="34.200000000000003" customHeight="1" thickBot="1" x14ac:dyDescent="0.3">
      <c r="A5" s="1748" t="s">
        <v>42</v>
      </c>
      <c r="B5" s="1749"/>
      <c r="C5" s="1749"/>
      <c r="D5" s="1749"/>
      <c r="E5" s="1749"/>
      <c r="F5" s="1749"/>
      <c r="G5" s="1750"/>
    </row>
    <row r="6" spans="1:7" ht="14.25" customHeight="1" x14ac:dyDescent="0.25">
      <c r="A6" s="1751" t="s">
        <v>479</v>
      </c>
      <c r="B6" s="1751" t="s">
        <v>189</v>
      </c>
      <c r="C6" s="1751" t="s">
        <v>469</v>
      </c>
      <c r="D6" s="1751" t="s">
        <v>440</v>
      </c>
      <c r="E6" s="1751" t="s">
        <v>574</v>
      </c>
      <c r="F6" s="1751" t="s">
        <v>575</v>
      </c>
      <c r="G6" s="1754" t="s">
        <v>441</v>
      </c>
    </row>
    <row r="7" spans="1:7" ht="33.6" customHeight="1" thickBot="1" x14ac:dyDescent="0.3">
      <c r="A7" s="1752"/>
      <c r="B7" s="1752"/>
      <c r="C7" s="1752"/>
      <c r="D7" s="1752"/>
      <c r="E7" s="1752"/>
      <c r="F7" s="1752"/>
      <c r="G7" s="1755"/>
    </row>
    <row r="8" spans="1:7" ht="12.45" customHeight="1" x14ac:dyDescent="0.25">
      <c r="A8" s="879">
        <v>1</v>
      </c>
      <c r="B8" s="882" t="s">
        <v>44</v>
      </c>
      <c r="C8" s="887">
        <f>'Sch D'!H8</f>
        <v>0</v>
      </c>
      <c r="D8" s="1240"/>
      <c r="E8" s="888">
        <f>IF(D8=0,0,C8/D8)</f>
        <v>0</v>
      </c>
      <c r="F8" s="889">
        <f>IF('Statistical Data'!$G$9=0,0,'Sch H'!D8/'Statistical Data'!$G$9)</f>
        <v>0</v>
      </c>
      <c r="G8" s="890"/>
    </row>
    <row r="9" spans="1:7" ht="12.45" customHeight="1" x14ac:dyDescent="0.25">
      <c r="A9" s="880">
        <v>2</v>
      </c>
      <c r="B9" s="883" t="s">
        <v>45</v>
      </c>
      <c r="C9" s="891">
        <f>'Sch D'!H9</f>
        <v>0</v>
      </c>
      <c r="D9" s="1240"/>
      <c r="E9" s="313">
        <f>IF(D9=0,0,C9/D9)</f>
        <v>0</v>
      </c>
      <c r="F9" s="433">
        <f>IF('Statistical Data'!$G$9=0,0,'Sch H'!D9/'Statistical Data'!$G$9)</f>
        <v>0</v>
      </c>
      <c r="G9" s="892"/>
    </row>
    <row r="10" spans="1:7" ht="12.45" customHeight="1" x14ac:dyDescent="0.25">
      <c r="A10" s="880">
        <v>3</v>
      </c>
      <c r="B10" s="883" t="s">
        <v>558</v>
      </c>
      <c r="C10" s="891">
        <f>'Sch D'!H10</f>
        <v>0</v>
      </c>
      <c r="D10" s="1240"/>
      <c r="E10" s="313">
        <f>IF(D10=0,0,C10/D10)</f>
        <v>0</v>
      </c>
      <c r="F10" s="433">
        <f>IF('Statistical Data'!$G$9=0,0,'Sch H'!D10/'Statistical Data'!$G$9)</f>
        <v>0</v>
      </c>
      <c r="G10" s="892"/>
    </row>
    <row r="11" spans="1:7" ht="12.45" customHeight="1" x14ac:dyDescent="0.25">
      <c r="A11" s="880"/>
      <c r="B11" s="883"/>
      <c r="C11" s="891"/>
      <c r="D11" s="1240"/>
      <c r="E11" s="440"/>
      <c r="F11" s="434"/>
      <c r="G11" s="893"/>
    </row>
    <row r="12" spans="1:7" ht="12.45" customHeight="1" x14ac:dyDescent="0.25">
      <c r="A12" s="880">
        <v>27</v>
      </c>
      <c r="B12" s="883" t="s">
        <v>134</v>
      </c>
      <c r="C12" s="891">
        <f>'Sch D'!H34</f>
        <v>0</v>
      </c>
      <c r="D12" s="1240"/>
      <c r="E12" s="313">
        <f>IF(D12=0,0,C12/D12)</f>
        <v>0</v>
      </c>
      <c r="F12" s="433">
        <f>IF('Statistical Data'!$G$9=0,0,'Sch H'!D12/'Statistical Data'!$G$9)</f>
        <v>0</v>
      </c>
      <c r="G12" s="892"/>
    </row>
    <row r="13" spans="1:7" ht="12.45" customHeight="1" x14ac:dyDescent="0.25">
      <c r="A13" s="880">
        <v>28</v>
      </c>
      <c r="B13" s="883" t="s">
        <v>135</v>
      </c>
      <c r="C13" s="891">
        <f>'Sch D'!H35</f>
        <v>0</v>
      </c>
      <c r="D13" s="1240"/>
      <c r="E13" s="313">
        <f>IF(D13=0,0,C13/D13)</f>
        <v>0</v>
      </c>
      <c r="F13" s="433">
        <f>IF('Statistical Data'!$G$9=0,0,'Sch H'!D13/'Statistical Data'!$G$9)</f>
        <v>0</v>
      </c>
      <c r="G13" s="892"/>
    </row>
    <row r="14" spans="1:7" ht="12.45" customHeight="1" x14ac:dyDescent="0.25">
      <c r="A14" s="880">
        <v>29</v>
      </c>
      <c r="B14" s="883" t="s">
        <v>136</v>
      </c>
      <c r="C14" s="891">
        <f>'Sch D'!H36</f>
        <v>0</v>
      </c>
      <c r="D14" s="1240"/>
      <c r="E14" s="313">
        <f>IF(D14=0,0,C14/D14)</f>
        <v>0</v>
      </c>
      <c r="F14" s="433">
        <f>IF('Statistical Data'!$G$9=0,0,'Sch H'!D14/'Statistical Data'!$G$9)</f>
        <v>0</v>
      </c>
      <c r="G14" s="892"/>
    </row>
    <row r="15" spans="1:7" ht="12.45" customHeight="1" x14ac:dyDescent="0.25">
      <c r="A15" s="880">
        <v>30</v>
      </c>
      <c r="B15" s="883" t="s">
        <v>516</v>
      </c>
      <c r="C15" s="891">
        <f>'Sch D'!H37</f>
        <v>0</v>
      </c>
      <c r="D15" s="1240"/>
      <c r="E15" s="313">
        <f>IF(D15=0,0,C15/D15)</f>
        <v>0</v>
      </c>
      <c r="F15" s="433">
        <f>IF('Statistical Data'!$G$9=0,0,'Sch H'!D15/'Statistical Data'!$G$9)</f>
        <v>0</v>
      </c>
      <c r="G15" s="892"/>
    </row>
    <row r="16" spans="1:7" ht="12.45" customHeight="1" x14ac:dyDescent="0.25">
      <c r="A16" s="880"/>
      <c r="B16" s="883"/>
      <c r="C16" s="891"/>
      <c r="D16" s="1241"/>
      <c r="E16" s="440"/>
      <c r="F16" s="434"/>
      <c r="G16" s="893"/>
    </row>
    <row r="17" spans="1:7" ht="12.45" customHeight="1" x14ac:dyDescent="0.25">
      <c r="A17" s="880">
        <v>58</v>
      </c>
      <c r="B17" s="883" t="s">
        <v>432</v>
      </c>
      <c r="C17" s="891">
        <f>'Sch D'!H65</f>
        <v>0</v>
      </c>
      <c r="D17" s="1240"/>
      <c r="E17" s="313">
        <f t="shared" ref="E17:E27" si="0">IF(D17=0,0,C17/D17)</f>
        <v>0</v>
      </c>
      <c r="F17" s="433">
        <f>IF('Statistical Data'!$G$9=0,0,'Sch H'!D17/'Statistical Data'!$G$9)</f>
        <v>0</v>
      </c>
      <c r="G17" s="892"/>
    </row>
    <row r="18" spans="1:7" ht="12.45" customHeight="1" x14ac:dyDescent="0.25">
      <c r="A18" s="880">
        <v>59</v>
      </c>
      <c r="B18" s="883" t="s">
        <v>442</v>
      </c>
      <c r="C18" s="891">
        <f>'Sch D'!H66</f>
        <v>0</v>
      </c>
      <c r="D18" s="1240"/>
      <c r="E18" s="313">
        <f t="shared" si="0"/>
        <v>0</v>
      </c>
      <c r="F18" s="433">
        <f>IF('Statistical Data'!$G$9=0,0,'Sch H'!D18/'Statistical Data'!$G$9)</f>
        <v>0</v>
      </c>
      <c r="G18" s="892"/>
    </row>
    <row r="19" spans="1:7" ht="12.45" customHeight="1" x14ac:dyDescent="0.25">
      <c r="A19" s="880">
        <v>60</v>
      </c>
      <c r="B19" s="883" t="s">
        <v>47</v>
      </c>
      <c r="C19" s="891">
        <f>'Sch D'!H67</f>
        <v>0</v>
      </c>
      <c r="D19" s="1240"/>
      <c r="E19" s="313">
        <f t="shared" si="0"/>
        <v>0</v>
      </c>
      <c r="F19" s="433">
        <f>IF('Statistical Data'!$G$9=0,0,'Sch H'!D19/'Statistical Data'!$G$9)</f>
        <v>0</v>
      </c>
      <c r="G19" s="892"/>
    </row>
    <row r="20" spans="1:7" ht="12.45" customHeight="1" x14ac:dyDescent="0.25">
      <c r="A20" s="880">
        <v>61</v>
      </c>
      <c r="B20" s="883" t="s">
        <v>48</v>
      </c>
      <c r="C20" s="891">
        <f>'Sch D'!H68</f>
        <v>0</v>
      </c>
      <c r="D20" s="1240"/>
      <c r="E20" s="313">
        <f t="shared" si="0"/>
        <v>0</v>
      </c>
      <c r="F20" s="433">
        <f>IF('Statistical Data'!$G$9=0,0,'Sch H'!D20/'Statistical Data'!$G$9)</f>
        <v>0</v>
      </c>
      <c r="G20" s="892"/>
    </row>
    <row r="21" spans="1:7" ht="12.45" customHeight="1" x14ac:dyDescent="0.25">
      <c r="A21" s="880">
        <v>62</v>
      </c>
      <c r="B21" s="883" t="s">
        <v>139</v>
      </c>
      <c r="C21" s="891">
        <f>'Sch D'!H69</f>
        <v>0</v>
      </c>
      <c r="D21" s="1240"/>
      <c r="E21" s="313">
        <f t="shared" si="0"/>
        <v>0</v>
      </c>
      <c r="F21" s="433">
        <f>IF('Statistical Data'!$G$9=0,0,'Sch H'!D21/'Statistical Data'!$G$9)</f>
        <v>0</v>
      </c>
      <c r="G21" s="892"/>
    </row>
    <row r="22" spans="1:7" ht="12.45" customHeight="1" x14ac:dyDescent="0.25">
      <c r="A22" s="880">
        <v>63</v>
      </c>
      <c r="B22" s="883" t="s">
        <v>46</v>
      </c>
      <c r="C22" s="891">
        <f>'Sch D'!H70</f>
        <v>0</v>
      </c>
      <c r="D22" s="1240"/>
      <c r="E22" s="313">
        <f t="shared" si="0"/>
        <v>0</v>
      </c>
      <c r="F22" s="433">
        <f>IF('Statistical Data'!$G$9=0,0,'Sch H'!D22/'Statistical Data'!$G$9)</f>
        <v>0</v>
      </c>
      <c r="G22" s="892"/>
    </row>
    <row r="23" spans="1:7" s="250" customFormat="1" ht="12.45" customHeight="1" x14ac:dyDescent="0.25">
      <c r="A23" s="880">
        <v>64</v>
      </c>
      <c r="B23" s="883" t="s">
        <v>36</v>
      </c>
      <c r="C23" s="891">
        <f>'Sch D'!H71</f>
        <v>0</v>
      </c>
      <c r="D23" s="1240"/>
      <c r="E23" s="313">
        <f t="shared" si="0"/>
        <v>0</v>
      </c>
      <c r="F23" s="433">
        <f>IF('Statistical Data'!$G$9=0,0,'Sch H'!D23/'Statistical Data'!$G$9)</f>
        <v>0</v>
      </c>
      <c r="G23" s="892"/>
    </row>
    <row r="24" spans="1:7" s="250" customFormat="1" ht="12.45" customHeight="1" x14ac:dyDescent="0.25">
      <c r="A24" s="880">
        <v>65</v>
      </c>
      <c r="B24" s="883" t="s">
        <v>515</v>
      </c>
      <c r="C24" s="891">
        <f>'Sch D'!H72</f>
        <v>0</v>
      </c>
      <c r="D24" s="1240"/>
      <c r="E24" s="313">
        <f t="shared" si="0"/>
        <v>0</v>
      </c>
      <c r="F24" s="433">
        <f>IF('Statistical Data'!$G$9=0,0,'Sch H'!D24/'Statistical Data'!$G$9)</f>
        <v>0</v>
      </c>
      <c r="G24" s="892"/>
    </row>
    <row r="25" spans="1:7" s="250" customFormat="1" ht="12.45" customHeight="1" x14ac:dyDescent="0.25">
      <c r="A25" s="880">
        <v>81</v>
      </c>
      <c r="B25" s="884" t="s">
        <v>489</v>
      </c>
      <c r="C25" s="891">
        <f>'Sch D'!H88</f>
        <v>0</v>
      </c>
      <c r="D25" s="1240"/>
      <c r="E25" s="313">
        <f t="shared" si="0"/>
        <v>0</v>
      </c>
      <c r="F25" s="433">
        <f>IF('Statistical Data'!$G$9=0,0,'Sch H'!D25/'Statistical Data'!$G$9)</f>
        <v>0</v>
      </c>
      <c r="G25" s="892"/>
    </row>
    <row r="26" spans="1:7" s="250" customFormat="1" ht="12.45" customHeight="1" x14ac:dyDescent="0.25">
      <c r="A26" s="880">
        <v>84</v>
      </c>
      <c r="B26" s="884" t="s">
        <v>490</v>
      </c>
      <c r="C26" s="891">
        <f>'Sch D'!H91</f>
        <v>0</v>
      </c>
      <c r="D26" s="1240"/>
      <c r="E26" s="313">
        <f t="shared" si="0"/>
        <v>0</v>
      </c>
      <c r="F26" s="433">
        <f>IF('Statistical Data'!$G$9=0,0,'Sch H'!D26/'Statistical Data'!$G$9)</f>
        <v>0</v>
      </c>
      <c r="G26" s="892"/>
    </row>
    <row r="27" spans="1:7" ht="12.45" customHeight="1" x14ac:dyDescent="0.25">
      <c r="A27" s="880">
        <v>85</v>
      </c>
      <c r="B27" s="884" t="s">
        <v>191</v>
      </c>
      <c r="C27" s="891">
        <f>'Sch D'!H92</f>
        <v>0</v>
      </c>
      <c r="D27" s="1240"/>
      <c r="E27" s="313">
        <f t="shared" si="0"/>
        <v>0</v>
      </c>
      <c r="F27" s="433">
        <f>IF('Statistical Data'!$G$9=0,0,'Sch H'!D27/'Statistical Data'!$G$9)</f>
        <v>0</v>
      </c>
      <c r="G27" s="892"/>
    </row>
    <row r="28" spans="1:7" ht="12.45" customHeight="1" x14ac:dyDescent="0.25">
      <c r="A28" s="880"/>
      <c r="B28" s="884"/>
      <c r="C28" s="891"/>
      <c r="D28" s="1241"/>
      <c r="E28" s="440"/>
      <c r="F28" s="434"/>
      <c r="G28" s="893"/>
    </row>
    <row r="29" spans="1:7" ht="12.45" customHeight="1" x14ac:dyDescent="0.25">
      <c r="A29" s="880">
        <v>90</v>
      </c>
      <c r="B29" s="884" t="s">
        <v>372</v>
      </c>
      <c r="C29" s="891">
        <f>'Sch D'!H97</f>
        <v>0</v>
      </c>
      <c r="D29" s="1240"/>
      <c r="E29" s="313">
        <f t="shared" ref="E29:E39" si="1">IF(D29=0,0,C29/D29)</f>
        <v>0</v>
      </c>
      <c r="F29" s="433">
        <f>IF('Statistical Data'!$G$9=0,0,'Sch H'!D29/'Statistical Data'!$G$9)</f>
        <v>0</v>
      </c>
      <c r="G29" s="892"/>
    </row>
    <row r="30" spans="1:7" ht="12.45" customHeight="1" x14ac:dyDescent="0.25">
      <c r="A30" s="880">
        <v>91</v>
      </c>
      <c r="B30" s="884" t="s">
        <v>373</v>
      </c>
      <c r="C30" s="891">
        <f>'Sch D'!H98</f>
        <v>0</v>
      </c>
      <c r="D30" s="1240"/>
      <c r="E30" s="313">
        <f t="shared" si="1"/>
        <v>0</v>
      </c>
      <c r="F30" s="433">
        <f>IF('Statistical Data'!$G$9=0,0,'Sch H'!D30/'Statistical Data'!$G$9)</f>
        <v>0</v>
      </c>
      <c r="G30" s="892"/>
    </row>
    <row r="31" spans="1:7" s="250" customFormat="1" ht="12.45" customHeight="1" x14ac:dyDescent="0.25">
      <c r="A31" s="880">
        <v>92</v>
      </c>
      <c r="B31" s="884" t="s">
        <v>369</v>
      </c>
      <c r="C31" s="891">
        <f>'Sch D'!H99</f>
        <v>0</v>
      </c>
      <c r="D31" s="1240"/>
      <c r="E31" s="313">
        <f t="shared" si="1"/>
        <v>0</v>
      </c>
      <c r="F31" s="433">
        <f>IF('Statistical Data'!$G$9=0,0,'Sch H'!D31/'Statistical Data'!$G$9)</f>
        <v>0</v>
      </c>
      <c r="G31" s="892"/>
    </row>
    <row r="32" spans="1:7" s="250" customFormat="1" ht="12.45" customHeight="1" x14ac:dyDescent="0.25">
      <c r="A32" s="880">
        <v>93</v>
      </c>
      <c r="B32" s="884" t="s">
        <v>514</v>
      </c>
      <c r="C32" s="891">
        <f>'Sch D'!H100</f>
        <v>0</v>
      </c>
      <c r="D32" s="1240"/>
      <c r="E32" s="313">
        <f t="shared" si="1"/>
        <v>0</v>
      </c>
      <c r="F32" s="433">
        <f>IF('Statistical Data'!$G$9=0,0,'Sch H'!D32/'Statistical Data'!$G$9)</f>
        <v>0</v>
      </c>
      <c r="G32" s="892"/>
    </row>
    <row r="33" spans="1:8" s="250" customFormat="1" ht="12.45" customHeight="1" x14ac:dyDescent="0.25">
      <c r="A33" s="880">
        <v>94</v>
      </c>
      <c r="B33" s="884" t="s">
        <v>572</v>
      </c>
      <c r="C33" s="891">
        <f>'Sch D'!H101</f>
        <v>0</v>
      </c>
      <c r="D33" s="1240"/>
      <c r="E33" s="313">
        <f t="shared" si="1"/>
        <v>0</v>
      </c>
      <c r="F33" s="433">
        <f>IF('Statistical Data'!$G$9=0,0,'Sch H'!D33/'Statistical Data'!$G$9)</f>
        <v>0</v>
      </c>
      <c r="G33" s="892"/>
    </row>
    <row r="34" spans="1:8" s="250" customFormat="1" ht="12.45" customHeight="1" x14ac:dyDescent="0.25">
      <c r="A34" s="880">
        <v>95</v>
      </c>
      <c r="B34" s="884" t="s">
        <v>573</v>
      </c>
      <c r="C34" s="891">
        <f>'Sch D'!H102</f>
        <v>0</v>
      </c>
      <c r="D34" s="1240"/>
      <c r="E34" s="313">
        <f t="shared" si="1"/>
        <v>0</v>
      </c>
      <c r="F34" s="433">
        <f>IF('Statistical Data'!$G$9=0,0,'Sch H'!D34/'Statistical Data'!$G$9)</f>
        <v>0</v>
      </c>
      <c r="G34" s="892"/>
    </row>
    <row r="35" spans="1:8" s="250" customFormat="1" ht="12.45" customHeight="1" x14ac:dyDescent="0.25">
      <c r="A35" s="880">
        <v>96</v>
      </c>
      <c r="B35" s="884" t="s">
        <v>395</v>
      </c>
      <c r="C35" s="891">
        <f>'Sch D'!H103</f>
        <v>0</v>
      </c>
      <c r="D35" s="1240"/>
      <c r="E35" s="313">
        <f t="shared" si="1"/>
        <v>0</v>
      </c>
      <c r="F35" s="433">
        <f>IF('Statistical Data'!$G$9=0,0,'Sch H'!D35/'Statistical Data'!$G$9)</f>
        <v>0</v>
      </c>
      <c r="G35" s="892"/>
    </row>
    <row r="36" spans="1:8" s="250" customFormat="1" ht="12.45" customHeight="1" x14ac:dyDescent="0.25">
      <c r="A36" s="880">
        <v>97</v>
      </c>
      <c r="B36" s="884" t="s">
        <v>368</v>
      </c>
      <c r="C36" s="891">
        <f>'Sch D'!H104</f>
        <v>0</v>
      </c>
      <c r="D36" s="1240"/>
      <c r="E36" s="313">
        <f t="shared" si="1"/>
        <v>0</v>
      </c>
      <c r="F36" s="433">
        <f>IF('Statistical Data'!$G$9=0,0,'Sch H'!D36/'Statistical Data'!$G$9)</f>
        <v>0</v>
      </c>
      <c r="G36" s="892"/>
    </row>
    <row r="37" spans="1:8" ht="12.45" customHeight="1" x14ac:dyDescent="0.25">
      <c r="A37" s="880">
        <v>105</v>
      </c>
      <c r="B37" s="885" t="s">
        <v>371</v>
      </c>
      <c r="C37" s="891">
        <f>'Sch D'!H112</f>
        <v>0</v>
      </c>
      <c r="D37" s="1240"/>
      <c r="E37" s="313">
        <f t="shared" si="1"/>
        <v>0</v>
      </c>
      <c r="F37" s="433">
        <f>IF('Statistical Data'!$G$9=0,0,'Sch H'!D37/'Statistical Data'!$G$9)</f>
        <v>0</v>
      </c>
      <c r="G37" s="892"/>
    </row>
    <row r="38" spans="1:8" s="250" customFormat="1" ht="12.45" customHeight="1" x14ac:dyDescent="0.25">
      <c r="A38" s="880">
        <v>106</v>
      </c>
      <c r="B38" s="885" t="s">
        <v>375</v>
      </c>
      <c r="C38" s="891">
        <f>'Sch D'!H113</f>
        <v>0</v>
      </c>
      <c r="D38" s="1240"/>
      <c r="E38" s="313">
        <f t="shared" si="1"/>
        <v>0</v>
      </c>
      <c r="F38" s="433">
        <f>IF('Statistical Data'!$G$9=0,0,'Sch H'!D38/'Statistical Data'!$G$9)</f>
        <v>0</v>
      </c>
      <c r="G38" s="892"/>
    </row>
    <row r="39" spans="1:8" ht="12.45" customHeight="1" x14ac:dyDescent="0.25">
      <c r="A39" s="880">
        <v>107</v>
      </c>
      <c r="B39" s="885" t="s">
        <v>374</v>
      </c>
      <c r="C39" s="891">
        <f>'Sch D'!H114</f>
        <v>0</v>
      </c>
      <c r="D39" s="1240"/>
      <c r="E39" s="313">
        <f t="shared" si="1"/>
        <v>0</v>
      </c>
      <c r="F39" s="433">
        <f>IF('Statistical Data'!$G$9=0,0,'Sch H'!D39/'Statistical Data'!$G$9)</f>
        <v>0</v>
      </c>
      <c r="G39" s="892"/>
    </row>
    <row r="40" spans="1:8" ht="12.45" customHeight="1" thickBot="1" x14ac:dyDescent="0.3">
      <c r="A40" s="881"/>
      <c r="B40" s="886"/>
      <c r="C40" s="894"/>
      <c r="D40" s="895"/>
      <c r="E40" s="896"/>
      <c r="F40" s="897"/>
      <c r="G40" s="898"/>
      <c r="H40" s="251"/>
    </row>
    <row r="41" spans="1:8" ht="14.25" customHeight="1" x14ac:dyDescent="0.25"/>
    <row r="42" spans="1:8" ht="15" customHeight="1" x14ac:dyDescent="0.25"/>
    <row r="43" spans="1:8" ht="15" customHeight="1" x14ac:dyDescent="0.25"/>
  </sheetData>
  <sheetProtection algorithmName="SHA-512" hashValue="eO9peNEzHgapQzj2QUKblWa4kQbEt41+ltfgS1iK548uub0bN01Xxs43xDxOzv01C3DnRsXwXx/rGcFaX1l0TQ==" saltValue="Gk6Ev6VrOfbFIhkflxmIPw==" spinCount="100000" sheet="1" scenarios="1"/>
  <mergeCells count="13">
    <mergeCell ref="A6:A7"/>
    <mergeCell ref="F6:F7"/>
    <mergeCell ref="E6:E7"/>
    <mergeCell ref="D6:D7"/>
    <mergeCell ref="A4:G4"/>
    <mergeCell ref="C6:C7"/>
    <mergeCell ref="G6:G7"/>
    <mergeCell ref="B6:B7"/>
    <mergeCell ref="C2:D2"/>
    <mergeCell ref="F2:G2"/>
    <mergeCell ref="F3:G3"/>
    <mergeCell ref="A1:G1"/>
    <mergeCell ref="A5:G5"/>
  </mergeCells>
  <phoneticPr fontId="0" type="noConversion"/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workbookViewId="0">
      <selection sqref="A1:G1"/>
    </sheetView>
  </sheetViews>
  <sheetFormatPr defaultColWidth="7.453125" defaultRowHeight="13.2" x14ac:dyDescent="0.25"/>
  <cols>
    <col min="1" max="1" width="6.6328125" style="425" customWidth="1"/>
    <col min="2" max="2" width="27.81640625" style="425" bestFit="1" customWidth="1"/>
    <col min="3" max="3" width="12.54296875" style="425" customWidth="1"/>
    <col min="4" max="4" width="12.453125" style="425" customWidth="1"/>
    <col min="5" max="5" width="12.81640625" style="425" customWidth="1"/>
    <col min="6" max="6" width="11.81640625" style="425" customWidth="1"/>
    <col min="7" max="7" width="11.6328125" style="425" customWidth="1"/>
    <col min="8" max="8" width="7.453125" style="425"/>
    <col min="9" max="9" width="28.6328125" style="425" bestFit="1" customWidth="1"/>
    <col min="10" max="16384" width="7.453125" style="425"/>
  </cols>
  <sheetData>
    <row r="1" spans="1:7" ht="13.2" customHeight="1" x14ac:dyDescent="0.25">
      <c r="A1" s="1747" t="s">
        <v>7</v>
      </c>
      <c r="B1" s="1747"/>
      <c r="C1" s="1747"/>
      <c r="D1" s="1747"/>
      <c r="E1" s="1747"/>
      <c r="F1" s="1747"/>
      <c r="G1" s="1747"/>
    </row>
    <row r="2" spans="1:7" s="429" customFormat="1" ht="10.95" customHeight="1" x14ac:dyDescent="0.2">
      <c r="A2" s="426" t="s">
        <v>194</v>
      </c>
      <c r="B2" s="427"/>
      <c r="C2" s="1743">
        <f>Certification!A5</f>
        <v>0</v>
      </c>
      <c r="D2" s="1744"/>
      <c r="E2" s="428" t="s">
        <v>571</v>
      </c>
      <c r="F2" s="1743" t="str">
        <f>CONCATENATE(Certification!$H$27," ",Certification!$H$28)</f>
        <v xml:space="preserve"> </v>
      </c>
      <c r="G2" s="1744" t="str">
        <f>CONCATENATE(Certification!$H$27," ",Certification!$H$28)</f>
        <v xml:space="preserve"> </v>
      </c>
    </row>
    <row r="3" spans="1:7" s="429" customFormat="1" ht="10.95" customHeight="1" x14ac:dyDescent="0.2">
      <c r="A3" s="430" t="s">
        <v>795</v>
      </c>
      <c r="B3" s="428"/>
      <c r="C3" s="431">
        <f>Certification!C11</f>
        <v>0</v>
      </c>
      <c r="D3" s="432"/>
      <c r="E3" s="428" t="s">
        <v>88</v>
      </c>
      <c r="F3" s="1745">
        <f>Certification!J11</f>
        <v>0</v>
      </c>
      <c r="G3" s="1746"/>
    </row>
    <row r="4" spans="1:7" ht="7.95" customHeight="1" thickBot="1" x14ac:dyDescent="0.3">
      <c r="A4" s="1753"/>
      <c r="B4" s="1753"/>
      <c r="C4" s="1753"/>
      <c r="D4" s="1753"/>
      <c r="E4" s="1753"/>
      <c r="F4" s="1753"/>
      <c r="G4" s="1753"/>
    </row>
    <row r="5" spans="1:7" ht="34.200000000000003" customHeight="1" thickBot="1" x14ac:dyDescent="0.3">
      <c r="A5" s="1748" t="s">
        <v>770</v>
      </c>
      <c r="B5" s="1749"/>
      <c r="C5" s="1749"/>
      <c r="D5" s="1749"/>
      <c r="E5" s="1749"/>
      <c r="F5" s="1749"/>
      <c r="G5" s="1750"/>
    </row>
    <row r="6" spans="1:7" ht="14.25" customHeight="1" x14ac:dyDescent="0.25">
      <c r="A6" s="1751" t="s">
        <v>479</v>
      </c>
      <c r="B6" s="1751" t="s">
        <v>189</v>
      </c>
      <c r="C6" s="1751" t="s">
        <v>771</v>
      </c>
      <c r="D6" s="1751" t="s">
        <v>772</v>
      </c>
      <c r="E6" s="1751" t="s">
        <v>773</v>
      </c>
      <c r="F6" s="1751" t="s">
        <v>774</v>
      </c>
      <c r="G6" s="1754" t="s">
        <v>441</v>
      </c>
    </row>
    <row r="7" spans="1:7" ht="33.6" customHeight="1" thickBot="1" x14ac:dyDescent="0.3">
      <c r="A7" s="1752"/>
      <c r="B7" s="1752"/>
      <c r="C7" s="1752"/>
      <c r="D7" s="1752"/>
      <c r="E7" s="1752"/>
      <c r="F7" s="1752"/>
      <c r="G7" s="1755"/>
    </row>
    <row r="8" spans="1:7" ht="12.45" customHeight="1" x14ac:dyDescent="0.25">
      <c r="A8" s="879">
        <v>1</v>
      </c>
      <c r="B8" s="882" t="s">
        <v>44</v>
      </c>
      <c r="C8" s="887">
        <f>'Sch D'!J8</f>
        <v>0</v>
      </c>
      <c r="D8" s="1239"/>
      <c r="E8" s="888">
        <f>IF(D8=0,0,C8/D8)</f>
        <v>0</v>
      </c>
      <c r="F8" s="889">
        <f>IF('Statistical Data'!$G$11=0,0,'Sch H-1'!D8/'Statistical Data'!$G$11)</f>
        <v>0</v>
      </c>
      <c r="G8" s="890"/>
    </row>
    <row r="9" spans="1:7" ht="12.45" customHeight="1" x14ac:dyDescent="0.25">
      <c r="A9" s="880">
        <v>2</v>
      </c>
      <c r="B9" s="883" t="s">
        <v>45</v>
      </c>
      <c r="C9" s="891">
        <f>'Sch D'!J9</f>
        <v>0</v>
      </c>
      <c r="D9" s="1240"/>
      <c r="E9" s="313">
        <f>IF(D9=0,0,C9/D9)</f>
        <v>0</v>
      </c>
      <c r="F9" s="433">
        <f>IF('Statistical Data'!$G$11=0,0,'Sch H-1'!D9/'Statistical Data'!$G$11)</f>
        <v>0</v>
      </c>
      <c r="G9" s="892"/>
    </row>
    <row r="10" spans="1:7" ht="12.45" customHeight="1" x14ac:dyDescent="0.25">
      <c r="A10" s="880">
        <v>3</v>
      </c>
      <c r="B10" s="883" t="s">
        <v>558</v>
      </c>
      <c r="C10" s="891">
        <f>'Sch D'!J10</f>
        <v>0</v>
      </c>
      <c r="D10" s="1240"/>
      <c r="E10" s="313">
        <f>IF(D10=0,0,C10/D10)</f>
        <v>0</v>
      </c>
      <c r="F10" s="433">
        <f>IF('Statistical Data'!$G$11=0,0,'Sch H-1'!D10/'Statistical Data'!$G$11)</f>
        <v>0</v>
      </c>
      <c r="G10" s="892"/>
    </row>
    <row r="11" spans="1:7" ht="12.45" customHeight="1" x14ac:dyDescent="0.25">
      <c r="A11" s="880"/>
      <c r="B11" s="883"/>
      <c r="C11" s="891"/>
      <c r="D11" s="1241"/>
      <c r="E11" s="440"/>
      <c r="F11" s="434"/>
      <c r="G11" s="893"/>
    </row>
    <row r="12" spans="1:7" ht="12.45" customHeight="1" x14ac:dyDescent="0.25">
      <c r="A12" s="880">
        <v>27</v>
      </c>
      <c r="B12" s="883" t="s">
        <v>134</v>
      </c>
      <c r="C12" s="891">
        <f>'Sch D'!J34</f>
        <v>0</v>
      </c>
      <c r="D12" s="1240"/>
      <c r="E12" s="313">
        <f>IF(D12=0,0,C12/D12)</f>
        <v>0</v>
      </c>
      <c r="F12" s="433">
        <f>IF('Statistical Data'!$G$11=0,0,'Sch H-1'!D12/'Statistical Data'!$G$11)</f>
        <v>0</v>
      </c>
      <c r="G12" s="892"/>
    </row>
    <row r="13" spans="1:7" ht="12.45" customHeight="1" x14ac:dyDescent="0.25">
      <c r="A13" s="880">
        <v>28</v>
      </c>
      <c r="B13" s="883" t="s">
        <v>135</v>
      </c>
      <c r="C13" s="891">
        <f>'Sch D'!J35</f>
        <v>0</v>
      </c>
      <c r="D13" s="1240"/>
      <c r="E13" s="313">
        <f>IF(D13=0,0,C13/D13)</f>
        <v>0</v>
      </c>
      <c r="F13" s="433">
        <f>IF('Statistical Data'!$G$11=0,0,'Sch H-1'!D13/'Statistical Data'!$G$11)</f>
        <v>0</v>
      </c>
      <c r="G13" s="892"/>
    </row>
    <row r="14" spans="1:7" ht="12.45" customHeight="1" x14ac:dyDescent="0.25">
      <c r="A14" s="880">
        <v>29</v>
      </c>
      <c r="B14" s="883" t="s">
        <v>136</v>
      </c>
      <c r="C14" s="891">
        <f>'Sch D'!J36</f>
        <v>0</v>
      </c>
      <c r="D14" s="1240"/>
      <c r="E14" s="313">
        <f>IF(D14=0,0,C14/D14)</f>
        <v>0</v>
      </c>
      <c r="F14" s="433">
        <f>IF('Statistical Data'!$G$11=0,0,'Sch H-1'!D14/'Statistical Data'!$G$11)</f>
        <v>0</v>
      </c>
      <c r="G14" s="892"/>
    </row>
    <row r="15" spans="1:7" ht="12.45" customHeight="1" x14ac:dyDescent="0.25">
      <c r="A15" s="880">
        <v>30</v>
      </c>
      <c r="B15" s="883" t="s">
        <v>516</v>
      </c>
      <c r="C15" s="891">
        <f>'Sch D'!J37</f>
        <v>0</v>
      </c>
      <c r="D15" s="1240"/>
      <c r="E15" s="313">
        <f>IF(D15=0,0,C15/D15)</f>
        <v>0</v>
      </c>
      <c r="F15" s="433">
        <f>IF('Statistical Data'!$G$11=0,0,'Sch H-1'!D15/'Statistical Data'!$G$11)</f>
        <v>0</v>
      </c>
      <c r="G15" s="892"/>
    </row>
    <row r="16" spans="1:7" ht="12.45" customHeight="1" x14ac:dyDescent="0.25">
      <c r="A16" s="880"/>
      <c r="B16" s="883"/>
      <c r="C16" s="891"/>
      <c r="D16" s="1241"/>
      <c r="E16" s="440"/>
      <c r="F16" s="434"/>
      <c r="G16" s="893"/>
    </row>
    <row r="17" spans="1:7" ht="12.45" customHeight="1" x14ac:dyDescent="0.25">
      <c r="A17" s="880">
        <v>58</v>
      </c>
      <c r="B17" s="883" t="s">
        <v>432</v>
      </c>
      <c r="C17" s="891">
        <f>'Sch D'!J65</f>
        <v>0</v>
      </c>
      <c r="D17" s="1240"/>
      <c r="E17" s="313">
        <f t="shared" ref="E17:E27" si="0">IF(D17=0,0,C17/D17)</f>
        <v>0</v>
      </c>
      <c r="F17" s="433">
        <f>IF('Statistical Data'!$G$11=0,0,'Sch H-1'!D17/'Statistical Data'!$G$11)</f>
        <v>0</v>
      </c>
      <c r="G17" s="892"/>
    </row>
    <row r="18" spans="1:7" ht="12.45" customHeight="1" x14ac:dyDescent="0.25">
      <c r="A18" s="880">
        <v>59</v>
      </c>
      <c r="B18" s="883" t="s">
        <v>442</v>
      </c>
      <c r="C18" s="891">
        <f>'Sch D'!J66</f>
        <v>0</v>
      </c>
      <c r="D18" s="1240"/>
      <c r="E18" s="313">
        <f t="shared" si="0"/>
        <v>0</v>
      </c>
      <c r="F18" s="433">
        <f>IF('Statistical Data'!$G$11=0,0,'Sch H-1'!D18/'Statistical Data'!$G$11)</f>
        <v>0</v>
      </c>
      <c r="G18" s="892"/>
    </row>
    <row r="19" spans="1:7" ht="12.45" customHeight="1" x14ac:dyDescent="0.25">
      <c r="A19" s="880">
        <v>60</v>
      </c>
      <c r="B19" s="883" t="s">
        <v>47</v>
      </c>
      <c r="C19" s="891">
        <f>'Sch D'!J67</f>
        <v>0</v>
      </c>
      <c r="D19" s="1240"/>
      <c r="E19" s="313">
        <f t="shared" si="0"/>
        <v>0</v>
      </c>
      <c r="F19" s="433">
        <f>IF('Statistical Data'!$G$11=0,0,'Sch H-1'!D19/'Statistical Data'!$G$11)</f>
        <v>0</v>
      </c>
      <c r="G19" s="892"/>
    </row>
    <row r="20" spans="1:7" ht="12.45" customHeight="1" x14ac:dyDescent="0.25">
      <c r="A20" s="880">
        <v>61</v>
      </c>
      <c r="B20" s="883" t="s">
        <v>48</v>
      </c>
      <c r="C20" s="891">
        <f>'Sch D'!J68</f>
        <v>0</v>
      </c>
      <c r="D20" s="1240"/>
      <c r="E20" s="313">
        <f t="shared" si="0"/>
        <v>0</v>
      </c>
      <c r="F20" s="433">
        <f>IF('Statistical Data'!$G$11=0,0,'Sch H-1'!D20/'Statistical Data'!$G$11)</f>
        <v>0</v>
      </c>
      <c r="G20" s="892"/>
    </row>
    <row r="21" spans="1:7" ht="12.45" customHeight="1" x14ac:dyDescent="0.25">
      <c r="A21" s="880">
        <v>62</v>
      </c>
      <c r="B21" s="883" t="s">
        <v>139</v>
      </c>
      <c r="C21" s="891">
        <f>'Sch D'!J69</f>
        <v>0</v>
      </c>
      <c r="D21" s="1240"/>
      <c r="E21" s="313">
        <f t="shared" si="0"/>
        <v>0</v>
      </c>
      <c r="F21" s="433">
        <f>IF('Statistical Data'!$G$11=0,0,'Sch H-1'!D21/'Statistical Data'!$G$11)</f>
        <v>0</v>
      </c>
      <c r="G21" s="892"/>
    </row>
    <row r="22" spans="1:7" ht="12.45" customHeight="1" x14ac:dyDescent="0.25">
      <c r="A22" s="880">
        <v>63</v>
      </c>
      <c r="B22" s="883" t="s">
        <v>46</v>
      </c>
      <c r="C22" s="891">
        <f>'Sch D'!J70</f>
        <v>0</v>
      </c>
      <c r="D22" s="1240"/>
      <c r="E22" s="313">
        <f t="shared" si="0"/>
        <v>0</v>
      </c>
      <c r="F22" s="433">
        <f>IF('Statistical Data'!$G$11=0,0,'Sch H-1'!D22/'Statistical Data'!$G$11)</f>
        <v>0</v>
      </c>
      <c r="G22" s="892"/>
    </row>
    <row r="23" spans="1:7" s="435" customFormat="1" ht="12.45" customHeight="1" x14ac:dyDescent="0.25">
      <c r="A23" s="880">
        <v>64</v>
      </c>
      <c r="B23" s="883" t="s">
        <v>36</v>
      </c>
      <c r="C23" s="891">
        <f>'Sch D'!J71</f>
        <v>0</v>
      </c>
      <c r="D23" s="1240"/>
      <c r="E23" s="313">
        <f t="shared" si="0"/>
        <v>0</v>
      </c>
      <c r="F23" s="433">
        <f>IF('Statistical Data'!$G$11=0,0,'Sch H-1'!D23/'Statistical Data'!$G$11)</f>
        <v>0</v>
      </c>
      <c r="G23" s="892"/>
    </row>
    <row r="24" spans="1:7" s="435" customFormat="1" ht="12.45" customHeight="1" x14ac:dyDescent="0.25">
      <c r="A24" s="880">
        <v>65</v>
      </c>
      <c r="B24" s="883" t="s">
        <v>515</v>
      </c>
      <c r="C24" s="891">
        <f>'Sch D'!J72</f>
        <v>0</v>
      </c>
      <c r="D24" s="1240"/>
      <c r="E24" s="313">
        <f t="shared" si="0"/>
        <v>0</v>
      </c>
      <c r="F24" s="433">
        <f>IF('Statistical Data'!$G$11=0,0,'Sch H-1'!D24/'Statistical Data'!$G$11)</f>
        <v>0</v>
      </c>
      <c r="G24" s="892"/>
    </row>
    <row r="25" spans="1:7" s="435" customFormat="1" ht="12.45" customHeight="1" x14ac:dyDescent="0.25">
      <c r="A25" s="880">
        <v>81</v>
      </c>
      <c r="B25" s="884" t="s">
        <v>489</v>
      </c>
      <c r="C25" s="891">
        <f>'Sch D'!J88</f>
        <v>0</v>
      </c>
      <c r="D25" s="1240"/>
      <c r="E25" s="313">
        <f t="shared" si="0"/>
        <v>0</v>
      </c>
      <c r="F25" s="433">
        <f>IF('Statistical Data'!$G$11=0,0,'Sch H-1'!D25/'Statistical Data'!$G$11)</f>
        <v>0</v>
      </c>
      <c r="G25" s="892"/>
    </row>
    <row r="26" spans="1:7" s="435" customFormat="1" ht="12.45" customHeight="1" x14ac:dyDescent="0.25">
      <c r="A26" s="880">
        <v>84</v>
      </c>
      <c r="B26" s="884" t="s">
        <v>490</v>
      </c>
      <c r="C26" s="891">
        <f>'Sch D'!J91</f>
        <v>0</v>
      </c>
      <c r="D26" s="1240"/>
      <c r="E26" s="313">
        <f t="shared" si="0"/>
        <v>0</v>
      </c>
      <c r="F26" s="433">
        <f>IF('Statistical Data'!$G$11=0,0,'Sch H-1'!D26/'Statistical Data'!$G$11)</f>
        <v>0</v>
      </c>
      <c r="G26" s="892"/>
    </row>
    <row r="27" spans="1:7" ht="12.45" customHeight="1" x14ac:dyDescent="0.25">
      <c r="A27" s="880">
        <v>85</v>
      </c>
      <c r="B27" s="884" t="s">
        <v>191</v>
      </c>
      <c r="C27" s="891">
        <f>'Sch D'!J92</f>
        <v>0</v>
      </c>
      <c r="D27" s="1240"/>
      <c r="E27" s="313">
        <f t="shared" si="0"/>
        <v>0</v>
      </c>
      <c r="F27" s="433">
        <f>IF('Statistical Data'!$G$11=0,0,'Sch H-1'!D27/'Statistical Data'!$G$11)</f>
        <v>0</v>
      </c>
      <c r="G27" s="892"/>
    </row>
    <row r="28" spans="1:7" ht="12.45" customHeight="1" x14ac:dyDescent="0.25">
      <c r="A28" s="880"/>
      <c r="B28" s="884"/>
      <c r="C28" s="891"/>
      <c r="D28" s="1241"/>
      <c r="E28" s="440"/>
      <c r="F28" s="434"/>
      <c r="G28" s="893"/>
    </row>
    <row r="29" spans="1:7" ht="12.45" customHeight="1" x14ac:dyDescent="0.25">
      <c r="A29" s="880">
        <v>90</v>
      </c>
      <c r="B29" s="884" t="s">
        <v>372</v>
      </c>
      <c r="C29" s="891">
        <f>'Sch D'!J97</f>
        <v>0</v>
      </c>
      <c r="D29" s="1240"/>
      <c r="E29" s="313">
        <f t="shared" ref="E29:E39" si="1">IF(D29=0,0,C29/D29)</f>
        <v>0</v>
      </c>
      <c r="F29" s="433">
        <f>IF('Statistical Data'!$G$11=0,0,'Sch H-1'!D29/'Statistical Data'!$G$11)</f>
        <v>0</v>
      </c>
      <c r="G29" s="892"/>
    </row>
    <row r="30" spans="1:7" ht="12.45" customHeight="1" x14ac:dyDescent="0.25">
      <c r="A30" s="880">
        <v>91</v>
      </c>
      <c r="B30" s="884" t="s">
        <v>373</v>
      </c>
      <c r="C30" s="891">
        <f>'Sch D'!J98</f>
        <v>0</v>
      </c>
      <c r="D30" s="1240"/>
      <c r="E30" s="313">
        <f t="shared" si="1"/>
        <v>0</v>
      </c>
      <c r="F30" s="433">
        <f>IF('Statistical Data'!$G$11=0,0,'Sch H-1'!D30/'Statistical Data'!$G$11)</f>
        <v>0</v>
      </c>
      <c r="G30" s="892"/>
    </row>
    <row r="31" spans="1:7" s="435" customFormat="1" ht="12.45" customHeight="1" x14ac:dyDescent="0.25">
      <c r="A31" s="880">
        <v>92</v>
      </c>
      <c r="B31" s="884" t="s">
        <v>369</v>
      </c>
      <c r="C31" s="891">
        <f>'Sch D'!J99</f>
        <v>0</v>
      </c>
      <c r="D31" s="1240"/>
      <c r="E31" s="313">
        <f t="shared" si="1"/>
        <v>0</v>
      </c>
      <c r="F31" s="433">
        <f>IF('Statistical Data'!$G$11=0,0,'Sch H-1'!D31/'Statistical Data'!$G$11)</f>
        <v>0</v>
      </c>
      <c r="G31" s="892"/>
    </row>
    <row r="32" spans="1:7" s="435" customFormat="1" ht="12.45" customHeight="1" x14ac:dyDescent="0.25">
      <c r="A32" s="880">
        <v>93</v>
      </c>
      <c r="B32" s="884" t="s">
        <v>514</v>
      </c>
      <c r="C32" s="891">
        <f>'Sch D'!J100</f>
        <v>0</v>
      </c>
      <c r="D32" s="1240"/>
      <c r="E32" s="313">
        <f t="shared" si="1"/>
        <v>0</v>
      </c>
      <c r="F32" s="433">
        <f>IF('Statistical Data'!$G$11=0,0,'Sch H-1'!D32/'Statistical Data'!$G$11)</f>
        <v>0</v>
      </c>
      <c r="G32" s="892"/>
    </row>
    <row r="33" spans="1:8" s="435" customFormat="1" ht="12.45" customHeight="1" x14ac:dyDescent="0.25">
      <c r="A33" s="880">
        <v>94</v>
      </c>
      <c r="B33" s="884" t="s">
        <v>572</v>
      </c>
      <c r="C33" s="891">
        <f>'Sch D'!J101</f>
        <v>0</v>
      </c>
      <c r="D33" s="1240"/>
      <c r="E33" s="313">
        <f t="shared" si="1"/>
        <v>0</v>
      </c>
      <c r="F33" s="433">
        <f>IF('Statistical Data'!$G$11=0,0,'Sch H-1'!D33/'Statistical Data'!$G$11)</f>
        <v>0</v>
      </c>
      <c r="G33" s="892"/>
    </row>
    <row r="34" spans="1:8" s="435" customFormat="1" ht="12.45" customHeight="1" x14ac:dyDescent="0.25">
      <c r="A34" s="880">
        <v>95</v>
      </c>
      <c r="B34" s="884" t="s">
        <v>573</v>
      </c>
      <c r="C34" s="891">
        <f>'Sch D'!J102</f>
        <v>0</v>
      </c>
      <c r="D34" s="1240"/>
      <c r="E34" s="313">
        <f t="shared" si="1"/>
        <v>0</v>
      </c>
      <c r="F34" s="433">
        <f>IF('Statistical Data'!$G$11=0,0,'Sch H-1'!D34/'Statistical Data'!$G$11)</f>
        <v>0</v>
      </c>
      <c r="G34" s="892"/>
    </row>
    <row r="35" spans="1:8" s="435" customFormat="1" ht="12.45" customHeight="1" x14ac:dyDescent="0.25">
      <c r="A35" s="880">
        <v>96</v>
      </c>
      <c r="B35" s="884" t="s">
        <v>395</v>
      </c>
      <c r="C35" s="891">
        <f>'Sch D'!J103</f>
        <v>0</v>
      </c>
      <c r="D35" s="1240"/>
      <c r="E35" s="313">
        <f t="shared" si="1"/>
        <v>0</v>
      </c>
      <c r="F35" s="433">
        <f>IF('Statistical Data'!$G$11=0,0,'Sch H-1'!D35/'Statistical Data'!$G$11)</f>
        <v>0</v>
      </c>
      <c r="G35" s="892"/>
    </row>
    <row r="36" spans="1:8" s="435" customFormat="1" ht="12.45" customHeight="1" x14ac:dyDescent="0.25">
      <c r="A36" s="880">
        <v>97</v>
      </c>
      <c r="B36" s="884" t="s">
        <v>368</v>
      </c>
      <c r="C36" s="891">
        <f>'Sch D'!J104</f>
        <v>0</v>
      </c>
      <c r="D36" s="1240"/>
      <c r="E36" s="313">
        <f t="shared" si="1"/>
        <v>0</v>
      </c>
      <c r="F36" s="433">
        <f>IF('Statistical Data'!$G$11=0,0,'Sch H-1'!D36/'Statistical Data'!$G$11)</f>
        <v>0</v>
      </c>
      <c r="G36" s="892"/>
    </row>
    <row r="37" spans="1:8" ht="12.45" customHeight="1" x14ac:dyDescent="0.25">
      <c r="A37" s="880">
        <v>105</v>
      </c>
      <c r="B37" s="885" t="s">
        <v>371</v>
      </c>
      <c r="C37" s="891">
        <f>'Sch D'!J112</f>
        <v>0</v>
      </c>
      <c r="D37" s="1240"/>
      <c r="E37" s="313">
        <f t="shared" si="1"/>
        <v>0</v>
      </c>
      <c r="F37" s="433">
        <f>IF('Statistical Data'!$G$11=0,0,'Sch H-1'!D37/'Statistical Data'!$G$11)</f>
        <v>0</v>
      </c>
      <c r="G37" s="892"/>
    </row>
    <row r="38" spans="1:8" s="435" customFormat="1" ht="12.45" customHeight="1" x14ac:dyDescent="0.25">
      <c r="A38" s="880">
        <v>106</v>
      </c>
      <c r="B38" s="885" t="s">
        <v>375</v>
      </c>
      <c r="C38" s="891">
        <f>'Sch D'!J113</f>
        <v>0</v>
      </c>
      <c r="D38" s="1240"/>
      <c r="E38" s="313">
        <f t="shared" si="1"/>
        <v>0</v>
      </c>
      <c r="F38" s="433">
        <f>IF('Statistical Data'!$G$11=0,0,'Sch H-1'!D38/'Statistical Data'!$G$11)</f>
        <v>0</v>
      </c>
      <c r="G38" s="892"/>
    </row>
    <row r="39" spans="1:8" ht="12.45" customHeight="1" x14ac:dyDescent="0.25">
      <c r="A39" s="880">
        <v>107</v>
      </c>
      <c r="B39" s="885" t="s">
        <v>374</v>
      </c>
      <c r="C39" s="891">
        <f>'Sch D'!J114</f>
        <v>0</v>
      </c>
      <c r="D39" s="1240"/>
      <c r="E39" s="313">
        <f t="shared" si="1"/>
        <v>0</v>
      </c>
      <c r="F39" s="433">
        <f>IF('Statistical Data'!$G$11=0,0,'Sch H-1'!D39/'Statistical Data'!$G$11)</f>
        <v>0</v>
      </c>
      <c r="G39" s="892"/>
    </row>
    <row r="40" spans="1:8" ht="12.45" customHeight="1" thickBot="1" x14ac:dyDescent="0.3">
      <c r="A40" s="881"/>
      <c r="B40" s="886"/>
      <c r="C40" s="894"/>
      <c r="D40" s="895"/>
      <c r="E40" s="896"/>
      <c r="F40" s="897"/>
      <c r="G40" s="898"/>
      <c r="H40" s="436"/>
    </row>
    <row r="41" spans="1:8" ht="14.25" customHeight="1" x14ac:dyDescent="0.25"/>
    <row r="42" spans="1:8" ht="15" customHeight="1" x14ac:dyDescent="0.25"/>
    <row r="43" spans="1:8" ht="15" customHeight="1" x14ac:dyDescent="0.25"/>
  </sheetData>
  <sheetProtection algorithmName="SHA-512" hashValue="xgyFA7MCz6BFjgNq3biAa5K/2ej6Y7khaIYY+0Ew2z/P3rg6r0wTePOrMYScCf5mN2bzd+tx3ru2flTbDN/icg==" saltValue="rLnh3Wi3W9yCPK+esseiNA==" spinCount="100000" sheet="1" scenarios="1"/>
  <mergeCells count="13">
    <mergeCell ref="A5:G5"/>
    <mergeCell ref="A1:G1"/>
    <mergeCell ref="C2:D2"/>
    <mergeCell ref="F2:G2"/>
    <mergeCell ref="F3:G3"/>
    <mergeCell ref="A4:G4"/>
    <mergeCell ref="G6:G7"/>
    <mergeCell ref="A6:A7"/>
    <mergeCell ref="B6:B7"/>
    <mergeCell ref="C6:C7"/>
    <mergeCell ref="D6:D7"/>
    <mergeCell ref="E6:E7"/>
    <mergeCell ref="F6:F7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Q55"/>
  <sheetViews>
    <sheetView workbookViewId="0">
      <selection sqref="A1:P1"/>
    </sheetView>
  </sheetViews>
  <sheetFormatPr defaultColWidth="7.453125" defaultRowHeight="15" x14ac:dyDescent="0.25"/>
  <cols>
    <col min="1" max="1" width="5.90625" style="30" customWidth="1"/>
    <col min="2" max="2" width="14.90625" style="30" bestFit="1" customWidth="1"/>
    <col min="3" max="6" width="5.81640625" style="30" customWidth="1"/>
    <col min="7" max="7" width="5.90625" style="30" customWidth="1"/>
    <col min="8" max="10" width="5.81640625" style="30" customWidth="1"/>
    <col min="11" max="15" width="6.36328125" style="30" customWidth="1"/>
    <col min="16" max="16" width="9.453125" style="30" bestFit="1" customWidth="1"/>
    <col min="17" max="16384" width="7.453125" style="30"/>
  </cols>
  <sheetData>
    <row r="1" spans="1:17" s="4" customFormat="1" ht="13.2" x14ac:dyDescent="0.25">
      <c r="A1" s="1764" t="s">
        <v>7</v>
      </c>
      <c r="B1" s="1764"/>
      <c r="C1" s="1764"/>
      <c r="D1" s="1764"/>
      <c r="E1" s="1764"/>
      <c r="F1" s="1764"/>
      <c r="G1" s="1764"/>
      <c r="H1" s="1764"/>
      <c r="I1" s="1764"/>
      <c r="J1" s="1764"/>
      <c r="K1" s="1764"/>
      <c r="L1" s="1764"/>
      <c r="M1" s="1764"/>
      <c r="N1" s="1764"/>
      <c r="O1" s="1764"/>
      <c r="P1" s="1764"/>
    </row>
    <row r="2" spans="1:17" s="37" customFormat="1" ht="10.95" customHeight="1" x14ac:dyDescent="0.2">
      <c r="A2" s="12" t="s">
        <v>194</v>
      </c>
      <c r="B2" s="13"/>
      <c r="C2" s="1770">
        <f>Certification!A5</f>
        <v>0</v>
      </c>
      <c r="D2" s="1771"/>
      <c r="E2" s="1771"/>
      <c r="F2" s="1771"/>
      <c r="G2" s="1771"/>
      <c r="H2" s="1771"/>
      <c r="I2" s="1771"/>
      <c r="J2" s="71"/>
      <c r="K2" s="17" t="s">
        <v>571</v>
      </c>
      <c r="L2" s="78"/>
      <c r="M2" s="1770" t="str">
        <f>CONCATENATE(Certification!$H$27," ",Certification!$H$28)</f>
        <v xml:space="preserve"> </v>
      </c>
      <c r="N2" s="1771"/>
      <c r="O2" s="1771"/>
      <c r="P2" s="1777"/>
    </row>
    <row r="3" spans="1:17" s="37" customFormat="1" ht="10.95" customHeight="1" x14ac:dyDescent="0.2">
      <c r="A3" s="15" t="s">
        <v>87</v>
      </c>
      <c r="B3" s="14"/>
      <c r="C3" s="1772">
        <f>Certification!C11</f>
        <v>0</v>
      </c>
      <c r="D3" s="1773"/>
      <c r="E3" s="1773"/>
      <c r="F3" s="1773"/>
      <c r="G3" s="1773"/>
      <c r="H3" s="1773"/>
      <c r="I3" s="1773"/>
      <c r="J3" s="72"/>
      <c r="K3" s="17" t="s">
        <v>88</v>
      </c>
      <c r="L3" s="78"/>
      <c r="M3" s="22">
        <f>Certification!H11</f>
        <v>0</v>
      </c>
      <c r="N3" s="23"/>
      <c r="O3" s="23"/>
      <c r="P3" s="24"/>
    </row>
    <row r="4" spans="1:17" s="38" customFormat="1" ht="7.95" customHeight="1" thickBot="1" x14ac:dyDescent="0.3">
      <c r="A4" s="1765"/>
      <c r="B4" s="1765"/>
      <c r="C4" s="1766"/>
      <c r="D4" s="1766"/>
      <c r="E4" s="1766"/>
      <c r="F4" s="1766"/>
      <c r="G4" s="1766"/>
    </row>
    <row r="5" spans="1:17" s="37" customFormat="1" ht="10.199999999999999" x14ac:dyDescent="0.2">
      <c r="A5" s="1774" t="s">
        <v>337</v>
      </c>
      <c r="B5" s="1775"/>
      <c r="C5" s="1775"/>
      <c r="D5" s="1775"/>
      <c r="E5" s="1775"/>
      <c r="F5" s="1775"/>
      <c r="G5" s="1775"/>
      <c r="H5" s="1775"/>
      <c r="I5" s="1775"/>
      <c r="J5" s="1775"/>
      <c r="K5" s="1775"/>
      <c r="L5" s="1775"/>
      <c r="M5" s="1775"/>
      <c r="N5" s="1775"/>
      <c r="O5" s="1775"/>
      <c r="P5" s="1776"/>
    </row>
    <row r="6" spans="1:17" s="37" customFormat="1" ht="11.25" customHeight="1" thickBot="1" x14ac:dyDescent="0.25">
      <c r="A6" s="1767" t="s">
        <v>338</v>
      </c>
      <c r="B6" s="1768"/>
      <c r="C6" s="1768"/>
      <c r="D6" s="1768"/>
      <c r="E6" s="1768"/>
      <c r="F6" s="1768"/>
      <c r="G6" s="1768"/>
      <c r="H6" s="1768"/>
      <c r="I6" s="1768"/>
      <c r="J6" s="1768"/>
      <c r="K6" s="1768"/>
      <c r="L6" s="1768"/>
      <c r="M6" s="1768"/>
      <c r="N6" s="1768"/>
      <c r="O6" s="1768"/>
      <c r="P6" s="1769"/>
    </row>
    <row r="7" spans="1:17" s="40" customFormat="1" ht="11.25" customHeight="1" thickBot="1" x14ac:dyDescent="0.25">
      <c r="A7" s="1758" t="s">
        <v>8</v>
      </c>
      <c r="B7" s="1759"/>
      <c r="C7" s="1759"/>
      <c r="D7" s="1759"/>
      <c r="E7" s="1759"/>
      <c r="F7" s="1759"/>
      <c r="G7" s="1759"/>
      <c r="H7" s="1759"/>
      <c r="I7" s="1759"/>
      <c r="J7" s="1759"/>
      <c r="K7" s="1759"/>
      <c r="L7" s="1759"/>
      <c r="M7" s="1759"/>
      <c r="N7" s="1759"/>
      <c r="O7" s="1759"/>
      <c r="P7" s="1760"/>
    </row>
    <row r="8" spans="1:17" s="40" customFormat="1" ht="21" thickBot="1" x14ac:dyDescent="0.25">
      <c r="A8" s="900" t="s">
        <v>479</v>
      </c>
      <c r="B8" s="901" t="s">
        <v>10</v>
      </c>
      <c r="C8" s="901" t="s">
        <v>11</v>
      </c>
      <c r="D8" s="901" t="s">
        <v>12</v>
      </c>
      <c r="E8" s="901" t="s">
        <v>13</v>
      </c>
      <c r="F8" s="901" t="s">
        <v>14</v>
      </c>
      <c r="G8" s="901" t="s">
        <v>15</v>
      </c>
      <c r="H8" s="901" t="s">
        <v>16</v>
      </c>
      <c r="I8" s="901" t="s">
        <v>17</v>
      </c>
      <c r="J8" s="901" t="s">
        <v>18</v>
      </c>
      <c r="K8" s="901" t="s">
        <v>19</v>
      </c>
      <c r="L8" s="901" t="s">
        <v>20</v>
      </c>
      <c r="M8" s="901" t="s">
        <v>21</v>
      </c>
      <c r="N8" s="901" t="s">
        <v>22</v>
      </c>
      <c r="O8" s="901" t="s">
        <v>23</v>
      </c>
      <c r="P8" s="902" t="s">
        <v>9</v>
      </c>
    </row>
    <row r="9" spans="1:17" s="40" customFormat="1" ht="11.1" customHeight="1" x14ac:dyDescent="0.2">
      <c r="A9" s="903">
        <v>1</v>
      </c>
      <c r="B9" s="908" t="s">
        <v>120</v>
      </c>
      <c r="C9" s="911"/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4"/>
      <c r="O9" s="916">
        <f>SUM(C9:N9)</f>
        <v>0</v>
      </c>
      <c r="P9" s="919">
        <f>IF(O9=0,0,O9/COUNTA(C9:N9))</f>
        <v>0</v>
      </c>
    </row>
    <row r="10" spans="1:17" s="40" customFormat="1" ht="11.1" customHeight="1" x14ac:dyDescent="0.2">
      <c r="A10" s="904">
        <v>2</v>
      </c>
      <c r="B10" s="909" t="s">
        <v>24</v>
      </c>
      <c r="C10" s="913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915"/>
      <c r="O10" s="917">
        <f>SUM(C10:N10)</f>
        <v>0</v>
      </c>
      <c r="P10" s="920">
        <f>IF(O10=0,0,O10/COUNTA(C10:N10))</f>
        <v>0</v>
      </c>
    </row>
    <row r="11" spans="1:17" s="40" customFormat="1" ht="11.1" customHeight="1" x14ac:dyDescent="0.2">
      <c r="A11" s="904">
        <v>3</v>
      </c>
      <c r="B11" s="909" t="s">
        <v>601</v>
      </c>
      <c r="C11" s="91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915"/>
      <c r="O11" s="917">
        <f>SUM(C11:N11)</f>
        <v>0</v>
      </c>
      <c r="P11" s="920">
        <f>IF(O11=0,0,O11/COUNTA(C11:N11))</f>
        <v>0</v>
      </c>
    </row>
    <row r="12" spans="1:17" s="40" customFormat="1" ht="11.1" customHeight="1" x14ac:dyDescent="0.2">
      <c r="A12" s="904">
        <v>27</v>
      </c>
      <c r="B12" s="909" t="s">
        <v>25</v>
      </c>
      <c r="C12" s="91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915"/>
      <c r="O12" s="917">
        <f>SUM(C12:N12)</f>
        <v>0</v>
      </c>
      <c r="P12" s="920">
        <f>IF(O12=0,0,O12/COUNTA(C12:N12))</f>
        <v>0</v>
      </c>
    </row>
    <row r="13" spans="1:17" s="40" customFormat="1" ht="11.1" customHeight="1" x14ac:dyDescent="0.2">
      <c r="A13" s="904">
        <v>28</v>
      </c>
      <c r="B13" s="909" t="s">
        <v>26</v>
      </c>
      <c r="C13" s="91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915"/>
      <c r="O13" s="917">
        <f>SUM(C13:N13)</f>
        <v>0</v>
      </c>
      <c r="P13" s="920">
        <f>IF(O13=0,0,O13/COUNTA(C13:N13))</f>
        <v>0</v>
      </c>
    </row>
    <row r="14" spans="1:17" s="40" customFormat="1" ht="11.1" customHeight="1" x14ac:dyDescent="0.2">
      <c r="A14" s="904">
        <v>29</v>
      </c>
      <c r="B14" s="909" t="s">
        <v>27</v>
      </c>
      <c r="C14" s="91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915"/>
      <c r="O14" s="917">
        <f t="shared" ref="O14:O28" si="0">SUM(C14:N14)</f>
        <v>0</v>
      </c>
      <c r="P14" s="1108">
        <f t="shared" ref="P14:P28" si="1">IF(O14=0,0,O14/COUNTA(C14:N14))</f>
        <v>0</v>
      </c>
      <c r="Q14" s="1109"/>
    </row>
    <row r="15" spans="1:17" s="40" customFormat="1" ht="11.1" customHeight="1" x14ac:dyDescent="0.2">
      <c r="A15" s="904">
        <v>58</v>
      </c>
      <c r="B15" s="909" t="s">
        <v>488</v>
      </c>
      <c r="C15" s="91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915"/>
      <c r="O15" s="917">
        <f t="shared" si="0"/>
        <v>0</v>
      </c>
      <c r="P15" s="920">
        <f t="shared" si="1"/>
        <v>0</v>
      </c>
    </row>
    <row r="16" spans="1:17" s="40" customFormat="1" ht="11.1" customHeight="1" x14ac:dyDescent="0.2">
      <c r="A16" s="904">
        <v>59</v>
      </c>
      <c r="B16" s="909" t="s">
        <v>393</v>
      </c>
      <c r="C16" s="91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915"/>
      <c r="O16" s="917">
        <f t="shared" si="0"/>
        <v>0</v>
      </c>
      <c r="P16" s="920">
        <f t="shared" si="1"/>
        <v>0</v>
      </c>
    </row>
    <row r="17" spans="1:16" s="40" customFormat="1" ht="11.1" customHeight="1" x14ac:dyDescent="0.2">
      <c r="A17" s="904">
        <v>60</v>
      </c>
      <c r="B17" s="909" t="s">
        <v>394</v>
      </c>
      <c r="C17" s="913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915"/>
      <c r="O17" s="917">
        <f t="shared" si="0"/>
        <v>0</v>
      </c>
      <c r="P17" s="920">
        <f t="shared" si="1"/>
        <v>0</v>
      </c>
    </row>
    <row r="18" spans="1:16" s="40" customFormat="1" ht="11.1" customHeight="1" x14ac:dyDescent="0.2">
      <c r="A18" s="904">
        <v>61</v>
      </c>
      <c r="B18" s="909" t="s">
        <v>31</v>
      </c>
      <c r="C18" s="91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915"/>
      <c r="O18" s="917">
        <f t="shared" si="0"/>
        <v>0</v>
      </c>
      <c r="P18" s="920">
        <f t="shared" si="1"/>
        <v>0</v>
      </c>
    </row>
    <row r="19" spans="1:16" s="40" customFormat="1" ht="11.1" customHeight="1" x14ac:dyDescent="0.2">
      <c r="A19" s="904">
        <v>62</v>
      </c>
      <c r="B19" s="909" t="s">
        <v>99</v>
      </c>
      <c r="C19" s="91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15"/>
      <c r="O19" s="917">
        <f t="shared" si="0"/>
        <v>0</v>
      </c>
      <c r="P19" s="920">
        <f t="shared" si="1"/>
        <v>0</v>
      </c>
    </row>
    <row r="20" spans="1:16" s="40" customFormat="1" ht="11.1" customHeight="1" x14ac:dyDescent="0.2">
      <c r="A20" s="904">
        <v>63</v>
      </c>
      <c r="B20" s="909" t="s">
        <v>30</v>
      </c>
      <c r="C20" s="913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915"/>
      <c r="O20" s="917">
        <f t="shared" si="0"/>
        <v>0</v>
      </c>
      <c r="P20" s="920">
        <f t="shared" si="1"/>
        <v>0</v>
      </c>
    </row>
    <row r="21" spans="1:16" s="40" customFormat="1" ht="11.1" customHeight="1" x14ac:dyDescent="0.2">
      <c r="A21" s="904">
        <v>64</v>
      </c>
      <c r="B21" s="909" t="s">
        <v>32</v>
      </c>
      <c r="C21" s="91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915"/>
      <c r="O21" s="917">
        <f t="shared" si="0"/>
        <v>0</v>
      </c>
      <c r="P21" s="920">
        <f t="shared" si="1"/>
        <v>0</v>
      </c>
    </row>
    <row r="22" spans="1:16" s="40" customFormat="1" ht="11.1" customHeight="1" x14ac:dyDescent="0.2">
      <c r="A22" s="904">
        <v>81</v>
      </c>
      <c r="B22" s="909" t="s">
        <v>517</v>
      </c>
      <c r="C22" s="91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915"/>
      <c r="O22" s="917">
        <f>SUM(C22:N22)</f>
        <v>0</v>
      </c>
      <c r="P22" s="920">
        <f>IF(O22=0,0,O22/COUNTA(C22:N22))</f>
        <v>0</v>
      </c>
    </row>
    <row r="23" spans="1:16" s="40" customFormat="1" ht="11.1" customHeight="1" x14ac:dyDescent="0.2">
      <c r="A23" s="904">
        <v>90</v>
      </c>
      <c r="B23" s="909" t="s">
        <v>28</v>
      </c>
      <c r="C23" s="91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915"/>
      <c r="O23" s="917">
        <f t="shared" si="0"/>
        <v>0</v>
      </c>
      <c r="P23" s="920">
        <f t="shared" si="1"/>
        <v>0</v>
      </c>
    </row>
    <row r="24" spans="1:16" s="40" customFormat="1" ht="11.1" customHeight="1" x14ac:dyDescent="0.2">
      <c r="A24" s="904">
        <v>91</v>
      </c>
      <c r="B24" s="909" t="s">
        <v>29</v>
      </c>
      <c r="C24" s="91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915"/>
      <c r="O24" s="917">
        <f t="shared" si="0"/>
        <v>0</v>
      </c>
      <c r="P24" s="920">
        <f t="shared" si="1"/>
        <v>0</v>
      </c>
    </row>
    <row r="25" spans="1:16" s="40" customFormat="1" ht="11.1" customHeight="1" x14ac:dyDescent="0.2">
      <c r="A25" s="904">
        <v>92</v>
      </c>
      <c r="B25" s="909" t="s">
        <v>310</v>
      </c>
      <c r="C25" s="91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915"/>
      <c r="O25" s="917">
        <f t="shared" si="0"/>
        <v>0</v>
      </c>
      <c r="P25" s="920">
        <f t="shared" si="1"/>
        <v>0</v>
      </c>
    </row>
    <row r="26" spans="1:16" s="40" customFormat="1" ht="10.199999999999999" x14ac:dyDescent="0.2">
      <c r="A26" s="904" t="s">
        <v>752</v>
      </c>
      <c r="B26" s="909" t="s">
        <v>311</v>
      </c>
      <c r="C26" s="91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915"/>
      <c r="O26" s="917">
        <f t="shared" si="0"/>
        <v>0</v>
      </c>
      <c r="P26" s="920">
        <f t="shared" si="1"/>
        <v>0</v>
      </c>
    </row>
    <row r="27" spans="1:16" s="40" customFormat="1" ht="10.199999999999999" x14ac:dyDescent="0.2">
      <c r="A27" s="905" t="s">
        <v>753</v>
      </c>
      <c r="B27" s="910" t="s">
        <v>518</v>
      </c>
      <c r="C27" s="91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915"/>
      <c r="O27" s="918">
        <f>SUM(C27:N27)</f>
        <v>0</v>
      </c>
      <c r="P27" s="921">
        <f>IF(O27=0,0,O27/COUNTA(C27:N27))</f>
        <v>0</v>
      </c>
    </row>
    <row r="28" spans="1:16" s="40" customFormat="1" ht="10.8" thickBot="1" x14ac:dyDescent="0.25">
      <c r="A28" s="922" t="s">
        <v>491</v>
      </c>
      <c r="B28" s="923" t="s">
        <v>33</v>
      </c>
      <c r="C28" s="924"/>
      <c r="D28" s="925"/>
      <c r="E28" s="925"/>
      <c r="F28" s="925"/>
      <c r="G28" s="925"/>
      <c r="H28" s="925"/>
      <c r="I28" s="925"/>
      <c r="J28" s="925"/>
      <c r="K28" s="925"/>
      <c r="L28" s="925"/>
      <c r="M28" s="925"/>
      <c r="N28" s="926"/>
      <c r="O28" s="927">
        <f t="shared" si="0"/>
        <v>0</v>
      </c>
      <c r="P28" s="928">
        <f t="shared" si="1"/>
        <v>0</v>
      </c>
    </row>
    <row r="29" spans="1:16" s="40" customFormat="1" ht="11.1" customHeight="1" thickBot="1" x14ac:dyDescent="0.25">
      <c r="A29" s="901" t="s">
        <v>23</v>
      </c>
      <c r="B29" s="929"/>
      <c r="C29" s="930">
        <f t="shared" ref="C29:N29" si="2">SUM(C9:C28)</f>
        <v>0</v>
      </c>
      <c r="D29" s="930">
        <f t="shared" si="2"/>
        <v>0</v>
      </c>
      <c r="E29" s="930">
        <f t="shared" si="2"/>
        <v>0</v>
      </c>
      <c r="F29" s="930">
        <f t="shared" si="2"/>
        <v>0</v>
      </c>
      <c r="G29" s="930">
        <f t="shared" si="2"/>
        <v>0</v>
      </c>
      <c r="H29" s="930">
        <f t="shared" si="2"/>
        <v>0</v>
      </c>
      <c r="I29" s="930">
        <f t="shared" si="2"/>
        <v>0</v>
      </c>
      <c r="J29" s="930">
        <f t="shared" si="2"/>
        <v>0</v>
      </c>
      <c r="K29" s="930">
        <f t="shared" si="2"/>
        <v>0</v>
      </c>
      <c r="L29" s="930">
        <f t="shared" si="2"/>
        <v>0</v>
      </c>
      <c r="M29" s="930">
        <f t="shared" si="2"/>
        <v>0</v>
      </c>
      <c r="N29" s="930">
        <f t="shared" si="2"/>
        <v>0</v>
      </c>
      <c r="O29" s="931"/>
      <c r="P29" s="932">
        <f>SUM(P9:P28)</f>
        <v>0</v>
      </c>
    </row>
    <row r="30" spans="1:16" s="40" customFormat="1" ht="11.1" customHeight="1" thickBot="1" x14ac:dyDescent="0.25"/>
    <row r="31" spans="1:16" s="40" customFormat="1" ht="11.1" customHeight="1" thickBot="1" x14ac:dyDescent="0.25">
      <c r="A31" s="1761" t="s">
        <v>34</v>
      </c>
      <c r="B31" s="1762"/>
      <c r="C31" s="1762"/>
      <c r="D31" s="1762"/>
      <c r="E31" s="1762"/>
      <c r="F31" s="1762"/>
      <c r="G31" s="1762"/>
      <c r="H31" s="1762"/>
      <c r="I31" s="1762"/>
      <c r="J31" s="1762"/>
      <c r="K31" s="1762"/>
      <c r="L31" s="1762"/>
      <c r="M31" s="1762"/>
      <c r="N31" s="1762"/>
      <c r="O31" s="1762"/>
      <c r="P31" s="1763"/>
    </row>
    <row r="32" spans="1:16" s="40" customFormat="1" ht="22.5" customHeight="1" thickBot="1" x14ac:dyDescent="0.25">
      <c r="A32" s="900" t="s">
        <v>479</v>
      </c>
      <c r="B32" s="901" t="s">
        <v>10</v>
      </c>
      <c r="C32" s="901" t="s">
        <v>11</v>
      </c>
      <c r="D32" s="901" t="s">
        <v>12</v>
      </c>
      <c r="E32" s="901" t="s">
        <v>13</v>
      </c>
      <c r="F32" s="901" t="s">
        <v>14</v>
      </c>
      <c r="G32" s="901" t="s">
        <v>15</v>
      </c>
      <c r="H32" s="901" t="s">
        <v>16</v>
      </c>
      <c r="I32" s="901" t="s">
        <v>17</v>
      </c>
      <c r="J32" s="901" t="s">
        <v>18</v>
      </c>
      <c r="K32" s="901" t="s">
        <v>19</v>
      </c>
      <c r="L32" s="901" t="s">
        <v>20</v>
      </c>
      <c r="M32" s="901" t="s">
        <v>21</v>
      </c>
      <c r="N32" s="901" t="s">
        <v>22</v>
      </c>
      <c r="O32" s="901" t="s">
        <v>23</v>
      </c>
      <c r="P32" s="902" t="s">
        <v>35</v>
      </c>
    </row>
    <row r="33" spans="1:16" s="40" customFormat="1" ht="11.1" customHeight="1" x14ac:dyDescent="0.2">
      <c r="A33" s="903">
        <v>1</v>
      </c>
      <c r="B33" s="908" t="s">
        <v>120</v>
      </c>
      <c r="C33" s="906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933"/>
      <c r="O33" s="916">
        <f>SUM(C33:N33)</f>
        <v>0</v>
      </c>
      <c r="P33" s="934">
        <f t="shared" ref="P33:P53" si="3">IF(P9=0,0,O33/P9)</f>
        <v>0</v>
      </c>
    </row>
    <row r="34" spans="1:16" s="40" customFormat="1" ht="11.1" customHeight="1" x14ac:dyDescent="0.2">
      <c r="A34" s="904">
        <v>2</v>
      </c>
      <c r="B34" s="909" t="s">
        <v>24</v>
      </c>
      <c r="C34" s="907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915"/>
      <c r="O34" s="917">
        <f t="shared" ref="O34:O52" si="4">SUM(C34:N34)</f>
        <v>0</v>
      </c>
      <c r="P34" s="935">
        <f t="shared" si="3"/>
        <v>0</v>
      </c>
    </row>
    <row r="35" spans="1:16" s="40" customFormat="1" ht="11.1" customHeight="1" x14ac:dyDescent="0.2">
      <c r="A35" s="904">
        <v>3</v>
      </c>
      <c r="B35" s="909" t="s">
        <v>601</v>
      </c>
      <c r="C35" s="90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915"/>
      <c r="O35" s="917">
        <f>SUM(C35:N35)</f>
        <v>0</v>
      </c>
      <c r="P35" s="935">
        <f t="shared" si="3"/>
        <v>0</v>
      </c>
    </row>
    <row r="36" spans="1:16" s="40" customFormat="1" ht="11.1" customHeight="1" x14ac:dyDescent="0.2">
      <c r="A36" s="904">
        <v>27</v>
      </c>
      <c r="B36" s="909" t="s">
        <v>25</v>
      </c>
      <c r="C36" s="90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915"/>
      <c r="O36" s="917">
        <f t="shared" si="4"/>
        <v>0</v>
      </c>
      <c r="P36" s="935">
        <f t="shared" si="3"/>
        <v>0</v>
      </c>
    </row>
    <row r="37" spans="1:16" s="40" customFormat="1" ht="11.1" customHeight="1" x14ac:dyDescent="0.2">
      <c r="A37" s="904">
        <v>28</v>
      </c>
      <c r="B37" s="909" t="s">
        <v>26</v>
      </c>
      <c r="C37" s="907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915"/>
      <c r="O37" s="917">
        <f t="shared" si="4"/>
        <v>0</v>
      </c>
      <c r="P37" s="935">
        <f t="shared" si="3"/>
        <v>0</v>
      </c>
    </row>
    <row r="38" spans="1:16" s="40" customFormat="1" ht="11.1" customHeight="1" x14ac:dyDescent="0.2">
      <c r="A38" s="904">
        <v>29</v>
      </c>
      <c r="B38" s="909" t="s">
        <v>27</v>
      </c>
      <c r="C38" s="90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915"/>
      <c r="O38" s="917">
        <f t="shared" si="4"/>
        <v>0</v>
      </c>
      <c r="P38" s="935">
        <f t="shared" si="3"/>
        <v>0</v>
      </c>
    </row>
    <row r="39" spans="1:16" s="40" customFormat="1" ht="11.1" customHeight="1" x14ac:dyDescent="0.2">
      <c r="A39" s="904">
        <v>58</v>
      </c>
      <c r="B39" s="909" t="s">
        <v>488</v>
      </c>
      <c r="C39" s="907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915"/>
      <c r="O39" s="917">
        <f>SUM(C39:N39)</f>
        <v>0</v>
      </c>
      <c r="P39" s="935">
        <f t="shared" si="3"/>
        <v>0</v>
      </c>
    </row>
    <row r="40" spans="1:16" s="40" customFormat="1" ht="11.1" customHeight="1" x14ac:dyDescent="0.2">
      <c r="A40" s="904">
        <v>59</v>
      </c>
      <c r="B40" s="909" t="s">
        <v>393</v>
      </c>
      <c r="C40" s="907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915"/>
      <c r="O40" s="917">
        <f>SUM(C40:N40)</f>
        <v>0</v>
      </c>
      <c r="P40" s="935">
        <f t="shared" si="3"/>
        <v>0</v>
      </c>
    </row>
    <row r="41" spans="1:16" s="40" customFormat="1" ht="11.1" customHeight="1" x14ac:dyDescent="0.2">
      <c r="A41" s="904">
        <v>60</v>
      </c>
      <c r="B41" s="909" t="s">
        <v>394</v>
      </c>
      <c r="C41" s="90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915"/>
      <c r="O41" s="917">
        <f>SUM(C41:N41)</f>
        <v>0</v>
      </c>
      <c r="P41" s="935">
        <f t="shared" si="3"/>
        <v>0</v>
      </c>
    </row>
    <row r="42" spans="1:16" s="40" customFormat="1" ht="11.1" customHeight="1" x14ac:dyDescent="0.2">
      <c r="A42" s="904">
        <v>61</v>
      </c>
      <c r="B42" s="909" t="s">
        <v>31</v>
      </c>
      <c r="C42" s="907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915"/>
      <c r="O42" s="917">
        <f>SUM(C42:N42)</f>
        <v>0</v>
      </c>
      <c r="P42" s="935">
        <f t="shared" si="3"/>
        <v>0</v>
      </c>
    </row>
    <row r="43" spans="1:16" s="40" customFormat="1" ht="11.1" customHeight="1" x14ac:dyDescent="0.2">
      <c r="A43" s="904">
        <v>62</v>
      </c>
      <c r="B43" s="909" t="s">
        <v>99</v>
      </c>
      <c r="C43" s="907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915"/>
      <c r="O43" s="917">
        <f>SUM(C43:N43)</f>
        <v>0</v>
      </c>
      <c r="P43" s="935">
        <f t="shared" si="3"/>
        <v>0</v>
      </c>
    </row>
    <row r="44" spans="1:16" s="40" customFormat="1" ht="11.1" customHeight="1" x14ac:dyDescent="0.2">
      <c r="A44" s="904">
        <v>63</v>
      </c>
      <c r="B44" s="909" t="s">
        <v>30</v>
      </c>
      <c r="C44" s="907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915"/>
      <c r="O44" s="917">
        <f t="shared" si="4"/>
        <v>0</v>
      </c>
      <c r="P44" s="935">
        <f t="shared" si="3"/>
        <v>0</v>
      </c>
    </row>
    <row r="45" spans="1:16" s="40" customFormat="1" ht="11.1" customHeight="1" x14ac:dyDescent="0.2">
      <c r="A45" s="904">
        <v>64</v>
      </c>
      <c r="B45" s="909" t="s">
        <v>32</v>
      </c>
      <c r="C45" s="907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915"/>
      <c r="O45" s="917">
        <f t="shared" si="4"/>
        <v>0</v>
      </c>
      <c r="P45" s="935">
        <f t="shared" si="3"/>
        <v>0</v>
      </c>
    </row>
    <row r="46" spans="1:16" s="40" customFormat="1" ht="11.1" customHeight="1" x14ac:dyDescent="0.2">
      <c r="A46" s="904">
        <v>81</v>
      </c>
      <c r="B46" s="909" t="s">
        <v>517</v>
      </c>
      <c r="C46" s="907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915"/>
      <c r="O46" s="917">
        <f t="shared" si="4"/>
        <v>0</v>
      </c>
      <c r="P46" s="935">
        <f t="shared" si="3"/>
        <v>0</v>
      </c>
    </row>
    <row r="47" spans="1:16" s="40" customFormat="1" ht="11.1" customHeight="1" x14ac:dyDescent="0.2">
      <c r="A47" s="904">
        <v>90</v>
      </c>
      <c r="B47" s="909" t="s">
        <v>28</v>
      </c>
      <c r="C47" s="90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915"/>
      <c r="O47" s="917">
        <f t="shared" si="4"/>
        <v>0</v>
      </c>
      <c r="P47" s="935">
        <f t="shared" si="3"/>
        <v>0</v>
      </c>
    </row>
    <row r="48" spans="1:16" s="40" customFormat="1" ht="11.1" customHeight="1" x14ac:dyDescent="0.2">
      <c r="A48" s="904">
        <v>91</v>
      </c>
      <c r="B48" s="909" t="s">
        <v>29</v>
      </c>
      <c r="C48" s="907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915"/>
      <c r="O48" s="917">
        <f t="shared" si="4"/>
        <v>0</v>
      </c>
      <c r="P48" s="935">
        <f t="shared" si="3"/>
        <v>0</v>
      </c>
    </row>
    <row r="49" spans="1:17" s="40" customFormat="1" ht="11.1" customHeight="1" x14ac:dyDescent="0.2">
      <c r="A49" s="904">
        <v>92</v>
      </c>
      <c r="B49" s="909" t="s">
        <v>310</v>
      </c>
      <c r="C49" s="907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915"/>
      <c r="O49" s="917">
        <f t="shared" si="4"/>
        <v>0</v>
      </c>
      <c r="P49" s="935">
        <f t="shared" si="3"/>
        <v>0</v>
      </c>
    </row>
    <row r="50" spans="1:17" s="40" customFormat="1" ht="10.199999999999999" x14ac:dyDescent="0.2">
      <c r="A50" s="904" t="s">
        <v>752</v>
      </c>
      <c r="B50" s="909" t="s">
        <v>311</v>
      </c>
      <c r="C50" s="907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915"/>
      <c r="O50" s="917">
        <f t="shared" si="4"/>
        <v>0</v>
      </c>
      <c r="P50" s="935">
        <f t="shared" si="3"/>
        <v>0</v>
      </c>
    </row>
    <row r="51" spans="1:17" s="40" customFormat="1" ht="10.199999999999999" x14ac:dyDescent="0.2">
      <c r="A51" s="905" t="s">
        <v>753</v>
      </c>
      <c r="B51" s="910" t="s">
        <v>518</v>
      </c>
      <c r="C51" s="907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915"/>
      <c r="O51" s="918">
        <f>SUM(C51:N51)</f>
        <v>0</v>
      </c>
      <c r="P51" s="935">
        <f t="shared" si="3"/>
        <v>0</v>
      </c>
    </row>
    <row r="52" spans="1:17" ht="15.6" thickBot="1" x14ac:dyDescent="0.3">
      <c r="A52" s="922" t="s">
        <v>491</v>
      </c>
      <c r="B52" s="923" t="s">
        <v>33</v>
      </c>
      <c r="C52" s="937"/>
      <c r="D52" s="925"/>
      <c r="E52" s="925"/>
      <c r="F52" s="925"/>
      <c r="G52" s="925"/>
      <c r="H52" s="925"/>
      <c r="I52" s="925"/>
      <c r="J52" s="925"/>
      <c r="K52" s="925"/>
      <c r="L52" s="925"/>
      <c r="M52" s="925"/>
      <c r="N52" s="926"/>
      <c r="O52" s="927">
        <f t="shared" si="4"/>
        <v>0</v>
      </c>
      <c r="P52" s="936">
        <f t="shared" si="3"/>
        <v>0</v>
      </c>
      <c r="Q52" s="40"/>
    </row>
    <row r="53" spans="1:17" ht="15.6" thickBot="1" x14ac:dyDescent="0.3">
      <c r="A53" s="901" t="s">
        <v>23</v>
      </c>
      <c r="B53" s="929"/>
      <c r="C53" s="930">
        <f t="shared" ref="C53:O53" si="5">SUM(C33:C52)</f>
        <v>0</v>
      </c>
      <c r="D53" s="930">
        <f t="shared" si="5"/>
        <v>0</v>
      </c>
      <c r="E53" s="930">
        <f t="shared" si="5"/>
        <v>0</v>
      </c>
      <c r="F53" s="930">
        <f t="shared" si="5"/>
        <v>0</v>
      </c>
      <c r="G53" s="930">
        <f t="shared" si="5"/>
        <v>0</v>
      </c>
      <c r="H53" s="930">
        <f t="shared" si="5"/>
        <v>0</v>
      </c>
      <c r="I53" s="930">
        <f t="shared" si="5"/>
        <v>0</v>
      </c>
      <c r="J53" s="930">
        <f t="shared" si="5"/>
        <v>0</v>
      </c>
      <c r="K53" s="930">
        <f t="shared" si="5"/>
        <v>0</v>
      </c>
      <c r="L53" s="930">
        <f t="shared" si="5"/>
        <v>0</v>
      </c>
      <c r="M53" s="930">
        <f t="shared" si="5"/>
        <v>0</v>
      </c>
      <c r="N53" s="930">
        <f t="shared" si="5"/>
        <v>0</v>
      </c>
      <c r="O53" s="389">
        <f t="shared" si="5"/>
        <v>0</v>
      </c>
      <c r="P53" s="390">
        <f t="shared" si="3"/>
        <v>0</v>
      </c>
      <c r="Q53" s="40"/>
    </row>
    <row r="54" spans="1:17" ht="9" customHeight="1" thickBo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</row>
    <row r="55" spans="1:17" ht="15.6" thickBot="1" x14ac:dyDescent="0.3">
      <c r="A55" s="40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756" t="s">
        <v>604</v>
      </c>
      <c r="O55" s="1757"/>
      <c r="P55" s="390">
        <f>IF(SUM(P23:P26)=0,0,SUM(O47:O50)/SUM(P23:P26))</f>
        <v>0</v>
      </c>
    </row>
  </sheetData>
  <sheetProtection algorithmName="SHA-512" hashValue="Hd2/LG97vrUnxNqii5H89aO31GP+weTnXZQy/cSsj9WcLgxTUUy3VTkVYtdbvpzFxOQs/F5UHuqMIEtQFmUdIg==" saltValue="qjEfISXQSMfjpZsvKMrMEQ==" spinCount="100000" sheet="1" scenarios="1"/>
  <mergeCells count="10">
    <mergeCell ref="N55:O55"/>
    <mergeCell ref="A7:P7"/>
    <mergeCell ref="A31:P31"/>
    <mergeCell ref="A1:P1"/>
    <mergeCell ref="A4:G4"/>
    <mergeCell ref="A6:P6"/>
    <mergeCell ref="C2:I2"/>
    <mergeCell ref="C3:I3"/>
    <mergeCell ref="A5:P5"/>
    <mergeCell ref="M2:P2"/>
  </mergeCells>
  <phoneticPr fontId="0" type="noConversion"/>
  <printOptions horizontalCentered="1"/>
  <pageMargins left="0.5" right="0.25" top="0.67" bottom="0.25" header="0.25" footer="0.25"/>
  <pageSetup scale="87" orientation="landscape" r:id="rId1"/>
  <headerFooter alignWithMargins="0">
    <oddFooter>&amp;L&amp;8 470-0030 (Rev. 02/25)&amp;C&amp;8&amp;P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/>
  <dimension ref="A1:J32"/>
  <sheetViews>
    <sheetView workbookViewId="0">
      <selection sqref="A1:H1"/>
    </sheetView>
  </sheetViews>
  <sheetFormatPr defaultColWidth="8.90625" defaultRowHeight="15" x14ac:dyDescent="0.25"/>
  <cols>
    <col min="1" max="1" width="14.54296875" style="30" bestFit="1" customWidth="1"/>
    <col min="2" max="2" width="8.453125" style="30" customWidth="1"/>
    <col min="3" max="3" width="9.453125" style="30" customWidth="1"/>
    <col min="4" max="8" width="9.54296875" style="30" customWidth="1"/>
    <col min="9" max="16384" width="8.90625" style="30"/>
  </cols>
  <sheetData>
    <row r="1" spans="1:10" s="2" customFormat="1" ht="11.4" customHeight="1" x14ac:dyDescent="0.25">
      <c r="A1" s="1778" t="s">
        <v>75</v>
      </c>
      <c r="B1" s="1778"/>
      <c r="C1" s="1778"/>
      <c r="D1" s="1778"/>
      <c r="E1" s="1778"/>
      <c r="F1" s="1778"/>
      <c r="G1" s="1778"/>
      <c r="H1" s="1778"/>
    </row>
    <row r="2" spans="1:10" s="10" customFormat="1" ht="21" customHeight="1" x14ac:dyDescent="0.2">
      <c r="A2" s="9" t="s">
        <v>194</v>
      </c>
      <c r="B2" s="73"/>
      <c r="C2" s="403">
        <f>Certification!A5</f>
        <v>0</v>
      </c>
      <c r="D2" s="74"/>
      <c r="E2" s="74"/>
      <c r="F2" s="75"/>
      <c r="G2" s="9" t="s">
        <v>571</v>
      </c>
      <c r="H2" s="1782" t="str">
        <f>CONCATENATE(Certification!$H$27," ",Certification!$H$28)</f>
        <v xml:space="preserve"> </v>
      </c>
      <c r="I2" s="1782"/>
    </row>
    <row r="3" spans="1:10" s="10" customFormat="1" ht="10.199999999999999" customHeight="1" x14ac:dyDescent="0.2">
      <c r="A3" s="9" t="s">
        <v>61</v>
      </c>
      <c r="B3" s="73"/>
      <c r="C3" s="404">
        <f>Certification!C11</f>
        <v>0</v>
      </c>
      <c r="D3" s="76"/>
      <c r="E3" s="76"/>
      <c r="F3" s="77"/>
      <c r="G3" s="11" t="s">
        <v>88</v>
      </c>
      <c r="H3" s="1783">
        <f>Certification!H11</f>
        <v>0</v>
      </c>
      <c r="I3" s="1783"/>
    </row>
    <row r="4" spans="1:10" s="31" customFormat="1" ht="10.199999999999999" customHeight="1" thickBot="1" x14ac:dyDescent="0.25">
      <c r="A4" s="399"/>
      <c r="B4" s="400"/>
      <c r="C4" s="400"/>
      <c r="D4" s="400"/>
      <c r="E4" s="400"/>
      <c r="F4" s="401"/>
      <c r="G4" s="401"/>
      <c r="H4" s="402"/>
    </row>
    <row r="5" spans="1:10" ht="15" customHeight="1" thickBot="1" x14ac:dyDescent="0.3">
      <c r="A5" s="1779" t="s">
        <v>305</v>
      </c>
      <c r="B5" s="1780"/>
      <c r="C5" s="1780"/>
      <c r="D5" s="1780"/>
      <c r="E5" s="1780"/>
      <c r="F5" s="1780"/>
      <c r="G5" s="1780"/>
      <c r="H5" s="1780"/>
      <c r="I5" s="1781"/>
    </row>
    <row r="6" spans="1:10" s="42" customFormat="1" ht="36.6" thickBot="1" x14ac:dyDescent="0.3">
      <c r="A6" s="938" t="s">
        <v>199</v>
      </c>
      <c r="B6" s="938" t="s">
        <v>200</v>
      </c>
      <c r="C6" s="939" t="s">
        <v>304</v>
      </c>
      <c r="D6" s="938" t="s">
        <v>201</v>
      </c>
      <c r="E6" s="939" t="s">
        <v>602</v>
      </c>
      <c r="F6" s="939" t="s">
        <v>710</v>
      </c>
      <c r="G6" s="939" t="s">
        <v>711</v>
      </c>
      <c r="H6" s="939" t="s">
        <v>712</v>
      </c>
      <c r="I6" s="939" t="s">
        <v>713</v>
      </c>
    </row>
    <row r="7" spans="1:10" x14ac:dyDescent="0.25">
      <c r="A7" s="940" t="s">
        <v>204</v>
      </c>
      <c r="B7" s="945">
        <v>1</v>
      </c>
      <c r="C7" s="956"/>
      <c r="D7" s="953"/>
      <c r="E7" s="948"/>
      <c r="F7" s="948"/>
      <c r="G7" s="948"/>
      <c r="H7" s="948"/>
      <c r="I7" s="949"/>
      <c r="J7" s="30" t="str">
        <f>IF(SUM(D7:I7)&lt;&gt;C7,"ERROR","")</f>
        <v/>
      </c>
    </row>
    <row r="8" spans="1:10" x14ac:dyDescent="0.25">
      <c r="A8" s="941" t="s">
        <v>576</v>
      </c>
      <c r="B8" s="946">
        <v>2</v>
      </c>
      <c r="C8" s="957"/>
      <c r="D8" s="954"/>
      <c r="E8" s="324"/>
      <c r="F8" s="324"/>
      <c r="G8" s="324"/>
      <c r="H8" s="324"/>
      <c r="I8" s="950"/>
      <c r="J8" s="30" t="str">
        <f t="shared" ref="J8:J32" si="0">IF(SUM(D8:I8)&lt;&gt;C8,"ERROR","")</f>
        <v/>
      </c>
    </row>
    <row r="9" spans="1:10" x14ac:dyDescent="0.25">
      <c r="A9" s="942" t="s">
        <v>203</v>
      </c>
      <c r="B9" s="946">
        <v>3</v>
      </c>
      <c r="C9" s="957"/>
      <c r="D9" s="954"/>
      <c r="E9" s="324"/>
      <c r="F9" s="324"/>
      <c r="G9" s="324"/>
      <c r="H9" s="324"/>
      <c r="I9" s="950"/>
      <c r="J9" s="30" t="str">
        <f t="shared" si="0"/>
        <v/>
      </c>
    </row>
    <row r="10" spans="1:10" x14ac:dyDescent="0.25">
      <c r="A10" s="942" t="s">
        <v>205</v>
      </c>
      <c r="B10" s="946">
        <v>4</v>
      </c>
      <c r="C10" s="957"/>
      <c r="D10" s="954"/>
      <c r="E10" s="324"/>
      <c r="F10" s="324"/>
      <c r="G10" s="324"/>
      <c r="H10" s="324"/>
      <c r="I10" s="950"/>
      <c r="J10" s="30" t="str">
        <f t="shared" si="0"/>
        <v/>
      </c>
    </row>
    <row r="11" spans="1:10" x14ac:dyDescent="0.25">
      <c r="A11" s="942" t="s">
        <v>202</v>
      </c>
      <c r="B11" s="946">
        <v>5</v>
      </c>
      <c r="C11" s="957"/>
      <c r="D11" s="954"/>
      <c r="E11" s="324"/>
      <c r="F11" s="324"/>
      <c r="G11" s="324"/>
      <c r="H11" s="324"/>
      <c r="I11" s="950"/>
      <c r="J11" s="30" t="str">
        <f t="shared" si="0"/>
        <v/>
      </c>
    </row>
    <row r="12" spans="1:10" x14ac:dyDescent="0.25">
      <c r="A12" s="941" t="s">
        <v>301</v>
      </c>
      <c r="B12" s="946">
        <v>6</v>
      </c>
      <c r="C12" s="957"/>
      <c r="D12" s="954"/>
      <c r="E12" s="324"/>
      <c r="F12" s="324"/>
      <c r="G12" s="324"/>
      <c r="H12" s="324"/>
      <c r="I12" s="950"/>
      <c r="J12" s="30" t="str">
        <f t="shared" si="0"/>
        <v/>
      </c>
    </row>
    <row r="13" spans="1:10" x14ac:dyDescent="0.25">
      <c r="A13" s="941" t="s">
        <v>302</v>
      </c>
      <c r="B13" s="946">
        <v>7</v>
      </c>
      <c r="C13" s="957"/>
      <c r="D13" s="954"/>
      <c r="E13" s="324"/>
      <c r="F13" s="324"/>
      <c r="G13" s="324"/>
      <c r="H13" s="324"/>
      <c r="I13" s="950"/>
      <c r="J13" s="30" t="str">
        <f t="shared" si="0"/>
        <v/>
      </c>
    </row>
    <row r="14" spans="1:10" x14ac:dyDescent="0.25">
      <c r="A14" s="941" t="s">
        <v>303</v>
      </c>
      <c r="B14" s="946">
        <v>8</v>
      </c>
      <c r="C14" s="957"/>
      <c r="D14" s="954"/>
      <c r="E14" s="324"/>
      <c r="F14" s="324"/>
      <c r="G14" s="324"/>
      <c r="H14" s="324"/>
      <c r="I14" s="950"/>
      <c r="J14" s="30" t="str">
        <f t="shared" si="0"/>
        <v/>
      </c>
    </row>
    <row r="15" spans="1:10" x14ac:dyDescent="0.25">
      <c r="A15" s="943" t="s">
        <v>206</v>
      </c>
      <c r="B15" s="946">
        <v>9</v>
      </c>
      <c r="C15" s="957"/>
      <c r="D15" s="954"/>
      <c r="E15" s="324"/>
      <c r="F15" s="324"/>
      <c r="G15" s="324"/>
      <c r="H15" s="324"/>
      <c r="I15" s="950"/>
      <c r="J15" s="30" t="str">
        <f t="shared" si="0"/>
        <v/>
      </c>
    </row>
    <row r="16" spans="1:10" x14ac:dyDescent="0.25">
      <c r="A16" s="943" t="s">
        <v>206</v>
      </c>
      <c r="B16" s="946">
        <v>10</v>
      </c>
      <c r="C16" s="957"/>
      <c r="D16" s="954"/>
      <c r="E16" s="324"/>
      <c r="F16" s="324"/>
      <c r="G16" s="324"/>
      <c r="H16" s="324"/>
      <c r="I16" s="950"/>
      <c r="J16" s="30" t="str">
        <f t="shared" si="0"/>
        <v/>
      </c>
    </row>
    <row r="17" spans="1:10" x14ac:dyDescent="0.25">
      <c r="A17" s="943" t="s">
        <v>206</v>
      </c>
      <c r="B17" s="946">
        <v>11</v>
      </c>
      <c r="C17" s="957"/>
      <c r="D17" s="954"/>
      <c r="E17" s="324"/>
      <c r="F17" s="324"/>
      <c r="G17" s="324"/>
      <c r="H17" s="324"/>
      <c r="I17" s="950"/>
      <c r="J17" s="30" t="str">
        <f t="shared" si="0"/>
        <v/>
      </c>
    </row>
    <row r="18" spans="1:10" x14ac:dyDescent="0.25">
      <c r="A18" s="943" t="s">
        <v>206</v>
      </c>
      <c r="B18" s="946">
        <v>12</v>
      </c>
      <c r="C18" s="957"/>
      <c r="D18" s="954"/>
      <c r="E18" s="324"/>
      <c r="F18" s="324"/>
      <c r="G18" s="324"/>
      <c r="H18" s="324"/>
      <c r="I18" s="950"/>
      <c r="J18" s="30" t="str">
        <f t="shared" si="0"/>
        <v/>
      </c>
    </row>
    <row r="19" spans="1:10" x14ac:dyDescent="0.25">
      <c r="A19" s="943" t="s">
        <v>206</v>
      </c>
      <c r="B19" s="946">
        <v>13</v>
      </c>
      <c r="C19" s="957"/>
      <c r="D19" s="954"/>
      <c r="E19" s="324"/>
      <c r="F19" s="324"/>
      <c r="G19" s="324"/>
      <c r="H19" s="324"/>
      <c r="I19" s="950"/>
      <c r="J19" s="30" t="str">
        <f t="shared" si="0"/>
        <v/>
      </c>
    </row>
    <row r="20" spans="1:10" x14ac:dyDescent="0.25">
      <c r="A20" s="943" t="s">
        <v>206</v>
      </c>
      <c r="B20" s="946">
        <v>14</v>
      </c>
      <c r="C20" s="957"/>
      <c r="D20" s="954"/>
      <c r="E20" s="324"/>
      <c r="F20" s="324"/>
      <c r="G20" s="324"/>
      <c r="H20" s="324"/>
      <c r="I20" s="950"/>
      <c r="J20" s="30" t="str">
        <f t="shared" si="0"/>
        <v/>
      </c>
    </row>
    <row r="21" spans="1:10" x14ac:dyDescent="0.25">
      <c r="A21" s="943" t="s">
        <v>206</v>
      </c>
      <c r="B21" s="946">
        <v>15</v>
      </c>
      <c r="C21" s="957"/>
      <c r="D21" s="954"/>
      <c r="E21" s="324"/>
      <c r="F21" s="324"/>
      <c r="G21" s="324"/>
      <c r="H21" s="324"/>
      <c r="I21" s="950"/>
      <c r="J21" s="30" t="str">
        <f t="shared" si="0"/>
        <v/>
      </c>
    </row>
    <row r="22" spans="1:10" x14ac:dyDescent="0.25">
      <c r="A22" s="943" t="s">
        <v>206</v>
      </c>
      <c r="B22" s="946">
        <v>16</v>
      </c>
      <c r="C22" s="957"/>
      <c r="D22" s="954"/>
      <c r="E22" s="324"/>
      <c r="F22" s="324"/>
      <c r="G22" s="324"/>
      <c r="H22" s="324"/>
      <c r="I22" s="950"/>
      <c r="J22" s="30" t="str">
        <f t="shared" si="0"/>
        <v/>
      </c>
    </row>
    <row r="23" spans="1:10" x14ac:dyDescent="0.25">
      <c r="A23" s="943" t="s">
        <v>206</v>
      </c>
      <c r="B23" s="946">
        <v>17</v>
      </c>
      <c r="C23" s="957"/>
      <c r="D23" s="954"/>
      <c r="E23" s="324"/>
      <c r="F23" s="324"/>
      <c r="G23" s="324"/>
      <c r="H23" s="324"/>
      <c r="I23" s="950"/>
      <c r="J23" s="30" t="str">
        <f t="shared" si="0"/>
        <v/>
      </c>
    </row>
    <row r="24" spans="1:10" x14ac:dyDescent="0.25">
      <c r="A24" s="943" t="s">
        <v>206</v>
      </c>
      <c r="B24" s="946">
        <v>18</v>
      </c>
      <c r="C24" s="957"/>
      <c r="D24" s="954"/>
      <c r="E24" s="324"/>
      <c r="F24" s="324"/>
      <c r="G24" s="324"/>
      <c r="H24" s="324"/>
      <c r="I24" s="950"/>
      <c r="J24" s="30" t="str">
        <f t="shared" si="0"/>
        <v/>
      </c>
    </row>
    <row r="25" spans="1:10" x14ac:dyDescent="0.25">
      <c r="A25" s="943" t="s">
        <v>206</v>
      </c>
      <c r="B25" s="946">
        <v>19</v>
      </c>
      <c r="C25" s="957"/>
      <c r="D25" s="954"/>
      <c r="E25" s="324"/>
      <c r="F25" s="324"/>
      <c r="G25" s="324"/>
      <c r="H25" s="324"/>
      <c r="I25" s="950"/>
      <c r="J25" s="30" t="str">
        <f t="shared" si="0"/>
        <v/>
      </c>
    </row>
    <row r="26" spans="1:10" x14ac:dyDescent="0.25">
      <c r="A26" s="943" t="s">
        <v>206</v>
      </c>
      <c r="B26" s="946">
        <v>20</v>
      </c>
      <c r="C26" s="957"/>
      <c r="D26" s="954"/>
      <c r="E26" s="324"/>
      <c r="F26" s="324"/>
      <c r="G26" s="324"/>
      <c r="H26" s="324"/>
      <c r="I26" s="950"/>
      <c r="J26" s="30" t="str">
        <f t="shared" si="0"/>
        <v/>
      </c>
    </row>
    <row r="27" spans="1:10" x14ac:dyDescent="0.25">
      <c r="A27" s="943" t="s">
        <v>206</v>
      </c>
      <c r="B27" s="946">
        <v>21</v>
      </c>
      <c r="C27" s="957"/>
      <c r="D27" s="954"/>
      <c r="E27" s="324"/>
      <c r="F27" s="324"/>
      <c r="G27" s="324"/>
      <c r="H27" s="324"/>
      <c r="I27" s="950"/>
      <c r="J27" s="30" t="str">
        <f t="shared" si="0"/>
        <v/>
      </c>
    </row>
    <row r="28" spans="1:10" x14ac:dyDescent="0.25">
      <c r="A28" s="943" t="s">
        <v>206</v>
      </c>
      <c r="B28" s="946">
        <v>22</v>
      </c>
      <c r="C28" s="957"/>
      <c r="D28" s="954"/>
      <c r="E28" s="324"/>
      <c r="F28" s="324"/>
      <c r="G28" s="324"/>
      <c r="H28" s="324"/>
      <c r="I28" s="950"/>
      <c r="J28" s="30" t="str">
        <f t="shared" si="0"/>
        <v/>
      </c>
    </row>
    <row r="29" spans="1:10" x14ac:dyDescent="0.25">
      <c r="A29" s="943" t="s">
        <v>206</v>
      </c>
      <c r="B29" s="946">
        <v>23</v>
      </c>
      <c r="C29" s="957"/>
      <c r="D29" s="954"/>
      <c r="E29" s="324"/>
      <c r="F29" s="324"/>
      <c r="G29" s="324"/>
      <c r="H29" s="324"/>
      <c r="I29" s="950"/>
      <c r="J29" s="30" t="str">
        <f t="shared" si="0"/>
        <v/>
      </c>
    </row>
    <row r="30" spans="1:10" x14ac:dyDescent="0.25">
      <c r="A30" s="943" t="s">
        <v>206</v>
      </c>
      <c r="B30" s="946">
        <v>24</v>
      </c>
      <c r="C30" s="957"/>
      <c r="D30" s="954"/>
      <c r="E30" s="324"/>
      <c r="F30" s="324"/>
      <c r="G30" s="324"/>
      <c r="H30" s="324"/>
      <c r="I30" s="950"/>
      <c r="J30" s="30" t="str">
        <f t="shared" si="0"/>
        <v/>
      </c>
    </row>
    <row r="31" spans="1:10" x14ac:dyDescent="0.25">
      <c r="A31" s="943" t="s">
        <v>206</v>
      </c>
      <c r="B31" s="946">
        <v>25</v>
      </c>
      <c r="C31" s="957"/>
      <c r="D31" s="954"/>
      <c r="E31" s="324"/>
      <c r="F31" s="324"/>
      <c r="G31" s="324"/>
      <c r="H31" s="324"/>
      <c r="I31" s="950"/>
      <c r="J31" s="30" t="str">
        <f t="shared" si="0"/>
        <v/>
      </c>
    </row>
    <row r="32" spans="1:10" ht="15.6" thickBot="1" x14ac:dyDescent="0.3">
      <c r="A32" s="944" t="s">
        <v>206</v>
      </c>
      <c r="B32" s="947">
        <v>26</v>
      </c>
      <c r="C32" s="958"/>
      <c r="D32" s="955"/>
      <c r="E32" s="951"/>
      <c r="F32" s="951"/>
      <c r="G32" s="951"/>
      <c r="H32" s="951"/>
      <c r="I32" s="952"/>
      <c r="J32" s="30" t="str">
        <f t="shared" si="0"/>
        <v/>
      </c>
    </row>
  </sheetData>
  <sheetProtection algorithmName="SHA-512" hashValue="gh1N2Qx6Rv+0VtmrcRNjQNBLC2iiw/9IbiBtZjdfDc0USiZ7Xu8w/nysXr5QJvhU+Lwk+IkilfsdlYB0CRDQYQ==" saltValue="YzlXPGSqiGNLZIyu0m9Gqg==" spinCount="100000" sheet="1" scenarios="1"/>
  <mergeCells count="4">
    <mergeCell ref="A1:H1"/>
    <mergeCell ref="A5:I5"/>
    <mergeCell ref="H2:I2"/>
    <mergeCell ref="H3:I3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L142"/>
  <sheetViews>
    <sheetView zoomScaleNormal="100" workbookViewId="0">
      <selection sqref="A1:K1"/>
    </sheetView>
  </sheetViews>
  <sheetFormatPr defaultRowHeight="14.4" x14ac:dyDescent="0.3"/>
  <cols>
    <col min="1" max="1" width="12.54296875" style="61" customWidth="1"/>
    <col min="2" max="2" width="7" style="61" customWidth="1"/>
    <col min="3" max="3" width="4.453125" style="61" customWidth="1"/>
    <col min="4" max="4" width="6.54296875" style="61" customWidth="1"/>
    <col min="5" max="5" width="6.90625" style="61" customWidth="1"/>
    <col min="6" max="6" width="8.08984375" style="61" customWidth="1"/>
    <col min="7" max="7" width="6" style="61" customWidth="1"/>
    <col min="8" max="8" width="3.54296875" style="61" customWidth="1"/>
    <col min="9" max="9" width="5.36328125" style="61" customWidth="1"/>
    <col min="10" max="10" width="10.90625" style="61" customWidth="1"/>
    <col min="11" max="11" width="10.08984375" style="61" customWidth="1"/>
    <col min="12" max="14" width="8.90625" style="61"/>
    <col min="15" max="15" width="6.36328125" style="61" bestFit="1" customWidth="1"/>
    <col min="16" max="255" width="8.90625" style="61"/>
    <col min="256" max="256" width="12.54296875" style="61" customWidth="1"/>
    <col min="257" max="257" width="7" style="61" customWidth="1"/>
    <col min="258" max="258" width="4.453125" style="61" customWidth="1"/>
    <col min="259" max="259" width="6.54296875" style="61" customWidth="1"/>
    <col min="260" max="260" width="6.90625" style="61" customWidth="1"/>
    <col min="261" max="262" width="6" style="61" customWidth="1"/>
    <col min="263" max="263" width="4.81640625" style="61" customWidth="1"/>
    <col min="264" max="264" width="5.36328125" style="61" customWidth="1"/>
    <col min="265" max="265" width="10.90625" style="61" customWidth="1"/>
    <col min="266" max="266" width="13" style="61" customWidth="1"/>
    <col min="267" max="511" width="8.90625" style="61"/>
    <col min="512" max="512" width="12.54296875" style="61" customWidth="1"/>
    <col min="513" max="513" width="7" style="61" customWidth="1"/>
    <col min="514" max="514" width="4.453125" style="61" customWidth="1"/>
    <col min="515" max="515" width="6.54296875" style="61" customWidth="1"/>
    <col min="516" max="516" width="6.90625" style="61" customWidth="1"/>
    <col min="517" max="518" width="6" style="61" customWidth="1"/>
    <col min="519" max="519" width="4.81640625" style="61" customWidth="1"/>
    <col min="520" max="520" width="5.36328125" style="61" customWidth="1"/>
    <col min="521" max="521" width="10.90625" style="61" customWidth="1"/>
    <col min="522" max="522" width="13" style="61" customWidth="1"/>
    <col min="523" max="767" width="8.90625" style="61"/>
    <col min="768" max="768" width="12.54296875" style="61" customWidth="1"/>
    <col min="769" max="769" width="7" style="61" customWidth="1"/>
    <col min="770" max="770" width="4.453125" style="61" customWidth="1"/>
    <col min="771" max="771" width="6.54296875" style="61" customWidth="1"/>
    <col min="772" max="772" width="6.90625" style="61" customWidth="1"/>
    <col min="773" max="774" width="6" style="61" customWidth="1"/>
    <col min="775" max="775" width="4.81640625" style="61" customWidth="1"/>
    <col min="776" max="776" width="5.36328125" style="61" customWidth="1"/>
    <col min="777" max="777" width="10.90625" style="61" customWidth="1"/>
    <col min="778" max="778" width="13" style="61" customWidth="1"/>
    <col min="779" max="1023" width="8.90625" style="61"/>
    <col min="1024" max="1024" width="12.54296875" style="61" customWidth="1"/>
    <col min="1025" max="1025" width="7" style="61" customWidth="1"/>
    <col min="1026" max="1026" width="4.453125" style="61" customWidth="1"/>
    <col min="1027" max="1027" width="6.54296875" style="61" customWidth="1"/>
    <col min="1028" max="1028" width="6.90625" style="61" customWidth="1"/>
    <col min="1029" max="1030" width="6" style="61" customWidth="1"/>
    <col min="1031" max="1031" width="4.81640625" style="61" customWidth="1"/>
    <col min="1032" max="1032" width="5.36328125" style="61" customWidth="1"/>
    <col min="1033" max="1033" width="10.90625" style="61" customWidth="1"/>
    <col min="1034" max="1034" width="13" style="61" customWidth="1"/>
    <col min="1035" max="1279" width="8.90625" style="61"/>
    <col min="1280" max="1280" width="12.54296875" style="61" customWidth="1"/>
    <col min="1281" max="1281" width="7" style="61" customWidth="1"/>
    <col min="1282" max="1282" width="4.453125" style="61" customWidth="1"/>
    <col min="1283" max="1283" width="6.54296875" style="61" customWidth="1"/>
    <col min="1284" max="1284" width="6.90625" style="61" customWidth="1"/>
    <col min="1285" max="1286" width="6" style="61" customWidth="1"/>
    <col min="1287" max="1287" width="4.81640625" style="61" customWidth="1"/>
    <col min="1288" max="1288" width="5.36328125" style="61" customWidth="1"/>
    <col min="1289" max="1289" width="10.90625" style="61" customWidth="1"/>
    <col min="1290" max="1290" width="13" style="61" customWidth="1"/>
    <col min="1291" max="1535" width="8.90625" style="61"/>
    <col min="1536" max="1536" width="12.54296875" style="61" customWidth="1"/>
    <col min="1537" max="1537" width="7" style="61" customWidth="1"/>
    <col min="1538" max="1538" width="4.453125" style="61" customWidth="1"/>
    <col min="1539" max="1539" width="6.54296875" style="61" customWidth="1"/>
    <col min="1540" max="1540" width="6.90625" style="61" customWidth="1"/>
    <col min="1541" max="1542" width="6" style="61" customWidth="1"/>
    <col min="1543" max="1543" width="4.81640625" style="61" customWidth="1"/>
    <col min="1544" max="1544" width="5.36328125" style="61" customWidth="1"/>
    <col min="1545" max="1545" width="10.90625" style="61" customWidth="1"/>
    <col min="1546" max="1546" width="13" style="61" customWidth="1"/>
    <col min="1547" max="1791" width="8.90625" style="61"/>
    <col min="1792" max="1792" width="12.54296875" style="61" customWidth="1"/>
    <col min="1793" max="1793" width="7" style="61" customWidth="1"/>
    <col min="1794" max="1794" width="4.453125" style="61" customWidth="1"/>
    <col min="1795" max="1795" width="6.54296875" style="61" customWidth="1"/>
    <col min="1796" max="1796" width="6.90625" style="61" customWidth="1"/>
    <col min="1797" max="1798" width="6" style="61" customWidth="1"/>
    <col min="1799" max="1799" width="4.81640625" style="61" customWidth="1"/>
    <col min="1800" max="1800" width="5.36328125" style="61" customWidth="1"/>
    <col min="1801" max="1801" width="10.90625" style="61" customWidth="1"/>
    <col min="1802" max="1802" width="13" style="61" customWidth="1"/>
    <col min="1803" max="2047" width="8.90625" style="61"/>
    <col min="2048" max="2048" width="12.54296875" style="61" customWidth="1"/>
    <col min="2049" max="2049" width="7" style="61" customWidth="1"/>
    <col min="2050" max="2050" width="4.453125" style="61" customWidth="1"/>
    <col min="2051" max="2051" width="6.54296875" style="61" customWidth="1"/>
    <col min="2052" max="2052" width="6.90625" style="61" customWidth="1"/>
    <col min="2053" max="2054" width="6" style="61" customWidth="1"/>
    <col min="2055" max="2055" width="4.81640625" style="61" customWidth="1"/>
    <col min="2056" max="2056" width="5.36328125" style="61" customWidth="1"/>
    <col min="2057" max="2057" width="10.90625" style="61" customWidth="1"/>
    <col min="2058" max="2058" width="13" style="61" customWidth="1"/>
    <col min="2059" max="2303" width="8.90625" style="61"/>
    <col min="2304" max="2304" width="12.54296875" style="61" customWidth="1"/>
    <col min="2305" max="2305" width="7" style="61" customWidth="1"/>
    <col min="2306" max="2306" width="4.453125" style="61" customWidth="1"/>
    <col min="2307" max="2307" width="6.54296875" style="61" customWidth="1"/>
    <col min="2308" max="2308" width="6.90625" style="61" customWidth="1"/>
    <col min="2309" max="2310" width="6" style="61" customWidth="1"/>
    <col min="2311" max="2311" width="4.81640625" style="61" customWidth="1"/>
    <col min="2312" max="2312" width="5.36328125" style="61" customWidth="1"/>
    <col min="2313" max="2313" width="10.90625" style="61" customWidth="1"/>
    <col min="2314" max="2314" width="13" style="61" customWidth="1"/>
    <col min="2315" max="2559" width="8.90625" style="61"/>
    <col min="2560" max="2560" width="12.54296875" style="61" customWidth="1"/>
    <col min="2561" max="2561" width="7" style="61" customWidth="1"/>
    <col min="2562" max="2562" width="4.453125" style="61" customWidth="1"/>
    <col min="2563" max="2563" width="6.54296875" style="61" customWidth="1"/>
    <col min="2564" max="2564" width="6.90625" style="61" customWidth="1"/>
    <col min="2565" max="2566" width="6" style="61" customWidth="1"/>
    <col min="2567" max="2567" width="4.81640625" style="61" customWidth="1"/>
    <col min="2568" max="2568" width="5.36328125" style="61" customWidth="1"/>
    <col min="2569" max="2569" width="10.90625" style="61" customWidth="1"/>
    <col min="2570" max="2570" width="13" style="61" customWidth="1"/>
    <col min="2571" max="2815" width="8.90625" style="61"/>
    <col min="2816" max="2816" width="12.54296875" style="61" customWidth="1"/>
    <col min="2817" max="2817" width="7" style="61" customWidth="1"/>
    <col min="2818" max="2818" width="4.453125" style="61" customWidth="1"/>
    <col min="2819" max="2819" width="6.54296875" style="61" customWidth="1"/>
    <col min="2820" max="2820" width="6.90625" style="61" customWidth="1"/>
    <col min="2821" max="2822" width="6" style="61" customWidth="1"/>
    <col min="2823" max="2823" width="4.81640625" style="61" customWidth="1"/>
    <col min="2824" max="2824" width="5.36328125" style="61" customWidth="1"/>
    <col min="2825" max="2825" width="10.90625" style="61" customWidth="1"/>
    <col min="2826" max="2826" width="13" style="61" customWidth="1"/>
    <col min="2827" max="3071" width="8.90625" style="61"/>
    <col min="3072" max="3072" width="12.54296875" style="61" customWidth="1"/>
    <col min="3073" max="3073" width="7" style="61" customWidth="1"/>
    <col min="3074" max="3074" width="4.453125" style="61" customWidth="1"/>
    <col min="3075" max="3075" width="6.54296875" style="61" customWidth="1"/>
    <col min="3076" max="3076" width="6.90625" style="61" customWidth="1"/>
    <col min="3077" max="3078" width="6" style="61" customWidth="1"/>
    <col min="3079" max="3079" width="4.81640625" style="61" customWidth="1"/>
    <col min="3080" max="3080" width="5.36328125" style="61" customWidth="1"/>
    <col min="3081" max="3081" width="10.90625" style="61" customWidth="1"/>
    <col min="3082" max="3082" width="13" style="61" customWidth="1"/>
    <col min="3083" max="3327" width="8.90625" style="61"/>
    <col min="3328" max="3328" width="12.54296875" style="61" customWidth="1"/>
    <col min="3329" max="3329" width="7" style="61" customWidth="1"/>
    <col min="3330" max="3330" width="4.453125" style="61" customWidth="1"/>
    <col min="3331" max="3331" width="6.54296875" style="61" customWidth="1"/>
    <col min="3332" max="3332" width="6.90625" style="61" customWidth="1"/>
    <col min="3333" max="3334" width="6" style="61" customWidth="1"/>
    <col min="3335" max="3335" width="4.81640625" style="61" customWidth="1"/>
    <col min="3336" max="3336" width="5.36328125" style="61" customWidth="1"/>
    <col min="3337" max="3337" width="10.90625" style="61" customWidth="1"/>
    <col min="3338" max="3338" width="13" style="61" customWidth="1"/>
    <col min="3339" max="3583" width="8.90625" style="61"/>
    <col min="3584" max="3584" width="12.54296875" style="61" customWidth="1"/>
    <col min="3585" max="3585" width="7" style="61" customWidth="1"/>
    <col min="3586" max="3586" width="4.453125" style="61" customWidth="1"/>
    <col min="3587" max="3587" width="6.54296875" style="61" customWidth="1"/>
    <col min="3588" max="3588" width="6.90625" style="61" customWidth="1"/>
    <col min="3589" max="3590" width="6" style="61" customWidth="1"/>
    <col min="3591" max="3591" width="4.81640625" style="61" customWidth="1"/>
    <col min="3592" max="3592" width="5.36328125" style="61" customWidth="1"/>
    <col min="3593" max="3593" width="10.90625" style="61" customWidth="1"/>
    <col min="3594" max="3594" width="13" style="61" customWidth="1"/>
    <col min="3595" max="3839" width="8.90625" style="61"/>
    <col min="3840" max="3840" width="12.54296875" style="61" customWidth="1"/>
    <col min="3841" max="3841" width="7" style="61" customWidth="1"/>
    <col min="3842" max="3842" width="4.453125" style="61" customWidth="1"/>
    <col min="3843" max="3843" width="6.54296875" style="61" customWidth="1"/>
    <col min="3844" max="3844" width="6.90625" style="61" customWidth="1"/>
    <col min="3845" max="3846" width="6" style="61" customWidth="1"/>
    <col min="3847" max="3847" width="4.81640625" style="61" customWidth="1"/>
    <col min="3848" max="3848" width="5.36328125" style="61" customWidth="1"/>
    <col min="3849" max="3849" width="10.90625" style="61" customWidth="1"/>
    <col min="3850" max="3850" width="13" style="61" customWidth="1"/>
    <col min="3851" max="4095" width="8.90625" style="61"/>
    <col min="4096" max="4096" width="12.54296875" style="61" customWidth="1"/>
    <col min="4097" max="4097" width="7" style="61" customWidth="1"/>
    <col min="4098" max="4098" width="4.453125" style="61" customWidth="1"/>
    <col min="4099" max="4099" width="6.54296875" style="61" customWidth="1"/>
    <col min="4100" max="4100" width="6.90625" style="61" customWidth="1"/>
    <col min="4101" max="4102" width="6" style="61" customWidth="1"/>
    <col min="4103" max="4103" width="4.81640625" style="61" customWidth="1"/>
    <col min="4104" max="4104" width="5.36328125" style="61" customWidth="1"/>
    <col min="4105" max="4105" width="10.90625" style="61" customWidth="1"/>
    <col min="4106" max="4106" width="13" style="61" customWidth="1"/>
    <col min="4107" max="4351" width="8.90625" style="61"/>
    <col min="4352" max="4352" width="12.54296875" style="61" customWidth="1"/>
    <col min="4353" max="4353" width="7" style="61" customWidth="1"/>
    <col min="4354" max="4354" width="4.453125" style="61" customWidth="1"/>
    <col min="4355" max="4355" width="6.54296875" style="61" customWidth="1"/>
    <col min="4356" max="4356" width="6.90625" style="61" customWidth="1"/>
    <col min="4357" max="4358" width="6" style="61" customWidth="1"/>
    <col min="4359" max="4359" width="4.81640625" style="61" customWidth="1"/>
    <col min="4360" max="4360" width="5.36328125" style="61" customWidth="1"/>
    <col min="4361" max="4361" width="10.90625" style="61" customWidth="1"/>
    <col min="4362" max="4362" width="13" style="61" customWidth="1"/>
    <col min="4363" max="4607" width="8.90625" style="61"/>
    <col min="4608" max="4608" width="12.54296875" style="61" customWidth="1"/>
    <col min="4609" max="4609" width="7" style="61" customWidth="1"/>
    <col min="4610" max="4610" width="4.453125" style="61" customWidth="1"/>
    <col min="4611" max="4611" width="6.54296875" style="61" customWidth="1"/>
    <col min="4612" max="4612" width="6.90625" style="61" customWidth="1"/>
    <col min="4613" max="4614" width="6" style="61" customWidth="1"/>
    <col min="4615" max="4615" width="4.81640625" style="61" customWidth="1"/>
    <col min="4616" max="4616" width="5.36328125" style="61" customWidth="1"/>
    <col min="4617" max="4617" width="10.90625" style="61" customWidth="1"/>
    <col min="4618" max="4618" width="13" style="61" customWidth="1"/>
    <col min="4619" max="4863" width="8.90625" style="61"/>
    <col min="4864" max="4864" width="12.54296875" style="61" customWidth="1"/>
    <col min="4865" max="4865" width="7" style="61" customWidth="1"/>
    <col min="4866" max="4866" width="4.453125" style="61" customWidth="1"/>
    <col min="4867" max="4867" width="6.54296875" style="61" customWidth="1"/>
    <col min="4868" max="4868" width="6.90625" style="61" customWidth="1"/>
    <col min="4869" max="4870" width="6" style="61" customWidth="1"/>
    <col min="4871" max="4871" width="4.81640625" style="61" customWidth="1"/>
    <col min="4872" max="4872" width="5.36328125" style="61" customWidth="1"/>
    <col min="4873" max="4873" width="10.90625" style="61" customWidth="1"/>
    <col min="4874" max="4874" width="13" style="61" customWidth="1"/>
    <col min="4875" max="5119" width="8.90625" style="61"/>
    <col min="5120" max="5120" width="12.54296875" style="61" customWidth="1"/>
    <col min="5121" max="5121" width="7" style="61" customWidth="1"/>
    <col min="5122" max="5122" width="4.453125" style="61" customWidth="1"/>
    <col min="5123" max="5123" width="6.54296875" style="61" customWidth="1"/>
    <col min="5124" max="5124" width="6.90625" style="61" customWidth="1"/>
    <col min="5125" max="5126" width="6" style="61" customWidth="1"/>
    <col min="5127" max="5127" width="4.81640625" style="61" customWidth="1"/>
    <col min="5128" max="5128" width="5.36328125" style="61" customWidth="1"/>
    <col min="5129" max="5129" width="10.90625" style="61" customWidth="1"/>
    <col min="5130" max="5130" width="13" style="61" customWidth="1"/>
    <col min="5131" max="5375" width="8.90625" style="61"/>
    <col min="5376" max="5376" width="12.54296875" style="61" customWidth="1"/>
    <col min="5377" max="5377" width="7" style="61" customWidth="1"/>
    <col min="5378" max="5378" width="4.453125" style="61" customWidth="1"/>
    <col min="5379" max="5379" width="6.54296875" style="61" customWidth="1"/>
    <col min="5380" max="5380" width="6.90625" style="61" customWidth="1"/>
    <col min="5381" max="5382" width="6" style="61" customWidth="1"/>
    <col min="5383" max="5383" width="4.81640625" style="61" customWidth="1"/>
    <col min="5384" max="5384" width="5.36328125" style="61" customWidth="1"/>
    <col min="5385" max="5385" width="10.90625" style="61" customWidth="1"/>
    <col min="5386" max="5386" width="13" style="61" customWidth="1"/>
    <col min="5387" max="5631" width="8.90625" style="61"/>
    <col min="5632" max="5632" width="12.54296875" style="61" customWidth="1"/>
    <col min="5633" max="5633" width="7" style="61" customWidth="1"/>
    <col min="5634" max="5634" width="4.453125" style="61" customWidth="1"/>
    <col min="5635" max="5635" width="6.54296875" style="61" customWidth="1"/>
    <col min="5636" max="5636" width="6.90625" style="61" customWidth="1"/>
    <col min="5637" max="5638" width="6" style="61" customWidth="1"/>
    <col min="5639" max="5639" width="4.81640625" style="61" customWidth="1"/>
    <col min="5640" max="5640" width="5.36328125" style="61" customWidth="1"/>
    <col min="5641" max="5641" width="10.90625" style="61" customWidth="1"/>
    <col min="5642" max="5642" width="13" style="61" customWidth="1"/>
    <col min="5643" max="5887" width="8.90625" style="61"/>
    <col min="5888" max="5888" width="12.54296875" style="61" customWidth="1"/>
    <col min="5889" max="5889" width="7" style="61" customWidth="1"/>
    <col min="5890" max="5890" width="4.453125" style="61" customWidth="1"/>
    <col min="5891" max="5891" width="6.54296875" style="61" customWidth="1"/>
    <col min="5892" max="5892" width="6.90625" style="61" customWidth="1"/>
    <col min="5893" max="5894" width="6" style="61" customWidth="1"/>
    <col min="5895" max="5895" width="4.81640625" style="61" customWidth="1"/>
    <col min="5896" max="5896" width="5.36328125" style="61" customWidth="1"/>
    <col min="5897" max="5897" width="10.90625" style="61" customWidth="1"/>
    <col min="5898" max="5898" width="13" style="61" customWidth="1"/>
    <col min="5899" max="6143" width="8.90625" style="61"/>
    <col min="6144" max="6144" width="12.54296875" style="61" customWidth="1"/>
    <col min="6145" max="6145" width="7" style="61" customWidth="1"/>
    <col min="6146" max="6146" width="4.453125" style="61" customWidth="1"/>
    <col min="6147" max="6147" width="6.54296875" style="61" customWidth="1"/>
    <col min="6148" max="6148" width="6.90625" style="61" customWidth="1"/>
    <col min="6149" max="6150" width="6" style="61" customWidth="1"/>
    <col min="6151" max="6151" width="4.81640625" style="61" customWidth="1"/>
    <col min="6152" max="6152" width="5.36328125" style="61" customWidth="1"/>
    <col min="6153" max="6153" width="10.90625" style="61" customWidth="1"/>
    <col min="6154" max="6154" width="13" style="61" customWidth="1"/>
    <col min="6155" max="6399" width="8.90625" style="61"/>
    <col min="6400" max="6400" width="12.54296875" style="61" customWidth="1"/>
    <col min="6401" max="6401" width="7" style="61" customWidth="1"/>
    <col min="6402" max="6402" width="4.453125" style="61" customWidth="1"/>
    <col min="6403" max="6403" width="6.54296875" style="61" customWidth="1"/>
    <col min="6404" max="6404" width="6.90625" style="61" customWidth="1"/>
    <col min="6405" max="6406" width="6" style="61" customWidth="1"/>
    <col min="6407" max="6407" width="4.81640625" style="61" customWidth="1"/>
    <col min="6408" max="6408" width="5.36328125" style="61" customWidth="1"/>
    <col min="6409" max="6409" width="10.90625" style="61" customWidth="1"/>
    <col min="6410" max="6410" width="13" style="61" customWidth="1"/>
    <col min="6411" max="6655" width="8.90625" style="61"/>
    <col min="6656" max="6656" width="12.54296875" style="61" customWidth="1"/>
    <col min="6657" max="6657" width="7" style="61" customWidth="1"/>
    <col min="6658" max="6658" width="4.453125" style="61" customWidth="1"/>
    <col min="6659" max="6659" width="6.54296875" style="61" customWidth="1"/>
    <col min="6660" max="6660" width="6.90625" style="61" customWidth="1"/>
    <col min="6661" max="6662" width="6" style="61" customWidth="1"/>
    <col min="6663" max="6663" width="4.81640625" style="61" customWidth="1"/>
    <col min="6664" max="6664" width="5.36328125" style="61" customWidth="1"/>
    <col min="6665" max="6665" width="10.90625" style="61" customWidth="1"/>
    <col min="6666" max="6666" width="13" style="61" customWidth="1"/>
    <col min="6667" max="6911" width="8.90625" style="61"/>
    <col min="6912" max="6912" width="12.54296875" style="61" customWidth="1"/>
    <col min="6913" max="6913" width="7" style="61" customWidth="1"/>
    <col min="6914" max="6914" width="4.453125" style="61" customWidth="1"/>
    <col min="6915" max="6915" width="6.54296875" style="61" customWidth="1"/>
    <col min="6916" max="6916" width="6.90625" style="61" customWidth="1"/>
    <col min="6917" max="6918" width="6" style="61" customWidth="1"/>
    <col min="6919" max="6919" width="4.81640625" style="61" customWidth="1"/>
    <col min="6920" max="6920" width="5.36328125" style="61" customWidth="1"/>
    <col min="6921" max="6921" width="10.90625" style="61" customWidth="1"/>
    <col min="6922" max="6922" width="13" style="61" customWidth="1"/>
    <col min="6923" max="7167" width="8.90625" style="61"/>
    <col min="7168" max="7168" width="12.54296875" style="61" customWidth="1"/>
    <col min="7169" max="7169" width="7" style="61" customWidth="1"/>
    <col min="7170" max="7170" width="4.453125" style="61" customWidth="1"/>
    <col min="7171" max="7171" width="6.54296875" style="61" customWidth="1"/>
    <col min="7172" max="7172" width="6.90625" style="61" customWidth="1"/>
    <col min="7173" max="7174" width="6" style="61" customWidth="1"/>
    <col min="7175" max="7175" width="4.81640625" style="61" customWidth="1"/>
    <col min="7176" max="7176" width="5.36328125" style="61" customWidth="1"/>
    <col min="7177" max="7177" width="10.90625" style="61" customWidth="1"/>
    <col min="7178" max="7178" width="13" style="61" customWidth="1"/>
    <col min="7179" max="7423" width="8.90625" style="61"/>
    <col min="7424" max="7424" width="12.54296875" style="61" customWidth="1"/>
    <col min="7425" max="7425" width="7" style="61" customWidth="1"/>
    <col min="7426" max="7426" width="4.453125" style="61" customWidth="1"/>
    <col min="7427" max="7427" width="6.54296875" style="61" customWidth="1"/>
    <col min="7428" max="7428" width="6.90625" style="61" customWidth="1"/>
    <col min="7429" max="7430" width="6" style="61" customWidth="1"/>
    <col min="7431" max="7431" width="4.81640625" style="61" customWidth="1"/>
    <col min="7432" max="7432" width="5.36328125" style="61" customWidth="1"/>
    <col min="7433" max="7433" width="10.90625" style="61" customWidth="1"/>
    <col min="7434" max="7434" width="13" style="61" customWidth="1"/>
    <col min="7435" max="7679" width="8.90625" style="61"/>
    <col min="7680" max="7680" width="12.54296875" style="61" customWidth="1"/>
    <col min="7681" max="7681" width="7" style="61" customWidth="1"/>
    <col min="7682" max="7682" width="4.453125" style="61" customWidth="1"/>
    <col min="7683" max="7683" width="6.54296875" style="61" customWidth="1"/>
    <col min="7684" max="7684" width="6.90625" style="61" customWidth="1"/>
    <col min="7685" max="7686" width="6" style="61" customWidth="1"/>
    <col min="7687" max="7687" width="4.81640625" style="61" customWidth="1"/>
    <col min="7688" max="7688" width="5.36328125" style="61" customWidth="1"/>
    <col min="7689" max="7689" width="10.90625" style="61" customWidth="1"/>
    <col min="7690" max="7690" width="13" style="61" customWidth="1"/>
    <col min="7691" max="7935" width="8.90625" style="61"/>
    <col min="7936" max="7936" width="12.54296875" style="61" customWidth="1"/>
    <col min="7937" max="7937" width="7" style="61" customWidth="1"/>
    <col min="7938" max="7938" width="4.453125" style="61" customWidth="1"/>
    <col min="7939" max="7939" width="6.54296875" style="61" customWidth="1"/>
    <col min="7940" max="7940" width="6.90625" style="61" customWidth="1"/>
    <col min="7941" max="7942" width="6" style="61" customWidth="1"/>
    <col min="7943" max="7943" width="4.81640625" style="61" customWidth="1"/>
    <col min="7944" max="7944" width="5.36328125" style="61" customWidth="1"/>
    <col min="7945" max="7945" width="10.90625" style="61" customWidth="1"/>
    <col min="7946" max="7946" width="13" style="61" customWidth="1"/>
    <col min="7947" max="8191" width="8.90625" style="61"/>
    <col min="8192" max="8192" width="12.54296875" style="61" customWidth="1"/>
    <col min="8193" max="8193" width="7" style="61" customWidth="1"/>
    <col min="8194" max="8194" width="4.453125" style="61" customWidth="1"/>
    <col min="8195" max="8195" width="6.54296875" style="61" customWidth="1"/>
    <col min="8196" max="8196" width="6.90625" style="61" customWidth="1"/>
    <col min="8197" max="8198" width="6" style="61" customWidth="1"/>
    <col min="8199" max="8199" width="4.81640625" style="61" customWidth="1"/>
    <col min="8200" max="8200" width="5.36328125" style="61" customWidth="1"/>
    <col min="8201" max="8201" width="10.90625" style="61" customWidth="1"/>
    <col min="8202" max="8202" width="13" style="61" customWidth="1"/>
    <col min="8203" max="8447" width="8.90625" style="61"/>
    <col min="8448" max="8448" width="12.54296875" style="61" customWidth="1"/>
    <col min="8449" max="8449" width="7" style="61" customWidth="1"/>
    <col min="8450" max="8450" width="4.453125" style="61" customWidth="1"/>
    <col min="8451" max="8451" width="6.54296875" style="61" customWidth="1"/>
    <col min="8452" max="8452" width="6.90625" style="61" customWidth="1"/>
    <col min="8453" max="8454" width="6" style="61" customWidth="1"/>
    <col min="8455" max="8455" width="4.81640625" style="61" customWidth="1"/>
    <col min="8456" max="8456" width="5.36328125" style="61" customWidth="1"/>
    <col min="8457" max="8457" width="10.90625" style="61" customWidth="1"/>
    <col min="8458" max="8458" width="13" style="61" customWidth="1"/>
    <col min="8459" max="8703" width="8.90625" style="61"/>
    <col min="8704" max="8704" width="12.54296875" style="61" customWidth="1"/>
    <col min="8705" max="8705" width="7" style="61" customWidth="1"/>
    <col min="8706" max="8706" width="4.453125" style="61" customWidth="1"/>
    <col min="8707" max="8707" width="6.54296875" style="61" customWidth="1"/>
    <col min="8708" max="8708" width="6.90625" style="61" customWidth="1"/>
    <col min="8709" max="8710" width="6" style="61" customWidth="1"/>
    <col min="8711" max="8711" width="4.81640625" style="61" customWidth="1"/>
    <col min="8712" max="8712" width="5.36328125" style="61" customWidth="1"/>
    <col min="8713" max="8713" width="10.90625" style="61" customWidth="1"/>
    <col min="8714" max="8714" width="13" style="61" customWidth="1"/>
    <col min="8715" max="8959" width="8.90625" style="61"/>
    <col min="8960" max="8960" width="12.54296875" style="61" customWidth="1"/>
    <col min="8961" max="8961" width="7" style="61" customWidth="1"/>
    <col min="8962" max="8962" width="4.453125" style="61" customWidth="1"/>
    <col min="8963" max="8963" width="6.54296875" style="61" customWidth="1"/>
    <col min="8964" max="8964" width="6.90625" style="61" customWidth="1"/>
    <col min="8965" max="8966" width="6" style="61" customWidth="1"/>
    <col min="8967" max="8967" width="4.81640625" style="61" customWidth="1"/>
    <col min="8968" max="8968" width="5.36328125" style="61" customWidth="1"/>
    <col min="8969" max="8969" width="10.90625" style="61" customWidth="1"/>
    <col min="8970" max="8970" width="13" style="61" customWidth="1"/>
    <col min="8971" max="9215" width="8.90625" style="61"/>
    <col min="9216" max="9216" width="12.54296875" style="61" customWidth="1"/>
    <col min="9217" max="9217" width="7" style="61" customWidth="1"/>
    <col min="9218" max="9218" width="4.453125" style="61" customWidth="1"/>
    <col min="9219" max="9219" width="6.54296875" style="61" customWidth="1"/>
    <col min="9220" max="9220" width="6.90625" style="61" customWidth="1"/>
    <col min="9221" max="9222" width="6" style="61" customWidth="1"/>
    <col min="9223" max="9223" width="4.81640625" style="61" customWidth="1"/>
    <col min="9224" max="9224" width="5.36328125" style="61" customWidth="1"/>
    <col min="9225" max="9225" width="10.90625" style="61" customWidth="1"/>
    <col min="9226" max="9226" width="13" style="61" customWidth="1"/>
    <col min="9227" max="9471" width="8.90625" style="61"/>
    <col min="9472" max="9472" width="12.54296875" style="61" customWidth="1"/>
    <col min="9473" max="9473" width="7" style="61" customWidth="1"/>
    <col min="9474" max="9474" width="4.453125" style="61" customWidth="1"/>
    <col min="9475" max="9475" width="6.54296875" style="61" customWidth="1"/>
    <col min="9476" max="9476" width="6.90625" style="61" customWidth="1"/>
    <col min="9477" max="9478" width="6" style="61" customWidth="1"/>
    <col min="9479" max="9479" width="4.81640625" style="61" customWidth="1"/>
    <col min="9480" max="9480" width="5.36328125" style="61" customWidth="1"/>
    <col min="9481" max="9481" width="10.90625" style="61" customWidth="1"/>
    <col min="9482" max="9482" width="13" style="61" customWidth="1"/>
    <col min="9483" max="9727" width="8.90625" style="61"/>
    <col min="9728" max="9728" width="12.54296875" style="61" customWidth="1"/>
    <col min="9729" max="9729" width="7" style="61" customWidth="1"/>
    <col min="9730" max="9730" width="4.453125" style="61" customWidth="1"/>
    <col min="9731" max="9731" width="6.54296875" style="61" customWidth="1"/>
    <col min="9732" max="9732" width="6.90625" style="61" customWidth="1"/>
    <col min="9733" max="9734" width="6" style="61" customWidth="1"/>
    <col min="9735" max="9735" width="4.81640625" style="61" customWidth="1"/>
    <col min="9736" max="9736" width="5.36328125" style="61" customWidth="1"/>
    <col min="9737" max="9737" width="10.90625" style="61" customWidth="1"/>
    <col min="9738" max="9738" width="13" style="61" customWidth="1"/>
    <col min="9739" max="9983" width="8.90625" style="61"/>
    <col min="9984" max="9984" width="12.54296875" style="61" customWidth="1"/>
    <col min="9985" max="9985" width="7" style="61" customWidth="1"/>
    <col min="9986" max="9986" width="4.453125" style="61" customWidth="1"/>
    <col min="9987" max="9987" width="6.54296875" style="61" customWidth="1"/>
    <col min="9988" max="9988" width="6.90625" style="61" customWidth="1"/>
    <col min="9989" max="9990" width="6" style="61" customWidth="1"/>
    <col min="9991" max="9991" width="4.81640625" style="61" customWidth="1"/>
    <col min="9992" max="9992" width="5.36328125" style="61" customWidth="1"/>
    <col min="9993" max="9993" width="10.90625" style="61" customWidth="1"/>
    <col min="9994" max="9994" width="13" style="61" customWidth="1"/>
    <col min="9995" max="10239" width="8.90625" style="61"/>
    <col min="10240" max="10240" width="12.54296875" style="61" customWidth="1"/>
    <col min="10241" max="10241" width="7" style="61" customWidth="1"/>
    <col min="10242" max="10242" width="4.453125" style="61" customWidth="1"/>
    <col min="10243" max="10243" width="6.54296875" style="61" customWidth="1"/>
    <col min="10244" max="10244" width="6.90625" style="61" customWidth="1"/>
    <col min="10245" max="10246" width="6" style="61" customWidth="1"/>
    <col min="10247" max="10247" width="4.81640625" style="61" customWidth="1"/>
    <col min="10248" max="10248" width="5.36328125" style="61" customWidth="1"/>
    <col min="10249" max="10249" width="10.90625" style="61" customWidth="1"/>
    <col min="10250" max="10250" width="13" style="61" customWidth="1"/>
    <col min="10251" max="10495" width="8.90625" style="61"/>
    <col min="10496" max="10496" width="12.54296875" style="61" customWidth="1"/>
    <col min="10497" max="10497" width="7" style="61" customWidth="1"/>
    <col min="10498" max="10498" width="4.453125" style="61" customWidth="1"/>
    <col min="10499" max="10499" width="6.54296875" style="61" customWidth="1"/>
    <col min="10500" max="10500" width="6.90625" style="61" customWidth="1"/>
    <col min="10501" max="10502" width="6" style="61" customWidth="1"/>
    <col min="10503" max="10503" width="4.81640625" style="61" customWidth="1"/>
    <col min="10504" max="10504" width="5.36328125" style="61" customWidth="1"/>
    <col min="10505" max="10505" width="10.90625" style="61" customWidth="1"/>
    <col min="10506" max="10506" width="13" style="61" customWidth="1"/>
    <col min="10507" max="10751" width="8.90625" style="61"/>
    <col min="10752" max="10752" width="12.54296875" style="61" customWidth="1"/>
    <col min="10753" max="10753" width="7" style="61" customWidth="1"/>
    <col min="10754" max="10754" width="4.453125" style="61" customWidth="1"/>
    <col min="10755" max="10755" width="6.54296875" style="61" customWidth="1"/>
    <col min="10756" max="10756" width="6.90625" style="61" customWidth="1"/>
    <col min="10757" max="10758" width="6" style="61" customWidth="1"/>
    <col min="10759" max="10759" width="4.81640625" style="61" customWidth="1"/>
    <col min="10760" max="10760" width="5.36328125" style="61" customWidth="1"/>
    <col min="10761" max="10761" width="10.90625" style="61" customWidth="1"/>
    <col min="10762" max="10762" width="13" style="61" customWidth="1"/>
    <col min="10763" max="11007" width="8.90625" style="61"/>
    <col min="11008" max="11008" width="12.54296875" style="61" customWidth="1"/>
    <col min="11009" max="11009" width="7" style="61" customWidth="1"/>
    <col min="11010" max="11010" width="4.453125" style="61" customWidth="1"/>
    <col min="11011" max="11011" width="6.54296875" style="61" customWidth="1"/>
    <col min="11012" max="11012" width="6.90625" style="61" customWidth="1"/>
    <col min="11013" max="11014" width="6" style="61" customWidth="1"/>
    <col min="11015" max="11015" width="4.81640625" style="61" customWidth="1"/>
    <col min="11016" max="11016" width="5.36328125" style="61" customWidth="1"/>
    <col min="11017" max="11017" width="10.90625" style="61" customWidth="1"/>
    <col min="11018" max="11018" width="13" style="61" customWidth="1"/>
    <col min="11019" max="11263" width="8.90625" style="61"/>
    <col min="11264" max="11264" width="12.54296875" style="61" customWidth="1"/>
    <col min="11265" max="11265" width="7" style="61" customWidth="1"/>
    <col min="11266" max="11266" width="4.453125" style="61" customWidth="1"/>
    <col min="11267" max="11267" width="6.54296875" style="61" customWidth="1"/>
    <col min="11268" max="11268" width="6.90625" style="61" customWidth="1"/>
    <col min="11269" max="11270" width="6" style="61" customWidth="1"/>
    <col min="11271" max="11271" width="4.81640625" style="61" customWidth="1"/>
    <col min="11272" max="11272" width="5.36328125" style="61" customWidth="1"/>
    <col min="11273" max="11273" width="10.90625" style="61" customWidth="1"/>
    <col min="11274" max="11274" width="13" style="61" customWidth="1"/>
    <col min="11275" max="11519" width="8.90625" style="61"/>
    <col min="11520" max="11520" width="12.54296875" style="61" customWidth="1"/>
    <col min="11521" max="11521" width="7" style="61" customWidth="1"/>
    <col min="11522" max="11522" width="4.453125" style="61" customWidth="1"/>
    <col min="11523" max="11523" width="6.54296875" style="61" customWidth="1"/>
    <col min="11524" max="11524" width="6.90625" style="61" customWidth="1"/>
    <col min="11525" max="11526" width="6" style="61" customWidth="1"/>
    <col min="11527" max="11527" width="4.81640625" style="61" customWidth="1"/>
    <col min="11528" max="11528" width="5.36328125" style="61" customWidth="1"/>
    <col min="11529" max="11529" width="10.90625" style="61" customWidth="1"/>
    <col min="11530" max="11530" width="13" style="61" customWidth="1"/>
    <col min="11531" max="11775" width="8.90625" style="61"/>
    <col min="11776" max="11776" width="12.54296875" style="61" customWidth="1"/>
    <col min="11777" max="11777" width="7" style="61" customWidth="1"/>
    <col min="11778" max="11778" width="4.453125" style="61" customWidth="1"/>
    <col min="11779" max="11779" width="6.54296875" style="61" customWidth="1"/>
    <col min="11780" max="11780" width="6.90625" style="61" customWidth="1"/>
    <col min="11781" max="11782" width="6" style="61" customWidth="1"/>
    <col min="11783" max="11783" width="4.81640625" style="61" customWidth="1"/>
    <col min="11784" max="11784" width="5.36328125" style="61" customWidth="1"/>
    <col min="11785" max="11785" width="10.90625" style="61" customWidth="1"/>
    <col min="11786" max="11786" width="13" style="61" customWidth="1"/>
    <col min="11787" max="12031" width="8.90625" style="61"/>
    <col min="12032" max="12032" width="12.54296875" style="61" customWidth="1"/>
    <col min="12033" max="12033" width="7" style="61" customWidth="1"/>
    <col min="12034" max="12034" width="4.453125" style="61" customWidth="1"/>
    <col min="12035" max="12035" width="6.54296875" style="61" customWidth="1"/>
    <col min="12036" max="12036" width="6.90625" style="61" customWidth="1"/>
    <col min="12037" max="12038" width="6" style="61" customWidth="1"/>
    <col min="12039" max="12039" width="4.81640625" style="61" customWidth="1"/>
    <col min="12040" max="12040" width="5.36328125" style="61" customWidth="1"/>
    <col min="12041" max="12041" width="10.90625" style="61" customWidth="1"/>
    <col min="12042" max="12042" width="13" style="61" customWidth="1"/>
    <col min="12043" max="12287" width="8.90625" style="61"/>
    <col min="12288" max="12288" width="12.54296875" style="61" customWidth="1"/>
    <col min="12289" max="12289" width="7" style="61" customWidth="1"/>
    <col min="12290" max="12290" width="4.453125" style="61" customWidth="1"/>
    <col min="12291" max="12291" width="6.54296875" style="61" customWidth="1"/>
    <col min="12292" max="12292" width="6.90625" style="61" customWidth="1"/>
    <col min="12293" max="12294" width="6" style="61" customWidth="1"/>
    <col min="12295" max="12295" width="4.81640625" style="61" customWidth="1"/>
    <col min="12296" max="12296" width="5.36328125" style="61" customWidth="1"/>
    <col min="12297" max="12297" width="10.90625" style="61" customWidth="1"/>
    <col min="12298" max="12298" width="13" style="61" customWidth="1"/>
    <col min="12299" max="12543" width="8.90625" style="61"/>
    <col min="12544" max="12544" width="12.54296875" style="61" customWidth="1"/>
    <col min="12545" max="12545" width="7" style="61" customWidth="1"/>
    <col min="12546" max="12546" width="4.453125" style="61" customWidth="1"/>
    <col min="12547" max="12547" width="6.54296875" style="61" customWidth="1"/>
    <col min="12548" max="12548" width="6.90625" style="61" customWidth="1"/>
    <col min="12549" max="12550" width="6" style="61" customWidth="1"/>
    <col min="12551" max="12551" width="4.81640625" style="61" customWidth="1"/>
    <col min="12552" max="12552" width="5.36328125" style="61" customWidth="1"/>
    <col min="12553" max="12553" width="10.90625" style="61" customWidth="1"/>
    <col min="12554" max="12554" width="13" style="61" customWidth="1"/>
    <col min="12555" max="12799" width="8.90625" style="61"/>
    <col min="12800" max="12800" width="12.54296875" style="61" customWidth="1"/>
    <col min="12801" max="12801" width="7" style="61" customWidth="1"/>
    <col min="12802" max="12802" width="4.453125" style="61" customWidth="1"/>
    <col min="12803" max="12803" width="6.54296875" style="61" customWidth="1"/>
    <col min="12804" max="12804" width="6.90625" style="61" customWidth="1"/>
    <col min="12805" max="12806" width="6" style="61" customWidth="1"/>
    <col min="12807" max="12807" width="4.81640625" style="61" customWidth="1"/>
    <col min="12808" max="12808" width="5.36328125" style="61" customWidth="1"/>
    <col min="12809" max="12809" width="10.90625" style="61" customWidth="1"/>
    <col min="12810" max="12810" width="13" style="61" customWidth="1"/>
    <col min="12811" max="13055" width="8.90625" style="61"/>
    <col min="13056" max="13056" width="12.54296875" style="61" customWidth="1"/>
    <col min="13057" max="13057" width="7" style="61" customWidth="1"/>
    <col min="13058" max="13058" width="4.453125" style="61" customWidth="1"/>
    <col min="13059" max="13059" width="6.54296875" style="61" customWidth="1"/>
    <col min="13060" max="13060" width="6.90625" style="61" customWidth="1"/>
    <col min="13061" max="13062" width="6" style="61" customWidth="1"/>
    <col min="13063" max="13063" width="4.81640625" style="61" customWidth="1"/>
    <col min="13064" max="13064" width="5.36328125" style="61" customWidth="1"/>
    <col min="13065" max="13065" width="10.90625" style="61" customWidth="1"/>
    <col min="13066" max="13066" width="13" style="61" customWidth="1"/>
    <col min="13067" max="13311" width="8.90625" style="61"/>
    <col min="13312" max="13312" width="12.54296875" style="61" customWidth="1"/>
    <col min="13313" max="13313" width="7" style="61" customWidth="1"/>
    <col min="13314" max="13314" width="4.453125" style="61" customWidth="1"/>
    <col min="13315" max="13315" width="6.54296875" style="61" customWidth="1"/>
    <col min="13316" max="13316" width="6.90625" style="61" customWidth="1"/>
    <col min="13317" max="13318" width="6" style="61" customWidth="1"/>
    <col min="13319" max="13319" width="4.81640625" style="61" customWidth="1"/>
    <col min="13320" max="13320" width="5.36328125" style="61" customWidth="1"/>
    <col min="13321" max="13321" width="10.90625" style="61" customWidth="1"/>
    <col min="13322" max="13322" width="13" style="61" customWidth="1"/>
    <col min="13323" max="13567" width="8.90625" style="61"/>
    <col min="13568" max="13568" width="12.54296875" style="61" customWidth="1"/>
    <col min="13569" max="13569" width="7" style="61" customWidth="1"/>
    <col min="13570" max="13570" width="4.453125" style="61" customWidth="1"/>
    <col min="13571" max="13571" width="6.54296875" style="61" customWidth="1"/>
    <col min="13572" max="13572" width="6.90625" style="61" customWidth="1"/>
    <col min="13573" max="13574" width="6" style="61" customWidth="1"/>
    <col min="13575" max="13575" width="4.81640625" style="61" customWidth="1"/>
    <col min="13576" max="13576" width="5.36328125" style="61" customWidth="1"/>
    <col min="13577" max="13577" width="10.90625" style="61" customWidth="1"/>
    <col min="13578" max="13578" width="13" style="61" customWidth="1"/>
    <col min="13579" max="13823" width="8.90625" style="61"/>
    <col min="13824" max="13824" width="12.54296875" style="61" customWidth="1"/>
    <col min="13825" max="13825" width="7" style="61" customWidth="1"/>
    <col min="13826" max="13826" width="4.453125" style="61" customWidth="1"/>
    <col min="13827" max="13827" width="6.54296875" style="61" customWidth="1"/>
    <col min="13828" max="13828" width="6.90625" style="61" customWidth="1"/>
    <col min="13829" max="13830" width="6" style="61" customWidth="1"/>
    <col min="13831" max="13831" width="4.81640625" style="61" customWidth="1"/>
    <col min="13832" max="13832" width="5.36328125" style="61" customWidth="1"/>
    <col min="13833" max="13833" width="10.90625" style="61" customWidth="1"/>
    <col min="13834" max="13834" width="13" style="61" customWidth="1"/>
    <col min="13835" max="14079" width="8.90625" style="61"/>
    <col min="14080" max="14080" width="12.54296875" style="61" customWidth="1"/>
    <col min="14081" max="14081" width="7" style="61" customWidth="1"/>
    <col min="14082" max="14082" width="4.453125" style="61" customWidth="1"/>
    <col min="14083" max="14083" width="6.54296875" style="61" customWidth="1"/>
    <col min="14084" max="14084" width="6.90625" style="61" customWidth="1"/>
    <col min="14085" max="14086" width="6" style="61" customWidth="1"/>
    <col min="14087" max="14087" width="4.81640625" style="61" customWidth="1"/>
    <col min="14088" max="14088" width="5.36328125" style="61" customWidth="1"/>
    <col min="14089" max="14089" width="10.90625" style="61" customWidth="1"/>
    <col min="14090" max="14090" width="13" style="61" customWidth="1"/>
    <col min="14091" max="14335" width="8.90625" style="61"/>
    <col min="14336" max="14336" width="12.54296875" style="61" customWidth="1"/>
    <col min="14337" max="14337" width="7" style="61" customWidth="1"/>
    <col min="14338" max="14338" width="4.453125" style="61" customWidth="1"/>
    <col min="14339" max="14339" width="6.54296875" style="61" customWidth="1"/>
    <col min="14340" max="14340" width="6.90625" style="61" customWidth="1"/>
    <col min="14341" max="14342" width="6" style="61" customWidth="1"/>
    <col min="14343" max="14343" width="4.81640625" style="61" customWidth="1"/>
    <col min="14344" max="14344" width="5.36328125" style="61" customWidth="1"/>
    <col min="14345" max="14345" width="10.90625" style="61" customWidth="1"/>
    <col min="14346" max="14346" width="13" style="61" customWidth="1"/>
    <col min="14347" max="14591" width="8.90625" style="61"/>
    <col min="14592" max="14592" width="12.54296875" style="61" customWidth="1"/>
    <col min="14593" max="14593" width="7" style="61" customWidth="1"/>
    <col min="14594" max="14594" width="4.453125" style="61" customWidth="1"/>
    <col min="14595" max="14595" width="6.54296875" style="61" customWidth="1"/>
    <col min="14596" max="14596" width="6.90625" style="61" customWidth="1"/>
    <col min="14597" max="14598" width="6" style="61" customWidth="1"/>
    <col min="14599" max="14599" width="4.81640625" style="61" customWidth="1"/>
    <col min="14600" max="14600" width="5.36328125" style="61" customWidth="1"/>
    <col min="14601" max="14601" width="10.90625" style="61" customWidth="1"/>
    <col min="14602" max="14602" width="13" style="61" customWidth="1"/>
    <col min="14603" max="14847" width="8.90625" style="61"/>
    <col min="14848" max="14848" width="12.54296875" style="61" customWidth="1"/>
    <col min="14849" max="14849" width="7" style="61" customWidth="1"/>
    <col min="14850" max="14850" width="4.453125" style="61" customWidth="1"/>
    <col min="14851" max="14851" width="6.54296875" style="61" customWidth="1"/>
    <col min="14852" max="14852" width="6.90625" style="61" customWidth="1"/>
    <col min="14853" max="14854" width="6" style="61" customWidth="1"/>
    <col min="14855" max="14855" width="4.81640625" style="61" customWidth="1"/>
    <col min="14856" max="14856" width="5.36328125" style="61" customWidth="1"/>
    <col min="14857" max="14857" width="10.90625" style="61" customWidth="1"/>
    <col min="14858" max="14858" width="13" style="61" customWidth="1"/>
    <col min="14859" max="15103" width="8.90625" style="61"/>
    <col min="15104" max="15104" width="12.54296875" style="61" customWidth="1"/>
    <col min="15105" max="15105" width="7" style="61" customWidth="1"/>
    <col min="15106" max="15106" width="4.453125" style="61" customWidth="1"/>
    <col min="15107" max="15107" width="6.54296875" style="61" customWidth="1"/>
    <col min="15108" max="15108" width="6.90625" style="61" customWidth="1"/>
    <col min="15109" max="15110" width="6" style="61" customWidth="1"/>
    <col min="15111" max="15111" width="4.81640625" style="61" customWidth="1"/>
    <col min="15112" max="15112" width="5.36328125" style="61" customWidth="1"/>
    <col min="15113" max="15113" width="10.90625" style="61" customWidth="1"/>
    <col min="15114" max="15114" width="13" style="61" customWidth="1"/>
    <col min="15115" max="15359" width="8.90625" style="61"/>
    <col min="15360" max="15360" width="12.54296875" style="61" customWidth="1"/>
    <col min="15361" max="15361" width="7" style="61" customWidth="1"/>
    <col min="15362" max="15362" width="4.453125" style="61" customWidth="1"/>
    <col min="15363" max="15363" width="6.54296875" style="61" customWidth="1"/>
    <col min="15364" max="15364" width="6.90625" style="61" customWidth="1"/>
    <col min="15365" max="15366" width="6" style="61" customWidth="1"/>
    <col min="15367" max="15367" width="4.81640625" style="61" customWidth="1"/>
    <col min="15368" max="15368" width="5.36328125" style="61" customWidth="1"/>
    <col min="15369" max="15369" width="10.90625" style="61" customWidth="1"/>
    <col min="15370" max="15370" width="13" style="61" customWidth="1"/>
    <col min="15371" max="15615" width="8.90625" style="61"/>
    <col min="15616" max="15616" width="12.54296875" style="61" customWidth="1"/>
    <col min="15617" max="15617" width="7" style="61" customWidth="1"/>
    <col min="15618" max="15618" width="4.453125" style="61" customWidth="1"/>
    <col min="15619" max="15619" width="6.54296875" style="61" customWidth="1"/>
    <col min="15620" max="15620" width="6.90625" style="61" customWidth="1"/>
    <col min="15621" max="15622" width="6" style="61" customWidth="1"/>
    <col min="15623" max="15623" width="4.81640625" style="61" customWidth="1"/>
    <col min="15624" max="15624" width="5.36328125" style="61" customWidth="1"/>
    <col min="15625" max="15625" width="10.90625" style="61" customWidth="1"/>
    <col min="15626" max="15626" width="13" style="61" customWidth="1"/>
    <col min="15627" max="15871" width="8.90625" style="61"/>
    <col min="15872" max="15872" width="12.54296875" style="61" customWidth="1"/>
    <col min="15873" max="15873" width="7" style="61" customWidth="1"/>
    <col min="15874" max="15874" width="4.453125" style="61" customWidth="1"/>
    <col min="15875" max="15875" width="6.54296875" style="61" customWidth="1"/>
    <col min="15876" max="15876" width="6.90625" style="61" customWidth="1"/>
    <col min="15877" max="15878" width="6" style="61" customWidth="1"/>
    <col min="15879" max="15879" width="4.81640625" style="61" customWidth="1"/>
    <col min="15880" max="15880" width="5.36328125" style="61" customWidth="1"/>
    <col min="15881" max="15881" width="10.90625" style="61" customWidth="1"/>
    <col min="15882" max="15882" width="13" style="61" customWidth="1"/>
    <col min="15883" max="16127" width="8.90625" style="61"/>
    <col min="16128" max="16128" width="12.54296875" style="61" customWidth="1"/>
    <col min="16129" max="16129" width="7" style="61" customWidth="1"/>
    <col min="16130" max="16130" width="4.453125" style="61" customWidth="1"/>
    <col min="16131" max="16131" width="6.54296875" style="61" customWidth="1"/>
    <col min="16132" max="16132" width="6.90625" style="61" customWidth="1"/>
    <col min="16133" max="16134" width="6" style="61" customWidth="1"/>
    <col min="16135" max="16135" width="4.81640625" style="61" customWidth="1"/>
    <col min="16136" max="16136" width="5.36328125" style="61" customWidth="1"/>
    <col min="16137" max="16137" width="10.90625" style="61" customWidth="1"/>
    <col min="16138" max="16138" width="13" style="61" customWidth="1"/>
    <col min="16139" max="16384" width="8.90625" style="61"/>
  </cols>
  <sheetData>
    <row r="1" spans="1:12" x14ac:dyDescent="0.3">
      <c r="A1" s="1833" t="s">
        <v>75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</row>
    <row r="2" spans="1:12" s="10" customFormat="1" ht="10.95" customHeight="1" x14ac:dyDescent="0.2">
      <c r="A2" s="1834" t="s">
        <v>194</v>
      </c>
      <c r="B2" s="1835"/>
      <c r="C2" s="1836">
        <f>Certification!A5</f>
        <v>0</v>
      </c>
      <c r="D2" s="1836"/>
      <c r="E2" s="1836"/>
      <c r="F2" s="1836"/>
      <c r="G2" s="1836"/>
      <c r="H2" s="1834" t="s">
        <v>275</v>
      </c>
      <c r="I2" s="1835"/>
      <c r="J2" s="1651" t="str">
        <f>CONCATENATE(Certification!$H$27," ",Certification!$H$28)</f>
        <v xml:space="preserve"> </v>
      </c>
      <c r="K2" s="1653" t="str">
        <f>CONCATENATE(Certification!$H$27," ",Certification!$H$28)</f>
        <v xml:space="preserve"> </v>
      </c>
    </row>
    <row r="3" spans="1:12" s="10" customFormat="1" ht="10.95" customHeight="1" x14ac:dyDescent="0.2">
      <c r="A3" s="1834" t="s">
        <v>195</v>
      </c>
      <c r="B3" s="1835"/>
      <c r="C3" s="21" t="s">
        <v>110</v>
      </c>
      <c r="D3" s="1655">
        <f>Certification!C11</f>
        <v>0</v>
      </c>
      <c r="E3" s="1655"/>
      <c r="F3" s="1655"/>
      <c r="G3" s="1656"/>
      <c r="H3" s="1834" t="s">
        <v>88</v>
      </c>
      <c r="I3" s="1835"/>
      <c r="J3" s="1783">
        <f>Certification!H11</f>
        <v>0</v>
      </c>
      <c r="K3" s="1783"/>
    </row>
    <row r="4" spans="1:12" s="31" customFormat="1" ht="10.95" customHeight="1" x14ac:dyDescent="0.2">
      <c r="A4" s="959"/>
      <c r="B4" s="959"/>
      <c r="C4" s="959"/>
      <c r="D4" s="960"/>
      <c r="E4" s="960"/>
      <c r="F4" s="960"/>
      <c r="G4" s="960"/>
      <c r="H4" s="959"/>
      <c r="I4" s="959"/>
      <c r="J4" s="960"/>
      <c r="K4" s="960"/>
      <c r="L4" s="1113"/>
    </row>
    <row r="5" spans="1:12" s="10" customFormat="1" ht="10.95" customHeight="1" thickBot="1" x14ac:dyDescent="0.25">
      <c r="A5" s="1114"/>
      <c r="B5" s="1114"/>
      <c r="C5" s="1114"/>
      <c r="D5" s="1115"/>
      <c r="E5" s="1115"/>
      <c r="F5" s="1115"/>
      <c r="G5" s="1115"/>
      <c r="H5" s="1114"/>
      <c r="I5" s="1114"/>
      <c r="J5" s="1115"/>
      <c r="K5" s="1115"/>
      <c r="L5" s="1112"/>
    </row>
    <row r="6" spans="1:12" s="43" customFormat="1" ht="12.6" thickBot="1" x14ac:dyDescent="0.3">
      <c r="A6" s="1824" t="s">
        <v>755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6"/>
    </row>
    <row r="7" spans="1:12" s="5" customFormat="1" ht="10.95" customHeight="1" thickBot="1" x14ac:dyDescent="0.3">
      <c r="A7" s="1111"/>
      <c r="B7" s="961"/>
      <c r="C7" s="961"/>
      <c r="D7" s="962"/>
      <c r="E7" s="962"/>
      <c r="F7" s="962"/>
      <c r="G7" s="962"/>
      <c r="H7" s="961"/>
      <c r="I7" s="961"/>
      <c r="J7" s="962"/>
      <c r="K7" s="962"/>
      <c r="L7" s="1110"/>
    </row>
    <row r="8" spans="1:12" s="43" customFormat="1" ht="12.6" thickBot="1" x14ac:dyDescent="0.3">
      <c r="A8" s="1824" t="s">
        <v>208</v>
      </c>
      <c r="B8" s="1825"/>
      <c r="C8" s="1825"/>
      <c r="D8" s="1825"/>
      <c r="E8" s="1825"/>
      <c r="F8" s="1825"/>
      <c r="G8" s="1825"/>
      <c r="H8" s="1825"/>
      <c r="I8" s="1825"/>
      <c r="J8" s="1825"/>
      <c r="K8" s="1826"/>
    </row>
    <row r="9" spans="1:12" s="62" customFormat="1" ht="12" thickBot="1" x14ac:dyDescent="0.25">
      <c r="A9" s="1821" t="s">
        <v>209</v>
      </c>
      <c r="B9" s="1822"/>
      <c r="C9" s="1822"/>
      <c r="D9" s="1822"/>
      <c r="E9" s="1822"/>
      <c r="F9" s="1822"/>
      <c r="G9" s="1822"/>
      <c r="H9" s="1822"/>
      <c r="I9" s="1822"/>
      <c r="J9" s="1822"/>
      <c r="K9" s="1823"/>
    </row>
    <row r="10" spans="1:12" s="43" customFormat="1" ht="12.6" thickBot="1" x14ac:dyDescent="0.3">
      <c r="A10" s="963" t="s">
        <v>111</v>
      </c>
      <c r="B10" s="1784" t="s">
        <v>210</v>
      </c>
      <c r="C10" s="1785"/>
      <c r="D10" s="1785"/>
      <c r="E10" s="1785"/>
      <c r="F10" s="1785"/>
      <c r="G10" s="1785"/>
      <c r="H10" s="1785"/>
      <c r="I10" s="1785"/>
      <c r="J10" s="1786"/>
      <c r="K10" s="963"/>
    </row>
    <row r="11" spans="1:12" s="62" customFormat="1" ht="11.4" x14ac:dyDescent="0.2">
      <c r="A11" s="964">
        <v>1</v>
      </c>
      <c r="B11" s="1793" t="s">
        <v>605</v>
      </c>
      <c r="C11" s="1794"/>
      <c r="D11" s="1794"/>
      <c r="E11" s="1794"/>
      <c r="F11" s="1794"/>
      <c r="G11" s="1794"/>
      <c r="H11" s="1794"/>
      <c r="I11" s="1794"/>
      <c r="J11" s="1795"/>
      <c r="K11" s="968"/>
    </row>
    <row r="12" spans="1:12" s="62" customFormat="1" ht="11.4" x14ac:dyDescent="0.2">
      <c r="A12" s="965">
        <v>2</v>
      </c>
      <c r="B12" s="1802" t="s">
        <v>548</v>
      </c>
      <c r="C12" s="1803"/>
      <c r="D12" s="1803"/>
      <c r="E12" s="1803"/>
      <c r="F12" s="1803"/>
      <c r="G12" s="1803"/>
      <c r="H12" s="1803"/>
      <c r="I12" s="1803"/>
      <c r="J12" s="1804"/>
      <c r="K12" s="969"/>
    </row>
    <row r="13" spans="1:12" s="62" customFormat="1" ht="11.4" x14ac:dyDescent="0.2">
      <c r="A13" s="965">
        <v>3</v>
      </c>
      <c r="B13" s="1802" t="s">
        <v>606</v>
      </c>
      <c r="C13" s="1803"/>
      <c r="D13" s="1803"/>
      <c r="E13" s="1803"/>
      <c r="F13" s="1803"/>
      <c r="G13" s="1803"/>
      <c r="H13" s="1803"/>
      <c r="I13" s="1803"/>
      <c r="J13" s="1804"/>
      <c r="K13" s="970"/>
    </row>
    <row r="14" spans="1:12" s="62" customFormat="1" ht="11.4" x14ac:dyDescent="0.2">
      <c r="A14" s="965">
        <v>4</v>
      </c>
      <c r="B14" s="1802" t="s">
        <v>549</v>
      </c>
      <c r="C14" s="1803"/>
      <c r="D14" s="1803"/>
      <c r="E14" s="1803"/>
      <c r="F14" s="1803"/>
      <c r="G14" s="1803"/>
      <c r="H14" s="1803"/>
      <c r="I14" s="1803"/>
      <c r="J14" s="1804"/>
      <c r="K14" s="970"/>
    </row>
    <row r="15" spans="1:12" s="62" customFormat="1" ht="11.4" x14ac:dyDescent="0.2">
      <c r="A15" s="965">
        <v>5</v>
      </c>
      <c r="B15" s="1802" t="s">
        <v>557</v>
      </c>
      <c r="C15" s="1803"/>
      <c r="D15" s="1803"/>
      <c r="E15" s="1803"/>
      <c r="F15" s="1803"/>
      <c r="G15" s="1803"/>
      <c r="H15" s="1803"/>
      <c r="I15" s="1803"/>
      <c r="J15" s="1804"/>
      <c r="K15" s="970"/>
    </row>
    <row r="16" spans="1:12" s="62" customFormat="1" ht="11.4" x14ac:dyDescent="0.2">
      <c r="A16" s="965">
        <v>6</v>
      </c>
      <c r="B16" s="1802" t="s">
        <v>550</v>
      </c>
      <c r="C16" s="1803"/>
      <c r="D16" s="1803"/>
      <c r="E16" s="1803"/>
      <c r="F16" s="1803"/>
      <c r="G16" s="1803"/>
      <c r="H16" s="1803"/>
      <c r="I16" s="1803"/>
      <c r="J16" s="1804"/>
      <c r="K16" s="969"/>
    </row>
    <row r="17" spans="1:11" s="62" customFormat="1" ht="11.4" x14ac:dyDescent="0.2">
      <c r="A17" s="965">
        <v>7</v>
      </c>
      <c r="B17" s="1802" t="s">
        <v>551</v>
      </c>
      <c r="C17" s="1803"/>
      <c r="D17" s="1803"/>
      <c r="E17" s="1803"/>
      <c r="F17" s="1803"/>
      <c r="G17" s="1803"/>
      <c r="H17" s="1803"/>
      <c r="I17" s="1803"/>
      <c r="J17" s="1804"/>
      <c r="K17" s="969"/>
    </row>
    <row r="18" spans="1:11" s="62" customFormat="1" ht="11.4" x14ac:dyDescent="0.2">
      <c r="A18" s="965">
        <v>8</v>
      </c>
      <c r="B18" s="1802" t="s">
        <v>552</v>
      </c>
      <c r="C18" s="1803"/>
      <c r="D18" s="1803"/>
      <c r="E18" s="1803"/>
      <c r="F18" s="1803"/>
      <c r="G18" s="1803"/>
      <c r="H18" s="1803"/>
      <c r="I18" s="1803"/>
      <c r="J18" s="1804"/>
      <c r="K18" s="970"/>
    </row>
    <row r="19" spans="1:11" s="62" customFormat="1" ht="11.4" x14ac:dyDescent="0.2">
      <c r="A19" s="965">
        <v>9</v>
      </c>
      <c r="B19" s="1805" t="s">
        <v>211</v>
      </c>
      <c r="C19" s="1806"/>
      <c r="D19" s="1806"/>
      <c r="E19" s="1806"/>
      <c r="F19" s="1806"/>
      <c r="G19" s="1806"/>
      <c r="H19" s="1806"/>
      <c r="I19" s="1806"/>
      <c r="J19" s="1807"/>
      <c r="K19" s="970"/>
    </row>
    <row r="20" spans="1:11" s="62" customFormat="1" ht="11.4" x14ac:dyDescent="0.2">
      <c r="A20" s="965">
        <v>10</v>
      </c>
      <c r="B20" s="1802" t="s">
        <v>212</v>
      </c>
      <c r="C20" s="1803"/>
      <c r="D20" s="1803"/>
      <c r="E20" s="1803"/>
      <c r="F20" s="1803"/>
      <c r="G20" s="1803"/>
      <c r="H20" s="1803"/>
      <c r="I20" s="1803"/>
      <c r="J20" s="1804"/>
      <c r="K20" s="971">
        <f>SUM(K11:K19)</f>
        <v>0</v>
      </c>
    </row>
    <row r="21" spans="1:11" s="62" customFormat="1" ht="11.4" x14ac:dyDescent="0.2">
      <c r="A21" s="966"/>
      <c r="B21" s="1827"/>
      <c r="C21" s="1828"/>
      <c r="D21" s="1828"/>
      <c r="E21" s="1828"/>
      <c r="F21" s="1828"/>
      <c r="G21" s="1828"/>
      <c r="H21" s="1828"/>
      <c r="I21" s="1828"/>
      <c r="J21" s="1829"/>
      <c r="K21" s="972"/>
    </row>
    <row r="22" spans="1:11" s="62" customFormat="1" ht="11.4" x14ac:dyDescent="0.2">
      <c r="A22" s="965">
        <v>11</v>
      </c>
      <c r="B22" s="1802" t="s">
        <v>213</v>
      </c>
      <c r="C22" s="1803"/>
      <c r="D22" s="1803"/>
      <c r="E22" s="1803"/>
      <c r="F22" s="1803"/>
      <c r="G22" s="1803"/>
      <c r="H22" s="1803"/>
      <c r="I22" s="1803"/>
      <c r="J22" s="1804"/>
      <c r="K22" s="970"/>
    </row>
    <row r="23" spans="1:11" s="43" customFormat="1" ht="12" x14ac:dyDescent="0.25">
      <c r="A23" s="965">
        <v>12</v>
      </c>
      <c r="B23" s="1802" t="s">
        <v>214</v>
      </c>
      <c r="C23" s="1803"/>
      <c r="D23" s="1803"/>
      <c r="E23" s="1803"/>
      <c r="F23" s="1803"/>
      <c r="G23" s="1803"/>
      <c r="H23" s="1803"/>
      <c r="I23" s="1803"/>
      <c r="J23" s="1804"/>
      <c r="K23" s="970"/>
    </row>
    <row r="24" spans="1:11" s="62" customFormat="1" ht="11.4" x14ac:dyDescent="0.2">
      <c r="A24" s="965">
        <v>13</v>
      </c>
      <c r="B24" s="1802" t="s">
        <v>215</v>
      </c>
      <c r="C24" s="1803"/>
      <c r="D24" s="1803"/>
      <c r="E24" s="1803"/>
      <c r="F24" s="1803"/>
      <c r="G24" s="1803"/>
      <c r="H24" s="1803"/>
      <c r="I24" s="1803"/>
      <c r="J24" s="1804"/>
      <c r="K24" s="973" t="e">
        <f>K20/K23</f>
        <v>#DIV/0!</v>
      </c>
    </row>
    <row r="25" spans="1:11" s="62" customFormat="1" ht="12" thickBot="1" x14ac:dyDescent="0.25">
      <c r="A25" s="967">
        <v>14</v>
      </c>
      <c r="B25" s="1808" t="s">
        <v>216</v>
      </c>
      <c r="C25" s="1809"/>
      <c r="D25" s="1809"/>
      <c r="E25" s="1809"/>
      <c r="F25" s="1809"/>
      <c r="G25" s="1809"/>
      <c r="H25" s="1809"/>
      <c r="I25" s="1809"/>
      <c r="J25" s="1810"/>
      <c r="K25" s="974" t="e">
        <f>SUM(K11:K12)/K23</f>
        <v>#DIV/0!</v>
      </c>
    </row>
    <row r="26" spans="1:11" s="62" customFormat="1" ht="12" thickBot="1" x14ac:dyDescent="0.25">
      <c r="A26" s="1788"/>
      <c r="B26" s="1788"/>
      <c r="C26" s="1788"/>
      <c r="D26" s="1788"/>
      <c r="E26" s="1788"/>
      <c r="F26" s="1788"/>
      <c r="G26" s="1788"/>
      <c r="H26" s="1788"/>
      <c r="I26" s="1788"/>
      <c r="J26" s="1788"/>
      <c r="K26" s="1788"/>
    </row>
    <row r="27" spans="1:11" s="62" customFormat="1" ht="12" thickBot="1" x14ac:dyDescent="0.25">
      <c r="A27" s="1821" t="s">
        <v>217</v>
      </c>
      <c r="B27" s="1822"/>
      <c r="C27" s="1822"/>
      <c r="D27" s="1822"/>
      <c r="E27" s="1822"/>
      <c r="F27" s="1822"/>
      <c r="G27" s="1822"/>
      <c r="H27" s="1822"/>
      <c r="I27" s="1822"/>
      <c r="J27" s="1822"/>
      <c r="K27" s="1823"/>
    </row>
    <row r="28" spans="1:11" s="62" customFormat="1" ht="12.6" thickBot="1" x14ac:dyDescent="0.25">
      <c r="A28" s="963" t="s">
        <v>111</v>
      </c>
      <c r="B28" s="1824" t="s">
        <v>218</v>
      </c>
      <c r="C28" s="1825"/>
      <c r="D28" s="1825"/>
      <c r="E28" s="1825"/>
      <c r="F28" s="1825"/>
      <c r="G28" s="1825"/>
      <c r="H28" s="1825"/>
      <c r="I28" s="1825"/>
      <c r="J28" s="1825"/>
      <c r="K28" s="1826"/>
    </row>
    <row r="29" spans="1:11" s="62" customFormat="1" ht="11.4" x14ac:dyDescent="0.2">
      <c r="A29" s="964">
        <v>15</v>
      </c>
      <c r="B29" s="1793" t="s">
        <v>219</v>
      </c>
      <c r="C29" s="1794"/>
      <c r="D29" s="1794"/>
      <c r="E29" s="1794"/>
      <c r="F29" s="1794"/>
      <c r="G29" s="1794"/>
      <c r="H29" s="1794"/>
      <c r="I29" s="1794"/>
      <c r="J29" s="1795"/>
      <c r="K29" s="976"/>
    </row>
    <row r="30" spans="1:11" s="62" customFormat="1" ht="11.4" x14ac:dyDescent="0.2">
      <c r="A30" s="975"/>
      <c r="B30" s="1830"/>
      <c r="C30" s="1831"/>
      <c r="D30" s="1831"/>
      <c r="E30" s="1831"/>
      <c r="F30" s="1831"/>
      <c r="G30" s="1831"/>
      <c r="H30" s="1831"/>
      <c r="I30" s="1831"/>
      <c r="J30" s="1832"/>
      <c r="K30" s="977"/>
    </row>
    <row r="31" spans="1:11" s="62" customFormat="1" ht="11.4" x14ac:dyDescent="0.2">
      <c r="A31" s="965">
        <v>16</v>
      </c>
      <c r="B31" s="1802" t="s">
        <v>220</v>
      </c>
      <c r="C31" s="1803"/>
      <c r="D31" s="1803"/>
      <c r="E31" s="1803"/>
      <c r="F31" s="1803"/>
      <c r="G31" s="1803"/>
      <c r="H31" s="1803"/>
      <c r="I31" s="1803"/>
      <c r="J31" s="1804"/>
      <c r="K31" s="978"/>
    </row>
    <row r="32" spans="1:11" s="62" customFormat="1" ht="11.4" x14ac:dyDescent="0.2">
      <c r="A32" s="965">
        <v>17</v>
      </c>
      <c r="B32" s="1802" t="s">
        <v>221</v>
      </c>
      <c r="C32" s="1803"/>
      <c r="D32" s="1803"/>
      <c r="E32" s="1803"/>
      <c r="F32" s="1803"/>
      <c r="G32" s="1803"/>
      <c r="H32" s="1803"/>
      <c r="I32" s="1803"/>
      <c r="J32" s="1804"/>
      <c r="K32" s="978"/>
    </row>
    <row r="33" spans="1:11" s="43" customFormat="1" ht="12" x14ac:dyDescent="0.25">
      <c r="A33" s="965">
        <v>18</v>
      </c>
      <c r="B33" s="1802" t="s">
        <v>222</v>
      </c>
      <c r="C33" s="1803"/>
      <c r="D33" s="1803"/>
      <c r="E33" s="1803"/>
      <c r="F33" s="1803"/>
      <c r="G33" s="1803"/>
      <c r="H33" s="1803"/>
      <c r="I33" s="1803"/>
      <c r="J33" s="1804"/>
      <c r="K33" s="978"/>
    </row>
    <row r="34" spans="1:11" s="62" customFormat="1" ht="11.4" x14ac:dyDescent="0.2">
      <c r="A34" s="965">
        <v>19</v>
      </c>
      <c r="B34" s="1802" t="s">
        <v>223</v>
      </c>
      <c r="C34" s="1803"/>
      <c r="D34" s="1803"/>
      <c r="E34" s="1803"/>
      <c r="F34" s="1803"/>
      <c r="G34" s="1803"/>
      <c r="H34" s="1803"/>
      <c r="I34" s="1803"/>
      <c r="J34" s="1804"/>
      <c r="K34" s="978"/>
    </row>
    <row r="35" spans="1:11" s="62" customFormat="1" ht="12" thickBot="1" x14ac:dyDescent="0.25">
      <c r="A35" s="967">
        <v>20</v>
      </c>
      <c r="B35" s="1808" t="s">
        <v>224</v>
      </c>
      <c r="C35" s="1809"/>
      <c r="D35" s="1809"/>
      <c r="E35" s="1809"/>
      <c r="F35" s="1809"/>
      <c r="G35" s="1809"/>
      <c r="H35" s="1809"/>
      <c r="I35" s="1809"/>
      <c r="J35" s="1810"/>
      <c r="K35" s="979">
        <f>SUM(K31:K34)</f>
        <v>0</v>
      </c>
    </row>
    <row r="36" spans="1:11" s="62" customFormat="1" ht="12" thickBot="1" x14ac:dyDescent="0.25">
      <c r="A36" s="1789"/>
      <c r="B36" s="1789"/>
      <c r="C36" s="1789"/>
      <c r="D36" s="1789"/>
      <c r="E36" s="1789"/>
      <c r="F36" s="1789"/>
      <c r="G36" s="1789"/>
      <c r="H36" s="1789"/>
      <c r="I36" s="1789"/>
      <c r="J36" s="1789"/>
      <c r="K36" s="1789"/>
    </row>
    <row r="37" spans="1:11" s="62" customFormat="1" ht="12" thickBot="1" x14ac:dyDescent="0.25">
      <c r="A37" s="1821" t="s">
        <v>225</v>
      </c>
      <c r="B37" s="1822"/>
      <c r="C37" s="1822"/>
      <c r="D37" s="1822"/>
      <c r="E37" s="1822"/>
      <c r="F37" s="1822"/>
      <c r="G37" s="1822"/>
      <c r="H37" s="1822"/>
      <c r="I37" s="1822"/>
      <c r="J37" s="1822"/>
      <c r="K37" s="1823"/>
    </row>
    <row r="38" spans="1:11" s="62" customFormat="1" ht="15.6" customHeight="1" thickBot="1" x14ac:dyDescent="0.25">
      <c r="A38" s="963" t="s">
        <v>111</v>
      </c>
      <c r="B38" s="1784"/>
      <c r="C38" s="1785"/>
      <c r="D38" s="1785"/>
      <c r="E38" s="1785"/>
      <c r="F38" s="1785"/>
      <c r="G38" s="1785"/>
      <c r="H38" s="1785"/>
      <c r="I38" s="1785"/>
      <c r="J38" s="1785"/>
      <c r="K38" s="1786"/>
    </row>
    <row r="39" spans="1:11" s="62" customFormat="1" ht="11.4" x14ac:dyDescent="0.2">
      <c r="A39" s="964">
        <v>21</v>
      </c>
      <c r="B39" s="1793" t="s">
        <v>226</v>
      </c>
      <c r="C39" s="1794"/>
      <c r="D39" s="1794"/>
      <c r="E39" s="1794"/>
      <c r="F39" s="1794"/>
      <c r="G39" s="1794"/>
      <c r="H39" s="1794"/>
      <c r="I39" s="1794"/>
      <c r="J39" s="1795"/>
      <c r="K39" s="980"/>
    </row>
    <row r="40" spans="1:11" s="62" customFormat="1" ht="11.4" x14ac:dyDescent="0.2">
      <c r="A40" s="965">
        <v>22</v>
      </c>
      <c r="B40" s="1802" t="s">
        <v>227</v>
      </c>
      <c r="C40" s="1803"/>
      <c r="D40" s="1803"/>
      <c r="E40" s="1803"/>
      <c r="F40" s="1803"/>
      <c r="G40" s="1803"/>
      <c r="H40" s="1803"/>
      <c r="I40" s="1803"/>
      <c r="J40" s="1804"/>
      <c r="K40" s="978"/>
    </row>
    <row r="41" spans="1:11" s="62" customFormat="1" ht="11.4" x14ac:dyDescent="0.2">
      <c r="A41" s="965">
        <v>23</v>
      </c>
      <c r="B41" s="1802" t="s">
        <v>228</v>
      </c>
      <c r="C41" s="1803"/>
      <c r="D41" s="1803"/>
      <c r="E41" s="1803"/>
      <c r="F41" s="1803"/>
      <c r="G41" s="1803"/>
      <c r="H41" s="1803"/>
      <c r="I41" s="1803"/>
      <c r="J41" s="1804"/>
      <c r="K41" s="978"/>
    </row>
    <row r="42" spans="1:11" s="62" customFormat="1" ht="11.4" x14ac:dyDescent="0.2">
      <c r="A42" s="965">
        <v>24</v>
      </c>
      <c r="B42" s="1802" t="s">
        <v>229</v>
      </c>
      <c r="C42" s="1803"/>
      <c r="D42" s="1803"/>
      <c r="E42" s="1803"/>
      <c r="F42" s="1803"/>
      <c r="G42" s="1803"/>
      <c r="H42" s="1803"/>
      <c r="I42" s="1803"/>
      <c r="J42" s="1804"/>
      <c r="K42" s="978"/>
    </row>
    <row r="43" spans="1:11" s="62" customFormat="1" ht="12" thickBot="1" x14ac:dyDescent="0.25">
      <c r="A43" s="967">
        <v>25</v>
      </c>
      <c r="B43" s="1808" t="s">
        <v>230</v>
      </c>
      <c r="C43" s="1809"/>
      <c r="D43" s="1809"/>
      <c r="E43" s="1809"/>
      <c r="F43" s="1809"/>
      <c r="G43" s="1809"/>
      <c r="H43" s="1809"/>
      <c r="I43" s="1809"/>
      <c r="J43" s="1810"/>
      <c r="K43" s="979">
        <f>SUM(K39:K42)</f>
        <v>0</v>
      </c>
    </row>
    <row r="44" spans="1:11" s="62" customFormat="1" ht="12" thickBot="1" x14ac:dyDescent="0.25">
      <c r="A44" s="1788"/>
      <c r="B44" s="1788"/>
      <c r="C44" s="1788"/>
      <c r="D44" s="1788"/>
      <c r="E44" s="1788"/>
      <c r="F44" s="1788"/>
      <c r="G44" s="1788"/>
      <c r="H44" s="1788"/>
      <c r="I44" s="1788"/>
      <c r="J44" s="1788"/>
      <c r="K44" s="1788"/>
    </row>
    <row r="45" spans="1:11" s="62" customFormat="1" ht="12" thickBot="1" x14ac:dyDescent="0.25">
      <c r="A45" s="1821" t="s">
        <v>231</v>
      </c>
      <c r="B45" s="1822"/>
      <c r="C45" s="1822"/>
      <c r="D45" s="1822"/>
      <c r="E45" s="1822"/>
      <c r="F45" s="1822"/>
      <c r="G45" s="1822"/>
      <c r="H45" s="1822"/>
      <c r="I45" s="1822"/>
      <c r="J45" s="1822"/>
      <c r="K45" s="1823"/>
    </row>
    <row r="46" spans="1:11" s="43" customFormat="1" ht="12.6" thickBot="1" x14ac:dyDescent="0.3">
      <c r="A46" s="963" t="s">
        <v>111</v>
      </c>
      <c r="B46" s="1824" t="s">
        <v>232</v>
      </c>
      <c r="C46" s="1825"/>
      <c r="D46" s="1825"/>
      <c r="E46" s="1825"/>
      <c r="F46" s="1825"/>
      <c r="G46" s="1825"/>
      <c r="H46" s="1825"/>
      <c r="I46" s="1825"/>
      <c r="J46" s="1825"/>
      <c r="K46" s="1826"/>
    </row>
    <row r="47" spans="1:11" s="43" customFormat="1" ht="12" x14ac:dyDescent="0.25">
      <c r="A47" s="964">
        <v>26</v>
      </c>
      <c r="B47" s="1793" t="s">
        <v>560</v>
      </c>
      <c r="C47" s="1794"/>
      <c r="D47" s="1794"/>
      <c r="E47" s="1794"/>
      <c r="F47" s="1794"/>
      <c r="G47" s="1794"/>
      <c r="H47" s="1794"/>
      <c r="I47" s="1794"/>
      <c r="J47" s="1795"/>
      <c r="K47" s="981">
        <f>K43-K35</f>
        <v>0</v>
      </c>
    </row>
    <row r="48" spans="1:11" s="62" customFormat="1" ht="11.4" x14ac:dyDescent="0.2">
      <c r="A48" s="965">
        <v>27</v>
      </c>
      <c r="B48" s="1802" t="s">
        <v>233</v>
      </c>
      <c r="C48" s="1803"/>
      <c r="D48" s="1803"/>
      <c r="E48" s="1803"/>
      <c r="F48" s="1803"/>
      <c r="G48" s="1803"/>
      <c r="H48" s="1803"/>
      <c r="I48" s="1803"/>
      <c r="J48" s="1804"/>
      <c r="K48" s="982">
        <f>K47*0.6</f>
        <v>0</v>
      </c>
    </row>
    <row r="49" spans="1:11" s="62" customFormat="1" ht="12" thickBot="1" x14ac:dyDescent="0.25">
      <c r="A49" s="967">
        <v>28</v>
      </c>
      <c r="B49" s="1808" t="s">
        <v>234</v>
      </c>
      <c r="C49" s="1809"/>
      <c r="D49" s="1809"/>
      <c r="E49" s="1809"/>
      <c r="F49" s="1809"/>
      <c r="G49" s="1809"/>
      <c r="H49" s="1809"/>
      <c r="I49" s="1809"/>
      <c r="J49" s="1810"/>
      <c r="K49" s="979">
        <f>K47*0.35</f>
        <v>0</v>
      </c>
    </row>
    <row r="50" spans="1:11" s="62" customFormat="1" ht="12" thickBot="1" x14ac:dyDescent="0.25">
      <c r="A50" s="1788"/>
      <c r="B50" s="1788"/>
      <c r="C50" s="1788"/>
      <c r="D50" s="1788"/>
      <c r="E50" s="1788"/>
      <c r="F50" s="1788"/>
      <c r="G50" s="1788"/>
      <c r="H50" s="1788"/>
      <c r="I50" s="1788"/>
      <c r="J50" s="1788"/>
      <c r="K50" s="1788"/>
    </row>
    <row r="51" spans="1:11" s="62" customFormat="1" ht="12" customHeight="1" x14ac:dyDescent="0.2">
      <c r="A51" s="1811" t="s">
        <v>235</v>
      </c>
      <c r="B51" s="1812"/>
      <c r="C51" s="1812"/>
      <c r="D51" s="1812"/>
      <c r="E51" s="1812"/>
      <c r="F51" s="1812"/>
      <c r="G51" s="1812"/>
      <c r="H51" s="1812"/>
      <c r="I51" s="1812"/>
      <c r="J51" s="1812"/>
      <c r="K51" s="1813"/>
    </row>
    <row r="52" spans="1:11" s="62" customFormat="1" ht="12" customHeight="1" thickBot="1" x14ac:dyDescent="0.25">
      <c r="A52" s="1814" t="s">
        <v>236</v>
      </c>
      <c r="B52" s="1815"/>
      <c r="C52" s="1815"/>
      <c r="D52" s="1815"/>
      <c r="E52" s="1815"/>
      <c r="F52" s="1815"/>
      <c r="G52" s="1815"/>
      <c r="H52" s="1815"/>
      <c r="I52" s="1815"/>
      <c r="J52" s="1815"/>
      <c r="K52" s="1816"/>
    </row>
    <row r="53" spans="1:11" s="62" customFormat="1" ht="34.799999999999997" thickBot="1" x14ac:dyDescent="0.25">
      <c r="A53" s="983" t="s">
        <v>111</v>
      </c>
      <c r="B53" s="1790" t="s">
        <v>1</v>
      </c>
      <c r="C53" s="1791"/>
      <c r="D53" s="1791"/>
      <c r="E53" s="1791"/>
      <c r="F53" s="1792"/>
      <c r="G53" s="1796" t="s">
        <v>237</v>
      </c>
      <c r="H53" s="1797"/>
      <c r="I53" s="1796" t="s">
        <v>238</v>
      </c>
      <c r="J53" s="1797"/>
      <c r="K53" s="984" t="s">
        <v>239</v>
      </c>
    </row>
    <row r="54" spans="1:11" s="62" customFormat="1" ht="11.4" x14ac:dyDescent="0.2">
      <c r="A54" s="964">
        <v>29</v>
      </c>
      <c r="B54" s="1793" t="s">
        <v>240</v>
      </c>
      <c r="C54" s="1794"/>
      <c r="D54" s="1794"/>
      <c r="E54" s="1794"/>
      <c r="F54" s="1795"/>
      <c r="G54" s="1817"/>
      <c r="H54" s="1818"/>
      <c r="I54" s="1798"/>
      <c r="J54" s="1799"/>
      <c r="K54" s="981">
        <f t="shared" ref="K54:K62" si="0">G54+I54</f>
        <v>0</v>
      </c>
    </row>
    <row r="55" spans="1:11" s="62" customFormat="1" ht="11.4" x14ac:dyDescent="0.2">
      <c r="A55" s="965">
        <v>30</v>
      </c>
      <c r="B55" s="1802" t="s">
        <v>241</v>
      </c>
      <c r="C55" s="1803"/>
      <c r="D55" s="1803"/>
      <c r="E55" s="1803"/>
      <c r="F55" s="1804"/>
      <c r="G55" s="1819"/>
      <c r="H55" s="1820"/>
      <c r="I55" s="1837"/>
      <c r="J55" s="1838"/>
      <c r="K55" s="982">
        <f t="shared" si="0"/>
        <v>0</v>
      </c>
    </row>
    <row r="56" spans="1:11" s="62" customFormat="1" ht="11.4" x14ac:dyDescent="0.2">
      <c r="A56" s="965">
        <v>31</v>
      </c>
      <c r="B56" s="1802" t="s">
        <v>242</v>
      </c>
      <c r="C56" s="1803"/>
      <c r="D56" s="1803"/>
      <c r="E56" s="1803"/>
      <c r="F56" s="1804"/>
      <c r="G56" s="1839"/>
      <c r="H56" s="1840"/>
      <c r="I56" s="1837"/>
      <c r="J56" s="1838"/>
      <c r="K56" s="982">
        <f t="shared" si="0"/>
        <v>0</v>
      </c>
    </row>
    <row r="57" spans="1:11" s="62" customFormat="1" ht="11.4" x14ac:dyDescent="0.2">
      <c r="A57" s="965">
        <v>32</v>
      </c>
      <c r="B57" s="1802" t="s">
        <v>243</v>
      </c>
      <c r="C57" s="1803"/>
      <c r="D57" s="1803"/>
      <c r="E57" s="1803"/>
      <c r="F57" s="1804"/>
      <c r="G57" s="1839"/>
      <c r="H57" s="1840"/>
      <c r="I57" s="1837"/>
      <c r="J57" s="1838"/>
      <c r="K57" s="982">
        <f t="shared" si="0"/>
        <v>0</v>
      </c>
    </row>
    <row r="58" spans="1:11" s="62" customFormat="1" ht="11.4" x14ac:dyDescent="0.2">
      <c r="A58" s="965">
        <v>33</v>
      </c>
      <c r="B58" s="1802" t="s">
        <v>492</v>
      </c>
      <c r="C58" s="1803"/>
      <c r="D58" s="1803"/>
      <c r="E58" s="1803"/>
      <c r="F58" s="1804"/>
      <c r="G58" s="1819"/>
      <c r="H58" s="1820"/>
      <c r="I58" s="1837"/>
      <c r="J58" s="1838"/>
      <c r="K58" s="982">
        <f t="shared" si="0"/>
        <v>0</v>
      </c>
    </row>
    <row r="59" spans="1:11" s="43" customFormat="1" ht="12" x14ac:dyDescent="0.25">
      <c r="A59" s="965">
        <v>34</v>
      </c>
      <c r="B59" s="1802" t="s">
        <v>244</v>
      </c>
      <c r="C59" s="1803"/>
      <c r="D59" s="1803"/>
      <c r="E59" s="1803"/>
      <c r="F59" s="1804"/>
      <c r="G59" s="1819"/>
      <c r="H59" s="1820"/>
      <c r="I59" s="1837"/>
      <c r="J59" s="1838"/>
      <c r="K59" s="982">
        <f t="shared" si="0"/>
        <v>0</v>
      </c>
    </row>
    <row r="60" spans="1:11" s="43" customFormat="1" ht="12" x14ac:dyDescent="0.25">
      <c r="A60" s="965">
        <v>35</v>
      </c>
      <c r="B60" s="1802" t="s">
        <v>245</v>
      </c>
      <c r="C60" s="1803"/>
      <c r="D60" s="1803"/>
      <c r="E60" s="1803"/>
      <c r="F60" s="1804"/>
      <c r="G60" s="1819"/>
      <c r="H60" s="1820"/>
      <c r="I60" s="1837"/>
      <c r="J60" s="1838"/>
      <c r="K60" s="982">
        <f t="shared" si="0"/>
        <v>0</v>
      </c>
    </row>
    <row r="61" spans="1:11" s="62" customFormat="1" ht="11.4" x14ac:dyDescent="0.2">
      <c r="A61" s="965">
        <v>36</v>
      </c>
      <c r="B61" s="1805" t="s">
        <v>246</v>
      </c>
      <c r="C61" s="1806"/>
      <c r="D61" s="1806"/>
      <c r="E61" s="1806"/>
      <c r="F61" s="1807"/>
      <c r="G61" s="1819"/>
      <c r="H61" s="1820"/>
      <c r="I61" s="1837"/>
      <c r="J61" s="1838"/>
      <c r="K61" s="982">
        <f t="shared" si="0"/>
        <v>0</v>
      </c>
    </row>
    <row r="62" spans="1:11" s="62" customFormat="1" ht="12" thickBot="1" x14ac:dyDescent="0.25">
      <c r="A62" s="967">
        <v>37</v>
      </c>
      <c r="B62" s="1808" t="s">
        <v>247</v>
      </c>
      <c r="C62" s="1809"/>
      <c r="D62" s="1809"/>
      <c r="E62" s="1809"/>
      <c r="F62" s="1810"/>
      <c r="G62" s="1800">
        <f>SUM(G54:G61)</f>
        <v>0</v>
      </c>
      <c r="H62" s="1801"/>
      <c r="I62" s="1841">
        <f>SUM(I54:I61)</f>
        <v>0</v>
      </c>
      <c r="J62" s="1842"/>
      <c r="K62" s="979">
        <f t="shared" si="0"/>
        <v>0</v>
      </c>
    </row>
    <row r="63" spans="1:11" s="62" customFormat="1" ht="12" thickBot="1" x14ac:dyDescent="0.25">
      <c r="A63" s="1787"/>
      <c r="B63" s="1787"/>
      <c r="C63" s="1787"/>
      <c r="D63" s="1787"/>
      <c r="E63" s="1787"/>
      <c r="F63" s="1787"/>
      <c r="G63" s="1787"/>
      <c r="H63" s="1787"/>
      <c r="I63" s="1787"/>
      <c r="J63" s="1787"/>
      <c r="K63" s="1787"/>
    </row>
    <row r="64" spans="1:11" s="62" customFormat="1" ht="12" thickBot="1" x14ac:dyDescent="0.25">
      <c r="A64" s="1821" t="s">
        <v>248</v>
      </c>
      <c r="B64" s="1822"/>
      <c r="C64" s="1822"/>
      <c r="D64" s="1822"/>
      <c r="E64" s="1822"/>
      <c r="F64" s="1822"/>
      <c r="G64" s="1822"/>
      <c r="H64" s="1822"/>
      <c r="I64" s="1822"/>
      <c r="J64" s="1822"/>
      <c r="K64" s="1823"/>
    </row>
    <row r="65" spans="1:11" s="62" customFormat="1" ht="12" thickBot="1" x14ac:dyDescent="0.25">
      <c r="A65" s="1821" t="s">
        <v>249</v>
      </c>
      <c r="B65" s="1822"/>
      <c r="C65" s="1822"/>
      <c r="D65" s="1822"/>
      <c r="E65" s="1822"/>
      <c r="F65" s="1822"/>
      <c r="G65" s="1822"/>
      <c r="H65" s="1822"/>
      <c r="I65" s="1822"/>
      <c r="J65" s="1822"/>
      <c r="K65" s="1823"/>
    </row>
    <row r="66" spans="1:11" s="43" customFormat="1" ht="12.6" thickBot="1" x14ac:dyDescent="0.3">
      <c r="A66" s="1843"/>
      <c r="B66" s="1843"/>
      <c r="C66" s="1843"/>
      <c r="D66" s="1843"/>
      <c r="E66" s="1843"/>
      <c r="F66" s="1843"/>
      <c r="G66" s="1843"/>
      <c r="H66" s="1843"/>
      <c r="I66" s="1843"/>
      <c r="J66" s="1843"/>
      <c r="K66" s="1843"/>
    </row>
    <row r="67" spans="1:11" s="62" customFormat="1" ht="12" thickBot="1" x14ac:dyDescent="0.25">
      <c r="A67" s="1784" t="s">
        <v>250</v>
      </c>
      <c r="B67" s="1785"/>
      <c r="C67" s="1785"/>
      <c r="D67" s="1785"/>
      <c r="E67" s="1785"/>
      <c r="F67" s="1785"/>
      <c r="G67" s="1785"/>
      <c r="H67" s="1785"/>
      <c r="I67" s="986"/>
      <c r="J67" s="994"/>
      <c r="K67" s="995">
        <f>K49</f>
        <v>0</v>
      </c>
    </row>
    <row r="68" spans="1:11" s="62" customFormat="1" ht="12" thickBot="1" x14ac:dyDescent="0.25">
      <c r="A68" s="1784" t="s">
        <v>251</v>
      </c>
      <c r="B68" s="1785"/>
      <c r="C68" s="1785"/>
      <c r="D68" s="1785"/>
      <c r="E68" s="1785"/>
      <c r="F68" s="1785"/>
      <c r="G68" s="1785"/>
      <c r="H68" s="1785"/>
      <c r="I68" s="987"/>
      <c r="J68" s="985"/>
      <c r="K68" s="996">
        <f>G62</f>
        <v>0</v>
      </c>
    </row>
    <row r="69" spans="1:11" s="62" customFormat="1" ht="12" thickBot="1" x14ac:dyDescent="0.25">
      <c r="A69" s="1784" t="s">
        <v>252</v>
      </c>
      <c r="B69" s="1785"/>
      <c r="C69" s="1785"/>
      <c r="D69" s="1785"/>
      <c r="E69" s="1785"/>
      <c r="F69" s="1785"/>
      <c r="G69" s="1785"/>
      <c r="H69" s="1785"/>
      <c r="I69" s="988"/>
      <c r="J69" s="997"/>
      <c r="K69" s="998" t="b">
        <f>IF(K68&gt;=K67,TRUE,FALSE)</f>
        <v>1</v>
      </c>
    </row>
    <row r="70" spans="1:11" s="62" customFormat="1" ht="12" thickBot="1" x14ac:dyDescent="0.25">
      <c r="A70" s="1843"/>
      <c r="B70" s="1843"/>
      <c r="C70" s="1843"/>
      <c r="D70" s="1843"/>
      <c r="E70" s="1843"/>
      <c r="F70" s="1843"/>
      <c r="G70" s="1843"/>
      <c r="H70" s="1843"/>
      <c r="I70" s="1844"/>
      <c r="J70" s="1844"/>
      <c r="K70" s="1844"/>
    </row>
    <row r="71" spans="1:11" s="62" customFormat="1" ht="12" thickBot="1" x14ac:dyDescent="0.25">
      <c r="A71" s="1821" t="s">
        <v>253</v>
      </c>
      <c r="B71" s="1822"/>
      <c r="C71" s="1822"/>
      <c r="D71" s="1822"/>
      <c r="E71" s="1822"/>
      <c r="F71" s="1822"/>
      <c r="G71" s="1822"/>
      <c r="H71" s="1822"/>
      <c r="I71" s="1822"/>
      <c r="J71" s="1822"/>
      <c r="K71" s="1823"/>
    </row>
    <row r="72" spans="1:11" s="62" customFormat="1" ht="12" thickBot="1" x14ac:dyDescent="0.25">
      <c r="A72" s="1843"/>
      <c r="B72" s="1843"/>
      <c r="C72" s="1843"/>
      <c r="D72" s="1843"/>
      <c r="E72" s="1843"/>
      <c r="F72" s="1843"/>
      <c r="G72" s="1843"/>
      <c r="H72" s="1843"/>
      <c r="I72" s="1843"/>
      <c r="J72" s="1843"/>
      <c r="K72" s="1843"/>
    </row>
    <row r="73" spans="1:11" s="62" customFormat="1" ht="12" thickBot="1" x14ac:dyDescent="0.25">
      <c r="A73" s="1784" t="s">
        <v>254</v>
      </c>
      <c r="B73" s="1785"/>
      <c r="C73" s="1785"/>
      <c r="D73" s="1785"/>
      <c r="E73" s="1785"/>
      <c r="F73" s="1785"/>
      <c r="G73" s="1785"/>
      <c r="H73" s="1786"/>
      <c r="I73" s="986"/>
      <c r="J73" s="989"/>
      <c r="K73" s="990">
        <f>K48</f>
        <v>0</v>
      </c>
    </row>
    <row r="74" spans="1:11" s="64" customFormat="1" ht="13.8" thickBot="1" x14ac:dyDescent="0.3">
      <c r="A74" s="1784" t="s">
        <v>255</v>
      </c>
      <c r="B74" s="1785"/>
      <c r="C74" s="1785"/>
      <c r="D74" s="1785"/>
      <c r="E74" s="1785"/>
      <c r="F74" s="1785"/>
      <c r="G74" s="1785"/>
      <c r="H74" s="1786"/>
      <c r="I74" s="987"/>
      <c r="J74" s="63"/>
      <c r="K74" s="991">
        <f>K62</f>
        <v>0</v>
      </c>
    </row>
    <row r="75" spans="1:11" s="64" customFormat="1" ht="13.8" thickBot="1" x14ac:dyDescent="0.3">
      <c r="A75" s="1784" t="s">
        <v>252</v>
      </c>
      <c r="B75" s="1785"/>
      <c r="C75" s="1785"/>
      <c r="D75" s="1785"/>
      <c r="E75" s="1785"/>
      <c r="F75" s="1785"/>
      <c r="G75" s="1785"/>
      <c r="H75" s="1786"/>
      <c r="I75" s="988"/>
      <c r="J75" s="992"/>
      <c r="K75" s="993" t="b">
        <f>IF(K74&gt;=K73,TRUE,FALSE)</f>
        <v>1</v>
      </c>
    </row>
    <row r="76" spans="1:11" s="64" customFormat="1" ht="13.8" thickBot="1" x14ac:dyDescent="0.3">
      <c r="A76" s="1844"/>
      <c r="B76" s="1844"/>
      <c r="C76" s="1844"/>
      <c r="D76" s="1844"/>
      <c r="E76" s="1844"/>
      <c r="F76" s="1844"/>
      <c r="G76" s="1844"/>
      <c r="H76" s="1844"/>
      <c r="I76" s="1844"/>
      <c r="J76" s="1844"/>
      <c r="K76" s="1844"/>
    </row>
    <row r="77" spans="1:11" s="64" customFormat="1" ht="13.8" thickBot="1" x14ac:dyDescent="0.3">
      <c r="A77" s="1824" t="s">
        <v>256</v>
      </c>
      <c r="B77" s="1825"/>
      <c r="C77" s="1825"/>
      <c r="D77" s="1825"/>
      <c r="E77" s="1825"/>
      <c r="F77" s="1825"/>
      <c r="G77" s="1825"/>
      <c r="H77" s="1825"/>
      <c r="I77" s="1825"/>
      <c r="J77" s="1825"/>
      <c r="K77" s="1826"/>
    </row>
    <row r="78" spans="1:11" s="64" customFormat="1" ht="13.2" x14ac:dyDescent="0.25">
      <c r="A78" s="1811" t="s">
        <v>257</v>
      </c>
      <c r="B78" s="1812"/>
      <c r="C78" s="1812"/>
      <c r="D78" s="1812"/>
      <c r="E78" s="1812"/>
      <c r="F78" s="1812"/>
      <c r="G78" s="1812"/>
      <c r="H78" s="1812"/>
      <c r="I78" s="1812"/>
      <c r="J78" s="1812"/>
      <c r="K78" s="1813"/>
    </row>
    <row r="79" spans="1:11" s="66" customFormat="1" ht="15" customHeight="1" x14ac:dyDescent="0.25">
      <c r="A79" s="1845"/>
      <c r="B79" s="1846"/>
      <c r="C79" s="1846"/>
      <c r="D79" s="1846"/>
      <c r="E79" s="1846"/>
      <c r="F79" s="1846"/>
      <c r="G79" s="1846"/>
      <c r="H79" s="1846"/>
      <c r="I79" s="1846"/>
      <c r="J79" s="1846"/>
      <c r="K79" s="1847"/>
    </row>
    <row r="80" spans="1:11" s="66" customFormat="1" ht="13.2" x14ac:dyDescent="0.25">
      <c r="A80" s="1848"/>
      <c r="B80" s="1849"/>
      <c r="C80" s="1849"/>
      <c r="D80" s="1849"/>
      <c r="E80" s="1849"/>
      <c r="F80" s="1849"/>
      <c r="G80" s="1849"/>
      <c r="H80" s="1849"/>
      <c r="I80" s="1849"/>
      <c r="J80" s="1849"/>
      <c r="K80" s="1850"/>
    </row>
    <row r="81" spans="1:11" s="66" customFormat="1" ht="13.2" x14ac:dyDescent="0.25">
      <c r="A81" s="1848"/>
      <c r="B81" s="1849"/>
      <c r="C81" s="1849"/>
      <c r="D81" s="1849"/>
      <c r="E81" s="1849"/>
      <c r="F81" s="1849"/>
      <c r="G81" s="1849"/>
      <c r="H81" s="1849"/>
      <c r="I81" s="1849"/>
      <c r="J81" s="1849"/>
      <c r="K81" s="1850"/>
    </row>
    <row r="82" spans="1:11" s="66" customFormat="1" ht="13.2" x14ac:dyDescent="0.25">
      <c r="A82" s="1848"/>
      <c r="B82" s="1849"/>
      <c r="C82" s="1849"/>
      <c r="D82" s="1849"/>
      <c r="E82" s="1849"/>
      <c r="F82" s="1849"/>
      <c r="G82" s="1849"/>
      <c r="H82" s="1849"/>
      <c r="I82" s="1849"/>
      <c r="J82" s="1849"/>
      <c r="K82" s="1850"/>
    </row>
    <row r="83" spans="1:11" s="66" customFormat="1" ht="13.2" x14ac:dyDescent="0.25">
      <c r="A83" s="1848"/>
      <c r="B83" s="1849"/>
      <c r="C83" s="1849"/>
      <c r="D83" s="1849"/>
      <c r="E83" s="1849"/>
      <c r="F83" s="1849"/>
      <c r="G83" s="1849"/>
      <c r="H83" s="1849"/>
      <c r="I83" s="1849"/>
      <c r="J83" s="1849"/>
      <c r="K83" s="1850"/>
    </row>
    <row r="84" spans="1:11" s="66" customFormat="1" ht="13.2" x14ac:dyDescent="0.25">
      <c r="A84" s="1848"/>
      <c r="B84" s="1849"/>
      <c r="C84" s="1849"/>
      <c r="D84" s="1849"/>
      <c r="E84" s="1849"/>
      <c r="F84" s="1849"/>
      <c r="G84" s="1849"/>
      <c r="H84" s="1849"/>
      <c r="I84" s="1849"/>
      <c r="J84" s="1849"/>
      <c r="K84" s="1850"/>
    </row>
    <row r="85" spans="1:11" s="66" customFormat="1" ht="13.2" x14ac:dyDescent="0.25">
      <c r="A85" s="1848"/>
      <c r="B85" s="1849"/>
      <c r="C85" s="1849"/>
      <c r="D85" s="1849"/>
      <c r="E85" s="1849"/>
      <c r="F85" s="1849"/>
      <c r="G85" s="1849"/>
      <c r="H85" s="1849"/>
      <c r="I85" s="1849"/>
      <c r="J85" s="1849"/>
      <c r="K85" s="1850"/>
    </row>
    <row r="86" spans="1:11" s="66" customFormat="1" ht="13.2" x14ac:dyDescent="0.25">
      <c r="A86" s="1848"/>
      <c r="B86" s="1849"/>
      <c r="C86" s="1849"/>
      <c r="D86" s="1849"/>
      <c r="E86" s="1849"/>
      <c r="F86" s="1849"/>
      <c r="G86" s="1849"/>
      <c r="H86" s="1849"/>
      <c r="I86" s="1849"/>
      <c r="J86" s="1849"/>
      <c r="K86" s="1850"/>
    </row>
    <row r="87" spans="1:11" s="66" customFormat="1" ht="13.2" x14ac:dyDescent="0.25">
      <c r="A87" s="1848"/>
      <c r="B87" s="1849"/>
      <c r="C87" s="1849"/>
      <c r="D87" s="1849"/>
      <c r="E87" s="1849"/>
      <c r="F87" s="1849"/>
      <c r="G87" s="1849"/>
      <c r="H87" s="1849"/>
      <c r="I87" s="1849"/>
      <c r="J87" s="1849"/>
      <c r="K87" s="1850"/>
    </row>
    <row r="88" spans="1:11" s="66" customFormat="1" ht="13.2" x14ac:dyDescent="0.25">
      <c r="A88" s="1848"/>
      <c r="B88" s="1849"/>
      <c r="C88" s="1849"/>
      <c r="D88" s="1849"/>
      <c r="E88" s="1849"/>
      <c r="F88" s="1849"/>
      <c r="G88" s="1849"/>
      <c r="H88" s="1849"/>
      <c r="I88" s="1849"/>
      <c r="J88" s="1849"/>
      <c r="K88" s="1850"/>
    </row>
    <row r="89" spans="1:11" s="66" customFormat="1" ht="13.2" x14ac:dyDescent="0.25">
      <c r="A89" s="1848"/>
      <c r="B89" s="1849"/>
      <c r="C89" s="1849"/>
      <c r="D89" s="1849"/>
      <c r="E89" s="1849"/>
      <c r="F89" s="1849"/>
      <c r="G89" s="1849"/>
      <c r="H89" s="1849"/>
      <c r="I89" s="1849"/>
      <c r="J89" s="1849"/>
      <c r="K89" s="1850"/>
    </row>
    <row r="90" spans="1:11" s="66" customFormat="1" ht="13.2" x14ac:dyDescent="0.25">
      <c r="A90" s="1848"/>
      <c r="B90" s="1849"/>
      <c r="C90" s="1849"/>
      <c r="D90" s="1849"/>
      <c r="E90" s="1849"/>
      <c r="F90" s="1849"/>
      <c r="G90" s="1849"/>
      <c r="H90" s="1849"/>
      <c r="I90" s="1849"/>
      <c r="J90" s="1849"/>
      <c r="K90" s="1850"/>
    </row>
    <row r="91" spans="1:11" s="66" customFormat="1" ht="13.2" x14ac:dyDescent="0.25">
      <c r="A91" s="1848"/>
      <c r="B91" s="1849"/>
      <c r="C91" s="1849"/>
      <c r="D91" s="1849"/>
      <c r="E91" s="1849"/>
      <c r="F91" s="1849"/>
      <c r="G91" s="1849"/>
      <c r="H91" s="1849"/>
      <c r="I91" s="1849"/>
      <c r="J91" s="1849"/>
      <c r="K91" s="1850"/>
    </row>
    <row r="92" spans="1:11" s="66" customFormat="1" ht="13.2" x14ac:dyDescent="0.25">
      <c r="A92" s="1848"/>
      <c r="B92" s="1849"/>
      <c r="C92" s="1849"/>
      <c r="D92" s="1849"/>
      <c r="E92" s="1849"/>
      <c r="F92" s="1849"/>
      <c r="G92" s="1849"/>
      <c r="H92" s="1849"/>
      <c r="I92" s="1849"/>
      <c r="J92" s="1849"/>
      <c r="K92" s="1850"/>
    </row>
    <row r="93" spans="1:11" s="66" customFormat="1" ht="13.2" x14ac:dyDescent="0.25">
      <c r="A93" s="1848"/>
      <c r="B93" s="1849"/>
      <c r="C93" s="1849"/>
      <c r="D93" s="1849"/>
      <c r="E93" s="1849"/>
      <c r="F93" s="1849"/>
      <c r="G93" s="1849"/>
      <c r="H93" s="1849"/>
      <c r="I93" s="1849"/>
      <c r="J93" s="1849"/>
      <c r="K93" s="1850"/>
    </row>
    <row r="94" spans="1:11" s="66" customFormat="1" ht="13.2" x14ac:dyDescent="0.25">
      <c r="A94" s="1848"/>
      <c r="B94" s="1849"/>
      <c r="C94" s="1849"/>
      <c r="D94" s="1849"/>
      <c r="E94" s="1849"/>
      <c r="F94" s="1849"/>
      <c r="G94" s="1849"/>
      <c r="H94" s="1849"/>
      <c r="I94" s="1849"/>
      <c r="J94" s="1849"/>
      <c r="K94" s="1850"/>
    </row>
    <row r="95" spans="1:11" s="66" customFormat="1" ht="13.2" x14ac:dyDescent="0.25">
      <c r="A95" s="1848"/>
      <c r="B95" s="1849"/>
      <c r="C95" s="1849"/>
      <c r="D95" s="1849"/>
      <c r="E95" s="1849"/>
      <c r="F95" s="1849"/>
      <c r="G95" s="1849"/>
      <c r="H95" s="1849"/>
      <c r="I95" s="1849"/>
      <c r="J95" s="1849"/>
      <c r="K95" s="1850"/>
    </row>
    <row r="96" spans="1:11" s="66" customFormat="1" ht="13.2" x14ac:dyDescent="0.25">
      <c r="A96" s="1848"/>
      <c r="B96" s="1849"/>
      <c r="C96" s="1849"/>
      <c r="D96" s="1849"/>
      <c r="E96" s="1849"/>
      <c r="F96" s="1849"/>
      <c r="G96" s="1849"/>
      <c r="H96" s="1849"/>
      <c r="I96" s="1849"/>
      <c r="J96" s="1849"/>
      <c r="K96" s="1850"/>
    </row>
    <row r="97" spans="1:11" s="66" customFormat="1" ht="13.2" x14ac:dyDescent="0.25">
      <c r="A97" s="1851"/>
      <c r="B97" s="1852"/>
      <c r="C97" s="1852"/>
      <c r="D97" s="1852"/>
      <c r="E97" s="1852"/>
      <c r="F97" s="1852"/>
      <c r="G97" s="1852"/>
      <c r="H97" s="1852"/>
      <c r="I97" s="1852"/>
      <c r="J97" s="1852"/>
      <c r="K97" s="1853"/>
    </row>
    <row r="98" spans="1:1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42" spans="12:12" x14ac:dyDescent="0.3">
      <c r="L142" s="1265"/>
    </row>
  </sheetData>
  <sheetProtection algorithmName="SHA-512" hashValue="AX+fezWbvZ96NSR61DcFp4iLkKpjoJzDl2fuD4+ADL3mA2l6So0arECXaN3KTxQ6g/sL5jKKQSrB58HKeHpunQ==" saltValue="jALcAy4egjJIVZuywyBtnw==" spinCount="100000" sheet="1" scenarios="1"/>
  <mergeCells count="102">
    <mergeCell ref="A78:K78"/>
    <mergeCell ref="A67:H67"/>
    <mergeCell ref="A68:H68"/>
    <mergeCell ref="A69:H69"/>
    <mergeCell ref="A71:K71"/>
    <mergeCell ref="A73:H73"/>
    <mergeCell ref="A74:H74"/>
    <mergeCell ref="A75:H75"/>
    <mergeCell ref="A79:K97"/>
    <mergeCell ref="I55:J55"/>
    <mergeCell ref="I56:J56"/>
    <mergeCell ref="I57:J57"/>
    <mergeCell ref="I58:J58"/>
    <mergeCell ref="I59:J59"/>
    <mergeCell ref="A77:K77"/>
    <mergeCell ref="G56:H56"/>
    <mergeCell ref="G57:H57"/>
    <mergeCell ref="G58:H58"/>
    <mergeCell ref="G59:H59"/>
    <mergeCell ref="G60:H60"/>
    <mergeCell ref="I60:J60"/>
    <mergeCell ref="I61:J61"/>
    <mergeCell ref="I62:J62"/>
    <mergeCell ref="A64:K64"/>
    <mergeCell ref="A65:K65"/>
    <mergeCell ref="G61:H61"/>
    <mergeCell ref="A66:K66"/>
    <mergeCell ref="A70:K70"/>
    <mergeCell ref="A72:K72"/>
    <mergeCell ref="A76:K76"/>
    <mergeCell ref="J2:K2"/>
    <mergeCell ref="J3:K3"/>
    <mergeCell ref="A1:K1"/>
    <mergeCell ref="B25:J25"/>
    <mergeCell ref="A8:K8"/>
    <mergeCell ref="A9:K9"/>
    <mergeCell ref="B10:J10"/>
    <mergeCell ref="B17:J17"/>
    <mergeCell ref="B18:J18"/>
    <mergeCell ref="B19:J19"/>
    <mergeCell ref="B20:J20"/>
    <mergeCell ref="B22:J22"/>
    <mergeCell ref="B23:J23"/>
    <mergeCell ref="B24:J24"/>
    <mergeCell ref="A2:B2"/>
    <mergeCell ref="B16:J16"/>
    <mergeCell ref="C2:G2"/>
    <mergeCell ref="H2:I2"/>
    <mergeCell ref="A3:B3"/>
    <mergeCell ref="D3:G3"/>
    <mergeCell ref="H3:I3"/>
    <mergeCell ref="A6:K6"/>
    <mergeCell ref="B13:J13"/>
    <mergeCell ref="B11:J11"/>
    <mergeCell ref="B12:J12"/>
    <mergeCell ref="B14:J14"/>
    <mergeCell ref="B15:J15"/>
    <mergeCell ref="B39:J39"/>
    <mergeCell ref="B47:J47"/>
    <mergeCell ref="B48:J48"/>
    <mergeCell ref="B49:J49"/>
    <mergeCell ref="B41:J41"/>
    <mergeCell ref="B42:J42"/>
    <mergeCell ref="B43:J43"/>
    <mergeCell ref="A45:K45"/>
    <mergeCell ref="B46:K46"/>
    <mergeCell ref="B40:J40"/>
    <mergeCell ref="A27:K27"/>
    <mergeCell ref="B28:K28"/>
    <mergeCell ref="B29:J29"/>
    <mergeCell ref="B31:J31"/>
    <mergeCell ref="B32:J32"/>
    <mergeCell ref="B33:J33"/>
    <mergeCell ref="B34:J34"/>
    <mergeCell ref="B35:J35"/>
    <mergeCell ref="A37:K37"/>
    <mergeCell ref="B21:J21"/>
    <mergeCell ref="B30:J30"/>
    <mergeCell ref="B38:K38"/>
    <mergeCell ref="A63:K63"/>
    <mergeCell ref="A50:K50"/>
    <mergeCell ref="A44:K44"/>
    <mergeCell ref="A36:K36"/>
    <mergeCell ref="A26:K26"/>
    <mergeCell ref="B53:F53"/>
    <mergeCell ref="B54:F54"/>
    <mergeCell ref="I53:J53"/>
    <mergeCell ref="I54:J54"/>
    <mergeCell ref="G62:H62"/>
    <mergeCell ref="B60:F60"/>
    <mergeCell ref="B61:F61"/>
    <mergeCell ref="B62:F62"/>
    <mergeCell ref="B56:F56"/>
    <mergeCell ref="B57:F57"/>
    <mergeCell ref="B58:F58"/>
    <mergeCell ref="B59:F59"/>
    <mergeCell ref="A51:K51"/>
    <mergeCell ref="A52:K52"/>
    <mergeCell ref="G53:H53"/>
    <mergeCell ref="G54:H54"/>
    <mergeCell ref="G55:H55"/>
    <mergeCell ref="B55:F55"/>
  </mergeCell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  <rowBreaks count="1" manualBreakCount="1">
    <brk id="5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0"/>
  <sheetViews>
    <sheetView zoomScaleNormal="100" workbookViewId="0">
      <selection sqref="A1:I1"/>
    </sheetView>
  </sheetViews>
  <sheetFormatPr defaultRowHeight="14.4" x14ac:dyDescent="0.3"/>
  <cols>
    <col min="1" max="1" width="11.36328125" style="58" customWidth="1"/>
    <col min="2" max="2" width="8.6328125" style="58" customWidth="1"/>
    <col min="3" max="3" width="7.453125" style="58" customWidth="1"/>
    <col min="4" max="4" width="8.90625" style="58" customWidth="1"/>
    <col min="5" max="5" width="9.6328125" style="58" customWidth="1"/>
    <col min="6" max="6" width="12.36328125" style="58" customWidth="1"/>
    <col min="7" max="7" width="8.6328125" style="58" customWidth="1"/>
    <col min="8" max="8" width="9" style="58" customWidth="1"/>
    <col min="9" max="9" width="3.81640625" style="58" customWidth="1"/>
    <col min="10" max="254" width="8.90625" style="58"/>
    <col min="255" max="255" width="11.36328125" style="58" customWidth="1"/>
    <col min="256" max="256" width="6.54296875" style="58" customWidth="1"/>
    <col min="257" max="257" width="7.54296875" style="58" customWidth="1"/>
    <col min="258" max="258" width="6.453125" style="58" customWidth="1"/>
    <col min="259" max="259" width="6.90625" style="58" customWidth="1"/>
    <col min="260" max="260" width="6.453125" style="58" customWidth="1"/>
    <col min="261" max="262" width="6.54296875" style="58" customWidth="1"/>
    <col min="263" max="263" width="3.81640625" style="58" customWidth="1"/>
    <col min="264" max="264" width="6.453125" style="58" customWidth="1"/>
    <col min="265" max="265" width="8.6328125" style="58" bestFit="1" customWidth="1"/>
    <col min="266" max="510" width="8.90625" style="58"/>
    <col min="511" max="511" width="11.36328125" style="58" customWidth="1"/>
    <col min="512" max="512" width="6.54296875" style="58" customWidth="1"/>
    <col min="513" max="513" width="7.54296875" style="58" customWidth="1"/>
    <col min="514" max="514" width="6.453125" style="58" customWidth="1"/>
    <col min="515" max="515" width="6.90625" style="58" customWidth="1"/>
    <col min="516" max="516" width="6.453125" style="58" customWidth="1"/>
    <col min="517" max="518" width="6.54296875" style="58" customWidth="1"/>
    <col min="519" max="519" width="3.81640625" style="58" customWidth="1"/>
    <col min="520" max="520" width="6.453125" style="58" customWidth="1"/>
    <col min="521" max="521" width="8.6328125" style="58" bestFit="1" customWidth="1"/>
    <col min="522" max="766" width="8.90625" style="58"/>
    <col min="767" max="767" width="11.36328125" style="58" customWidth="1"/>
    <col min="768" max="768" width="6.54296875" style="58" customWidth="1"/>
    <col min="769" max="769" width="7.54296875" style="58" customWidth="1"/>
    <col min="770" max="770" width="6.453125" style="58" customWidth="1"/>
    <col min="771" max="771" width="6.90625" style="58" customWidth="1"/>
    <col min="772" max="772" width="6.453125" style="58" customWidth="1"/>
    <col min="773" max="774" width="6.54296875" style="58" customWidth="1"/>
    <col min="775" max="775" width="3.81640625" style="58" customWidth="1"/>
    <col min="776" max="776" width="6.453125" style="58" customWidth="1"/>
    <col min="777" max="777" width="8.6328125" style="58" bestFit="1" customWidth="1"/>
    <col min="778" max="1022" width="8.90625" style="58"/>
    <col min="1023" max="1023" width="11.36328125" style="58" customWidth="1"/>
    <col min="1024" max="1024" width="6.54296875" style="58" customWidth="1"/>
    <col min="1025" max="1025" width="7.54296875" style="58" customWidth="1"/>
    <col min="1026" max="1026" width="6.453125" style="58" customWidth="1"/>
    <col min="1027" max="1027" width="6.90625" style="58" customWidth="1"/>
    <col min="1028" max="1028" width="6.453125" style="58" customWidth="1"/>
    <col min="1029" max="1030" width="6.54296875" style="58" customWidth="1"/>
    <col min="1031" max="1031" width="3.81640625" style="58" customWidth="1"/>
    <col min="1032" max="1032" width="6.453125" style="58" customWidth="1"/>
    <col min="1033" max="1033" width="8.6328125" style="58" bestFit="1" customWidth="1"/>
    <col min="1034" max="1278" width="8.90625" style="58"/>
    <col min="1279" max="1279" width="11.36328125" style="58" customWidth="1"/>
    <col min="1280" max="1280" width="6.54296875" style="58" customWidth="1"/>
    <col min="1281" max="1281" width="7.54296875" style="58" customWidth="1"/>
    <col min="1282" max="1282" width="6.453125" style="58" customWidth="1"/>
    <col min="1283" max="1283" width="6.90625" style="58" customWidth="1"/>
    <col min="1284" max="1284" width="6.453125" style="58" customWidth="1"/>
    <col min="1285" max="1286" width="6.54296875" style="58" customWidth="1"/>
    <col min="1287" max="1287" width="3.81640625" style="58" customWidth="1"/>
    <col min="1288" max="1288" width="6.453125" style="58" customWidth="1"/>
    <col min="1289" max="1289" width="8.6328125" style="58" bestFit="1" customWidth="1"/>
    <col min="1290" max="1534" width="8.90625" style="58"/>
    <col min="1535" max="1535" width="11.36328125" style="58" customWidth="1"/>
    <col min="1536" max="1536" width="6.54296875" style="58" customWidth="1"/>
    <col min="1537" max="1537" width="7.54296875" style="58" customWidth="1"/>
    <col min="1538" max="1538" width="6.453125" style="58" customWidth="1"/>
    <col min="1539" max="1539" width="6.90625" style="58" customWidth="1"/>
    <col min="1540" max="1540" width="6.453125" style="58" customWidth="1"/>
    <col min="1541" max="1542" width="6.54296875" style="58" customWidth="1"/>
    <col min="1543" max="1543" width="3.81640625" style="58" customWidth="1"/>
    <col min="1544" max="1544" width="6.453125" style="58" customWidth="1"/>
    <col min="1545" max="1545" width="8.6328125" style="58" bestFit="1" customWidth="1"/>
    <col min="1546" max="1790" width="8.90625" style="58"/>
    <col min="1791" max="1791" width="11.36328125" style="58" customWidth="1"/>
    <col min="1792" max="1792" width="6.54296875" style="58" customWidth="1"/>
    <col min="1793" max="1793" width="7.54296875" style="58" customWidth="1"/>
    <col min="1794" max="1794" width="6.453125" style="58" customWidth="1"/>
    <col min="1795" max="1795" width="6.90625" style="58" customWidth="1"/>
    <col min="1796" max="1796" width="6.453125" style="58" customWidth="1"/>
    <col min="1797" max="1798" width="6.54296875" style="58" customWidth="1"/>
    <col min="1799" max="1799" width="3.81640625" style="58" customWidth="1"/>
    <col min="1800" max="1800" width="6.453125" style="58" customWidth="1"/>
    <col min="1801" max="1801" width="8.6328125" style="58" bestFit="1" customWidth="1"/>
    <col min="1802" max="2046" width="8.90625" style="58"/>
    <col min="2047" max="2047" width="11.36328125" style="58" customWidth="1"/>
    <col min="2048" max="2048" width="6.54296875" style="58" customWidth="1"/>
    <col min="2049" max="2049" width="7.54296875" style="58" customWidth="1"/>
    <col min="2050" max="2050" width="6.453125" style="58" customWidth="1"/>
    <col min="2051" max="2051" width="6.90625" style="58" customWidth="1"/>
    <col min="2052" max="2052" width="6.453125" style="58" customWidth="1"/>
    <col min="2053" max="2054" width="6.54296875" style="58" customWidth="1"/>
    <col min="2055" max="2055" width="3.81640625" style="58" customWidth="1"/>
    <col min="2056" max="2056" width="6.453125" style="58" customWidth="1"/>
    <col min="2057" max="2057" width="8.6328125" style="58" bestFit="1" customWidth="1"/>
    <col min="2058" max="2302" width="8.90625" style="58"/>
    <col min="2303" max="2303" width="11.36328125" style="58" customWidth="1"/>
    <col min="2304" max="2304" width="6.54296875" style="58" customWidth="1"/>
    <col min="2305" max="2305" width="7.54296875" style="58" customWidth="1"/>
    <col min="2306" max="2306" width="6.453125" style="58" customWidth="1"/>
    <col min="2307" max="2307" width="6.90625" style="58" customWidth="1"/>
    <col min="2308" max="2308" width="6.453125" style="58" customWidth="1"/>
    <col min="2309" max="2310" width="6.54296875" style="58" customWidth="1"/>
    <col min="2311" max="2311" width="3.81640625" style="58" customWidth="1"/>
    <col min="2312" max="2312" width="6.453125" style="58" customWidth="1"/>
    <col min="2313" max="2313" width="8.6328125" style="58" bestFit="1" customWidth="1"/>
    <col min="2314" max="2558" width="8.90625" style="58"/>
    <col min="2559" max="2559" width="11.36328125" style="58" customWidth="1"/>
    <col min="2560" max="2560" width="6.54296875" style="58" customWidth="1"/>
    <col min="2561" max="2561" width="7.54296875" style="58" customWidth="1"/>
    <col min="2562" max="2562" width="6.453125" style="58" customWidth="1"/>
    <col min="2563" max="2563" width="6.90625" style="58" customWidth="1"/>
    <col min="2564" max="2564" width="6.453125" style="58" customWidth="1"/>
    <col min="2565" max="2566" width="6.54296875" style="58" customWidth="1"/>
    <col min="2567" max="2567" width="3.81640625" style="58" customWidth="1"/>
    <col min="2568" max="2568" width="6.453125" style="58" customWidth="1"/>
    <col min="2569" max="2569" width="8.6328125" style="58" bestFit="1" customWidth="1"/>
    <col min="2570" max="2814" width="8.90625" style="58"/>
    <col min="2815" max="2815" width="11.36328125" style="58" customWidth="1"/>
    <col min="2816" max="2816" width="6.54296875" style="58" customWidth="1"/>
    <col min="2817" max="2817" width="7.54296875" style="58" customWidth="1"/>
    <col min="2818" max="2818" width="6.453125" style="58" customWidth="1"/>
    <col min="2819" max="2819" width="6.90625" style="58" customWidth="1"/>
    <col min="2820" max="2820" width="6.453125" style="58" customWidth="1"/>
    <col min="2821" max="2822" width="6.54296875" style="58" customWidth="1"/>
    <col min="2823" max="2823" width="3.81640625" style="58" customWidth="1"/>
    <col min="2824" max="2824" width="6.453125" style="58" customWidth="1"/>
    <col min="2825" max="2825" width="8.6328125" style="58" bestFit="1" customWidth="1"/>
    <col min="2826" max="3070" width="8.90625" style="58"/>
    <col min="3071" max="3071" width="11.36328125" style="58" customWidth="1"/>
    <col min="3072" max="3072" width="6.54296875" style="58" customWidth="1"/>
    <col min="3073" max="3073" width="7.54296875" style="58" customWidth="1"/>
    <col min="3074" max="3074" width="6.453125" style="58" customWidth="1"/>
    <col min="3075" max="3075" width="6.90625" style="58" customWidth="1"/>
    <col min="3076" max="3076" width="6.453125" style="58" customWidth="1"/>
    <col min="3077" max="3078" width="6.54296875" style="58" customWidth="1"/>
    <col min="3079" max="3079" width="3.81640625" style="58" customWidth="1"/>
    <col min="3080" max="3080" width="6.453125" style="58" customWidth="1"/>
    <col min="3081" max="3081" width="8.6328125" style="58" bestFit="1" customWidth="1"/>
    <col min="3082" max="3326" width="8.90625" style="58"/>
    <col min="3327" max="3327" width="11.36328125" style="58" customWidth="1"/>
    <col min="3328" max="3328" width="6.54296875" style="58" customWidth="1"/>
    <col min="3329" max="3329" width="7.54296875" style="58" customWidth="1"/>
    <col min="3330" max="3330" width="6.453125" style="58" customWidth="1"/>
    <col min="3331" max="3331" width="6.90625" style="58" customWidth="1"/>
    <col min="3332" max="3332" width="6.453125" style="58" customWidth="1"/>
    <col min="3333" max="3334" width="6.54296875" style="58" customWidth="1"/>
    <col min="3335" max="3335" width="3.81640625" style="58" customWidth="1"/>
    <col min="3336" max="3336" width="6.453125" style="58" customWidth="1"/>
    <col min="3337" max="3337" width="8.6328125" style="58" bestFit="1" customWidth="1"/>
    <col min="3338" max="3582" width="8.90625" style="58"/>
    <col min="3583" max="3583" width="11.36328125" style="58" customWidth="1"/>
    <col min="3584" max="3584" width="6.54296875" style="58" customWidth="1"/>
    <col min="3585" max="3585" width="7.54296875" style="58" customWidth="1"/>
    <col min="3586" max="3586" width="6.453125" style="58" customWidth="1"/>
    <col min="3587" max="3587" width="6.90625" style="58" customWidth="1"/>
    <col min="3588" max="3588" width="6.453125" style="58" customWidth="1"/>
    <col min="3589" max="3590" width="6.54296875" style="58" customWidth="1"/>
    <col min="3591" max="3591" width="3.81640625" style="58" customWidth="1"/>
    <col min="3592" max="3592" width="6.453125" style="58" customWidth="1"/>
    <col min="3593" max="3593" width="8.6328125" style="58" bestFit="1" customWidth="1"/>
    <col min="3594" max="3838" width="8.90625" style="58"/>
    <col min="3839" max="3839" width="11.36328125" style="58" customWidth="1"/>
    <col min="3840" max="3840" width="6.54296875" style="58" customWidth="1"/>
    <col min="3841" max="3841" width="7.54296875" style="58" customWidth="1"/>
    <col min="3842" max="3842" width="6.453125" style="58" customWidth="1"/>
    <col min="3843" max="3843" width="6.90625" style="58" customWidth="1"/>
    <col min="3844" max="3844" width="6.453125" style="58" customWidth="1"/>
    <col min="3845" max="3846" width="6.54296875" style="58" customWidth="1"/>
    <col min="3847" max="3847" width="3.81640625" style="58" customWidth="1"/>
    <col min="3848" max="3848" width="6.453125" style="58" customWidth="1"/>
    <col min="3849" max="3849" width="8.6328125" style="58" bestFit="1" customWidth="1"/>
    <col min="3850" max="4094" width="8.90625" style="58"/>
    <col min="4095" max="4095" width="11.36328125" style="58" customWidth="1"/>
    <col min="4096" max="4096" width="6.54296875" style="58" customWidth="1"/>
    <col min="4097" max="4097" width="7.54296875" style="58" customWidth="1"/>
    <col min="4098" max="4098" width="6.453125" style="58" customWidth="1"/>
    <col min="4099" max="4099" width="6.90625" style="58" customWidth="1"/>
    <col min="4100" max="4100" width="6.453125" style="58" customWidth="1"/>
    <col min="4101" max="4102" width="6.54296875" style="58" customWidth="1"/>
    <col min="4103" max="4103" width="3.81640625" style="58" customWidth="1"/>
    <col min="4104" max="4104" width="6.453125" style="58" customWidth="1"/>
    <col min="4105" max="4105" width="8.6328125" style="58" bestFit="1" customWidth="1"/>
    <col min="4106" max="4350" width="8.90625" style="58"/>
    <col min="4351" max="4351" width="11.36328125" style="58" customWidth="1"/>
    <col min="4352" max="4352" width="6.54296875" style="58" customWidth="1"/>
    <col min="4353" max="4353" width="7.54296875" style="58" customWidth="1"/>
    <col min="4354" max="4354" width="6.453125" style="58" customWidth="1"/>
    <col min="4355" max="4355" width="6.90625" style="58" customWidth="1"/>
    <col min="4356" max="4356" width="6.453125" style="58" customWidth="1"/>
    <col min="4357" max="4358" width="6.54296875" style="58" customWidth="1"/>
    <col min="4359" max="4359" width="3.81640625" style="58" customWidth="1"/>
    <col min="4360" max="4360" width="6.453125" style="58" customWidth="1"/>
    <col min="4361" max="4361" width="8.6328125" style="58" bestFit="1" customWidth="1"/>
    <col min="4362" max="4606" width="8.90625" style="58"/>
    <col min="4607" max="4607" width="11.36328125" style="58" customWidth="1"/>
    <col min="4608" max="4608" width="6.54296875" style="58" customWidth="1"/>
    <col min="4609" max="4609" width="7.54296875" style="58" customWidth="1"/>
    <col min="4610" max="4610" width="6.453125" style="58" customWidth="1"/>
    <col min="4611" max="4611" width="6.90625" style="58" customWidth="1"/>
    <col min="4612" max="4612" width="6.453125" style="58" customWidth="1"/>
    <col min="4613" max="4614" width="6.54296875" style="58" customWidth="1"/>
    <col min="4615" max="4615" width="3.81640625" style="58" customWidth="1"/>
    <col min="4616" max="4616" width="6.453125" style="58" customWidth="1"/>
    <col min="4617" max="4617" width="8.6328125" style="58" bestFit="1" customWidth="1"/>
    <col min="4618" max="4862" width="8.90625" style="58"/>
    <col min="4863" max="4863" width="11.36328125" style="58" customWidth="1"/>
    <col min="4864" max="4864" width="6.54296875" style="58" customWidth="1"/>
    <col min="4865" max="4865" width="7.54296875" style="58" customWidth="1"/>
    <col min="4866" max="4866" width="6.453125" style="58" customWidth="1"/>
    <col min="4867" max="4867" width="6.90625" style="58" customWidth="1"/>
    <col min="4868" max="4868" width="6.453125" style="58" customWidth="1"/>
    <col min="4869" max="4870" width="6.54296875" style="58" customWidth="1"/>
    <col min="4871" max="4871" width="3.81640625" style="58" customWidth="1"/>
    <col min="4872" max="4872" width="6.453125" style="58" customWidth="1"/>
    <col min="4873" max="4873" width="8.6328125" style="58" bestFit="1" customWidth="1"/>
    <col min="4874" max="5118" width="8.90625" style="58"/>
    <col min="5119" max="5119" width="11.36328125" style="58" customWidth="1"/>
    <col min="5120" max="5120" width="6.54296875" style="58" customWidth="1"/>
    <col min="5121" max="5121" width="7.54296875" style="58" customWidth="1"/>
    <col min="5122" max="5122" width="6.453125" style="58" customWidth="1"/>
    <col min="5123" max="5123" width="6.90625" style="58" customWidth="1"/>
    <col min="5124" max="5124" width="6.453125" style="58" customWidth="1"/>
    <col min="5125" max="5126" width="6.54296875" style="58" customWidth="1"/>
    <col min="5127" max="5127" width="3.81640625" style="58" customWidth="1"/>
    <col min="5128" max="5128" width="6.453125" style="58" customWidth="1"/>
    <col min="5129" max="5129" width="8.6328125" style="58" bestFit="1" customWidth="1"/>
    <col min="5130" max="5374" width="8.90625" style="58"/>
    <col min="5375" max="5375" width="11.36328125" style="58" customWidth="1"/>
    <col min="5376" max="5376" width="6.54296875" style="58" customWidth="1"/>
    <col min="5377" max="5377" width="7.54296875" style="58" customWidth="1"/>
    <col min="5378" max="5378" width="6.453125" style="58" customWidth="1"/>
    <col min="5379" max="5379" width="6.90625" style="58" customWidth="1"/>
    <col min="5380" max="5380" width="6.453125" style="58" customWidth="1"/>
    <col min="5381" max="5382" width="6.54296875" style="58" customWidth="1"/>
    <col min="5383" max="5383" width="3.81640625" style="58" customWidth="1"/>
    <col min="5384" max="5384" width="6.453125" style="58" customWidth="1"/>
    <col min="5385" max="5385" width="8.6328125" style="58" bestFit="1" customWidth="1"/>
    <col min="5386" max="5630" width="8.90625" style="58"/>
    <col min="5631" max="5631" width="11.36328125" style="58" customWidth="1"/>
    <col min="5632" max="5632" width="6.54296875" style="58" customWidth="1"/>
    <col min="5633" max="5633" width="7.54296875" style="58" customWidth="1"/>
    <col min="5634" max="5634" width="6.453125" style="58" customWidth="1"/>
    <col min="5635" max="5635" width="6.90625" style="58" customWidth="1"/>
    <col min="5636" max="5636" width="6.453125" style="58" customWidth="1"/>
    <col min="5637" max="5638" width="6.54296875" style="58" customWidth="1"/>
    <col min="5639" max="5639" width="3.81640625" style="58" customWidth="1"/>
    <col min="5640" max="5640" width="6.453125" style="58" customWidth="1"/>
    <col min="5641" max="5641" width="8.6328125" style="58" bestFit="1" customWidth="1"/>
    <col min="5642" max="5886" width="8.90625" style="58"/>
    <col min="5887" max="5887" width="11.36328125" style="58" customWidth="1"/>
    <col min="5888" max="5888" width="6.54296875" style="58" customWidth="1"/>
    <col min="5889" max="5889" width="7.54296875" style="58" customWidth="1"/>
    <col min="5890" max="5890" width="6.453125" style="58" customWidth="1"/>
    <col min="5891" max="5891" width="6.90625" style="58" customWidth="1"/>
    <col min="5892" max="5892" width="6.453125" style="58" customWidth="1"/>
    <col min="5893" max="5894" width="6.54296875" style="58" customWidth="1"/>
    <col min="5895" max="5895" width="3.81640625" style="58" customWidth="1"/>
    <col min="5896" max="5896" width="6.453125" style="58" customWidth="1"/>
    <col min="5897" max="5897" width="8.6328125" style="58" bestFit="1" customWidth="1"/>
    <col min="5898" max="6142" width="8.90625" style="58"/>
    <col min="6143" max="6143" width="11.36328125" style="58" customWidth="1"/>
    <col min="6144" max="6144" width="6.54296875" style="58" customWidth="1"/>
    <col min="6145" max="6145" width="7.54296875" style="58" customWidth="1"/>
    <col min="6146" max="6146" width="6.453125" style="58" customWidth="1"/>
    <col min="6147" max="6147" width="6.90625" style="58" customWidth="1"/>
    <col min="6148" max="6148" width="6.453125" style="58" customWidth="1"/>
    <col min="6149" max="6150" width="6.54296875" style="58" customWidth="1"/>
    <col min="6151" max="6151" width="3.81640625" style="58" customWidth="1"/>
    <col min="6152" max="6152" width="6.453125" style="58" customWidth="1"/>
    <col min="6153" max="6153" width="8.6328125" style="58" bestFit="1" customWidth="1"/>
    <col min="6154" max="6398" width="8.90625" style="58"/>
    <col min="6399" max="6399" width="11.36328125" style="58" customWidth="1"/>
    <col min="6400" max="6400" width="6.54296875" style="58" customWidth="1"/>
    <col min="6401" max="6401" width="7.54296875" style="58" customWidth="1"/>
    <col min="6402" max="6402" width="6.453125" style="58" customWidth="1"/>
    <col min="6403" max="6403" width="6.90625" style="58" customWidth="1"/>
    <col min="6404" max="6404" width="6.453125" style="58" customWidth="1"/>
    <col min="6405" max="6406" width="6.54296875" style="58" customWidth="1"/>
    <col min="6407" max="6407" width="3.81640625" style="58" customWidth="1"/>
    <col min="6408" max="6408" width="6.453125" style="58" customWidth="1"/>
    <col min="6409" max="6409" width="8.6328125" style="58" bestFit="1" customWidth="1"/>
    <col min="6410" max="6654" width="8.90625" style="58"/>
    <col min="6655" max="6655" width="11.36328125" style="58" customWidth="1"/>
    <col min="6656" max="6656" width="6.54296875" style="58" customWidth="1"/>
    <col min="6657" max="6657" width="7.54296875" style="58" customWidth="1"/>
    <col min="6658" max="6658" width="6.453125" style="58" customWidth="1"/>
    <col min="6659" max="6659" width="6.90625" style="58" customWidth="1"/>
    <col min="6660" max="6660" width="6.453125" style="58" customWidth="1"/>
    <col min="6661" max="6662" width="6.54296875" style="58" customWidth="1"/>
    <col min="6663" max="6663" width="3.81640625" style="58" customWidth="1"/>
    <col min="6664" max="6664" width="6.453125" style="58" customWidth="1"/>
    <col min="6665" max="6665" width="8.6328125" style="58" bestFit="1" customWidth="1"/>
    <col min="6666" max="6910" width="8.90625" style="58"/>
    <col min="6911" max="6911" width="11.36328125" style="58" customWidth="1"/>
    <col min="6912" max="6912" width="6.54296875" style="58" customWidth="1"/>
    <col min="6913" max="6913" width="7.54296875" style="58" customWidth="1"/>
    <col min="6914" max="6914" width="6.453125" style="58" customWidth="1"/>
    <col min="6915" max="6915" width="6.90625" style="58" customWidth="1"/>
    <col min="6916" max="6916" width="6.453125" style="58" customWidth="1"/>
    <col min="6917" max="6918" width="6.54296875" style="58" customWidth="1"/>
    <col min="6919" max="6919" width="3.81640625" style="58" customWidth="1"/>
    <col min="6920" max="6920" width="6.453125" style="58" customWidth="1"/>
    <col min="6921" max="6921" width="8.6328125" style="58" bestFit="1" customWidth="1"/>
    <col min="6922" max="7166" width="8.90625" style="58"/>
    <col min="7167" max="7167" width="11.36328125" style="58" customWidth="1"/>
    <col min="7168" max="7168" width="6.54296875" style="58" customWidth="1"/>
    <col min="7169" max="7169" width="7.54296875" style="58" customWidth="1"/>
    <col min="7170" max="7170" width="6.453125" style="58" customWidth="1"/>
    <col min="7171" max="7171" width="6.90625" style="58" customWidth="1"/>
    <col min="7172" max="7172" width="6.453125" style="58" customWidth="1"/>
    <col min="7173" max="7174" width="6.54296875" style="58" customWidth="1"/>
    <col min="7175" max="7175" width="3.81640625" style="58" customWidth="1"/>
    <col min="7176" max="7176" width="6.453125" style="58" customWidth="1"/>
    <col min="7177" max="7177" width="8.6328125" style="58" bestFit="1" customWidth="1"/>
    <col min="7178" max="7422" width="8.90625" style="58"/>
    <col min="7423" max="7423" width="11.36328125" style="58" customWidth="1"/>
    <col min="7424" max="7424" width="6.54296875" style="58" customWidth="1"/>
    <col min="7425" max="7425" width="7.54296875" style="58" customWidth="1"/>
    <col min="7426" max="7426" width="6.453125" style="58" customWidth="1"/>
    <col min="7427" max="7427" width="6.90625" style="58" customWidth="1"/>
    <col min="7428" max="7428" width="6.453125" style="58" customWidth="1"/>
    <col min="7429" max="7430" width="6.54296875" style="58" customWidth="1"/>
    <col min="7431" max="7431" width="3.81640625" style="58" customWidth="1"/>
    <col min="7432" max="7432" width="6.453125" style="58" customWidth="1"/>
    <col min="7433" max="7433" width="8.6328125" style="58" bestFit="1" customWidth="1"/>
    <col min="7434" max="7678" width="8.90625" style="58"/>
    <col min="7679" max="7679" width="11.36328125" style="58" customWidth="1"/>
    <col min="7680" max="7680" width="6.54296875" style="58" customWidth="1"/>
    <col min="7681" max="7681" width="7.54296875" style="58" customWidth="1"/>
    <col min="7682" max="7682" width="6.453125" style="58" customWidth="1"/>
    <col min="7683" max="7683" width="6.90625" style="58" customWidth="1"/>
    <col min="7684" max="7684" width="6.453125" style="58" customWidth="1"/>
    <col min="7685" max="7686" width="6.54296875" style="58" customWidth="1"/>
    <col min="7687" max="7687" width="3.81640625" style="58" customWidth="1"/>
    <col min="7688" max="7688" width="6.453125" style="58" customWidth="1"/>
    <col min="7689" max="7689" width="8.6328125" style="58" bestFit="1" customWidth="1"/>
    <col min="7690" max="7934" width="8.90625" style="58"/>
    <col min="7935" max="7935" width="11.36328125" style="58" customWidth="1"/>
    <col min="7936" max="7936" width="6.54296875" style="58" customWidth="1"/>
    <col min="7937" max="7937" width="7.54296875" style="58" customWidth="1"/>
    <col min="7938" max="7938" width="6.453125" style="58" customWidth="1"/>
    <col min="7939" max="7939" width="6.90625" style="58" customWidth="1"/>
    <col min="7940" max="7940" width="6.453125" style="58" customWidth="1"/>
    <col min="7941" max="7942" width="6.54296875" style="58" customWidth="1"/>
    <col min="7943" max="7943" width="3.81640625" style="58" customWidth="1"/>
    <col min="7944" max="7944" width="6.453125" style="58" customWidth="1"/>
    <col min="7945" max="7945" width="8.6328125" style="58" bestFit="1" customWidth="1"/>
    <col min="7946" max="8190" width="8.90625" style="58"/>
    <col min="8191" max="8191" width="11.36328125" style="58" customWidth="1"/>
    <col min="8192" max="8192" width="6.54296875" style="58" customWidth="1"/>
    <col min="8193" max="8193" width="7.54296875" style="58" customWidth="1"/>
    <col min="8194" max="8194" width="6.453125" style="58" customWidth="1"/>
    <col min="8195" max="8195" width="6.90625" style="58" customWidth="1"/>
    <col min="8196" max="8196" width="6.453125" style="58" customWidth="1"/>
    <col min="8197" max="8198" width="6.54296875" style="58" customWidth="1"/>
    <col min="8199" max="8199" width="3.81640625" style="58" customWidth="1"/>
    <col min="8200" max="8200" width="6.453125" style="58" customWidth="1"/>
    <col min="8201" max="8201" width="8.6328125" style="58" bestFit="1" customWidth="1"/>
    <col min="8202" max="8446" width="8.90625" style="58"/>
    <col min="8447" max="8447" width="11.36328125" style="58" customWidth="1"/>
    <col min="8448" max="8448" width="6.54296875" style="58" customWidth="1"/>
    <col min="8449" max="8449" width="7.54296875" style="58" customWidth="1"/>
    <col min="8450" max="8450" width="6.453125" style="58" customWidth="1"/>
    <col min="8451" max="8451" width="6.90625" style="58" customWidth="1"/>
    <col min="8452" max="8452" width="6.453125" style="58" customWidth="1"/>
    <col min="8453" max="8454" width="6.54296875" style="58" customWidth="1"/>
    <col min="8455" max="8455" width="3.81640625" style="58" customWidth="1"/>
    <col min="8456" max="8456" width="6.453125" style="58" customWidth="1"/>
    <col min="8457" max="8457" width="8.6328125" style="58" bestFit="1" customWidth="1"/>
    <col min="8458" max="8702" width="8.90625" style="58"/>
    <col min="8703" max="8703" width="11.36328125" style="58" customWidth="1"/>
    <col min="8704" max="8704" width="6.54296875" style="58" customWidth="1"/>
    <col min="8705" max="8705" width="7.54296875" style="58" customWidth="1"/>
    <col min="8706" max="8706" width="6.453125" style="58" customWidth="1"/>
    <col min="8707" max="8707" width="6.90625" style="58" customWidth="1"/>
    <col min="8708" max="8708" width="6.453125" style="58" customWidth="1"/>
    <col min="8709" max="8710" width="6.54296875" style="58" customWidth="1"/>
    <col min="8711" max="8711" width="3.81640625" style="58" customWidth="1"/>
    <col min="8712" max="8712" width="6.453125" style="58" customWidth="1"/>
    <col min="8713" max="8713" width="8.6328125" style="58" bestFit="1" customWidth="1"/>
    <col min="8714" max="8958" width="8.90625" style="58"/>
    <col min="8959" max="8959" width="11.36328125" style="58" customWidth="1"/>
    <col min="8960" max="8960" width="6.54296875" style="58" customWidth="1"/>
    <col min="8961" max="8961" width="7.54296875" style="58" customWidth="1"/>
    <col min="8962" max="8962" width="6.453125" style="58" customWidth="1"/>
    <col min="8963" max="8963" width="6.90625" style="58" customWidth="1"/>
    <col min="8964" max="8964" width="6.453125" style="58" customWidth="1"/>
    <col min="8965" max="8966" width="6.54296875" style="58" customWidth="1"/>
    <col min="8967" max="8967" width="3.81640625" style="58" customWidth="1"/>
    <col min="8968" max="8968" width="6.453125" style="58" customWidth="1"/>
    <col min="8969" max="8969" width="8.6328125" style="58" bestFit="1" customWidth="1"/>
    <col min="8970" max="9214" width="8.90625" style="58"/>
    <col min="9215" max="9215" width="11.36328125" style="58" customWidth="1"/>
    <col min="9216" max="9216" width="6.54296875" style="58" customWidth="1"/>
    <col min="9217" max="9217" width="7.54296875" style="58" customWidth="1"/>
    <col min="9218" max="9218" width="6.453125" style="58" customWidth="1"/>
    <col min="9219" max="9219" width="6.90625" style="58" customWidth="1"/>
    <col min="9220" max="9220" width="6.453125" style="58" customWidth="1"/>
    <col min="9221" max="9222" width="6.54296875" style="58" customWidth="1"/>
    <col min="9223" max="9223" width="3.81640625" style="58" customWidth="1"/>
    <col min="9224" max="9224" width="6.453125" style="58" customWidth="1"/>
    <col min="9225" max="9225" width="8.6328125" style="58" bestFit="1" customWidth="1"/>
    <col min="9226" max="9470" width="8.90625" style="58"/>
    <col min="9471" max="9471" width="11.36328125" style="58" customWidth="1"/>
    <col min="9472" max="9472" width="6.54296875" style="58" customWidth="1"/>
    <col min="9473" max="9473" width="7.54296875" style="58" customWidth="1"/>
    <col min="9474" max="9474" width="6.453125" style="58" customWidth="1"/>
    <col min="9475" max="9475" width="6.90625" style="58" customWidth="1"/>
    <col min="9476" max="9476" width="6.453125" style="58" customWidth="1"/>
    <col min="9477" max="9478" width="6.54296875" style="58" customWidth="1"/>
    <col min="9479" max="9479" width="3.81640625" style="58" customWidth="1"/>
    <col min="9480" max="9480" width="6.453125" style="58" customWidth="1"/>
    <col min="9481" max="9481" width="8.6328125" style="58" bestFit="1" customWidth="1"/>
    <col min="9482" max="9726" width="8.90625" style="58"/>
    <col min="9727" max="9727" width="11.36328125" style="58" customWidth="1"/>
    <col min="9728" max="9728" width="6.54296875" style="58" customWidth="1"/>
    <col min="9729" max="9729" width="7.54296875" style="58" customWidth="1"/>
    <col min="9730" max="9730" width="6.453125" style="58" customWidth="1"/>
    <col min="9731" max="9731" width="6.90625" style="58" customWidth="1"/>
    <col min="9732" max="9732" width="6.453125" style="58" customWidth="1"/>
    <col min="9733" max="9734" width="6.54296875" style="58" customWidth="1"/>
    <col min="9735" max="9735" width="3.81640625" style="58" customWidth="1"/>
    <col min="9736" max="9736" width="6.453125" style="58" customWidth="1"/>
    <col min="9737" max="9737" width="8.6328125" style="58" bestFit="1" customWidth="1"/>
    <col min="9738" max="9982" width="8.90625" style="58"/>
    <col min="9983" max="9983" width="11.36328125" style="58" customWidth="1"/>
    <col min="9984" max="9984" width="6.54296875" style="58" customWidth="1"/>
    <col min="9985" max="9985" width="7.54296875" style="58" customWidth="1"/>
    <col min="9986" max="9986" width="6.453125" style="58" customWidth="1"/>
    <col min="9987" max="9987" width="6.90625" style="58" customWidth="1"/>
    <col min="9988" max="9988" width="6.453125" style="58" customWidth="1"/>
    <col min="9989" max="9990" width="6.54296875" style="58" customWidth="1"/>
    <col min="9991" max="9991" width="3.81640625" style="58" customWidth="1"/>
    <col min="9992" max="9992" width="6.453125" style="58" customWidth="1"/>
    <col min="9993" max="9993" width="8.6328125" style="58" bestFit="1" customWidth="1"/>
    <col min="9994" max="10238" width="8.90625" style="58"/>
    <col min="10239" max="10239" width="11.36328125" style="58" customWidth="1"/>
    <col min="10240" max="10240" width="6.54296875" style="58" customWidth="1"/>
    <col min="10241" max="10241" width="7.54296875" style="58" customWidth="1"/>
    <col min="10242" max="10242" width="6.453125" style="58" customWidth="1"/>
    <col min="10243" max="10243" width="6.90625" style="58" customWidth="1"/>
    <col min="10244" max="10244" width="6.453125" style="58" customWidth="1"/>
    <col min="10245" max="10246" width="6.54296875" style="58" customWidth="1"/>
    <col min="10247" max="10247" width="3.81640625" style="58" customWidth="1"/>
    <col min="10248" max="10248" width="6.453125" style="58" customWidth="1"/>
    <col min="10249" max="10249" width="8.6328125" style="58" bestFit="1" customWidth="1"/>
    <col min="10250" max="10494" width="8.90625" style="58"/>
    <col min="10495" max="10495" width="11.36328125" style="58" customWidth="1"/>
    <col min="10496" max="10496" width="6.54296875" style="58" customWidth="1"/>
    <col min="10497" max="10497" width="7.54296875" style="58" customWidth="1"/>
    <col min="10498" max="10498" width="6.453125" style="58" customWidth="1"/>
    <col min="10499" max="10499" width="6.90625" style="58" customWidth="1"/>
    <col min="10500" max="10500" width="6.453125" style="58" customWidth="1"/>
    <col min="10501" max="10502" width="6.54296875" style="58" customWidth="1"/>
    <col min="10503" max="10503" width="3.81640625" style="58" customWidth="1"/>
    <col min="10504" max="10504" width="6.453125" style="58" customWidth="1"/>
    <col min="10505" max="10505" width="8.6328125" style="58" bestFit="1" customWidth="1"/>
    <col min="10506" max="10750" width="8.90625" style="58"/>
    <col min="10751" max="10751" width="11.36328125" style="58" customWidth="1"/>
    <col min="10752" max="10752" width="6.54296875" style="58" customWidth="1"/>
    <col min="10753" max="10753" width="7.54296875" style="58" customWidth="1"/>
    <col min="10754" max="10754" width="6.453125" style="58" customWidth="1"/>
    <col min="10755" max="10755" width="6.90625" style="58" customWidth="1"/>
    <col min="10756" max="10756" width="6.453125" style="58" customWidth="1"/>
    <col min="10757" max="10758" width="6.54296875" style="58" customWidth="1"/>
    <col min="10759" max="10759" width="3.81640625" style="58" customWidth="1"/>
    <col min="10760" max="10760" width="6.453125" style="58" customWidth="1"/>
    <col min="10761" max="10761" width="8.6328125" style="58" bestFit="1" customWidth="1"/>
    <col min="10762" max="11006" width="8.90625" style="58"/>
    <col min="11007" max="11007" width="11.36328125" style="58" customWidth="1"/>
    <col min="11008" max="11008" width="6.54296875" style="58" customWidth="1"/>
    <col min="11009" max="11009" width="7.54296875" style="58" customWidth="1"/>
    <col min="11010" max="11010" width="6.453125" style="58" customWidth="1"/>
    <col min="11011" max="11011" width="6.90625" style="58" customWidth="1"/>
    <col min="11012" max="11012" width="6.453125" style="58" customWidth="1"/>
    <col min="11013" max="11014" width="6.54296875" style="58" customWidth="1"/>
    <col min="11015" max="11015" width="3.81640625" style="58" customWidth="1"/>
    <col min="11016" max="11016" width="6.453125" style="58" customWidth="1"/>
    <col min="11017" max="11017" width="8.6328125" style="58" bestFit="1" customWidth="1"/>
    <col min="11018" max="11262" width="8.90625" style="58"/>
    <col min="11263" max="11263" width="11.36328125" style="58" customWidth="1"/>
    <col min="11264" max="11264" width="6.54296875" style="58" customWidth="1"/>
    <col min="11265" max="11265" width="7.54296875" style="58" customWidth="1"/>
    <col min="11266" max="11266" width="6.453125" style="58" customWidth="1"/>
    <col min="11267" max="11267" width="6.90625" style="58" customWidth="1"/>
    <col min="11268" max="11268" width="6.453125" style="58" customWidth="1"/>
    <col min="11269" max="11270" width="6.54296875" style="58" customWidth="1"/>
    <col min="11271" max="11271" width="3.81640625" style="58" customWidth="1"/>
    <col min="11272" max="11272" width="6.453125" style="58" customWidth="1"/>
    <col min="11273" max="11273" width="8.6328125" style="58" bestFit="1" customWidth="1"/>
    <col min="11274" max="11518" width="8.90625" style="58"/>
    <col min="11519" max="11519" width="11.36328125" style="58" customWidth="1"/>
    <col min="11520" max="11520" width="6.54296875" style="58" customWidth="1"/>
    <col min="11521" max="11521" width="7.54296875" style="58" customWidth="1"/>
    <col min="11522" max="11522" width="6.453125" style="58" customWidth="1"/>
    <col min="11523" max="11523" width="6.90625" style="58" customWidth="1"/>
    <col min="11524" max="11524" width="6.453125" style="58" customWidth="1"/>
    <col min="11525" max="11526" width="6.54296875" style="58" customWidth="1"/>
    <col min="11527" max="11527" width="3.81640625" style="58" customWidth="1"/>
    <col min="11528" max="11528" width="6.453125" style="58" customWidth="1"/>
    <col min="11529" max="11529" width="8.6328125" style="58" bestFit="1" customWidth="1"/>
    <col min="11530" max="11774" width="8.90625" style="58"/>
    <col min="11775" max="11775" width="11.36328125" style="58" customWidth="1"/>
    <col min="11776" max="11776" width="6.54296875" style="58" customWidth="1"/>
    <col min="11777" max="11777" width="7.54296875" style="58" customWidth="1"/>
    <col min="11778" max="11778" width="6.453125" style="58" customWidth="1"/>
    <col min="11779" max="11779" width="6.90625" style="58" customWidth="1"/>
    <col min="11780" max="11780" width="6.453125" style="58" customWidth="1"/>
    <col min="11781" max="11782" width="6.54296875" style="58" customWidth="1"/>
    <col min="11783" max="11783" width="3.81640625" style="58" customWidth="1"/>
    <col min="11784" max="11784" width="6.453125" style="58" customWidth="1"/>
    <col min="11785" max="11785" width="8.6328125" style="58" bestFit="1" customWidth="1"/>
    <col min="11786" max="12030" width="8.90625" style="58"/>
    <col min="12031" max="12031" width="11.36328125" style="58" customWidth="1"/>
    <col min="12032" max="12032" width="6.54296875" style="58" customWidth="1"/>
    <col min="12033" max="12033" width="7.54296875" style="58" customWidth="1"/>
    <col min="12034" max="12034" width="6.453125" style="58" customWidth="1"/>
    <col min="12035" max="12035" width="6.90625" style="58" customWidth="1"/>
    <col min="12036" max="12036" width="6.453125" style="58" customWidth="1"/>
    <col min="12037" max="12038" width="6.54296875" style="58" customWidth="1"/>
    <col min="12039" max="12039" width="3.81640625" style="58" customWidth="1"/>
    <col min="12040" max="12040" width="6.453125" style="58" customWidth="1"/>
    <col min="12041" max="12041" width="8.6328125" style="58" bestFit="1" customWidth="1"/>
    <col min="12042" max="12286" width="8.90625" style="58"/>
    <col min="12287" max="12287" width="11.36328125" style="58" customWidth="1"/>
    <col min="12288" max="12288" width="6.54296875" style="58" customWidth="1"/>
    <col min="12289" max="12289" width="7.54296875" style="58" customWidth="1"/>
    <col min="12290" max="12290" width="6.453125" style="58" customWidth="1"/>
    <col min="12291" max="12291" width="6.90625" style="58" customWidth="1"/>
    <col min="12292" max="12292" width="6.453125" style="58" customWidth="1"/>
    <col min="12293" max="12294" width="6.54296875" style="58" customWidth="1"/>
    <col min="12295" max="12295" width="3.81640625" style="58" customWidth="1"/>
    <col min="12296" max="12296" width="6.453125" style="58" customWidth="1"/>
    <col min="12297" max="12297" width="8.6328125" style="58" bestFit="1" customWidth="1"/>
    <col min="12298" max="12542" width="8.90625" style="58"/>
    <col min="12543" max="12543" width="11.36328125" style="58" customWidth="1"/>
    <col min="12544" max="12544" width="6.54296875" style="58" customWidth="1"/>
    <col min="12545" max="12545" width="7.54296875" style="58" customWidth="1"/>
    <col min="12546" max="12546" width="6.453125" style="58" customWidth="1"/>
    <col min="12547" max="12547" width="6.90625" style="58" customWidth="1"/>
    <col min="12548" max="12548" width="6.453125" style="58" customWidth="1"/>
    <col min="12549" max="12550" width="6.54296875" style="58" customWidth="1"/>
    <col min="12551" max="12551" width="3.81640625" style="58" customWidth="1"/>
    <col min="12552" max="12552" width="6.453125" style="58" customWidth="1"/>
    <col min="12553" max="12553" width="8.6328125" style="58" bestFit="1" customWidth="1"/>
    <col min="12554" max="12798" width="8.90625" style="58"/>
    <col min="12799" max="12799" width="11.36328125" style="58" customWidth="1"/>
    <col min="12800" max="12800" width="6.54296875" style="58" customWidth="1"/>
    <col min="12801" max="12801" width="7.54296875" style="58" customWidth="1"/>
    <col min="12802" max="12802" width="6.453125" style="58" customWidth="1"/>
    <col min="12803" max="12803" width="6.90625" style="58" customWidth="1"/>
    <col min="12804" max="12804" width="6.453125" style="58" customWidth="1"/>
    <col min="12805" max="12806" width="6.54296875" style="58" customWidth="1"/>
    <col min="12807" max="12807" width="3.81640625" style="58" customWidth="1"/>
    <col min="12808" max="12808" width="6.453125" style="58" customWidth="1"/>
    <col min="12809" max="12809" width="8.6328125" style="58" bestFit="1" customWidth="1"/>
    <col min="12810" max="13054" width="8.90625" style="58"/>
    <col min="13055" max="13055" width="11.36328125" style="58" customWidth="1"/>
    <col min="13056" max="13056" width="6.54296875" style="58" customWidth="1"/>
    <col min="13057" max="13057" width="7.54296875" style="58" customWidth="1"/>
    <col min="13058" max="13058" width="6.453125" style="58" customWidth="1"/>
    <col min="13059" max="13059" width="6.90625" style="58" customWidth="1"/>
    <col min="13060" max="13060" width="6.453125" style="58" customWidth="1"/>
    <col min="13061" max="13062" width="6.54296875" style="58" customWidth="1"/>
    <col min="13063" max="13063" width="3.81640625" style="58" customWidth="1"/>
    <col min="13064" max="13064" width="6.453125" style="58" customWidth="1"/>
    <col min="13065" max="13065" width="8.6328125" style="58" bestFit="1" customWidth="1"/>
    <col min="13066" max="13310" width="8.90625" style="58"/>
    <col min="13311" max="13311" width="11.36328125" style="58" customWidth="1"/>
    <col min="13312" max="13312" width="6.54296875" style="58" customWidth="1"/>
    <col min="13313" max="13313" width="7.54296875" style="58" customWidth="1"/>
    <col min="13314" max="13314" width="6.453125" style="58" customWidth="1"/>
    <col min="13315" max="13315" width="6.90625" style="58" customWidth="1"/>
    <col min="13316" max="13316" width="6.453125" style="58" customWidth="1"/>
    <col min="13317" max="13318" width="6.54296875" style="58" customWidth="1"/>
    <col min="13319" max="13319" width="3.81640625" style="58" customWidth="1"/>
    <col min="13320" max="13320" width="6.453125" style="58" customWidth="1"/>
    <col min="13321" max="13321" width="8.6328125" style="58" bestFit="1" customWidth="1"/>
    <col min="13322" max="13566" width="8.90625" style="58"/>
    <col min="13567" max="13567" width="11.36328125" style="58" customWidth="1"/>
    <col min="13568" max="13568" width="6.54296875" style="58" customWidth="1"/>
    <col min="13569" max="13569" width="7.54296875" style="58" customWidth="1"/>
    <col min="13570" max="13570" width="6.453125" style="58" customWidth="1"/>
    <col min="13571" max="13571" width="6.90625" style="58" customWidth="1"/>
    <col min="13572" max="13572" width="6.453125" style="58" customWidth="1"/>
    <col min="13573" max="13574" width="6.54296875" style="58" customWidth="1"/>
    <col min="13575" max="13575" width="3.81640625" style="58" customWidth="1"/>
    <col min="13576" max="13576" width="6.453125" style="58" customWidth="1"/>
    <col min="13577" max="13577" width="8.6328125" style="58" bestFit="1" customWidth="1"/>
    <col min="13578" max="13822" width="8.90625" style="58"/>
    <col min="13823" max="13823" width="11.36328125" style="58" customWidth="1"/>
    <col min="13824" max="13824" width="6.54296875" style="58" customWidth="1"/>
    <col min="13825" max="13825" width="7.54296875" style="58" customWidth="1"/>
    <col min="13826" max="13826" width="6.453125" style="58" customWidth="1"/>
    <col min="13827" max="13827" width="6.90625" style="58" customWidth="1"/>
    <col min="13828" max="13828" width="6.453125" style="58" customWidth="1"/>
    <col min="13829" max="13830" width="6.54296875" style="58" customWidth="1"/>
    <col min="13831" max="13831" width="3.81640625" style="58" customWidth="1"/>
    <col min="13832" max="13832" width="6.453125" style="58" customWidth="1"/>
    <col min="13833" max="13833" width="8.6328125" style="58" bestFit="1" customWidth="1"/>
    <col min="13834" max="14078" width="8.90625" style="58"/>
    <col min="14079" max="14079" width="11.36328125" style="58" customWidth="1"/>
    <col min="14080" max="14080" width="6.54296875" style="58" customWidth="1"/>
    <col min="14081" max="14081" width="7.54296875" style="58" customWidth="1"/>
    <col min="14082" max="14082" width="6.453125" style="58" customWidth="1"/>
    <col min="14083" max="14083" width="6.90625" style="58" customWidth="1"/>
    <col min="14084" max="14084" width="6.453125" style="58" customWidth="1"/>
    <col min="14085" max="14086" width="6.54296875" style="58" customWidth="1"/>
    <col min="14087" max="14087" width="3.81640625" style="58" customWidth="1"/>
    <col min="14088" max="14088" width="6.453125" style="58" customWidth="1"/>
    <col min="14089" max="14089" width="8.6328125" style="58" bestFit="1" customWidth="1"/>
    <col min="14090" max="14334" width="8.90625" style="58"/>
    <col min="14335" max="14335" width="11.36328125" style="58" customWidth="1"/>
    <col min="14336" max="14336" width="6.54296875" style="58" customWidth="1"/>
    <col min="14337" max="14337" width="7.54296875" style="58" customWidth="1"/>
    <col min="14338" max="14338" width="6.453125" style="58" customWidth="1"/>
    <col min="14339" max="14339" width="6.90625" style="58" customWidth="1"/>
    <col min="14340" max="14340" width="6.453125" style="58" customWidth="1"/>
    <col min="14341" max="14342" width="6.54296875" style="58" customWidth="1"/>
    <col min="14343" max="14343" width="3.81640625" style="58" customWidth="1"/>
    <col min="14344" max="14344" width="6.453125" style="58" customWidth="1"/>
    <col min="14345" max="14345" width="8.6328125" style="58" bestFit="1" customWidth="1"/>
    <col min="14346" max="14590" width="8.90625" style="58"/>
    <col min="14591" max="14591" width="11.36328125" style="58" customWidth="1"/>
    <col min="14592" max="14592" width="6.54296875" style="58" customWidth="1"/>
    <col min="14593" max="14593" width="7.54296875" style="58" customWidth="1"/>
    <col min="14594" max="14594" width="6.453125" style="58" customWidth="1"/>
    <col min="14595" max="14595" width="6.90625" style="58" customWidth="1"/>
    <col min="14596" max="14596" width="6.453125" style="58" customWidth="1"/>
    <col min="14597" max="14598" width="6.54296875" style="58" customWidth="1"/>
    <col min="14599" max="14599" width="3.81640625" style="58" customWidth="1"/>
    <col min="14600" max="14600" width="6.453125" style="58" customWidth="1"/>
    <col min="14601" max="14601" width="8.6328125" style="58" bestFit="1" customWidth="1"/>
    <col min="14602" max="14846" width="8.90625" style="58"/>
    <col min="14847" max="14847" width="11.36328125" style="58" customWidth="1"/>
    <col min="14848" max="14848" width="6.54296875" style="58" customWidth="1"/>
    <col min="14849" max="14849" width="7.54296875" style="58" customWidth="1"/>
    <col min="14850" max="14850" width="6.453125" style="58" customWidth="1"/>
    <col min="14851" max="14851" width="6.90625" style="58" customWidth="1"/>
    <col min="14852" max="14852" width="6.453125" style="58" customWidth="1"/>
    <col min="14853" max="14854" width="6.54296875" style="58" customWidth="1"/>
    <col min="14855" max="14855" width="3.81640625" style="58" customWidth="1"/>
    <col min="14856" max="14856" width="6.453125" style="58" customWidth="1"/>
    <col min="14857" max="14857" width="8.6328125" style="58" bestFit="1" customWidth="1"/>
    <col min="14858" max="15102" width="8.90625" style="58"/>
    <col min="15103" max="15103" width="11.36328125" style="58" customWidth="1"/>
    <col min="15104" max="15104" width="6.54296875" style="58" customWidth="1"/>
    <col min="15105" max="15105" width="7.54296875" style="58" customWidth="1"/>
    <col min="15106" max="15106" width="6.453125" style="58" customWidth="1"/>
    <col min="15107" max="15107" width="6.90625" style="58" customWidth="1"/>
    <col min="15108" max="15108" width="6.453125" style="58" customWidth="1"/>
    <col min="15109" max="15110" width="6.54296875" style="58" customWidth="1"/>
    <col min="15111" max="15111" width="3.81640625" style="58" customWidth="1"/>
    <col min="15112" max="15112" width="6.453125" style="58" customWidth="1"/>
    <col min="15113" max="15113" width="8.6328125" style="58" bestFit="1" customWidth="1"/>
    <col min="15114" max="15358" width="8.90625" style="58"/>
    <col min="15359" max="15359" width="11.36328125" style="58" customWidth="1"/>
    <col min="15360" max="15360" width="6.54296875" style="58" customWidth="1"/>
    <col min="15361" max="15361" width="7.54296875" style="58" customWidth="1"/>
    <col min="15362" max="15362" width="6.453125" style="58" customWidth="1"/>
    <col min="15363" max="15363" width="6.90625" style="58" customWidth="1"/>
    <col min="15364" max="15364" width="6.453125" style="58" customWidth="1"/>
    <col min="15365" max="15366" width="6.54296875" style="58" customWidth="1"/>
    <col min="15367" max="15367" width="3.81640625" style="58" customWidth="1"/>
    <col min="15368" max="15368" width="6.453125" style="58" customWidth="1"/>
    <col min="15369" max="15369" width="8.6328125" style="58" bestFit="1" customWidth="1"/>
    <col min="15370" max="15614" width="8.90625" style="58"/>
    <col min="15615" max="15615" width="11.36328125" style="58" customWidth="1"/>
    <col min="15616" max="15616" width="6.54296875" style="58" customWidth="1"/>
    <col min="15617" max="15617" width="7.54296875" style="58" customWidth="1"/>
    <col min="15618" max="15618" width="6.453125" style="58" customWidth="1"/>
    <col min="15619" max="15619" width="6.90625" style="58" customWidth="1"/>
    <col min="15620" max="15620" width="6.453125" style="58" customWidth="1"/>
    <col min="15621" max="15622" width="6.54296875" style="58" customWidth="1"/>
    <col min="15623" max="15623" width="3.81640625" style="58" customWidth="1"/>
    <col min="15624" max="15624" width="6.453125" style="58" customWidth="1"/>
    <col min="15625" max="15625" width="8.6328125" style="58" bestFit="1" customWidth="1"/>
    <col min="15626" max="15870" width="8.90625" style="58"/>
    <col min="15871" max="15871" width="11.36328125" style="58" customWidth="1"/>
    <col min="15872" max="15872" width="6.54296875" style="58" customWidth="1"/>
    <col min="15873" max="15873" width="7.54296875" style="58" customWidth="1"/>
    <col min="15874" max="15874" width="6.453125" style="58" customWidth="1"/>
    <col min="15875" max="15875" width="6.90625" style="58" customWidth="1"/>
    <col min="15876" max="15876" width="6.453125" style="58" customWidth="1"/>
    <col min="15877" max="15878" width="6.54296875" style="58" customWidth="1"/>
    <col min="15879" max="15879" width="3.81640625" style="58" customWidth="1"/>
    <col min="15880" max="15880" width="6.453125" style="58" customWidth="1"/>
    <col min="15881" max="15881" width="8.6328125" style="58" bestFit="1" customWidth="1"/>
    <col min="15882" max="16126" width="8.90625" style="58"/>
    <col min="16127" max="16127" width="11.36328125" style="58" customWidth="1"/>
    <col min="16128" max="16128" width="6.54296875" style="58" customWidth="1"/>
    <col min="16129" max="16129" width="7.54296875" style="58" customWidth="1"/>
    <col min="16130" max="16130" width="6.453125" style="58" customWidth="1"/>
    <col min="16131" max="16131" width="6.90625" style="58" customWidth="1"/>
    <col min="16132" max="16132" width="6.453125" style="58" customWidth="1"/>
    <col min="16133" max="16134" width="6.54296875" style="58" customWidth="1"/>
    <col min="16135" max="16135" width="3.81640625" style="58" customWidth="1"/>
    <col min="16136" max="16136" width="6.453125" style="58" customWidth="1"/>
    <col min="16137" max="16137" width="8.6328125" style="58" bestFit="1" customWidth="1"/>
    <col min="16138" max="16384" width="8.90625" style="58"/>
  </cols>
  <sheetData>
    <row r="1" spans="1:10" s="43" customFormat="1" ht="12" x14ac:dyDescent="0.25">
      <c r="A1" s="1833" t="s">
        <v>464</v>
      </c>
      <c r="B1" s="1833"/>
      <c r="C1" s="1833"/>
      <c r="D1" s="1833"/>
      <c r="E1" s="1833"/>
      <c r="F1" s="1833"/>
      <c r="G1" s="1833"/>
      <c r="H1" s="1833"/>
      <c r="I1" s="1833"/>
    </row>
    <row r="2" spans="1:10" s="5" customFormat="1" ht="22.5" customHeight="1" x14ac:dyDescent="0.25">
      <c r="A2" s="1892" t="s">
        <v>194</v>
      </c>
      <c r="B2" s="1893"/>
      <c r="C2" s="1899">
        <f>Certification!A5</f>
        <v>0</v>
      </c>
      <c r="D2" s="1900"/>
      <c r="E2" s="1901"/>
      <c r="F2" s="1892" t="s">
        <v>275</v>
      </c>
      <c r="G2" s="1893"/>
      <c r="H2" s="1894" t="str">
        <f>CONCATENATE(Certification!$H$27," ",Certification!$H$28)</f>
        <v xml:space="preserve"> </v>
      </c>
      <c r="I2" s="1894" t="str">
        <f>CONCATENATE(Certification!$H$27," ",Certification!$H$28)</f>
        <v xml:space="preserve"> </v>
      </c>
    </row>
    <row r="3" spans="1:10" s="5" customFormat="1" ht="12" x14ac:dyDescent="0.25">
      <c r="A3" s="1892" t="s">
        <v>195</v>
      </c>
      <c r="B3" s="1893"/>
      <c r="C3" s="25" t="s">
        <v>110</v>
      </c>
      <c r="D3" s="26">
        <f>Certification!C11</f>
        <v>0</v>
      </c>
      <c r="E3" s="27"/>
      <c r="F3" s="1892" t="s">
        <v>88</v>
      </c>
      <c r="G3" s="1893"/>
      <c r="H3" s="1898">
        <f>Certification!H11</f>
        <v>0</v>
      </c>
      <c r="I3" s="1898"/>
    </row>
    <row r="4" spans="1:10" s="5" customFormat="1" ht="12.6" thickBot="1" x14ac:dyDescent="0.3">
      <c r="A4" s="1116"/>
      <c r="B4" s="999"/>
      <c r="C4" s="999"/>
      <c r="D4" s="1000"/>
      <c r="E4" s="1000"/>
      <c r="F4" s="999"/>
      <c r="G4" s="999"/>
      <c r="H4" s="1000"/>
      <c r="I4" s="1000"/>
      <c r="J4" s="1110"/>
    </row>
    <row r="5" spans="1:10" s="5" customFormat="1" ht="12.6" thickBot="1" x14ac:dyDescent="0.25">
      <c r="A5" s="1824" t="s">
        <v>546</v>
      </c>
      <c r="B5" s="1825"/>
      <c r="C5" s="1825"/>
      <c r="D5" s="1825"/>
      <c r="E5" s="1825"/>
      <c r="F5" s="1825"/>
      <c r="G5" s="1825"/>
      <c r="H5" s="1825"/>
      <c r="I5" s="1826"/>
    </row>
    <row r="6" spans="1:10" s="5" customFormat="1" ht="12.6" thickBot="1" x14ac:dyDescent="0.25">
      <c r="A6" s="1824" t="s">
        <v>547</v>
      </c>
      <c r="B6" s="1825"/>
      <c r="C6" s="1825"/>
      <c r="D6" s="1825"/>
      <c r="E6" s="1825"/>
      <c r="F6" s="1825"/>
      <c r="G6" s="1825"/>
      <c r="H6" s="1825"/>
      <c r="I6" s="1826"/>
    </row>
    <row r="7" spans="1:10" s="44" customFormat="1" ht="12.6" thickBot="1" x14ac:dyDescent="0.25">
      <c r="A7" s="1001" t="s">
        <v>443</v>
      </c>
      <c r="B7" s="1002"/>
      <c r="C7" s="1002"/>
      <c r="D7" s="1002"/>
      <c r="E7" s="1002"/>
      <c r="F7" s="1002"/>
      <c r="G7" s="1002"/>
      <c r="H7" s="1002"/>
      <c r="I7" s="1003"/>
    </row>
    <row r="8" spans="1:10" s="48" customFormat="1" ht="12.6" thickBot="1" x14ac:dyDescent="0.3">
      <c r="A8" s="45" t="s">
        <v>444</v>
      </c>
      <c r="B8" s="46"/>
      <c r="C8" s="46"/>
      <c r="D8" s="46"/>
      <c r="E8" s="46"/>
      <c r="F8" s="46"/>
      <c r="G8" s="47"/>
      <c r="H8" s="1879"/>
      <c r="I8" s="1880"/>
    </row>
    <row r="9" spans="1:10" s="49" customFormat="1" ht="12" thickBot="1" x14ac:dyDescent="0.25">
      <c r="A9" s="1887"/>
      <c r="B9" s="1887"/>
      <c r="C9" s="1887"/>
      <c r="D9" s="1887"/>
      <c r="E9" s="1887"/>
      <c r="F9" s="1887"/>
      <c r="G9" s="1887"/>
      <c r="H9" s="1887"/>
      <c r="I9" s="1887"/>
      <c r="J9" s="1117"/>
    </row>
    <row r="10" spans="1:10" s="48" customFormat="1" ht="12.6" thickBot="1" x14ac:dyDescent="0.3">
      <c r="A10" s="50" t="s">
        <v>445</v>
      </c>
      <c r="B10" s="51"/>
      <c r="C10" s="51"/>
      <c r="D10" s="51"/>
      <c r="E10" s="51"/>
      <c r="F10" s="51"/>
      <c r="G10" s="47"/>
      <c r="H10" s="1881"/>
      <c r="I10" s="1882"/>
    </row>
    <row r="11" spans="1:10" s="49" customFormat="1" ht="12" thickBot="1" x14ac:dyDescent="0.25">
      <c r="A11" s="1878"/>
      <c r="B11" s="1878"/>
      <c r="C11" s="1878"/>
      <c r="D11" s="1878"/>
      <c r="E11" s="1878"/>
      <c r="F11" s="1878"/>
      <c r="G11" s="1878"/>
      <c r="H11" s="1878"/>
      <c r="I11" s="1878"/>
    </row>
    <row r="12" spans="1:10" s="48" customFormat="1" ht="12.6" thickBot="1" x14ac:dyDescent="0.3">
      <c r="A12" s="50" t="s">
        <v>446</v>
      </c>
      <c r="B12" s="51"/>
      <c r="C12" s="51"/>
      <c r="D12" s="51"/>
      <c r="E12" s="51"/>
      <c r="F12" s="51"/>
      <c r="G12" s="47"/>
      <c r="H12" s="1883"/>
      <c r="I12" s="1884"/>
    </row>
    <row r="13" spans="1:10" s="49" customFormat="1" ht="12" thickBot="1" x14ac:dyDescent="0.25">
      <c r="A13" s="1887"/>
      <c r="B13" s="1887"/>
      <c r="C13" s="1887"/>
      <c r="D13" s="1887"/>
      <c r="E13" s="1887"/>
      <c r="F13" s="1887"/>
      <c r="G13" s="1887"/>
      <c r="H13" s="1887"/>
      <c r="I13" s="1887"/>
    </row>
    <row r="14" spans="1:10" s="48" customFormat="1" ht="15.6" customHeight="1" thickBot="1" x14ac:dyDescent="0.3">
      <c r="A14" s="1889" t="s">
        <v>447</v>
      </c>
      <c r="B14" s="1890"/>
      <c r="C14" s="1890"/>
      <c r="D14" s="1890"/>
      <c r="E14" s="1890"/>
      <c r="F14" s="1891"/>
      <c r="G14" s="47"/>
      <c r="H14" s="1881"/>
      <c r="I14" s="1882"/>
    </row>
    <row r="15" spans="1:10" s="49" customFormat="1" ht="15.6" customHeight="1" thickBot="1" x14ac:dyDescent="0.25">
      <c r="A15" s="1888"/>
      <c r="B15" s="1888"/>
      <c r="C15" s="1888"/>
      <c r="D15" s="1888"/>
      <c r="E15" s="1888"/>
      <c r="F15" s="1888"/>
      <c r="G15" s="1888"/>
      <c r="H15" s="1888"/>
      <c r="I15" s="1888"/>
    </row>
    <row r="16" spans="1:10" s="44" customFormat="1" ht="15.6" customHeight="1" thickBot="1" x14ac:dyDescent="0.3">
      <c r="A16" s="1902" t="s">
        <v>480</v>
      </c>
      <c r="B16" s="1903"/>
      <c r="C16" s="1903"/>
      <c r="D16" s="1903"/>
      <c r="E16" s="1903"/>
      <c r="F16" s="1903"/>
      <c r="G16" s="1903"/>
      <c r="H16" s="1903"/>
      <c r="I16" s="1904"/>
    </row>
    <row r="17" spans="1:9" s="44" customFormat="1" ht="11.4" x14ac:dyDescent="0.2">
      <c r="A17" s="1869"/>
      <c r="B17" s="1870"/>
      <c r="C17" s="1870"/>
      <c r="D17" s="1870"/>
      <c r="E17" s="1870"/>
      <c r="F17" s="1870"/>
      <c r="G17" s="1870"/>
      <c r="H17" s="1870"/>
      <c r="I17" s="1871"/>
    </row>
    <row r="18" spans="1:9" s="44" customFormat="1" ht="11.4" x14ac:dyDescent="0.2">
      <c r="A18" s="1872"/>
      <c r="B18" s="1873"/>
      <c r="C18" s="1873"/>
      <c r="D18" s="1873"/>
      <c r="E18" s="1873"/>
      <c r="F18" s="1873"/>
      <c r="G18" s="1873"/>
      <c r="H18" s="1873"/>
      <c r="I18" s="1874"/>
    </row>
    <row r="19" spans="1:9" s="44" customFormat="1" ht="11.4" x14ac:dyDescent="0.2">
      <c r="A19" s="1872"/>
      <c r="B19" s="1873"/>
      <c r="C19" s="1873"/>
      <c r="D19" s="1873"/>
      <c r="E19" s="1873"/>
      <c r="F19" s="1873"/>
      <c r="G19" s="1873"/>
      <c r="H19" s="1873"/>
      <c r="I19" s="1874"/>
    </row>
    <row r="20" spans="1:9" s="44" customFormat="1" ht="11.4" x14ac:dyDescent="0.2">
      <c r="A20" s="1872"/>
      <c r="B20" s="1873"/>
      <c r="C20" s="1873"/>
      <c r="D20" s="1873"/>
      <c r="E20" s="1873"/>
      <c r="F20" s="1873"/>
      <c r="G20" s="1873"/>
      <c r="H20" s="1873"/>
      <c r="I20" s="1874"/>
    </row>
    <row r="21" spans="1:9" s="44" customFormat="1" ht="12" thickBot="1" x14ac:dyDescent="0.25">
      <c r="A21" s="1875"/>
      <c r="B21" s="1876"/>
      <c r="C21" s="1876"/>
      <c r="D21" s="1876"/>
      <c r="E21" s="1876"/>
      <c r="F21" s="1876"/>
      <c r="G21" s="1876"/>
      <c r="H21" s="1876"/>
      <c r="I21" s="1877"/>
    </row>
    <row r="22" spans="1:9" s="52" customFormat="1" ht="12.6" thickBot="1" x14ac:dyDescent="0.3">
      <c r="A22" s="1905"/>
      <c r="B22" s="1905"/>
      <c r="C22" s="1905"/>
      <c r="D22" s="1905"/>
      <c r="E22" s="1905"/>
      <c r="F22" s="1905"/>
      <c r="G22" s="1905"/>
      <c r="H22" s="1905"/>
      <c r="I22" s="1905"/>
    </row>
    <row r="23" spans="1:9" s="52" customFormat="1" ht="12.6" thickBot="1" x14ac:dyDescent="0.3">
      <c r="A23" s="1001" t="s">
        <v>448</v>
      </c>
      <c r="B23" s="1002"/>
      <c r="C23" s="1002"/>
      <c r="D23" s="1002"/>
      <c r="E23" s="1002"/>
      <c r="F23" s="1002"/>
      <c r="G23" s="1002"/>
      <c r="H23" s="1003"/>
    </row>
    <row r="24" spans="1:9" s="52" customFormat="1" ht="60.6" thickBot="1" x14ac:dyDescent="0.3">
      <c r="A24" s="1004" t="s">
        <v>449</v>
      </c>
      <c r="B24" s="1004" t="s">
        <v>450</v>
      </c>
      <c r="C24" s="1004" t="s">
        <v>451</v>
      </c>
      <c r="D24" s="1004" t="s">
        <v>452</v>
      </c>
      <c r="E24" s="1004" t="s">
        <v>453</v>
      </c>
      <c r="F24" s="1004" t="s">
        <v>454</v>
      </c>
      <c r="G24" s="1004" t="s">
        <v>455</v>
      </c>
      <c r="H24" s="1004" t="s">
        <v>456</v>
      </c>
    </row>
    <row r="25" spans="1:9" s="52" customFormat="1" ht="12" x14ac:dyDescent="0.25">
      <c r="A25" s="1005" t="s">
        <v>11</v>
      </c>
      <c r="B25" s="1007"/>
      <c r="C25" s="1008"/>
      <c r="D25" s="1008"/>
      <c r="E25" s="1008"/>
      <c r="F25" s="1009">
        <f>B25*31</f>
        <v>0</v>
      </c>
      <c r="G25" s="1010"/>
      <c r="H25" s="1011">
        <f>IF(F25=0,0,G25/F25)</f>
        <v>0</v>
      </c>
    </row>
    <row r="26" spans="1:9" s="52" customFormat="1" ht="12" x14ac:dyDescent="0.25">
      <c r="A26" s="1006" t="s">
        <v>12</v>
      </c>
      <c r="B26" s="1012"/>
      <c r="C26" s="59"/>
      <c r="D26" s="59"/>
      <c r="E26" s="59"/>
      <c r="F26" s="53">
        <f>B26*28</f>
        <v>0</v>
      </c>
      <c r="G26" s="60"/>
      <c r="H26" s="1013">
        <f t="shared" ref="H26:H36" si="0">IF(F26=0,0,G26/F26)</f>
        <v>0</v>
      </c>
    </row>
    <row r="27" spans="1:9" s="52" customFormat="1" ht="12" x14ac:dyDescent="0.25">
      <c r="A27" s="1006" t="s">
        <v>13</v>
      </c>
      <c r="B27" s="1012"/>
      <c r="C27" s="59"/>
      <c r="D27" s="59"/>
      <c r="E27" s="59"/>
      <c r="F27" s="53">
        <f>B27*31</f>
        <v>0</v>
      </c>
      <c r="G27" s="60"/>
      <c r="H27" s="1013">
        <f t="shared" si="0"/>
        <v>0</v>
      </c>
    </row>
    <row r="28" spans="1:9" s="52" customFormat="1" ht="12" x14ac:dyDescent="0.25">
      <c r="A28" s="1006" t="s">
        <v>14</v>
      </c>
      <c r="B28" s="1012"/>
      <c r="C28" s="59"/>
      <c r="D28" s="59"/>
      <c r="E28" s="59"/>
      <c r="F28" s="53">
        <f>B28*30</f>
        <v>0</v>
      </c>
      <c r="G28" s="60"/>
      <c r="H28" s="1013">
        <f t="shared" si="0"/>
        <v>0</v>
      </c>
    </row>
    <row r="29" spans="1:9" s="52" customFormat="1" ht="12" x14ac:dyDescent="0.25">
      <c r="A29" s="1006" t="s">
        <v>15</v>
      </c>
      <c r="B29" s="1012"/>
      <c r="C29" s="59"/>
      <c r="D29" s="59"/>
      <c r="E29" s="59"/>
      <c r="F29" s="53">
        <f>B29*31</f>
        <v>0</v>
      </c>
      <c r="G29" s="60"/>
      <c r="H29" s="1013">
        <f t="shared" si="0"/>
        <v>0</v>
      </c>
    </row>
    <row r="30" spans="1:9" s="52" customFormat="1" ht="12" x14ac:dyDescent="0.25">
      <c r="A30" s="1006" t="s">
        <v>16</v>
      </c>
      <c r="B30" s="1012"/>
      <c r="C30" s="59"/>
      <c r="D30" s="59"/>
      <c r="E30" s="59"/>
      <c r="F30" s="53">
        <f>B30*30</f>
        <v>0</v>
      </c>
      <c r="G30" s="60"/>
      <c r="H30" s="1013">
        <f t="shared" si="0"/>
        <v>0</v>
      </c>
    </row>
    <row r="31" spans="1:9" s="52" customFormat="1" ht="12" x14ac:dyDescent="0.25">
      <c r="A31" s="1006" t="s">
        <v>17</v>
      </c>
      <c r="B31" s="1012"/>
      <c r="C31" s="59"/>
      <c r="D31" s="59"/>
      <c r="E31" s="59"/>
      <c r="F31" s="53">
        <f>B31*31</f>
        <v>0</v>
      </c>
      <c r="G31" s="60"/>
      <c r="H31" s="1013">
        <f t="shared" si="0"/>
        <v>0</v>
      </c>
    </row>
    <row r="32" spans="1:9" s="52" customFormat="1" ht="12" x14ac:dyDescent="0.25">
      <c r="A32" s="1006" t="s">
        <v>18</v>
      </c>
      <c r="B32" s="1012"/>
      <c r="C32" s="59"/>
      <c r="D32" s="59"/>
      <c r="E32" s="59"/>
      <c r="F32" s="53">
        <f>B32*31</f>
        <v>0</v>
      </c>
      <c r="G32" s="60"/>
      <c r="H32" s="1013">
        <f t="shared" si="0"/>
        <v>0</v>
      </c>
    </row>
    <row r="33" spans="1:8" s="44" customFormat="1" ht="11.4" x14ac:dyDescent="0.2">
      <c r="A33" s="1006" t="s">
        <v>19</v>
      </c>
      <c r="B33" s="1012"/>
      <c r="C33" s="59"/>
      <c r="D33" s="59"/>
      <c r="E33" s="59"/>
      <c r="F33" s="53">
        <f>B33*30</f>
        <v>0</v>
      </c>
      <c r="G33" s="60"/>
      <c r="H33" s="1013">
        <f t="shared" si="0"/>
        <v>0</v>
      </c>
    </row>
    <row r="34" spans="1:8" s="44" customFormat="1" ht="11.4" x14ac:dyDescent="0.2">
      <c r="A34" s="1006" t="s">
        <v>20</v>
      </c>
      <c r="B34" s="1012"/>
      <c r="C34" s="59"/>
      <c r="D34" s="59"/>
      <c r="E34" s="59"/>
      <c r="F34" s="53">
        <f>B34*31</f>
        <v>0</v>
      </c>
      <c r="G34" s="60"/>
      <c r="H34" s="1013">
        <f t="shared" si="0"/>
        <v>0</v>
      </c>
    </row>
    <row r="35" spans="1:8" s="44" customFormat="1" ht="11.4" x14ac:dyDescent="0.2">
      <c r="A35" s="1006" t="s">
        <v>21</v>
      </c>
      <c r="B35" s="1012"/>
      <c r="C35" s="59"/>
      <c r="D35" s="59"/>
      <c r="E35" s="59"/>
      <c r="F35" s="53">
        <f>B35*30</f>
        <v>0</v>
      </c>
      <c r="G35" s="60"/>
      <c r="H35" s="1013">
        <f t="shared" si="0"/>
        <v>0</v>
      </c>
    </row>
    <row r="36" spans="1:8" s="44" customFormat="1" ht="11.4" x14ac:dyDescent="0.2">
      <c r="A36" s="1006" t="s">
        <v>22</v>
      </c>
      <c r="B36" s="1012"/>
      <c r="C36" s="59"/>
      <c r="D36" s="59"/>
      <c r="E36" s="59"/>
      <c r="F36" s="53">
        <f>B36*31</f>
        <v>0</v>
      </c>
      <c r="G36" s="60"/>
      <c r="H36" s="1013">
        <f t="shared" si="0"/>
        <v>0</v>
      </c>
    </row>
    <row r="37" spans="1:8" s="44" customFormat="1" ht="12" thickBot="1" x14ac:dyDescent="0.25">
      <c r="A37" s="1014"/>
      <c r="B37" s="1017"/>
      <c r="C37" s="1018"/>
      <c r="D37" s="1018"/>
      <c r="E37" s="1018"/>
      <c r="F37" s="1019"/>
      <c r="G37" s="1020"/>
      <c r="H37" s="1021"/>
    </row>
    <row r="38" spans="1:8" s="44" customFormat="1" ht="12" thickBot="1" x14ac:dyDescent="0.25">
      <c r="A38" s="1016" t="s">
        <v>457</v>
      </c>
      <c r="B38" s="1022"/>
      <c r="C38" s="1022"/>
      <c r="D38" s="1022"/>
      <c r="E38" s="1022"/>
      <c r="F38" s="1022">
        <f>SUM(F25:F36)</f>
        <v>0</v>
      </c>
      <c r="G38" s="1022">
        <f>SUM(G25:G36)</f>
        <v>0</v>
      </c>
      <c r="H38" s="1023"/>
    </row>
    <row r="39" spans="1:8" s="44" customFormat="1" ht="12" thickBot="1" x14ac:dyDescent="0.25">
      <c r="A39" s="1024"/>
      <c r="B39" s="1025"/>
      <c r="C39" s="1026"/>
      <c r="D39" s="1026"/>
      <c r="E39" s="1026"/>
      <c r="F39" s="1027"/>
      <c r="G39" s="1028"/>
      <c r="H39" s="1029"/>
    </row>
    <row r="40" spans="1:8" s="44" customFormat="1" ht="12" thickBot="1" x14ac:dyDescent="0.25">
      <c r="A40" s="1015" t="s">
        <v>458</v>
      </c>
      <c r="B40" s="1030" t="e">
        <f>AVERAGE(B25:B36)</f>
        <v>#DIV/0!</v>
      </c>
      <c r="C40" s="1030" t="e">
        <f>AVERAGE(C25:C36)</f>
        <v>#DIV/0!</v>
      </c>
      <c r="D40" s="1030" t="e">
        <f>AVERAGE(D25:D36)</f>
        <v>#DIV/0!</v>
      </c>
      <c r="E40" s="1030" t="e">
        <f>AVERAGE(E25:E36)</f>
        <v>#DIV/0!</v>
      </c>
      <c r="F40" s="1030"/>
      <c r="G40" s="1031"/>
      <c r="H40" s="1023">
        <f>IF(F38=0,0,G38/F38)</f>
        <v>0</v>
      </c>
    </row>
    <row r="41" spans="1:8" s="44" customFormat="1" ht="12" thickBot="1" x14ac:dyDescent="0.25">
      <c r="A41" s="1906"/>
      <c r="B41" s="1906"/>
      <c r="C41" s="1906"/>
      <c r="D41" s="1906"/>
      <c r="E41" s="1906"/>
      <c r="F41" s="1906"/>
      <c r="G41" s="1906"/>
      <c r="H41" s="1906"/>
    </row>
    <row r="42" spans="1:8" s="44" customFormat="1" ht="12.6" thickBot="1" x14ac:dyDescent="0.25">
      <c r="A42" s="1895" t="s">
        <v>459</v>
      </c>
      <c r="B42" s="1896"/>
      <c r="C42" s="1896"/>
      <c r="D42" s="1896"/>
      <c r="E42" s="1896"/>
      <c r="F42" s="1896"/>
      <c r="G42" s="1896"/>
      <c r="H42" s="1897"/>
    </row>
    <row r="43" spans="1:8" s="54" customFormat="1" ht="36.6" thickBot="1" x14ac:dyDescent="0.3">
      <c r="A43" s="1862" t="s">
        <v>460</v>
      </c>
      <c r="B43" s="1863"/>
      <c r="C43" s="1864"/>
      <c r="D43" s="1004" t="s">
        <v>559</v>
      </c>
      <c r="E43" s="1004" t="s">
        <v>461</v>
      </c>
      <c r="F43" s="1004" t="s">
        <v>462</v>
      </c>
      <c r="G43" s="1865" t="s">
        <v>463</v>
      </c>
      <c r="H43" s="1866"/>
    </row>
    <row r="44" spans="1:8" s="54" customFormat="1" ht="11.4" x14ac:dyDescent="0.2">
      <c r="A44" s="1867"/>
      <c r="B44" s="1868"/>
      <c r="C44" s="1868"/>
      <c r="D44" s="1032"/>
      <c r="E44" s="1033"/>
      <c r="F44" s="1033"/>
      <c r="G44" s="1885"/>
      <c r="H44" s="1886"/>
    </row>
    <row r="45" spans="1:8" s="54" customFormat="1" ht="11.4" x14ac:dyDescent="0.2">
      <c r="A45" s="1854"/>
      <c r="B45" s="1855"/>
      <c r="C45" s="1855"/>
      <c r="D45" s="465"/>
      <c r="E45" s="466"/>
      <c r="F45" s="466"/>
      <c r="G45" s="1856"/>
      <c r="H45" s="1857"/>
    </row>
    <row r="46" spans="1:8" s="54" customFormat="1" ht="11.4" x14ac:dyDescent="0.2">
      <c r="A46" s="1854"/>
      <c r="B46" s="1855"/>
      <c r="C46" s="1855"/>
      <c r="D46" s="465"/>
      <c r="E46" s="466"/>
      <c r="F46" s="466"/>
      <c r="G46" s="1856"/>
      <c r="H46" s="1857"/>
    </row>
    <row r="47" spans="1:8" s="54" customFormat="1" ht="11.4" x14ac:dyDescent="0.2">
      <c r="A47" s="1854"/>
      <c r="B47" s="1855"/>
      <c r="C47" s="1855"/>
      <c r="D47" s="465"/>
      <c r="E47" s="466"/>
      <c r="F47" s="466"/>
      <c r="G47" s="1856"/>
      <c r="H47" s="1857"/>
    </row>
    <row r="48" spans="1:8" s="54" customFormat="1" ht="11.4" x14ac:dyDescent="0.2">
      <c r="A48" s="1854"/>
      <c r="B48" s="1855"/>
      <c r="C48" s="1855"/>
      <c r="D48" s="465"/>
      <c r="E48" s="466"/>
      <c r="F48" s="466"/>
      <c r="G48" s="1856"/>
      <c r="H48" s="1857"/>
    </row>
    <row r="49" spans="1:8" s="54" customFormat="1" ht="11.4" x14ac:dyDescent="0.2">
      <c r="A49" s="1854"/>
      <c r="B49" s="1855"/>
      <c r="C49" s="1855"/>
      <c r="D49" s="465"/>
      <c r="E49" s="466"/>
      <c r="F49" s="466"/>
      <c r="G49" s="1856"/>
      <c r="H49" s="1857"/>
    </row>
    <row r="50" spans="1:8" s="54" customFormat="1" ht="11.4" x14ac:dyDescent="0.2">
      <c r="A50" s="1854"/>
      <c r="B50" s="1855"/>
      <c r="C50" s="1855"/>
      <c r="D50" s="465"/>
      <c r="E50" s="466"/>
      <c r="F50" s="466"/>
      <c r="G50" s="1856"/>
      <c r="H50" s="1857"/>
    </row>
    <row r="51" spans="1:8" s="54" customFormat="1" ht="11.4" x14ac:dyDescent="0.2">
      <c r="A51" s="1854"/>
      <c r="B51" s="1855"/>
      <c r="C51" s="1855"/>
      <c r="D51" s="465"/>
      <c r="E51" s="466"/>
      <c r="F51" s="466"/>
      <c r="G51" s="1856"/>
      <c r="H51" s="1857"/>
    </row>
    <row r="52" spans="1:8" s="54" customFormat="1" ht="11.4" x14ac:dyDescent="0.2">
      <c r="A52" s="1854"/>
      <c r="B52" s="1855"/>
      <c r="C52" s="1855"/>
      <c r="D52" s="465"/>
      <c r="E52" s="466"/>
      <c r="F52" s="466"/>
      <c r="G52" s="1856"/>
      <c r="H52" s="1857"/>
    </row>
    <row r="53" spans="1:8" s="54" customFormat="1" ht="12" thickBot="1" x14ac:dyDescent="0.25">
      <c r="A53" s="1858"/>
      <c r="B53" s="1859"/>
      <c r="C53" s="1859"/>
      <c r="D53" s="1034"/>
      <c r="E53" s="1035"/>
      <c r="F53" s="1035"/>
      <c r="G53" s="1860"/>
      <c r="H53" s="1861"/>
    </row>
    <row r="54" spans="1:8" s="55" customFormat="1" ht="13.2" x14ac:dyDescent="0.25"/>
    <row r="55" spans="1:8" s="56" customFormat="1" ht="13.2" x14ac:dyDescent="0.25"/>
    <row r="56" spans="1:8" s="56" customFormat="1" ht="13.2" x14ac:dyDescent="0.25"/>
    <row r="57" spans="1:8" s="56" customFormat="1" ht="13.2" x14ac:dyDescent="0.25"/>
    <row r="58" spans="1:8" s="56" customFormat="1" ht="13.2" x14ac:dyDescent="0.25"/>
    <row r="59" spans="1:8" s="56" customFormat="1" ht="13.2" x14ac:dyDescent="0.25"/>
    <row r="60" spans="1:8" s="56" customFormat="1" ht="13.2" x14ac:dyDescent="0.25"/>
    <row r="61" spans="1:8" s="56" customFormat="1" ht="13.2" x14ac:dyDescent="0.25"/>
    <row r="62" spans="1:8" s="56" customFormat="1" ht="13.2" x14ac:dyDescent="0.25"/>
    <row r="63" spans="1:8" s="56" customFormat="1" ht="13.2" x14ac:dyDescent="0.25"/>
    <row r="64" spans="1:8" s="56" customFormat="1" ht="13.2" x14ac:dyDescent="0.25"/>
    <row r="65" s="56" customFormat="1" ht="13.2" x14ac:dyDescent="0.25"/>
    <row r="66" s="56" customFormat="1" ht="13.2" x14ac:dyDescent="0.25"/>
    <row r="67" s="56" customFormat="1" ht="13.2" x14ac:dyDescent="0.25"/>
    <row r="68" s="56" customFormat="1" ht="13.2" x14ac:dyDescent="0.25"/>
    <row r="69" s="57" customFormat="1" ht="13.8" x14ac:dyDescent="0.25"/>
    <row r="70" s="57" customFormat="1" ht="13.8" x14ac:dyDescent="0.25"/>
  </sheetData>
  <sheetProtection algorithmName="SHA-512" hashValue="Qhc/z6bNp9zDGkldcWqpfjWesaQr6gGW+6fniJBsheJdpm7g+PXsuecosiDLY9NlBI+Igco62Ir1qxY9Z5URYQ==" saltValue="QMVJC+kPd66fl3ioqcx9fA==" spinCount="100000" sheet="1" scenarios="1"/>
  <mergeCells count="46">
    <mergeCell ref="A1:I1"/>
    <mergeCell ref="A2:B2"/>
    <mergeCell ref="F2:G2"/>
    <mergeCell ref="H2:I2"/>
    <mergeCell ref="A42:H42"/>
    <mergeCell ref="A3:B3"/>
    <mergeCell ref="F3:G3"/>
    <mergeCell ref="H3:I3"/>
    <mergeCell ref="C2:E2"/>
    <mergeCell ref="A16:I16"/>
    <mergeCell ref="A22:I22"/>
    <mergeCell ref="A41:H41"/>
    <mergeCell ref="A43:C43"/>
    <mergeCell ref="G43:H43"/>
    <mergeCell ref="A44:C44"/>
    <mergeCell ref="A5:I5"/>
    <mergeCell ref="A17:I21"/>
    <mergeCell ref="A11:I11"/>
    <mergeCell ref="H8:I8"/>
    <mergeCell ref="H10:I10"/>
    <mergeCell ref="H12:I12"/>
    <mergeCell ref="H14:I14"/>
    <mergeCell ref="G44:H44"/>
    <mergeCell ref="A6:I6"/>
    <mergeCell ref="A9:I9"/>
    <mergeCell ref="A13:I13"/>
    <mergeCell ref="A15:I15"/>
    <mergeCell ref="A14:F14"/>
    <mergeCell ref="A46:C46"/>
    <mergeCell ref="G46:H46"/>
    <mergeCell ref="A47:C47"/>
    <mergeCell ref="G47:H47"/>
    <mergeCell ref="A45:C45"/>
    <mergeCell ref="G45:H45"/>
    <mergeCell ref="A48:C48"/>
    <mergeCell ref="G48:H48"/>
    <mergeCell ref="A52:C52"/>
    <mergeCell ref="G52:H52"/>
    <mergeCell ref="A53:C53"/>
    <mergeCell ref="G53:H53"/>
    <mergeCell ref="A49:C49"/>
    <mergeCell ref="G49:H49"/>
    <mergeCell ref="A50:C50"/>
    <mergeCell ref="G50:H50"/>
    <mergeCell ref="A51:C51"/>
    <mergeCell ref="G51:H51"/>
  </mergeCells>
  <conditionalFormatting sqref="A44:D53">
    <cfRule type="notContainsBlanks" dxfId="0" priority="2">
      <formula>LEN(TRIM(A44))&gt;0</formula>
    </cfRule>
  </conditionalFormatting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">
    <pageSetUpPr fitToPage="1"/>
  </sheetPr>
  <dimension ref="A1:J2179"/>
  <sheetViews>
    <sheetView showZeros="0" workbookViewId="0">
      <selection sqref="A1:F1"/>
    </sheetView>
  </sheetViews>
  <sheetFormatPr defaultColWidth="8.90625" defaultRowHeight="15" x14ac:dyDescent="0.25"/>
  <cols>
    <col min="1" max="1" width="28.26953125" style="1250" customWidth="1"/>
    <col min="2" max="3" width="15" style="1250" customWidth="1"/>
    <col min="4" max="4" width="15.6328125" style="1250" customWidth="1"/>
    <col min="5" max="5" width="15" style="1250" customWidth="1"/>
    <col min="6" max="6" width="8.08984375" style="1250" customWidth="1"/>
    <col min="7" max="9" width="15.6328125" style="1251" customWidth="1"/>
    <col min="10" max="10" width="8.90625" style="1251"/>
    <col min="11" max="16384" width="8.90625" style="1250"/>
  </cols>
  <sheetData>
    <row r="1" spans="1:10" s="67" customFormat="1" ht="12.6" customHeight="1" x14ac:dyDescent="0.25">
      <c r="A1" s="1907" t="s">
        <v>7</v>
      </c>
      <c r="B1" s="1907"/>
      <c r="C1" s="1907"/>
      <c r="D1" s="1907"/>
      <c r="E1" s="1907"/>
      <c r="F1" s="1907"/>
      <c r="G1" s="1246"/>
      <c r="H1" s="1246"/>
      <c r="I1" s="1246"/>
      <c r="J1" s="1246"/>
    </row>
    <row r="2" spans="1:10" s="68" customFormat="1" ht="10.95" customHeight="1" x14ac:dyDescent="0.2">
      <c r="A2" s="16" t="s">
        <v>194</v>
      </c>
      <c r="B2" s="1771">
        <f>Certification!A5</f>
        <v>0</v>
      </c>
      <c r="C2" s="1777"/>
      <c r="D2" s="17" t="s">
        <v>571</v>
      </c>
      <c r="E2" s="1770" t="str">
        <f>CONCATENATE(Certification!$H$27," ",Certification!$H$28)</f>
        <v xml:space="preserve"> </v>
      </c>
      <c r="F2" s="1777"/>
      <c r="G2" s="1247"/>
      <c r="H2" s="1247"/>
      <c r="I2" s="1247"/>
      <c r="J2" s="1247"/>
    </row>
    <row r="3" spans="1:10" s="68" customFormat="1" ht="10.95" customHeight="1" x14ac:dyDescent="0.2">
      <c r="A3" s="18" t="s">
        <v>61</v>
      </c>
      <c r="B3" s="1773">
        <f>Certification!C11</f>
        <v>0</v>
      </c>
      <c r="C3" s="1908"/>
      <c r="D3" s="18" t="s">
        <v>88</v>
      </c>
      <c r="E3" s="1772">
        <f>Certification!H11</f>
        <v>0</v>
      </c>
      <c r="F3" s="1908"/>
      <c r="G3" s="1247"/>
      <c r="H3" s="1247"/>
      <c r="I3" s="1247"/>
      <c r="J3" s="1247"/>
    </row>
    <row r="4" spans="1:10" s="1248" customFormat="1" x14ac:dyDescent="0.25">
      <c r="A4" s="1909" t="s">
        <v>40</v>
      </c>
      <c r="B4" s="1909"/>
      <c r="C4" s="1909"/>
      <c r="D4" s="1909"/>
      <c r="E4" s="1909"/>
      <c r="G4" s="1249"/>
      <c r="H4" s="1249"/>
      <c r="I4" s="1249"/>
      <c r="J4" s="1249"/>
    </row>
    <row r="5" spans="1:10" x14ac:dyDescent="0.25">
      <c r="A5" s="20"/>
      <c r="B5" s="20"/>
      <c r="C5" s="20"/>
      <c r="D5" s="20"/>
      <c r="E5" s="20"/>
    </row>
    <row r="6" spans="1:10" s="1253" customFormat="1" ht="12" x14ac:dyDescent="0.25">
      <c r="A6" s="1274" t="s">
        <v>818</v>
      </c>
      <c r="B6" s="1274"/>
      <c r="C6" s="1275"/>
      <c r="D6" s="1275"/>
      <c r="E6" s="1275"/>
      <c r="F6" s="1275"/>
      <c r="G6" s="1254"/>
      <c r="H6" s="1254"/>
      <c r="I6" s="1254"/>
      <c r="J6" s="1254"/>
    </row>
    <row r="7" spans="1:10" s="1253" customFormat="1" ht="11.4" x14ac:dyDescent="0.2">
      <c r="G7" s="1254"/>
      <c r="H7" s="1254"/>
      <c r="I7" s="1254"/>
      <c r="J7" s="1254"/>
    </row>
    <row r="8" spans="1:10" s="1253" customFormat="1" ht="48" x14ac:dyDescent="0.25">
      <c r="A8" s="1276" t="s">
        <v>52</v>
      </c>
      <c r="B8" s="1277" t="s">
        <v>819</v>
      </c>
      <c r="C8" s="1277" t="s">
        <v>820</v>
      </c>
      <c r="D8" s="1277" t="s">
        <v>821</v>
      </c>
      <c r="E8" s="1277" t="s">
        <v>822</v>
      </c>
      <c r="F8" s="1277" t="s">
        <v>821</v>
      </c>
      <c r="G8" s="1254"/>
      <c r="H8" s="1254"/>
      <c r="I8" s="1254"/>
      <c r="J8" s="1254"/>
    </row>
    <row r="9" spans="1:10" s="1253" customFormat="1" ht="11.4" x14ac:dyDescent="0.2">
      <c r="A9" s="1278" t="s">
        <v>823</v>
      </c>
      <c r="B9" s="1279"/>
      <c r="C9" s="1280"/>
      <c r="D9" s="1281"/>
      <c r="E9" s="1282"/>
      <c r="F9" s="1281"/>
      <c r="G9" s="1254"/>
      <c r="H9" s="1254"/>
      <c r="I9" s="1254"/>
      <c r="J9" s="1254"/>
    </row>
    <row r="10" spans="1:10" s="1253" customFormat="1" ht="11.4" x14ac:dyDescent="0.2">
      <c r="A10" s="1278" t="s">
        <v>824</v>
      </c>
      <c r="B10" s="1279"/>
      <c r="C10" s="1280"/>
      <c r="D10" s="1281"/>
      <c r="E10" s="1282"/>
      <c r="F10" s="1281"/>
      <c r="G10" s="1254"/>
      <c r="H10" s="1254"/>
      <c r="I10" s="1254"/>
      <c r="J10" s="1254"/>
    </row>
    <row r="11" spans="1:10" s="1253" customFormat="1" ht="11.4" x14ac:dyDescent="0.2">
      <c r="A11" s="1278" t="s">
        <v>825</v>
      </c>
      <c r="B11" s="1279"/>
      <c r="C11" s="1280"/>
      <c r="D11" s="1281"/>
      <c r="E11" s="1282"/>
      <c r="F11" s="1281"/>
      <c r="G11" s="1254"/>
      <c r="H11" s="1254"/>
      <c r="I11" s="1254"/>
      <c r="J11" s="1254"/>
    </row>
    <row r="12" spans="1:10" s="1253" customFormat="1" ht="11.4" x14ac:dyDescent="0.2">
      <c r="A12" s="1278" t="s">
        <v>826</v>
      </c>
      <c r="B12" s="1279"/>
      <c r="C12" s="1280"/>
      <c r="D12" s="1281"/>
      <c r="E12" s="1282"/>
      <c r="F12" s="1281"/>
      <c r="G12" s="1254"/>
      <c r="H12" s="1254"/>
      <c r="I12" s="1254"/>
      <c r="J12" s="1254"/>
    </row>
    <row r="13" spans="1:10" s="1253" customFormat="1" ht="11.4" x14ac:dyDescent="0.2">
      <c r="A13" s="1278" t="s">
        <v>827</v>
      </c>
      <c r="B13" s="1279"/>
      <c r="C13" s="1280"/>
      <c r="D13" s="1281"/>
      <c r="E13" s="1282"/>
      <c r="F13" s="1281"/>
      <c r="G13" s="1254"/>
      <c r="H13" s="1254"/>
      <c r="I13" s="1254"/>
      <c r="J13" s="1254"/>
    </row>
    <row r="14" spans="1:10" s="1253" customFormat="1" ht="11.4" x14ac:dyDescent="0.2">
      <c r="G14" s="1254"/>
      <c r="H14" s="1254"/>
      <c r="I14" s="1254"/>
      <c r="J14" s="1254"/>
    </row>
    <row r="15" spans="1:10" s="1253" customFormat="1" ht="48" x14ac:dyDescent="0.25">
      <c r="A15" s="1276" t="s">
        <v>693</v>
      </c>
      <c r="B15" s="1277" t="s">
        <v>828</v>
      </c>
      <c r="C15" s="1277" t="s">
        <v>829</v>
      </c>
      <c r="D15" s="1277" t="s">
        <v>821</v>
      </c>
      <c r="E15" s="1277" t="s">
        <v>830</v>
      </c>
      <c r="F15" s="1277" t="s">
        <v>821</v>
      </c>
      <c r="G15" s="1254"/>
      <c r="H15" s="1254"/>
      <c r="I15" s="1254"/>
      <c r="J15" s="1254"/>
    </row>
    <row r="16" spans="1:10" s="1253" customFormat="1" ht="11.4" x14ac:dyDescent="0.2">
      <c r="A16" s="1278" t="s">
        <v>823</v>
      </c>
      <c r="B16" s="1279"/>
      <c r="C16" s="1280"/>
      <c r="D16" s="1281"/>
      <c r="E16" s="1282"/>
      <c r="F16" s="1281"/>
      <c r="G16" s="1254"/>
      <c r="H16" s="1254"/>
      <c r="I16" s="1254"/>
      <c r="J16" s="1254"/>
    </row>
    <row r="17" spans="1:10" s="1253" customFormat="1" ht="11.4" x14ac:dyDescent="0.2">
      <c r="A17" s="1278" t="s">
        <v>824</v>
      </c>
      <c r="B17" s="1279"/>
      <c r="C17" s="1280"/>
      <c r="D17" s="1281"/>
      <c r="E17" s="1282"/>
      <c r="F17" s="1281"/>
      <c r="G17" s="1254"/>
      <c r="H17" s="1254"/>
      <c r="I17" s="1254"/>
      <c r="J17" s="1254"/>
    </row>
    <row r="18" spans="1:10" s="1253" customFormat="1" ht="11.4" x14ac:dyDescent="0.2">
      <c r="A18" s="1278" t="s">
        <v>825</v>
      </c>
      <c r="B18" s="1279"/>
      <c r="C18" s="1280"/>
      <c r="D18" s="1281"/>
      <c r="E18" s="1282"/>
      <c r="F18" s="1281"/>
      <c r="G18" s="1254"/>
      <c r="H18" s="1254"/>
      <c r="I18" s="1254"/>
      <c r="J18" s="1254"/>
    </row>
    <row r="19" spans="1:10" s="1253" customFormat="1" ht="11.4" x14ac:dyDescent="0.2">
      <c r="A19" s="1278" t="s">
        <v>826</v>
      </c>
      <c r="B19" s="1279"/>
      <c r="C19" s="1280"/>
      <c r="D19" s="1281"/>
      <c r="E19" s="1282"/>
      <c r="F19" s="1281"/>
      <c r="G19" s="1254"/>
      <c r="H19" s="1254"/>
      <c r="I19" s="1254"/>
      <c r="J19" s="1254"/>
    </row>
    <row r="20" spans="1:10" s="1253" customFormat="1" ht="11.4" x14ac:dyDescent="0.2">
      <c r="A20" s="1278" t="s">
        <v>827</v>
      </c>
      <c r="B20" s="1279"/>
      <c r="C20" s="1280"/>
      <c r="D20" s="1281"/>
      <c r="E20" s="1282"/>
      <c r="F20" s="1281"/>
      <c r="G20" s="1254"/>
      <c r="H20" s="1254"/>
      <c r="I20" s="1254"/>
      <c r="J20" s="1254"/>
    </row>
    <row r="21" spans="1:10" s="1253" customFormat="1" ht="11.4" x14ac:dyDescent="0.2">
      <c r="G21" s="1254"/>
      <c r="H21" s="1254"/>
      <c r="I21" s="1254"/>
      <c r="J21" s="1254"/>
    </row>
    <row r="22" spans="1:10" s="1253" customFormat="1" ht="11.4" x14ac:dyDescent="0.2">
      <c r="G22" s="1254"/>
      <c r="H22" s="1254"/>
      <c r="I22" s="1254"/>
      <c r="J22" s="1254"/>
    </row>
    <row r="23" spans="1:10" s="1253" customFormat="1" ht="12" x14ac:dyDescent="0.25">
      <c r="A23" s="1274" t="s">
        <v>831</v>
      </c>
      <c r="B23" s="1274"/>
      <c r="C23" s="1275"/>
      <c r="D23" s="1275"/>
      <c r="E23" s="1275"/>
      <c r="F23" s="1275"/>
      <c r="G23" s="1254"/>
      <c r="H23" s="1254"/>
      <c r="I23" s="1254"/>
      <c r="J23" s="1254"/>
    </row>
    <row r="24" spans="1:10" s="1253" customFormat="1" ht="11.4" x14ac:dyDescent="0.2">
      <c r="G24" s="1254"/>
      <c r="H24" s="1254"/>
      <c r="I24" s="1254"/>
      <c r="J24" s="1254"/>
    </row>
    <row r="25" spans="1:10" s="1253" customFormat="1" ht="48" x14ac:dyDescent="0.25">
      <c r="A25" s="1276" t="s">
        <v>52</v>
      </c>
      <c r="B25" s="1277" t="s">
        <v>819</v>
      </c>
      <c r="C25" s="1277" t="s">
        <v>820</v>
      </c>
      <c r="D25" s="1277" t="s">
        <v>821</v>
      </c>
      <c r="E25" s="1277" t="s">
        <v>822</v>
      </c>
      <c r="F25" s="1277" t="s">
        <v>821</v>
      </c>
      <c r="G25" s="1254"/>
      <c r="H25" s="1254"/>
      <c r="I25" s="1254"/>
      <c r="J25" s="1254"/>
    </row>
    <row r="26" spans="1:10" s="1253" customFormat="1" ht="11.4" x14ac:dyDescent="0.2">
      <c r="A26" s="1278" t="s">
        <v>823</v>
      </c>
      <c r="B26" s="1279"/>
      <c r="C26" s="1280"/>
      <c r="D26" s="1281"/>
      <c r="E26" s="1282"/>
      <c r="F26" s="1281"/>
      <c r="G26" s="1254"/>
      <c r="H26" s="1254"/>
      <c r="I26" s="1254"/>
      <c r="J26" s="1254"/>
    </row>
    <row r="27" spans="1:10" s="1253" customFormat="1" ht="11.4" x14ac:dyDescent="0.2">
      <c r="A27" s="1278" t="s">
        <v>824</v>
      </c>
      <c r="B27" s="1279"/>
      <c r="C27" s="1280"/>
      <c r="D27" s="1281"/>
      <c r="E27" s="1282"/>
      <c r="F27" s="1281"/>
      <c r="G27" s="1254"/>
      <c r="H27" s="1254"/>
      <c r="I27" s="1254"/>
      <c r="J27" s="1254"/>
    </row>
    <row r="28" spans="1:10" s="1253" customFormat="1" ht="11.4" x14ac:dyDescent="0.2">
      <c r="A28" s="1278" t="s">
        <v>825</v>
      </c>
      <c r="B28" s="1279"/>
      <c r="C28" s="1280"/>
      <c r="D28" s="1281"/>
      <c r="E28" s="1282"/>
      <c r="F28" s="1281"/>
      <c r="G28" s="1254"/>
      <c r="H28" s="1254"/>
      <c r="I28" s="1254"/>
      <c r="J28" s="1254"/>
    </row>
    <row r="29" spans="1:10" s="1253" customFormat="1" ht="11.4" x14ac:dyDescent="0.2">
      <c r="A29" s="1278" t="s">
        <v>826</v>
      </c>
      <c r="B29" s="1279"/>
      <c r="C29" s="1280"/>
      <c r="D29" s="1281"/>
      <c r="E29" s="1282"/>
      <c r="F29" s="1281"/>
      <c r="G29" s="1254"/>
      <c r="H29" s="1254"/>
      <c r="I29" s="1254"/>
      <c r="J29" s="1254"/>
    </row>
    <row r="30" spans="1:10" s="1253" customFormat="1" ht="11.4" x14ac:dyDescent="0.2">
      <c r="A30" s="1278" t="s">
        <v>827</v>
      </c>
      <c r="B30" s="1279"/>
      <c r="C30" s="1280"/>
      <c r="D30" s="1281"/>
      <c r="E30" s="1282"/>
      <c r="F30" s="1281"/>
      <c r="G30" s="1254"/>
      <c r="H30" s="1254"/>
      <c r="I30" s="1254"/>
      <c r="J30" s="1254"/>
    </row>
    <row r="31" spans="1:10" s="1253" customFormat="1" ht="11.4" x14ac:dyDescent="0.2">
      <c r="G31" s="1254"/>
      <c r="H31" s="1254"/>
      <c r="I31" s="1254"/>
      <c r="J31" s="1254"/>
    </row>
    <row r="32" spans="1:10" s="1253" customFormat="1" ht="48" x14ac:dyDescent="0.25">
      <c r="A32" s="1276" t="s">
        <v>693</v>
      </c>
      <c r="B32" s="1277" t="s">
        <v>828</v>
      </c>
      <c r="C32" s="1277" t="s">
        <v>829</v>
      </c>
      <c r="D32" s="1277" t="s">
        <v>821</v>
      </c>
      <c r="E32" s="1277" t="s">
        <v>830</v>
      </c>
      <c r="F32" s="1277" t="s">
        <v>821</v>
      </c>
      <c r="G32" s="1254"/>
      <c r="H32" s="1254"/>
      <c r="I32" s="1254"/>
      <c r="J32" s="1254"/>
    </row>
    <row r="33" spans="1:10" s="1253" customFormat="1" ht="11.4" x14ac:dyDescent="0.2">
      <c r="A33" s="1278" t="s">
        <v>823</v>
      </c>
      <c r="B33" s="1279"/>
      <c r="C33" s="1280"/>
      <c r="D33" s="1281"/>
      <c r="E33" s="1282"/>
      <c r="F33" s="1281"/>
      <c r="G33" s="1254"/>
      <c r="H33" s="1254"/>
      <c r="I33" s="1254"/>
      <c r="J33" s="1254"/>
    </row>
    <row r="34" spans="1:10" s="1253" customFormat="1" ht="11.4" x14ac:dyDescent="0.2">
      <c r="A34" s="1278" t="s">
        <v>824</v>
      </c>
      <c r="B34" s="1279"/>
      <c r="C34" s="1280"/>
      <c r="D34" s="1281"/>
      <c r="E34" s="1282"/>
      <c r="F34" s="1281"/>
      <c r="G34" s="1254"/>
      <c r="H34" s="1254"/>
      <c r="I34" s="1254"/>
      <c r="J34" s="1254"/>
    </row>
    <row r="35" spans="1:10" s="1253" customFormat="1" ht="11.4" x14ac:dyDescent="0.2">
      <c r="A35" s="1278" t="s">
        <v>825</v>
      </c>
      <c r="B35" s="1279"/>
      <c r="C35" s="1280"/>
      <c r="D35" s="1281"/>
      <c r="E35" s="1282"/>
      <c r="F35" s="1281"/>
      <c r="G35" s="1254"/>
      <c r="H35" s="1254"/>
      <c r="I35" s="1254"/>
      <c r="J35" s="1254"/>
    </row>
    <row r="36" spans="1:10" s="1253" customFormat="1" ht="11.4" x14ac:dyDescent="0.2">
      <c r="A36" s="1278" t="s">
        <v>826</v>
      </c>
      <c r="B36" s="1279"/>
      <c r="C36" s="1280"/>
      <c r="D36" s="1281"/>
      <c r="E36" s="1282"/>
      <c r="F36" s="1281"/>
      <c r="G36" s="1254"/>
      <c r="H36" s="1254"/>
      <c r="I36" s="1254"/>
      <c r="J36" s="1254"/>
    </row>
    <row r="37" spans="1:10" s="1253" customFormat="1" ht="11.4" x14ac:dyDescent="0.2">
      <c r="A37" s="1278" t="s">
        <v>827</v>
      </c>
      <c r="B37" s="1279"/>
      <c r="C37" s="1280"/>
      <c r="D37" s="1281"/>
      <c r="E37" s="1282"/>
      <c r="F37" s="1281"/>
      <c r="G37" s="1254"/>
      <c r="H37" s="1254"/>
      <c r="I37" s="1254"/>
      <c r="J37" s="1254"/>
    </row>
    <row r="38" spans="1:10" s="1253" customFormat="1" ht="11.4" x14ac:dyDescent="0.2">
      <c r="A38" s="1252"/>
      <c r="B38" s="1252"/>
      <c r="C38" s="1252"/>
      <c r="D38" s="1252"/>
      <c r="E38" s="1252"/>
      <c r="G38" s="1254"/>
      <c r="H38" s="1254"/>
      <c r="I38" s="1254"/>
      <c r="J38" s="1254"/>
    </row>
    <row r="39" spans="1:10" s="1253" customFormat="1" ht="11.4" x14ac:dyDescent="0.2">
      <c r="A39" s="1252"/>
      <c r="B39" s="1252"/>
      <c r="C39" s="1252"/>
      <c r="D39" s="1252"/>
      <c r="E39" s="1252"/>
      <c r="G39" s="1254"/>
      <c r="H39" s="1254"/>
      <c r="I39" s="1254"/>
      <c r="J39" s="1254"/>
    </row>
    <row r="40" spans="1:10" s="1253" customFormat="1" ht="11.4" x14ac:dyDescent="0.2">
      <c r="A40" s="1252"/>
      <c r="B40" s="1252"/>
      <c r="C40" s="1252"/>
      <c r="D40" s="1252"/>
      <c r="E40" s="1252"/>
      <c r="G40" s="1254"/>
      <c r="H40" s="1254"/>
      <c r="I40" s="1254"/>
      <c r="J40" s="1254"/>
    </row>
    <row r="41" spans="1:10" s="1253" customFormat="1" ht="11.4" x14ac:dyDescent="0.2">
      <c r="A41" s="1252"/>
      <c r="B41" s="1252"/>
      <c r="C41" s="1252"/>
      <c r="D41" s="1252"/>
      <c r="E41" s="1252"/>
      <c r="G41" s="1254"/>
      <c r="H41" s="1254"/>
      <c r="I41" s="1254"/>
      <c r="J41" s="1254"/>
    </row>
    <row r="42" spans="1:10" s="1253" customFormat="1" ht="11.4" x14ac:dyDescent="0.2">
      <c r="A42" s="1252"/>
      <c r="B42" s="1252"/>
      <c r="C42" s="1252"/>
      <c r="D42" s="1252"/>
      <c r="E42" s="1252"/>
      <c r="G42" s="1254"/>
      <c r="H42" s="1254"/>
      <c r="I42" s="1254"/>
      <c r="J42" s="1254"/>
    </row>
    <row r="43" spans="1:10" s="1253" customFormat="1" ht="11.4" x14ac:dyDescent="0.2">
      <c r="A43" s="1252"/>
      <c r="B43" s="1252"/>
      <c r="C43" s="1252"/>
      <c r="D43" s="1252"/>
      <c r="E43" s="1252"/>
      <c r="G43" s="1254"/>
      <c r="H43" s="1254"/>
      <c r="I43" s="1254"/>
      <c r="J43" s="1254"/>
    </row>
    <row r="44" spans="1:10" s="1253" customFormat="1" ht="11.4" x14ac:dyDescent="0.2">
      <c r="A44" s="1252"/>
      <c r="B44" s="1252"/>
      <c r="C44" s="1252"/>
      <c r="D44" s="1252"/>
      <c r="E44" s="1252"/>
      <c r="G44" s="1254"/>
      <c r="H44" s="1254"/>
      <c r="I44" s="1254"/>
      <c r="J44" s="1254"/>
    </row>
    <row r="45" spans="1:10" s="1253" customFormat="1" ht="11.4" x14ac:dyDescent="0.2">
      <c r="A45" s="1252"/>
      <c r="B45" s="1252"/>
      <c r="C45" s="1252"/>
      <c r="D45" s="1252"/>
      <c r="E45" s="1252"/>
      <c r="G45" s="1254"/>
      <c r="H45" s="1254"/>
      <c r="I45" s="1254"/>
      <c r="J45" s="1254"/>
    </row>
    <row r="46" spans="1:10" s="1253" customFormat="1" ht="11.4" x14ac:dyDescent="0.2">
      <c r="A46" s="1252"/>
      <c r="B46" s="1252"/>
      <c r="C46" s="1252"/>
      <c r="D46" s="1252"/>
      <c r="E46" s="1252"/>
      <c r="G46" s="1254"/>
      <c r="H46" s="1254"/>
      <c r="I46" s="1254"/>
      <c r="J46" s="1254"/>
    </row>
    <row r="47" spans="1:10" s="1253" customFormat="1" ht="11.4" x14ac:dyDescent="0.2">
      <c r="A47" s="1252"/>
      <c r="B47" s="1252"/>
      <c r="C47" s="1252"/>
      <c r="D47" s="1252"/>
      <c r="E47" s="1252"/>
      <c r="G47" s="1254"/>
      <c r="H47" s="1254"/>
      <c r="I47" s="1254"/>
      <c r="J47" s="1254"/>
    </row>
    <row r="48" spans="1:10" s="1253" customFormat="1" ht="11.4" x14ac:dyDescent="0.2">
      <c r="A48" s="1252"/>
      <c r="B48" s="1252"/>
      <c r="C48" s="1252"/>
      <c r="D48" s="1252"/>
      <c r="E48" s="1252"/>
      <c r="G48" s="1254"/>
      <c r="H48" s="1254"/>
      <c r="I48" s="1254"/>
      <c r="J48" s="1254"/>
    </row>
    <row r="49" spans="1:10" s="1253" customFormat="1" ht="11.4" x14ac:dyDescent="0.2">
      <c r="A49" s="1252"/>
      <c r="B49" s="1252"/>
      <c r="C49" s="1252"/>
      <c r="D49" s="1252"/>
      <c r="E49" s="1252"/>
      <c r="G49" s="1254"/>
      <c r="H49" s="1254"/>
      <c r="I49" s="1254"/>
      <c r="J49" s="1254"/>
    </row>
    <row r="50" spans="1:10" s="1253" customFormat="1" ht="11.4" x14ac:dyDescent="0.2">
      <c r="A50" s="1252"/>
      <c r="B50" s="1252"/>
      <c r="C50" s="1252"/>
      <c r="D50" s="1252"/>
      <c r="E50" s="1252"/>
      <c r="G50" s="1254"/>
      <c r="H50" s="1254"/>
      <c r="I50" s="1254"/>
      <c r="J50" s="1254"/>
    </row>
    <row r="51" spans="1:10" s="1253" customFormat="1" ht="11.4" x14ac:dyDescent="0.2">
      <c r="A51" s="1252"/>
      <c r="B51" s="1252"/>
      <c r="C51" s="1252"/>
      <c r="D51" s="1252"/>
      <c r="E51" s="1252"/>
      <c r="G51" s="1254"/>
      <c r="H51" s="1254"/>
      <c r="I51" s="1254"/>
      <c r="J51" s="1254"/>
    </row>
    <row r="52" spans="1:10" s="1253" customFormat="1" ht="11.4" x14ac:dyDescent="0.2">
      <c r="A52" s="1252"/>
      <c r="B52" s="1252"/>
      <c r="C52" s="1252"/>
      <c r="D52" s="1252"/>
      <c r="E52" s="1252"/>
      <c r="G52" s="1254"/>
      <c r="H52" s="1254"/>
      <c r="I52" s="1254"/>
      <c r="J52" s="1254"/>
    </row>
    <row r="53" spans="1:10" s="1253" customFormat="1" ht="11.4" x14ac:dyDescent="0.2">
      <c r="A53" s="1252"/>
      <c r="B53" s="1252"/>
      <c r="C53" s="1252"/>
      <c r="D53" s="1252"/>
      <c r="E53" s="1252"/>
      <c r="G53" s="1254"/>
      <c r="H53" s="1254"/>
      <c r="I53" s="1254"/>
      <c r="J53" s="1254"/>
    </row>
    <row r="54" spans="1:10" s="1253" customFormat="1" ht="11.4" x14ac:dyDescent="0.2">
      <c r="A54" s="1252"/>
      <c r="B54" s="1252"/>
      <c r="C54" s="1252"/>
      <c r="D54" s="1252"/>
      <c r="E54" s="1252"/>
      <c r="G54" s="1254"/>
      <c r="H54" s="1254"/>
      <c r="I54" s="1254"/>
      <c r="J54" s="1254"/>
    </row>
    <row r="55" spans="1:10" s="1253" customFormat="1" ht="11.4" x14ac:dyDescent="0.2">
      <c r="A55" s="1252"/>
      <c r="B55" s="1252"/>
      <c r="C55" s="1252"/>
      <c r="D55" s="1252"/>
      <c r="E55" s="1252"/>
      <c r="G55" s="1254"/>
      <c r="H55" s="1254"/>
      <c r="I55" s="1254"/>
      <c r="J55" s="1254"/>
    </row>
    <row r="56" spans="1:10" s="1253" customFormat="1" ht="11.4" x14ac:dyDescent="0.2">
      <c r="A56" s="1252"/>
      <c r="B56" s="1252"/>
      <c r="C56" s="1252"/>
      <c r="D56" s="1252"/>
      <c r="E56" s="1252"/>
      <c r="G56" s="1254"/>
      <c r="H56" s="1254"/>
      <c r="I56" s="1254"/>
      <c r="J56" s="1254"/>
    </row>
    <row r="57" spans="1:10" s="1253" customFormat="1" ht="11.4" x14ac:dyDescent="0.2">
      <c r="A57" s="1252"/>
      <c r="B57" s="1252"/>
      <c r="C57" s="1252"/>
      <c r="D57" s="1252"/>
      <c r="E57" s="1252"/>
      <c r="G57" s="1254"/>
      <c r="H57" s="1254"/>
      <c r="I57" s="1254"/>
      <c r="J57" s="1254"/>
    </row>
    <row r="58" spans="1:10" s="1253" customFormat="1" ht="11.4" x14ac:dyDescent="0.2">
      <c r="A58" s="1252"/>
      <c r="B58" s="1252"/>
      <c r="C58" s="1252"/>
      <c r="D58" s="1252"/>
      <c r="E58" s="1252"/>
      <c r="G58" s="1254"/>
      <c r="H58" s="1254"/>
      <c r="I58" s="1254"/>
      <c r="J58" s="1254"/>
    </row>
    <row r="59" spans="1:10" s="1253" customFormat="1" ht="11.4" x14ac:dyDescent="0.2">
      <c r="A59" s="1252"/>
      <c r="B59" s="1252"/>
      <c r="C59" s="1252"/>
      <c r="D59" s="1252"/>
      <c r="E59" s="1252"/>
      <c r="G59" s="1254"/>
      <c r="H59" s="1254"/>
      <c r="I59" s="1254"/>
      <c r="J59" s="1254"/>
    </row>
    <row r="60" spans="1:10" s="1253" customFormat="1" ht="11.4" x14ac:dyDescent="0.2">
      <c r="A60" s="1252"/>
      <c r="B60" s="1252"/>
      <c r="C60" s="1252"/>
      <c r="D60" s="1252"/>
      <c r="E60" s="1252"/>
      <c r="G60" s="1254"/>
      <c r="H60" s="1254"/>
      <c r="I60" s="1254"/>
      <c r="J60" s="1254"/>
    </row>
    <row r="61" spans="1:10" s="1253" customFormat="1" ht="11.4" x14ac:dyDescent="0.2">
      <c r="A61" s="1252"/>
      <c r="B61" s="1252"/>
      <c r="C61" s="1252"/>
      <c r="D61" s="1252"/>
      <c r="E61" s="1252"/>
      <c r="G61" s="1254"/>
      <c r="H61" s="1254"/>
      <c r="I61" s="1254"/>
      <c r="J61" s="1254"/>
    </row>
    <row r="62" spans="1:10" s="1253" customFormat="1" ht="11.4" x14ac:dyDescent="0.2">
      <c r="A62" s="1252"/>
      <c r="B62" s="1252"/>
      <c r="C62" s="1252"/>
      <c r="D62" s="1252"/>
      <c r="E62" s="1252"/>
      <c r="G62" s="1254"/>
      <c r="H62" s="1254"/>
      <c r="I62" s="1254"/>
      <c r="J62" s="1254"/>
    </row>
    <row r="63" spans="1:10" x14ac:dyDescent="0.25">
      <c r="A63" s="20"/>
      <c r="B63" s="20"/>
      <c r="C63" s="20"/>
      <c r="D63" s="20"/>
      <c r="E63" s="20"/>
    </row>
    <row r="64" spans="1:10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  <row r="1377" spans="1:5" x14ac:dyDescent="0.25">
      <c r="A1377" s="20"/>
      <c r="B1377" s="20"/>
      <c r="C1377" s="20"/>
      <c r="D1377" s="20"/>
      <c r="E1377" s="20"/>
    </row>
    <row r="1378" spans="1:5" x14ac:dyDescent="0.25">
      <c r="A1378" s="20"/>
      <c r="B1378" s="20"/>
      <c r="C1378" s="20"/>
      <c r="D1378" s="20"/>
      <c r="E1378" s="20"/>
    </row>
    <row r="1379" spans="1:5" x14ac:dyDescent="0.25">
      <c r="A1379" s="20"/>
      <c r="B1379" s="20"/>
      <c r="C1379" s="20"/>
      <c r="D1379" s="20"/>
      <c r="E1379" s="20"/>
    </row>
    <row r="1380" spans="1:5" x14ac:dyDescent="0.25">
      <c r="A1380" s="20"/>
      <c r="B1380" s="20"/>
      <c r="C1380" s="20"/>
      <c r="D1380" s="20"/>
      <c r="E1380" s="20"/>
    </row>
    <row r="1381" spans="1:5" x14ac:dyDescent="0.25">
      <c r="A1381" s="20"/>
      <c r="B1381" s="20"/>
      <c r="C1381" s="20"/>
      <c r="D1381" s="20"/>
      <c r="E1381" s="20"/>
    </row>
    <row r="1382" spans="1:5" x14ac:dyDescent="0.25">
      <c r="A1382" s="20"/>
      <c r="B1382" s="20"/>
      <c r="C1382" s="20"/>
      <c r="D1382" s="20"/>
      <c r="E1382" s="20"/>
    </row>
    <row r="1383" spans="1:5" x14ac:dyDescent="0.25">
      <c r="A1383" s="20"/>
      <c r="B1383" s="20"/>
      <c r="C1383" s="20"/>
      <c r="D1383" s="20"/>
      <c r="E1383" s="20"/>
    </row>
    <row r="1384" spans="1:5" x14ac:dyDescent="0.25">
      <c r="A1384" s="20"/>
      <c r="B1384" s="20"/>
      <c r="C1384" s="20"/>
      <c r="D1384" s="20"/>
      <c r="E1384" s="20"/>
    </row>
    <row r="1385" spans="1:5" x14ac:dyDescent="0.25">
      <c r="A1385" s="20"/>
      <c r="B1385" s="20"/>
      <c r="C1385" s="20"/>
      <c r="D1385" s="20"/>
      <c r="E1385" s="20"/>
    </row>
    <row r="1386" spans="1:5" x14ac:dyDescent="0.25">
      <c r="A1386" s="20"/>
      <c r="B1386" s="20"/>
      <c r="C1386" s="20"/>
      <c r="D1386" s="20"/>
      <c r="E1386" s="20"/>
    </row>
    <row r="1387" spans="1:5" x14ac:dyDescent="0.25">
      <c r="A1387" s="20"/>
      <c r="B1387" s="20"/>
      <c r="C1387" s="20"/>
      <c r="D1387" s="20"/>
      <c r="E1387" s="20"/>
    </row>
    <row r="1388" spans="1:5" x14ac:dyDescent="0.25">
      <c r="A1388" s="20"/>
      <c r="B1388" s="20"/>
      <c r="C1388" s="20"/>
      <c r="D1388" s="20"/>
      <c r="E1388" s="20"/>
    </row>
    <row r="1389" spans="1:5" x14ac:dyDescent="0.25">
      <c r="A1389" s="20"/>
      <c r="B1389" s="20"/>
      <c r="C1389" s="20"/>
      <c r="D1389" s="20"/>
      <c r="E1389" s="20"/>
    </row>
    <row r="1390" spans="1:5" x14ac:dyDescent="0.25">
      <c r="A1390" s="20"/>
      <c r="B1390" s="20"/>
      <c r="C1390" s="20"/>
      <c r="D1390" s="20"/>
      <c r="E1390" s="20"/>
    </row>
    <row r="1391" spans="1:5" x14ac:dyDescent="0.25">
      <c r="A1391" s="20"/>
      <c r="B1391" s="20"/>
      <c r="C1391" s="20"/>
      <c r="D1391" s="20"/>
      <c r="E1391" s="20"/>
    </row>
    <row r="1392" spans="1:5" x14ac:dyDescent="0.25">
      <c r="A1392" s="20"/>
      <c r="B1392" s="20"/>
      <c r="C1392" s="20"/>
      <c r="D1392" s="20"/>
      <c r="E1392" s="20"/>
    </row>
    <row r="1393" spans="1:5" x14ac:dyDescent="0.25">
      <c r="A1393" s="20"/>
      <c r="B1393" s="20"/>
      <c r="C1393" s="20"/>
      <c r="D1393" s="20"/>
      <c r="E1393" s="20"/>
    </row>
    <row r="1394" spans="1:5" x14ac:dyDescent="0.25">
      <c r="A1394" s="20"/>
      <c r="B1394" s="20"/>
      <c r="C1394" s="20"/>
      <c r="D1394" s="20"/>
      <c r="E1394" s="20"/>
    </row>
    <row r="1395" spans="1:5" x14ac:dyDescent="0.25">
      <c r="A1395" s="20"/>
      <c r="B1395" s="20"/>
      <c r="C1395" s="20"/>
      <c r="D1395" s="20"/>
      <c r="E1395" s="20"/>
    </row>
    <row r="1396" spans="1:5" x14ac:dyDescent="0.25">
      <c r="A1396" s="20"/>
      <c r="B1396" s="20"/>
      <c r="C1396" s="20"/>
      <c r="D1396" s="20"/>
      <c r="E1396" s="20"/>
    </row>
    <row r="1397" spans="1:5" x14ac:dyDescent="0.25">
      <c r="A1397" s="20"/>
      <c r="B1397" s="20"/>
      <c r="C1397" s="20"/>
      <c r="D1397" s="20"/>
      <c r="E1397" s="20"/>
    </row>
    <row r="1398" spans="1:5" x14ac:dyDescent="0.25">
      <c r="A1398" s="20"/>
      <c r="B1398" s="20"/>
      <c r="C1398" s="20"/>
      <c r="D1398" s="20"/>
      <c r="E1398" s="20"/>
    </row>
    <row r="1399" spans="1:5" x14ac:dyDescent="0.25">
      <c r="A1399" s="20"/>
      <c r="B1399" s="20"/>
      <c r="C1399" s="20"/>
      <c r="D1399" s="20"/>
      <c r="E1399" s="20"/>
    </row>
    <row r="1400" spans="1:5" x14ac:dyDescent="0.25">
      <c r="A1400" s="20"/>
      <c r="B1400" s="20"/>
      <c r="C1400" s="20"/>
      <c r="D1400" s="20"/>
      <c r="E1400" s="20"/>
    </row>
    <row r="1401" spans="1:5" x14ac:dyDescent="0.25">
      <c r="A1401" s="20"/>
      <c r="B1401" s="20"/>
      <c r="C1401" s="20"/>
      <c r="D1401" s="20"/>
      <c r="E1401" s="20"/>
    </row>
    <row r="1402" spans="1:5" x14ac:dyDescent="0.25">
      <c r="A1402" s="20"/>
      <c r="B1402" s="20"/>
      <c r="C1402" s="20"/>
      <c r="D1402" s="20"/>
      <c r="E1402" s="20"/>
    </row>
    <row r="1403" spans="1:5" x14ac:dyDescent="0.25">
      <c r="A1403" s="20"/>
      <c r="B1403" s="20"/>
      <c r="C1403" s="20"/>
      <c r="D1403" s="20"/>
      <c r="E1403" s="20"/>
    </row>
    <row r="1404" spans="1:5" x14ac:dyDescent="0.25">
      <c r="A1404" s="20"/>
      <c r="B1404" s="20"/>
      <c r="C1404" s="20"/>
      <c r="D1404" s="20"/>
      <c r="E1404" s="20"/>
    </row>
    <row r="1405" spans="1:5" x14ac:dyDescent="0.25">
      <c r="A1405" s="20"/>
      <c r="B1405" s="20"/>
      <c r="C1405" s="20"/>
      <c r="D1405" s="20"/>
      <c r="E1405" s="20"/>
    </row>
    <row r="1406" spans="1:5" x14ac:dyDescent="0.25">
      <c r="A1406" s="20"/>
      <c r="B1406" s="20"/>
      <c r="C1406" s="20"/>
      <c r="D1406" s="20"/>
      <c r="E1406" s="20"/>
    </row>
    <row r="1407" spans="1:5" x14ac:dyDescent="0.25">
      <c r="A1407" s="20"/>
      <c r="B1407" s="20"/>
      <c r="C1407" s="20"/>
      <c r="D1407" s="20"/>
      <c r="E1407" s="20"/>
    </row>
    <row r="1408" spans="1:5" x14ac:dyDescent="0.25">
      <c r="A1408" s="20"/>
      <c r="B1408" s="20"/>
      <c r="C1408" s="20"/>
      <c r="D1408" s="20"/>
      <c r="E1408" s="20"/>
    </row>
    <row r="1409" spans="1:5" x14ac:dyDescent="0.25">
      <c r="A1409" s="20"/>
      <c r="B1409" s="20"/>
      <c r="C1409" s="20"/>
      <c r="D1409" s="20"/>
      <c r="E1409" s="20"/>
    </row>
    <row r="1410" spans="1:5" x14ac:dyDescent="0.25">
      <c r="A1410" s="20"/>
      <c r="B1410" s="20"/>
      <c r="C1410" s="20"/>
      <c r="D1410" s="20"/>
      <c r="E1410" s="20"/>
    </row>
    <row r="1411" spans="1:5" x14ac:dyDescent="0.25">
      <c r="A1411" s="20"/>
      <c r="B1411" s="20"/>
      <c r="C1411" s="20"/>
      <c r="D1411" s="20"/>
      <c r="E1411" s="20"/>
    </row>
    <row r="1412" spans="1:5" x14ac:dyDescent="0.25">
      <c r="A1412" s="20"/>
      <c r="B1412" s="20"/>
      <c r="C1412" s="20"/>
      <c r="D1412" s="20"/>
      <c r="E1412" s="20"/>
    </row>
    <row r="1413" spans="1:5" x14ac:dyDescent="0.25">
      <c r="A1413" s="20"/>
      <c r="B1413" s="20"/>
      <c r="C1413" s="20"/>
      <c r="D1413" s="20"/>
      <c r="E1413" s="20"/>
    </row>
    <row r="1414" spans="1:5" x14ac:dyDescent="0.25">
      <c r="A1414" s="20"/>
      <c r="B1414" s="20"/>
      <c r="C1414" s="20"/>
      <c r="D1414" s="20"/>
      <c r="E1414" s="20"/>
    </row>
    <row r="1415" spans="1:5" x14ac:dyDescent="0.25">
      <c r="A1415" s="20"/>
      <c r="B1415" s="20"/>
      <c r="C1415" s="20"/>
      <c r="D1415" s="20"/>
      <c r="E1415" s="20"/>
    </row>
    <row r="1416" spans="1:5" x14ac:dyDescent="0.25">
      <c r="A1416" s="20"/>
      <c r="B1416" s="20"/>
      <c r="C1416" s="20"/>
      <c r="D1416" s="20"/>
      <c r="E1416" s="20"/>
    </row>
    <row r="1417" spans="1:5" x14ac:dyDescent="0.25">
      <c r="A1417" s="20"/>
      <c r="B1417" s="20"/>
      <c r="C1417" s="20"/>
      <c r="D1417" s="20"/>
      <c r="E1417" s="20"/>
    </row>
    <row r="1418" spans="1:5" x14ac:dyDescent="0.25">
      <c r="A1418" s="20"/>
      <c r="B1418" s="20"/>
      <c r="C1418" s="20"/>
      <c r="D1418" s="20"/>
      <c r="E1418" s="20"/>
    </row>
    <row r="1419" spans="1:5" x14ac:dyDescent="0.25">
      <c r="A1419" s="20"/>
      <c r="B1419" s="20"/>
      <c r="C1419" s="20"/>
      <c r="D1419" s="20"/>
      <c r="E1419" s="20"/>
    </row>
    <row r="1420" spans="1:5" x14ac:dyDescent="0.25">
      <c r="A1420" s="20"/>
      <c r="B1420" s="20"/>
      <c r="C1420" s="20"/>
      <c r="D1420" s="20"/>
      <c r="E1420" s="20"/>
    </row>
    <row r="1421" spans="1:5" x14ac:dyDescent="0.25">
      <c r="A1421" s="20"/>
      <c r="B1421" s="20"/>
      <c r="C1421" s="20"/>
      <c r="D1421" s="20"/>
      <c r="E1421" s="20"/>
    </row>
    <row r="1422" spans="1:5" x14ac:dyDescent="0.25">
      <c r="A1422" s="20"/>
      <c r="B1422" s="20"/>
      <c r="C1422" s="20"/>
      <c r="D1422" s="20"/>
      <c r="E1422" s="20"/>
    </row>
    <row r="1423" spans="1:5" x14ac:dyDescent="0.25">
      <c r="A1423" s="20"/>
      <c r="B1423" s="20"/>
      <c r="C1423" s="20"/>
      <c r="D1423" s="20"/>
      <c r="E1423" s="20"/>
    </row>
    <row r="1424" spans="1:5" x14ac:dyDescent="0.25">
      <c r="A1424" s="20"/>
      <c r="B1424" s="20"/>
      <c r="C1424" s="20"/>
      <c r="D1424" s="20"/>
      <c r="E1424" s="20"/>
    </row>
    <row r="1425" spans="1:5" x14ac:dyDescent="0.25">
      <c r="A1425" s="20"/>
      <c r="B1425" s="20"/>
      <c r="C1425" s="20"/>
      <c r="D1425" s="20"/>
      <c r="E1425" s="20"/>
    </row>
    <row r="1426" spans="1:5" x14ac:dyDescent="0.25">
      <c r="A1426" s="20"/>
      <c r="B1426" s="20"/>
      <c r="C1426" s="20"/>
      <c r="D1426" s="20"/>
      <c r="E1426" s="20"/>
    </row>
    <row r="1427" spans="1:5" x14ac:dyDescent="0.25">
      <c r="A1427" s="20"/>
      <c r="B1427" s="20"/>
      <c r="C1427" s="20"/>
      <c r="D1427" s="20"/>
      <c r="E1427" s="20"/>
    </row>
    <row r="1428" spans="1:5" x14ac:dyDescent="0.25">
      <c r="A1428" s="20"/>
      <c r="B1428" s="20"/>
      <c r="C1428" s="20"/>
      <c r="D1428" s="20"/>
      <c r="E1428" s="20"/>
    </row>
    <row r="1429" spans="1:5" x14ac:dyDescent="0.25">
      <c r="A1429" s="20"/>
      <c r="B1429" s="20"/>
      <c r="C1429" s="20"/>
      <c r="D1429" s="20"/>
      <c r="E1429" s="20"/>
    </row>
    <row r="1430" spans="1:5" x14ac:dyDescent="0.25">
      <c r="A1430" s="20"/>
      <c r="B1430" s="20"/>
      <c r="C1430" s="20"/>
      <c r="D1430" s="20"/>
      <c r="E1430" s="20"/>
    </row>
    <row r="1431" spans="1:5" x14ac:dyDescent="0.25">
      <c r="A1431" s="20"/>
      <c r="B1431" s="20"/>
      <c r="C1431" s="20"/>
      <c r="D1431" s="20"/>
      <c r="E1431" s="20"/>
    </row>
    <row r="1432" spans="1:5" x14ac:dyDescent="0.25">
      <c r="A1432" s="20"/>
      <c r="B1432" s="20"/>
      <c r="C1432" s="20"/>
      <c r="D1432" s="20"/>
      <c r="E1432" s="20"/>
    </row>
    <row r="1433" spans="1:5" x14ac:dyDescent="0.25">
      <c r="A1433" s="20"/>
      <c r="B1433" s="20"/>
      <c r="C1433" s="20"/>
      <c r="D1433" s="20"/>
      <c r="E1433" s="20"/>
    </row>
    <row r="1434" spans="1:5" x14ac:dyDescent="0.25">
      <c r="A1434" s="20"/>
      <c r="B1434" s="20"/>
      <c r="C1434" s="20"/>
      <c r="D1434" s="20"/>
      <c r="E1434" s="20"/>
    </row>
    <row r="1435" spans="1:5" x14ac:dyDescent="0.25">
      <c r="A1435" s="20"/>
      <c r="B1435" s="20"/>
      <c r="C1435" s="20"/>
      <c r="D1435" s="20"/>
      <c r="E1435" s="20"/>
    </row>
    <row r="1436" spans="1:5" x14ac:dyDescent="0.25">
      <c r="A1436" s="20"/>
      <c r="B1436" s="20"/>
      <c r="C1436" s="20"/>
      <c r="D1436" s="20"/>
      <c r="E1436" s="20"/>
    </row>
    <row r="1437" spans="1:5" x14ac:dyDescent="0.25">
      <c r="A1437" s="20"/>
      <c r="B1437" s="20"/>
      <c r="C1437" s="20"/>
      <c r="D1437" s="20"/>
      <c r="E1437" s="20"/>
    </row>
    <row r="1438" spans="1:5" x14ac:dyDescent="0.25">
      <c r="A1438" s="20"/>
      <c r="B1438" s="20"/>
      <c r="C1438" s="20"/>
      <c r="D1438" s="20"/>
      <c r="E1438" s="20"/>
    </row>
    <row r="1439" spans="1:5" x14ac:dyDescent="0.25">
      <c r="A1439" s="20"/>
      <c r="B1439" s="20"/>
      <c r="C1439" s="20"/>
      <c r="D1439" s="20"/>
      <c r="E1439" s="20"/>
    </row>
    <row r="1440" spans="1:5" x14ac:dyDescent="0.25">
      <c r="A1440" s="20"/>
      <c r="B1440" s="20"/>
      <c r="C1440" s="20"/>
      <c r="D1440" s="20"/>
      <c r="E1440" s="20"/>
    </row>
    <row r="1441" spans="1:5" x14ac:dyDescent="0.25">
      <c r="A1441" s="20"/>
      <c r="B1441" s="20"/>
      <c r="C1441" s="20"/>
      <c r="D1441" s="20"/>
      <c r="E1441" s="20"/>
    </row>
    <row r="1442" spans="1:5" x14ac:dyDescent="0.25">
      <c r="A1442" s="20"/>
      <c r="B1442" s="20"/>
      <c r="C1442" s="20"/>
      <c r="D1442" s="20"/>
      <c r="E1442" s="20"/>
    </row>
    <row r="1443" spans="1:5" x14ac:dyDescent="0.25">
      <c r="A1443" s="20"/>
      <c r="B1443" s="20"/>
      <c r="C1443" s="20"/>
      <c r="D1443" s="20"/>
      <c r="E1443" s="20"/>
    </row>
    <row r="1444" spans="1:5" x14ac:dyDescent="0.25">
      <c r="A1444" s="20"/>
      <c r="B1444" s="20"/>
      <c r="C1444" s="20"/>
      <c r="D1444" s="20"/>
      <c r="E1444" s="20"/>
    </row>
    <row r="1445" spans="1:5" x14ac:dyDescent="0.25">
      <c r="A1445" s="20"/>
      <c r="B1445" s="20"/>
      <c r="C1445" s="20"/>
      <c r="D1445" s="20"/>
      <c r="E1445" s="20"/>
    </row>
    <row r="1446" spans="1:5" x14ac:dyDescent="0.25">
      <c r="A1446" s="20"/>
      <c r="B1446" s="20"/>
      <c r="C1446" s="20"/>
      <c r="D1446" s="20"/>
      <c r="E1446" s="20"/>
    </row>
    <row r="1447" spans="1:5" x14ac:dyDescent="0.25">
      <c r="A1447" s="20"/>
      <c r="B1447" s="20"/>
      <c r="C1447" s="20"/>
      <c r="D1447" s="20"/>
      <c r="E1447" s="20"/>
    </row>
    <row r="1448" spans="1:5" x14ac:dyDescent="0.25">
      <c r="A1448" s="20"/>
      <c r="B1448" s="20"/>
      <c r="C1448" s="20"/>
      <c r="D1448" s="20"/>
      <c r="E1448" s="20"/>
    </row>
    <row r="1449" spans="1:5" x14ac:dyDescent="0.25">
      <c r="A1449" s="20"/>
      <c r="B1449" s="20"/>
      <c r="C1449" s="20"/>
      <c r="D1449" s="20"/>
      <c r="E1449" s="20"/>
    </row>
    <row r="1450" spans="1:5" x14ac:dyDescent="0.25">
      <c r="A1450" s="20"/>
      <c r="B1450" s="20"/>
      <c r="C1450" s="20"/>
      <c r="D1450" s="20"/>
      <c r="E1450" s="20"/>
    </row>
    <row r="1451" spans="1:5" x14ac:dyDescent="0.25">
      <c r="A1451" s="20"/>
      <c r="B1451" s="20"/>
      <c r="C1451" s="20"/>
      <c r="D1451" s="20"/>
      <c r="E1451" s="20"/>
    </row>
    <row r="1452" spans="1:5" x14ac:dyDescent="0.25">
      <c r="A1452" s="20"/>
      <c r="B1452" s="20"/>
      <c r="C1452" s="20"/>
      <c r="D1452" s="20"/>
      <c r="E1452" s="20"/>
    </row>
    <row r="1453" spans="1:5" x14ac:dyDescent="0.25">
      <c r="A1453" s="20"/>
      <c r="B1453" s="20"/>
      <c r="C1453" s="20"/>
      <c r="D1453" s="20"/>
      <c r="E1453" s="20"/>
    </row>
    <row r="1454" spans="1:5" x14ac:dyDescent="0.25">
      <c r="A1454" s="20"/>
      <c r="B1454" s="20"/>
      <c r="C1454" s="20"/>
      <c r="D1454" s="20"/>
      <c r="E1454" s="20"/>
    </row>
    <row r="1455" spans="1:5" x14ac:dyDescent="0.25">
      <c r="A1455" s="20"/>
      <c r="B1455" s="20"/>
      <c r="C1455" s="20"/>
      <c r="D1455" s="20"/>
      <c r="E1455" s="20"/>
    </row>
    <row r="1456" spans="1:5" x14ac:dyDescent="0.25">
      <c r="A1456" s="20"/>
      <c r="B1456" s="20"/>
      <c r="C1456" s="20"/>
      <c r="D1456" s="20"/>
      <c r="E1456" s="20"/>
    </row>
    <row r="1457" spans="1:5" x14ac:dyDescent="0.25">
      <c r="A1457" s="20"/>
      <c r="B1457" s="20"/>
      <c r="C1457" s="20"/>
      <c r="D1457" s="20"/>
      <c r="E1457" s="20"/>
    </row>
    <row r="1458" spans="1:5" x14ac:dyDescent="0.25">
      <c r="A1458" s="20"/>
      <c r="B1458" s="20"/>
      <c r="C1458" s="20"/>
      <c r="D1458" s="20"/>
      <c r="E1458" s="20"/>
    </row>
    <row r="1459" spans="1:5" x14ac:dyDescent="0.25">
      <c r="A1459" s="20"/>
      <c r="B1459" s="20"/>
      <c r="C1459" s="20"/>
      <c r="D1459" s="20"/>
      <c r="E1459" s="20"/>
    </row>
    <row r="1460" spans="1:5" x14ac:dyDescent="0.25">
      <c r="A1460" s="20"/>
      <c r="B1460" s="20"/>
      <c r="C1460" s="20"/>
      <c r="D1460" s="20"/>
      <c r="E1460" s="20"/>
    </row>
    <row r="1461" spans="1:5" x14ac:dyDescent="0.25">
      <c r="A1461" s="20"/>
      <c r="B1461" s="20"/>
      <c r="C1461" s="20"/>
      <c r="D1461" s="20"/>
      <c r="E1461" s="20"/>
    </row>
    <row r="1462" spans="1:5" x14ac:dyDescent="0.25">
      <c r="A1462" s="20"/>
      <c r="B1462" s="20"/>
      <c r="C1462" s="20"/>
      <c r="D1462" s="20"/>
      <c r="E1462" s="20"/>
    </row>
    <row r="1463" spans="1:5" x14ac:dyDescent="0.25">
      <c r="A1463" s="20"/>
      <c r="B1463" s="20"/>
      <c r="C1463" s="20"/>
      <c r="D1463" s="20"/>
      <c r="E1463" s="20"/>
    </row>
    <row r="1464" spans="1:5" x14ac:dyDescent="0.25">
      <c r="A1464" s="20"/>
      <c r="B1464" s="20"/>
      <c r="C1464" s="20"/>
      <c r="D1464" s="20"/>
      <c r="E1464" s="20"/>
    </row>
    <row r="1465" spans="1:5" x14ac:dyDescent="0.25">
      <c r="A1465" s="20"/>
      <c r="B1465" s="20"/>
      <c r="C1465" s="20"/>
      <c r="D1465" s="20"/>
      <c r="E1465" s="20"/>
    </row>
    <row r="1466" spans="1:5" x14ac:dyDescent="0.25">
      <c r="A1466" s="20"/>
      <c r="B1466" s="20"/>
      <c r="C1466" s="20"/>
      <c r="D1466" s="20"/>
      <c r="E1466" s="20"/>
    </row>
    <row r="1467" spans="1:5" x14ac:dyDescent="0.25">
      <c r="A1467" s="20"/>
      <c r="B1467" s="20"/>
      <c r="C1467" s="20"/>
      <c r="D1467" s="20"/>
      <c r="E1467" s="20"/>
    </row>
    <row r="1468" spans="1:5" x14ac:dyDescent="0.25">
      <c r="A1468" s="20"/>
      <c r="B1468" s="20"/>
      <c r="C1468" s="20"/>
      <c r="D1468" s="20"/>
      <c r="E1468" s="20"/>
    </row>
    <row r="1469" spans="1:5" x14ac:dyDescent="0.25">
      <c r="A1469" s="20"/>
      <c r="B1469" s="20"/>
      <c r="C1469" s="20"/>
      <c r="D1469" s="20"/>
      <c r="E1469" s="20"/>
    </row>
    <row r="1470" spans="1:5" x14ac:dyDescent="0.25">
      <c r="A1470" s="20"/>
      <c r="B1470" s="20"/>
      <c r="C1470" s="20"/>
      <c r="D1470" s="20"/>
      <c r="E1470" s="20"/>
    </row>
    <row r="1471" spans="1:5" x14ac:dyDescent="0.25">
      <c r="A1471" s="20"/>
      <c r="B1471" s="20"/>
      <c r="C1471" s="20"/>
      <c r="D1471" s="20"/>
      <c r="E1471" s="20"/>
    </row>
    <row r="1472" spans="1:5" x14ac:dyDescent="0.25">
      <c r="A1472" s="20"/>
      <c r="B1472" s="20"/>
      <c r="C1472" s="20"/>
      <c r="D1472" s="20"/>
      <c r="E1472" s="20"/>
    </row>
    <row r="1473" spans="1:5" x14ac:dyDescent="0.25">
      <c r="A1473" s="20"/>
      <c r="B1473" s="20"/>
      <c r="C1473" s="20"/>
      <c r="D1473" s="20"/>
      <c r="E1473" s="20"/>
    </row>
    <row r="1474" spans="1:5" x14ac:dyDescent="0.25">
      <c r="A1474" s="20"/>
      <c r="B1474" s="20"/>
      <c r="C1474" s="20"/>
      <c r="D1474" s="20"/>
      <c r="E1474" s="20"/>
    </row>
    <row r="1475" spans="1:5" x14ac:dyDescent="0.25">
      <c r="A1475" s="20"/>
      <c r="B1475" s="20"/>
      <c r="C1475" s="20"/>
      <c r="D1475" s="20"/>
      <c r="E1475" s="20"/>
    </row>
    <row r="1476" spans="1:5" x14ac:dyDescent="0.25">
      <c r="A1476" s="20"/>
      <c r="B1476" s="20"/>
      <c r="C1476" s="20"/>
      <c r="D1476" s="20"/>
      <c r="E1476" s="20"/>
    </row>
    <row r="1477" spans="1:5" x14ac:dyDescent="0.25">
      <c r="A1477" s="20"/>
      <c r="B1477" s="20"/>
      <c r="C1477" s="20"/>
      <c r="D1477" s="20"/>
      <c r="E1477" s="20"/>
    </row>
    <row r="1478" spans="1:5" x14ac:dyDescent="0.25">
      <c r="A1478" s="20"/>
      <c r="B1478" s="20"/>
      <c r="C1478" s="20"/>
      <c r="D1478" s="20"/>
      <c r="E1478" s="20"/>
    </row>
    <row r="1479" spans="1:5" x14ac:dyDescent="0.25">
      <c r="A1479" s="20"/>
      <c r="B1479" s="20"/>
      <c r="C1479" s="20"/>
      <c r="D1479" s="20"/>
      <c r="E1479" s="20"/>
    </row>
    <row r="1480" spans="1:5" x14ac:dyDescent="0.25">
      <c r="A1480" s="20"/>
      <c r="B1480" s="20"/>
      <c r="C1480" s="20"/>
      <c r="D1480" s="20"/>
      <c r="E1480" s="20"/>
    </row>
    <row r="1481" spans="1:5" x14ac:dyDescent="0.25">
      <c r="A1481" s="20"/>
      <c r="B1481" s="20"/>
      <c r="C1481" s="20"/>
      <c r="D1481" s="20"/>
      <c r="E1481" s="20"/>
    </row>
    <row r="1482" spans="1:5" x14ac:dyDescent="0.25">
      <c r="A1482" s="20"/>
      <c r="B1482" s="20"/>
      <c r="C1482" s="20"/>
      <c r="D1482" s="20"/>
      <c r="E1482" s="20"/>
    </row>
    <row r="1483" spans="1:5" x14ac:dyDescent="0.25">
      <c r="A1483" s="20"/>
      <c r="B1483" s="20"/>
      <c r="C1483" s="20"/>
      <c r="D1483" s="20"/>
      <c r="E1483" s="20"/>
    </row>
    <row r="1484" spans="1:5" x14ac:dyDescent="0.25">
      <c r="A1484" s="20"/>
      <c r="B1484" s="20"/>
      <c r="C1484" s="20"/>
      <c r="D1484" s="20"/>
      <c r="E1484" s="20"/>
    </row>
    <row r="1485" spans="1:5" x14ac:dyDescent="0.25">
      <c r="A1485" s="20"/>
      <c r="B1485" s="20"/>
      <c r="C1485" s="20"/>
      <c r="D1485" s="20"/>
      <c r="E1485" s="20"/>
    </row>
    <row r="1486" spans="1:5" x14ac:dyDescent="0.25">
      <c r="A1486" s="20"/>
      <c r="B1486" s="20"/>
      <c r="C1486" s="20"/>
      <c r="D1486" s="20"/>
      <c r="E1486" s="20"/>
    </row>
    <row r="1487" spans="1:5" x14ac:dyDescent="0.25">
      <c r="A1487" s="20"/>
      <c r="B1487" s="20"/>
      <c r="C1487" s="20"/>
      <c r="D1487" s="20"/>
      <c r="E1487" s="20"/>
    </row>
    <row r="1488" spans="1:5" x14ac:dyDescent="0.25">
      <c r="A1488" s="20"/>
      <c r="B1488" s="20"/>
      <c r="C1488" s="20"/>
      <c r="D1488" s="20"/>
      <c r="E1488" s="20"/>
    </row>
    <row r="1489" spans="1:5" x14ac:dyDescent="0.25">
      <c r="A1489" s="20"/>
      <c r="B1489" s="20"/>
      <c r="C1489" s="20"/>
      <c r="D1489" s="20"/>
      <c r="E1489" s="20"/>
    </row>
    <row r="1490" spans="1:5" x14ac:dyDescent="0.25">
      <c r="A1490" s="20"/>
      <c r="B1490" s="20"/>
      <c r="C1490" s="20"/>
      <c r="D1490" s="20"/>
      <c r="E1490" s="20"/>
    </row>
    <row r="1491" spans="1:5" x14ac:dyDescent="0.25">
      <c r="A1491" s="20"/>
      <c r="B1491" s="20"/>
      <c r="C1491" s="20"/>
      <c r="D1491" s="20"/>
      <c r="E1491" s="20"/>
    </row>
    <row r="1492" spans="1:5" x14ac:dyDescent="0.25">
      <c r="A1492" s="20"/>
      <c r="B1492" s="20"/>
      <c r="C1492" s="20"/>
      <c r="D1492" s="20"/>
      <c r="E1492" s="20"/>
    </row>
    <row r="1493" spans="1:5" x14ac:dyDescent="0.25">
      <c r="A1493" s="20"/>
      <c r="B1493" s="20"/>
      <c r="C1493" s="20"/>
      <c r="D1493" s="20"/>
      <c r="E1493" s="20"/>
    </row>
    <row r="1494" spans="1:5" x14ac:dyDescent="0.25">
      <c r="A1494" s="20"/>
      <c r="B1494" s="20"/>
      <c r="C1494" s="20"/>
      <c r="D1494" s="20"/>
      <c r="E1494" s="20"/>
    </row>
    <row r="1495" spans="1:5" x14ac:dyDescent="0.25">
      <c r="A1495" s="20"/>
      <c r="B1495" s="20"/>
      <c r="C1495" s="20"/>
      <c r="D1495" s="20"/>
      <c r="E1495" s="20"/>
    </row>
    <row r="1496" spans="1:5" x14ac:dyDescent="0.25">
      <c r="A1496" s="20"/>
      <c r="B1496" s="20"/>
      <c r="C1496" s="20"/>
      <c r="D1496" s="20"/>
      <c r="E1496" s="20"/>
    </row>
    <row r="1497" spans="1:5" x14ac:dyDescent="0.25">
      <c r="A1497" s="20"/>
      <c r="B1497" s="20"/>
      <c r="C1497" s="20"/>
      <c r="D1497" s="20"/>
      <c r="E1497" s="20"/>
    </row>
    <row r="1498" spans="1:5" x14ac:dyDescent="0.25">
      <c r="A1498" s="20"/>
      <c r="B1498" s="20"/>
      <c r="C1498" s="20"/>
      <c r="D1498" s="20"/>
      <c r="E1498" s="20"/>
    </row>
    <row r="1499" spans="1:5" x14ac:dyDescent="0.25">
      <c r="A1499" s="20"/>
      <c r="B1499" s="20"/>
      <c r="C1499" s="20"/>
      <c r="D1499" s="20"/>
      <c r="E1499" s="20"/>
    </row>
    <row r="1500" spans="1:5" x14ac:dyDescent="0.25">
      <c r="A1500" s="20"/>
      <c r="B1500" s="20"/>
      <c r="C1500" s="20"/>
      <c r="D1500" s="20"/>
      <c r="E1500" s="20"/>
    </row>
    <row r="1501" spans="1:5" x14ac:dyDescent="0.25">
      <c r="A1501" s="20"/>
      <c r="B1501" s="20"/>
      <c r="C1501" s="20"/>
      <c r="D1501" s="20"/>
      <c r="E1501" s="20"/>
    </row>
    <row r="1502" spans="1:5" x14ac:dyDescent="0.25">
      <c r="A1502" s="20"/>
      <c r="B1502" s="20"/>
      <c r="C1502" s="20"/>
      <c r="D1502" s="20"/>
      <c r="E1502" s="20"/>
    </row>
    <row r="1503" spans="1:5" x14ac:dyDescent="0.25">
      <c r="A1503" s="20"/>
      <c r="B1503" s="20"/>
      <c r="C1503" s="20"/>
      <c r="D1503" s="20"/>
      <c r="E1503" s="20"/>
    </row>
    <row r="1504" spans="1:5" x14ac:dyDescent="0.25">
      <c r="A1504" s="20"/>
      <c r="B1504" s="20"/>
      <c r="C1504" s="20"/>
      <c r="D1504" s="20"/>
      <c r="E1504" s="20"/>
    </row>
    <row r="1505" spans="1:5" x14ac:dyDescent="0.25">
      <c r="A1505" s="20"/>
      <c r="B1505" s="20"/>
      <c r="C1505" s="20"/>
      <c r="D1505" s="20"/>
      <c r="E1505" s="20"/>
    </row>
    <row r="1506" spans="1:5" x14ac:dyDescent="0.25">
      <c r="A1506" s="20"/>
      <c r="B1506" s="20"/>
      <c r="C1506" s="20"/>
      <c r="D1506" s="20"/>
      <c r="E1506" s="20"/>
    </row>
    <row r="1507" spans="1:5" x14ac:dyDescent="0.25">
      <c r="A1507" s="20"/>
      <c r="B1507" s="20"/>
      <c r="C1507" s="20"/>
      <c r="D1507" s="20"/>
      <c r="E1507" s="20"/>
    </row>
    <row r="1508" spans="1:5" x14ac:dyDescent="0.25">
      <c r="A1508" s="20"/>
      <c r="B1508" s="20"/>
      <c r="C1508" s="20"/>
      <c r="D1508" s="20"/>
      <c r="E1508" s="20"/>
    </row>
    <row r="1509" spans="1:5" x14ac:dyDescent="0.25">
      <c r="A1509" s="20"/>
      <c r="B1509" s="20"/>
      <c r="C1509" s="20"/>
      <c r="D1509" s="20"/>
      <c r="E1509" s="20"/>
    </row>
    <row r="1510" spans="1:5" x14ac:dyDescent="0.25">
      <c r="A1510" s="20"/>
      <c r="B1510" s="20"/>
      <c r="C1510" s="20"/>
      <c r="D1510" s="20"/>
      <c r="E1510" s="20"/>
    </row>
    <row r="1511" spans="1:5" x14ac:dyDescent="0.25">
      <c r="A1511" s="20"/>
      <c r="B1511" s="20"/>
      <c r="C1511" s="20"/>
      <c r="D1511" s="20"/>
      <c r="E1511" s="20"/>
    </row>
    <row r="1512" spans="1:5" x14ac:dyDescent="0.25">
      <c r="A1512" s="20"/>
      <c r="B1512" s="20"/>
      <c r="C1512" s="20"/>
      <c r="D1512" s="20"/>
      <c r="E1512" s="20"/>
    </row>
    <row r="1513" spans="1:5" x14ac:dyDescent="0.25">
      <c r="A1513" s="20"/>
      <c r="B1513" s="20"/>
      <c r="C1513" s="20"/>
      <c r="D1513" s="20"/>
      <c r="E1513" s="20"/>
    </row>
    <row r="1514" spans="1:5" x14ac:dyDescent="0.25">
      <c r="A1514" s="20"/>
      <c r="B1514" s="20"/>
      <c r="C1514" s="20"/>
      <c r="D1514" s="20"/>
      <c r="E1514" s="20"/>
    </row>
    <row r="1515" spans="1:5" x14ac:dyDescent="0.25">
      <c r="A1515" s="20"/>
      <c r="B1515" s="20"/>
      <c r="C1515" s="20"/>
      <c r="D1515" s="20"/>
      <c r="E1515" s="20"/>
    </row>
    <row r="1516" spans="1:5" x14ac:dyDescent="0.25">
      <c r="A1516" s="20"/>
      <c r="B1516" s="20"/>
      <c r="C1516" s="20"/>
      <c r="D1516" s="20"/>
      <c r="E1516" s="20"/>
    </row>
    <row r="1517" spans="1:5" x14ac:dyDescent="0.25">
      <c r="A1517" s="20"/>
      <c r="B1517" s="20"/>
      <c r="C1517" s="20"/>
      <c r="D1517" s="20"/>
      <c r="E1517" s="20"/>
    </row>
    <row r="1518" spans="1:5" x14ac:dyDescent="0.25">
      <c r="A1518" s="20"/>
      <c r="B1518" s="20"/>
      <c r="C1518" s="20"/>
      <c r="D1518" s="20"/>
      <c r="E1518" s="20"/>
    </row>
    <row r="1519" spans="1:5" x14ac:dyDescent="0.25">
      <c r="A1519" s="20"/>
      <c r="B1519" s="20"/>
      <c r="C1519" s="20"/>
      <c r="D1519" s="20"/>
      <c r="E1519" s="20"/>
    </row>
    <row r="1520" spans="1:5" x14ac:dyDescent="0.25">
      <c r="A1520" s="20"/>
      <c r="B1520" s="20"/>
      <c r="C1520" s="20"/>
      <c r="D1520" s="20"/>
      <c r="E1520" s="20"/>
    </row>
    <row r="1521" spans="1:5" x14ac:dyDescent="0.25">
      <c r="A1521" s="20"/>
      <c r="B1521" s="20"/>
      <c r="C1521" s="20"/>
      <c r="D1521" s="20"/>
      <c r="E1521" s="20"/>
    </row>
    <row r="1522" spans="1:5" x14ac:dyDescent="0.25">
      <c r="A1522" s="20"/>
      <c r="B1522" s="20"/>
      <c r="C1522" s="20"/>
      <c r="D1522" s="20"/>
      <c r="E1522" s="20"/>
    </row>
    <row r="1523" spans="1:5" x14ac:dyDescent="0.25">
      <c r="A1523" s="20"/>
      <c r="B1523" s="20"/>
      <c r="C1523" s="20"/>
      <c r="D1523" s="20"/>
      <c r="E1523" s="20"/>
    </row>
    <row r="1524" spans="1:5" x14ac:dyDescent="0.25">
      <c r="A1524" s="20"/>
      <c r="B1524" s="20"/>
      <c r="C1524" s="20"/>
      <c r="D1524" s="20"/>
      <c r="E1524" s="20"/>
    </row>
    <row r="1525" spans="1:5" x14ac:dyDescent="0.25">
      <c r="A1525" s="20"/>
      <c r="B1525" s="20"/>
      <c r="C1525" s="20"/>
      <c r="D1525" s="20"/>
      <c r="E1525" s="20"/>
    </row>
    <row r="1526" spans="1:5" x14ac:dyDescent="0.25">
      <c r="A1526" s="20"/>
      <c r="B1526" s="20"/>
      <c r="C1526" s="20"/>
      <c r="D1526" s="20"/>
      <c r="E1526" s="20"/>
    </row>
    <row r="1527" spans="1:5" x14ac:dyDescent="0.25">
      <c r="A1527" s="20"/>
      <c r="B1527" s="20"/>
      <c r="C1527" s="20"/>
      <c r="D1527" s="20"/>
      <c r="E1527" s="20"/>
    </row>
    <row r="1528" spans="1:5" x14ac:dyDescent="0.25">
      <c r="A1528" s="20"/>
      <c r="B1528" s="20"/>
      <c r="C1528" s="20"/>
      <c r="D1528" s="20"/>
      <c r="E1528" s="20"/>
    </row>
    <row r="1529" spans="1:5" x14ac:dyDescent="0.25">
      <c r="A1529" s="20"/>
      <c r="B1529" s="20"/>
      <c r="C1529" s="20"/>
      <c r="D1529" s="20"/>
      <c r="E1529" s="20"/>
    </row>
    <row r="1530" spans="1:5" x14ac:dyDescent="0.25">
      <c r="A1530" s="20"/>
      <c r="B1530" s="20"/>
      <c r="C1530" s="20"/>
      <c r="D1530" s="20"/>
      <c r="E1530" s="20"/>
    </row>
    <row r="1531" spans="1:5" x14ac:dyDescent="0.25">
      <c r="A1531" s="20"/>
      <c r="B1531" s="20"/>
      <c r="C1531" s="20"/>
      <c r="D1531" s="20"/>
      <c r="E1531" s="20"/>
    </row>
    <row r="1532" spans="1:5" x14ac:dyDescent="0.25">
      <c r="A1532" s="20"/>
      <c r="B1532" s="20"/>
      <c r="C1532" s="20"/>
      <c r="D1532" s="20"/>
      <c r="E1532" s="20"/>
    </row>
    <row r="1533" spans="1:5" x14ac:dyDescent="0.25">
      <c r="A1533" s="20"/>
      <c r="B1533" s="20"/>
      <c r="C1533" s="20"/>
      <c r="D1533" s="20"/>
      <c r="E1533" s="20"/>
    </row>
    <row r="1534" spans="1:5" x14ac:dyDescent="0.25">
      <c r="A1534" s="20"/>
      <c r="B1534" s="20"/>
      <c r="C1534" s="20"/>
      <c r="D1534" s="20"/>
      <c r="E1534" s="20"/>
    </row>
    <row r="1535" spans="1:5" x14ac:dyDescent="0.25">
      <c r="A1535" s="20"/>
      <c r="B1535" s="20"/>
      <c r="C1535" s="20"/>
      <c r="D1535" s="20"/>
      <c r="E1535" s="20"/>
    </row>
    <row r="1536" spans="1:5" x14ac:dyDescent="0.25">
      <c r="A1536" s="20"/>
      <c r="B1536" s="20"/>
      <c r="C1536" s="20"/>
      <c r="D1536" s="20"/>
      <c r="E1536" s="20"/>
    </row>
    <row r="1537" spans="1:5" x14ac:dyDescent="0.25">
      <c r="A1537" s="20"/>
      <c r="B1537" s="20"/>
      <c r="C1537" s="20"/>
      <c r="D1537" s="20"/>
      <c r="E1537" s="20"/>
    </row>
    <row r="1538" spans="1:5" x14ac:dyDescent="0.25">
      <c r="A1538" s="20"/>
      <c r="B1538" s="20"/>
      <c r="C1538" s="20"/>
      <c r="D1538" s="20"/>
      <c r="E1538" s="20"/>
    </row>
    <row r="1539" spans="1:5" x14ac:dyDescent="0.25">
      <c r="A1539" s="20"/>
      <c r="B1539" s="20"/>
      <c r="C1539" s="20"/>
      <c r="D1539" s="20"/>
      <c r="E1539" s="20"/>
    </row>
    <row r="1540" spans="1:5" x14ac:dyDescent="0.25">
      <c r="A1540" s="20"/>
      <c r="B1540" s="20"/>
      <c r="C1540" s="20"/>
      <c r="D1540" s="20"/>
      <c r="E1540" s="20"/>
    </row>
    <row r="1541" spans="1:5" x14ac:dyDescent="0.25">
      <c r="A1541" s="20"/>
      <c r="B1541" s="20"/>
      <c r="C1541" s="20"/>
      <c r="D1541" s="20"/>
      <c r="E1541" s="20"/>
    </row>
    <row r="1542" spans="1:5" x14ac:dyDescent="0.25">
      <c r="A1542" s="20"/>
      <c r="B1542" s="20"/>
      <c r="C1542" s="20"/>
      <c r="D1542" s="20"/>
      <c r="E1542" s="20"/>
    </row>
    <row r="1543" spans="1:5" x14ac:dyDescent="0.25">
      <c r="A1543" s="20"/>
      <c r="B1543" s="20"/>
      <c r="C1543" s="20"/>
      <c r="D1543" s="20"/>
      <c r="E1543" s="20"/>
    </row>
    <row r="1544" spans="1:5" x14ac:dyDescent="0.25">
      <c r="A1544" s="20"/>
      <c r="B1544" s="20"/>
      <c r="C1544" s="20"/>
      <c r="D1544" s="20"/>
      <c r="E1544" s="20"/>
    </row>
    <row r="1545" spans="1:5" x14ac:dyDescent="0.25">
      <c r="A1545" s="20"/>
      <c r="B1545" s="20"/>
      <c r="C1545" s="20"/>
      <c r="D1545" s="20"/>
      <c r="E1545" s="20"/>
    </row>
    <row r="1546" spans="1:5" x14ac:dyDescent="0.25">
      <c r="A1546" s="20"/>
      <c r="B1546" s="20"/>
      <c r="C1546" s="20"/>
      <c r="D1546" s="20"/>
      <c r="E1546" s="20"/>
    </row>
    <row r="1547" spans="1:5" x14ac:dyDescent="0.25">
      <c r="A1547" s="20"/>
      <c r="B1547" s="20"/>
      <c r="C1547" s="20"/>
      <c r="D1547" s="20"/>
      <c r="E1547" s="20"/>
    </row>
    <row r="1548" spans="1:5" x14ac:dyDescent="0.25">
      <c r="A1548" s="20"/>
      <c r="B1548" s="20"/>
      <c r="C1548" s="20"/>
      <c r="D1548" s="20"/>
      <c r="E1548" s="20"/>
    </row>
    <row r="1549" spans="1:5" x14ac:dyDescent="0.25">
      <c r="A1549" s="20"/>
      <c r="B1549" s="20"/>
      <c r="C1549" s="20"/>
      <c r="D1549" s="20"/>
      <c r="E1549" s="20"/>
    </row>
    <row r="1550" spans="1:5" x14ac:dyDescent="0.25">
      <c r="A1550" s="20"/>
      <c r="B1550" s="20"/>
      <c r="C1550" s="20"/>
      <c r="D1550" s="20"/>
      <c r="E1550" s="20"/>
    </row>
    <row r="1551" spans="1:5" x14ac:dyDescent="0.25">
      <c r="A1551" s="20"/>
      <c r="B1551" s="20"/>
      <c r="C1551" s="20"/>
      <c r="D1551" s="20"/>
      <c r="E1551" s="20"/>
    </row>
    <row r="1552" spans="1:5" x14ac:dyDescent="0.25">
      <c r="A1552" s="20"/>
      <c r="B1552" s="20"/>
      <c r="C1552" s="20"/>
      <c r="D1552" s="20"/>
      <c r="E1552" s="20"/>
    </row>
    <row r="1553" spans="1:5" x14ac:dyDescent="0.25">
      <c r="A1553" s="20"/>
      <c r="B1553" s="20"/>
      <c r="C1553" s="20"/>
      <c r="D1553" s="20"/>
      <c r="E1553" s="20"/>
    </row>
    <row r="1554" spans="1:5" x14ac:dyDescent="0.25">
      <c r="A1554" s="20"/>
      <c r="B1554" s="20"/>
      <c r="C1554" s="20"/>
      <c r="D1554" s="20"/>
      <c r="E1554" s="20"/>
    </row>
    <row r="1555" spans="1:5" x14ac:dyDescent="0.25">
      <c r="A1555" s="20"/>
      <c r="B1555" s="20"/>
      <c r="C1555" s="20"/>
      <c r="D1555" s="20"/>
      <c r="E1555" s="20"/>
    </row>
    <row r="1556" spans="1:5" x14ac:dyDescent="0.25">
      <c r="A1556" s="20"/>
      <c r="B1556" s="20"/>
      <c r="C1556" s="20"/>
      <c r="D1556" s="20"/>
      <c r="E1556" s="20"/>
    </row>
    <row r="1557" spans="1:5" x14ac:dyDescent="0.25">
      <c r="A1557" s="20"/>
      <c r="B1557" s="20"/>
      <c r="C1557" s="20"/>
      <c r="D1557" s="20"/>
      <c r="E1557" s="20"/>
    </row>
    <row r="1558" spans="1:5" x14ac:dyDescent="0.25">
      <c r="A1558" s="20"/>
      <c r="B1558" s="20"/>
      <c r="C1558" s="20"/>
      <c r="D1558" s="20"/>
      <c r="E1558" s="20"/>
    </row>
    <row r="1559" spans="1:5" x14ac:dyDescent="0.25">
      <c r="A1559" s="20"/>
      <c r="B1559" s="20"/>
      <c r="C1559" s="20"/>
      <c r="D1559" s="20"/>
      <c r="E1559" s="20"/>
    </row>
    <row r="1560" spans="1:5" x14ac:dyDescent="0.25">
      <c r="A1560" s="20"/>
      <c r="B1560" s="20"/>
      <c r="C1560" s="20"/>
      <c r="D1560" s="20"/>
      <c r="E1560" s="20"/>
    </row>
    <row r="1561" spans="1:5" x14ac:dyDescent="0.25">
      <c r="A1561" s="20"/>
      <c r="B1561" s="20"/>
      <c r="C1561" s="20"/>
      <c r="D1561" s="20"/>
      <c r="E1561" s="20"/>
    </row>
    <row r="1562" spans="1:5" x14ac:dyDescent="0.25">
      <c r="A1562" s="20"/>
      <c r="B1562" s="20"/>
      <c r="C1562" s="20"/>
      <c r="D1562" s="20"/>
      <c r="E1562" s="20"/>
    </row>
    <row r="1563" spans="1:5" x14ac:dyDescent="0.25">
      <c r="A1563" s="20"/>
      <c r="B1563" s="20"/>
      <c r="C1563" s="20"/>
      <c r="D1563" s="20"/>
      <c r="E1563" s="20"/>
    </row>
    <row r="1564" spans="1:5" x14ac:dyDescent="0.25">
      <c r="A1564" s="20"/>
      <c r="B1564" s="20"/>
      <c r="C1564" s="20"/>
      <c r="D1564" s="20"/>
      <c r="E1564" s="20"/>
    </row>
    <row r="1565" spans="1:5" x14ac:dyDescent="0.25">
      <c r="A1565" s="20"/>
      <c r="B1565" s="20"/>
      <c r="C1565" s="20"/>
      <c r="D1565" s="20"/>
      <c r="E1565" s="20"/>
    </row>
    <row r="1566" spans="1:5" x14ac:dyDescent="0.25">
      <c r="A1566" s="20"/>
      <c r="B1566" s="20"/>
      <c r="C1566" s="20"/>
      <c r="D1566" s="20"/>
      <c r="E1566" s="20"/>
    </row>
    <row r="1567" spans="1:5" x14ac:dyDescent="0.25">
      <c r="A1567" s="20"/>
      <c r="B1567" s="20"/>
      <c r="C1567" s="20"/>
      <c r="D1567" s="20"/>
      <c r="E1567" s="20"/>
    </row>
    <row r="1568" spans="1:5" x14ac:dyDescent="0.25">
      <c r="A1568" s="20"/>
      <c r="B1568" s="20"/>
      <c r="C1568" s="20"/>
      <c r="D1568" s="20"/>
      <c r="E1568" s="20"/>
    </row>
    <row r="1569" spans="1:5" x14ac:dyDescent="0.25">
      <c r="A1569" s="20"/>
      <c r="B1569" s="20"/>
      <c r="C1569" s="20"/>
      <c r="D1569" s="20"/>
      <c r="E1569" s="20"/>
    </row>
    <row r="1570" spans="1:5" x14ac:dyDescent="0.25">
      <c r="A1570" s="20"/>
      <c r="B1570" s="20"/>
      <c r="C1570" s="20"/>
      <c r="D1570" s="20"/>
      <c r="E1570" s="20"/>
    </row>
    <row r="1571" spans="1:5" x14ac:dyDescent="0.25">
      <c r="A1571" s="20"/>
      <c r="B1571" s="20"/>
      <c r="C1571" s="20"/>
      <c r="D1571" s="20"/>
      <c r="E1571" s="20"/>
    </row>
    <row r="1572" spans="1:5" x14ac:dyDescent="0.25">
      <c r="A1572" s="20"/>
      <c r="B1572" s="20"/>
      <c r="C1572" s="20"/>
      <c r="D1572" s="20"/>
      <c r="E1572" s="20"/>
    </row>
    <row r="1573" spans="1:5" x14ac:dyDescent="0.25">
      <c r="A1573" s="20"/>
      <c r="B1573" s="20"/>
      <c r="C1573" s="20"/>
      <c r="D1573" s="20"/>
      <c r="E1573" s="20"/>
    </row>
    <row r="1574" spans="1:5" x14ac:dyDescent="0.25">
      <c r="A1574" s="20"/>
      <c r="B1574" s="20"/>
      <c r="C1574" s="20"/>
      <c r="D1574" s="20"/>
      <c r="E1574" s="20"/>
    </row>
    <row r="1575" spans="1:5" x14ac:dyDescent="0.25">
      <c r="A1575" s="20"/>
      <c r="B1575" s="20"/>
      <c r="C1575" s="20"/>
      <c r="D1575" s="20"/>
      <c r="E1575" s="20"/>
    </row>
    <row r="1576" spans="1:5" x14ac:dyDescent="0.25">
      <c r="A1576" s="20"/>
      <c r="B1576" s="20"/>
      <c r="C1576" s="20"/>
      <c r="D1576" s="20"/>
      <c r="E1576" s="20"/>
    </row>
    <row r="1577" spans="1:5" x14ac:dyDescent="0.25">
      <c r="A1577" s="20"/>
      <c r="B1577" s="20"/>
      <c r="C1577" s="20"/>
      <c r="D1577" s="20"/>
      <c r="E1577" s="20"/>
    </row>
    <row r="1578" spans="1:5" x14ac:dyDescent="0.25">
      <c r="A1578" s="20"/>
      <c r="B1578" s="20"/>
      <c r="C1578" s="20"/>
      <c r="D1578" s="20"/>
      <c r="E1578" s="20"/>
    </row>
    <row r="1579" spans="1:5" x14ac:dyDescent="0.25">
      <c r="A1579" s="20"/>
      <c r="B1579" s="20"/>
      <c r="C1579" s="20"/>
      <c r="D1579" s="20"/>
      <c r="E1579" s="20"/>
    </row>
    <row r="1580" spans="1:5" x14ac:dyDescent="0.25">
      <c r="A1580" s="20"/>
      <c r="B1580" s="20"/>
      <c r="C1580" s="20"/>
      <c r="D1580" s="20"/>
      <c r="E1580" s="20"/>
    </row>
    <row r="1581" spans="1:5" x14ac:dyDescent="0.25">
      <c r="A1581" s="20"/>
      <c r="B1581" s="20"/>
      <c r="C1581" s="20"/>
      <c r="D1581" s="20"/>
      <c r="E1581" s="20"/>
    </row>
    <row r="1582" spans="1:5" x14ac:dyDescent="0.25">
      <c r="A1582" s="20"/>
      <c r="B1582" s="20"/>
      <c r="C1582" s="20"/>
      <c r="D1582" s="20"/>
      <c r="E1582" s="20"/>
    </row>
    <row r="1583" spans="1:5" x14ac:dyDescent="0.25">
      <c r="A1583" s="20"/>
      <c r="B1583" s="20"/>
      <c r="C1583" s="20"/>
      <c r="D1583" s="20"/>
      <c r="E1583" s="20"/>
    </row>
    <row r="1584" spans="1:5" x14ac:dyDescent="0.25">
      <c r="A1584" s="20"/>
      <c r="B1584" s="20"/>
      <c r="C1584" s="20"/>
      <c r="D1584" s="20"/>
      <c r="E1584" s="20"/>
    </row>
    <row r="1585" spans="1:5" x14ac:dyDescent="0.25">
      <c r="A1585" s="20"/>
      <c r="B1585" s="20"/>
      <c r="C1585" s="20"/>
      <c r="D1585" s="20"/>
      <c r="E1585" s="20"/>
    </row>
    <row r="1586" spans="1:5" x14ac:dyDescent="0.25">
      <c r="A1586" s="20"/>
      <c r="B1586" s="20"/>
      <c r="C1586" s="20"/>
      <c r="D1586" s="20"/>
      <c r="E1586" s="20"/>
    </row>
    <row r="1587" spans="1:5" x14ac:dyDescent="0.25">
      <c r="A1587" s="20"/>
      <c r="B1587" s="20"/>
      <c r="C1587" s="20"/>
      <c r="D1587" s="20"/>
      <c r="E1587" s="20"/>
    </row>
    <row r="1588" spans="1:5" x14ac:dyDescent="0.25">
      <c r="A1588" s="20"/>
      <c r="B1588" s="20"/>
      <c r="C1588" s="20"/>
      <c r="D1588" s="20"/>
      <c r="E1588" s="20"/>
    </row>
    <row r="1589" spans="1:5" x14ac:dyDescent="0.25">
      <c r="A1589" s="20"/>
      <c r="B1589" s="20"/>
      <c r="C1589" s="20"/>
      <c r="D1589" s="20"/>
      <c r="E1589" s="20"/>
    </row>
    <row r="1590" spans="1:5" x14ac:dyDescent="0.25">
      <c r="A1590" s="20"/>
      <c r="B1590" s="20"/>
      <c r="C1590" s="20"/>
      <c r="D1590" s="20"/>
      <c r="E1590" s="20"/>
    </row>
    <row r="1591" spans="1:5" x14ac:dyDescent="0.25">
      <c r="A1591" s="20"/>
      <c r="B1591" s="20"/>
      <c r="C1591" s="20"/>
      <c r="D1591" s="20"/>
      <c r="E1591" s="20"/>
    </row>
    <row r="1592" spans="1:5" x14ac:dyDescent="0.25">
      <c r="A1592" s="20"/>
      <c r="B1592" s="20"/>
      <c r="C1592" s="20"/>
      <c r="D1592" s="20"/>
      <c r="E1592" s="20"/>
    </row>
    <row r="1593" spans="1:5" x14ac:dyDescent="0.25">
      <c r="A1593" s="20"/>
      <c r="B1593" s="20"/>
      <c r="C1593" s="20"/>
      <c r="D1593" s="20"/>
      <c r="E1593" s="20"/>
    </row>
    <row r="1594" spans="1:5" x14ac:dyDescent="0.25">
      <c r="A1594" s="20"/>
      <c r="B1594" s="20"/>
      <c r="C1594" s="20"/>
      <c r="D1594" s="20"/>
      <c r="E1594" s="20"/>
    </row>
    <row r="1595" spans="1:5" x14ac:dyDescent="0.25">
      <c r="A1595" s="20"/>
      <c r="B1595" s="20"/>
      <c r="C1595" s="20"/>
      <c r="D1595" s="20"/>
      <c r="E1595" s="20"/>
    </row>
    <row r="1596" spans="1:5" x14ac:dyDescent="0.25">
      <c r="A1596" s="20"/>
      <c r="B1596" s="20"/>
      <c r="C1596" s="20"/>
      <c r="D1596" s="20"/>
      <c r="E1596" s="20"/>
    </row>
    <row r="1597" spans="1:5" x14ac:dyDescent="0.25">
      <c r="A1597" s="20"/>
      <c r="B1597" s="20"/>
      <c r="C1597" s="20"/>
      <c r="D1597" s="20"/>
      <c r="E1597" s="20"/>
    </row>
    <row r="1598" spans="1:5" x14ac:dyDescent="0.25">
      <c r="A1598" s="20"/>
      <c r="B1598" s="20"/>
      <c r="C1598" s="20"/>
      <c r="D1598" s="20"/>
      <c r="E1598" s="20"/>
    </row>
    <row r="1599" spans="1:5" x14ac:dyDescent="0.25">
      <c r="A1599" s="20"/>
      <c r="B1599" s="20"/>
      <c r="C1599" s="20"/>
      <c r="D1599" s="20"/>
      <c r="E1599" s="20"/>
    </row>
    <row r="1600" spans="1:5" x14ac:dyDescent="0.25">
      <c r="A1600" s="20"/>
      <c r="B1600" s="20"/>
      <c r="C1600" s="20"/>
      <c r="D1600" s="20"/>
      <c r="E1600" s="20"/>
    </row>
    <row r="1601" spans="1:5" x14ac:dyDescent="0.25">
      <c r="A1601" s="20"/>
      <c r="B1601" s="20"/>
      <c r="C1601" s="20"/>
      <c r="D1601" s="20"/>
      <c r="E1601" s="20"/>
    </row>
    <row r="1602" spans="1:5" x14ac:dyDescent="0.25">
      <c r="A1602" s="20"/>
      <c r="B1602" s="20"/>
      <c r="C1602" s="20"/>
      <c r="D1602" s="20"/>
      <c r="E1602" s="20"/>
    </row>
    <row r="1603" spans="1:5" x14ac:dyDescent="0.25">
      <c r="A1603" s="20"/>
      <c r="B1603" s="20"/>
      <c r="C1603" s="20"/>
      <c r="D1603" s="20"/>
      <c r="E1603" s="20"/>
    </row>
    <row r="1604" spans="1:5" x14ac:dyDescent="0.25">
      <c r="A1604" s="20"/>
      <c r="B1604" s="20"/>
      <c r="C1604" s="20"/>
      <c r="D1604" s="20"/>
      <c r="E1604" s="20"/>
    </row>
    <row r="1605" spans="1:5" x14ac:dyDescent="0.25">
      <c r="A1605" s="20"/>
      <c r="B1605" s="20"/>
      <c r="C1605" s="20"/>
      <c r="D1605" s="20"/>
      <c r="E1605" s="20"/>
    </row>
    <row r="1606" spans="1:5" x14ac:dyDescent="0.25">
      <c r="A1606" s="20"/>
      <c r="B1606" s="20"/>
      <c r="C1606" s="20"/>
      <c r="D1606" s="20"/>
      <c r="E1606" s="20"/>
    </row>
    <row r="1607" spans="1:5" x14ac:dyDescent="0.25">
      <c r="A1607" s="20"/>
      <c r="B1607" s="20"/>
      <c r="C1607" s="20"/>
      <c r="D1607" s="20"/>
      <c r="E1607" s="20"/>
    </row>
    <row r="1608" spans="1:5" x14ac:dyDescent="0.25">
      <c r="A1608" s="20"/>
      <c r="B1608" s="20"/>
      <c r="C1608" s="20"/>
      <c r="D1608" s="20"/>
      <c r="E1608" s="20"/>
    </row>
    <row r="1609" spans="1:5" x14ac:dyDescent="0.25">
      <c r="A1609" s="20"/>
      <c r="B1609" s="20"/>
      <c r="C1609" s="20"/>
      <c r="D1609" s="20"/>
      <c r="E1609" s="20"/>
    </row>
    <row r="1610" spans="1:5" x14ac:dyDescent="0.25">
      <c r="A1610" s="20"/>
      <c r="B1610" s="20"/>
      <c r="C1610" s="20"/>
      <c r="D1610" s="20"/>
      <c r="E1610" s="20"/>
    </row>
    <row r="1611" spans="1:5" x14ac:dyDescent="0.25">
      <c r="A1611" s="20"/>
      <c r="B1611" s="20"/>
      <c r="C1611" s="20"/>
      <c r="D1611" s="20"/>
      <c r="E1611" s="20"/>
    </row>
    <row r="1612" spans="1:5" x14ac:dyDescent="0.25">
      <c r="A1612" s="20"/>
      <c r="B1612" s="20"/>
      <c r="C1612" s="20"/>
      <c r="D1612" s="20"/>
      <c r="E1612" s="20"/>
    </row>
    <row r="1613" spans="1:5" x14ac:dyDescent="0.25">
      <c r="A1613" s="20"/>
      <c r="B1613" s="20"/>
      <c r="C1613" s="20"/>
      <c r="D1613" s="20"/>
      <c r="E1613" s="20"/>
    </row>
    <row r="1614" spans="1:5" x14ac:dyDescent="0.25">
      <c r="A1614" s="20"/>
      <c r="B1614" s="20"/>
      <c r="C1614" s="20"/>
      <c r="D1614" s="20"/>
      <c r="E1614" s="20"/>
    </row>
    <row r="1615" spans="1:5" x14ac:dyDescent="0.25">
      <c r="A1615" s="20"/>
      <c r="B1615" s="20"/>
      <c r="C1615" s="20"/>
      <c r="D1615" s="20"/>
      <c r="E1615" s="20"/>
    </row>
    <row r="1616" spans="1:5" x14ac:dyDescent="0.25">
      <c r="A1616" s="20"/>
      <c r="B1616" s="20"/>
      <c r="C1616" s="20"/>
      <c r="D1616" s="20"/>
      <c r="E1616" s="20"/>
    </row>
    <row r="1617" spans="1:5" x14ac:dyDescent="0.25">
      <c r="A1617" s="20"/>
      <c r="B1617" s="20"/>
      <c r="C1617" s="20"/>
      <c r="D1617" s="20"/>
      <c r="E1617" s="20"/>
    </row>
    <row r="1618" spans="1:5" x14ac:dyDescent="0.25">
      <c r="A1618" s="20"/>
      <c r="B1618" s="20"/>
      <c r="C1618" s="20"/>
      <c r="D1618" s="20"/>
      <c r="E1618" s="20"/>
    </row>
    <row r="1619" spans="1:5" x14ac:dyDescent="0.25">
      <c r="A1619" s="20"/>
      <c r="B1619" s="20"/>
      <c r="C1619" s="20"/>
      <c r="D1619" s="20"/>
      <c r="E1619" s="20"/>
    </row>
    <row r="1620" spans="1:5" x14ac:dyDescent="0.25">
      <c r="A1620" s="20"/>
      <c r="B1620" s="20"/>
      <c r="C1620" s="20"/>
      <c r="D1620" s="20"/>
      <c r="E1620" s="20"/>
    </row>
    <row r="1621" spans="1:5" x14ac:dyDescent="0.25">
      <c r="A1621" s="20"/>
      <c r="B1621" s="20"/>
      <c r="C1621" s="20"/>
      <c r="D1621" s="20"/>
      <c r="E1621" s="20"/>
    </row>
    <row r="1622" spans="1:5" x14ac:dyDescent="0.25">
      <c r="A1622" s="20"/>
      <c r="B1622" s="20"/>
      <c r="C1622" s="20"/>
      <c r="D1622" s="20"/>
      <c r="E1622" s="20"/>
    </row>
    <row r="1623" spans="1:5" x14ac:dyDescent="0.25">
      <c r="A1623" s="20"/>
      <c r="B1623" s="20"/>
      <c r="C1623" s="20"/>
      <c r="D1623" s="20"/>
      <c r="E1623" s="20"/>
    </row>
    <row r="1624" spans="1:5" x14ac:dyDescent="0.25">
      <c r="A1624" s="20"/>
      <c r="B1624" s="20"/>
      <c r="C1624" s="20"/>
      <c r="D1624" s="20"/>
      <c r="E1624" s="20"/>
    </row>
    <row r="1625" spans="1:5" x14ac:dyDescent="0.25">
      <c r="A1625" s="20"/>
      <c r="B1625" s="20"/>
      <c r="C1625" s="20"/>
      <c r="D1625" s="20"/>
      <c r="E1625" s="20"/>
    </row>
    <row r="1626" spans="1:5" x14ac:dyDescent="0.25">
      <c r="A1626" s="20"/>
      <c r="B1626" s="20"/>
      <c r="C1626" s="20"/>
      <c r="D1626" s="20"/>
      <c r="E1626" s="20"/>
    </row>
    <row r="1627" spans="1:5" x14ac:dyDescent="0.25">
      <c r="A1627" s="20"/>
      <c r="B1627" s="20"/>
      <c r="C1627" s="20"/>
      <c r="D1627" s="20"/>
      <c r="E1627" s="20"/>
    </row>
    <row r="1628" spans="1:5" x14ac:dyDescent="0.25">
      <c r="A1628" s="20"/>
      <c r="B1628" s="20"/>
      <c r="C1628" s="20"/>
      <c r="D1628" s="20"/>
      <c r="E1628" s="20"/>
    </row>
    <row r="1629" spans="1:5" x14ac:dyDescent="0.25">
      <c r="A1629" s="20"/>
      <c r="B1629" s="20"/>
      <c r="C1629" s="20"/>
      <c r="D1629" s="20"/>
      <c r="E1629" s="20"/>
    </row>
    <row r="1630" spans="1:5" x14ac:dyDescent="0.25">
      <c r="A1630" s="20"/>
      <c r="B1630" s="20"/>
      <c r="C1630" s="20"/>
      <c r="D1630" s="20"/>
      <c r="E1630" s="20"/>
    </row>
    <row r="1631" spans="1:5" x14ac:dyDescent="0.25">
      <c r="A1631" s="20"/>
      <c r="B1631" s="20"/>
      <c r="C1631" s="20"/>
      <c r="D1631" s="20"/>
      <c r="E1631" s="20"/>
    </row>
    <row r="1632" spans="1:5" x14ac:dyDescent="0.25">
      <c r="A1632" s="20"/>
      <c r="B1632" s="20"/>
      <c r="C1632" s="20"/>
      <c r="D1632" s="20"/>
      <c r="E1632" s="20"/>
    </row>
    <row r="1633" spans="1:5" x14ac:dyDescent="0.25">
      <c r="A1633" s="20"/>
      <c r="B1633" s="20"/>
      <c r="C1633" s="20"/>
      <c r="D1633" s="20"/>
      <c r="E1633" s="20"/>
    </row>
    <row r="1634" spans="1:5" x14ac:dyDescent="0.25">
      <c r="A1634" s="20"/>
      <c r="B1634" s="20"/>
      <c r="C1634" s="20"/>
      <c r="D1634" s="20"/>
      <c r="E1634" s="20"/>
    </row>
    <row r="1635" spans="1:5" x14ac:dyDescent="0.25">
      <c r="A1635" s="20"/>
      <c r="B1635" s="20"/>
      <c r="C1635" s="20"/>
      <c r="D1635" s="20"/>
      <c r="E1635" s="20"/>
    </row>
    <row r="1636" spans="1:5" x14ac:dyDescent="0.25">
      <c r="A1636" s="20"/>
      <c r="B1636" s="20"/>
      <c r="C1636" s="20"/>
      <c r="D1636" s="20"/>
      <c r="E1636" s="20"/>
    </row>
    <row r="1637" spans="1:5" x14ac:dyDescent="0.25">
      <c r="A1637" s="20"/>
      <c r="B1637" s="20"/>
      <c r="C1637" s="20"/>
      <c r="D1637" s="20"/>
      <c r="E1637" s="20"/>
    </row>
    <row r="1638" spans="1:5" x14ac:dyDescent="0.25">
      <c r="A1638" s="20"/>
      <c r="B1638" s="20"/>
      <c r="C1638" s="20"/>
      <c r="D1638" s="20"/>
      <c r="E1638" s="20"/>
    </row>
    <row r="1639" spans="1:5" x14ac:dyDescent="0.25">
      <c r="A1639" s="20"/>
      <c r="B1639" s="20"/>
      <c r="C1639" s="20"/>
      <c r="D1639" s="20"/>
      <c r="E1639" s="20"/>
    </row>
    <row r="1640" spans="1:5" x14ac:dyDescent="0.25">
      <c r="A1640" s="20"/>
      <c r="B1640" s="20"/>
      <c r="C1640" s="20"/>
      <c r="D1640" s="20"/>
      <c r="E1640" s="20"/>
    </row>
    <row r="1641" spans="1:5" x14ac:dyDescent="0.25">
      <c r="A1641" s="20"/>
      <c r="B1641" s="20"/>
      <c r="C1641" s="20"/>
      <c r="D1641" s="20"/>
      <c r="E1641" s="20"/>
    </row>
    <row r="1642" spans="1:5" x14ac:dyDescent="0.25">
      <c r="A1642" s="20"/>
      <c r="B1642" s="20"/>
      <c r="C1642" s="20"/>
      <c r="D1642" s="20"/>
      <c r="E1642" s="20"/>
    </row>
    <row r="1643" spans="1:5" x14ac:dyDescent="0.25">
      <c r="A1643" s="20"/>
      <c r="B1643" s="20"/>
      <c r="C1643" s="20"/>
      <c r="D1643" s="20"/>
      <c r="E1643" s="20"/>
    </row>
    <row r="1644" spans="1:5" x14ac:dyDescent="0.25">
      <c r="A1644" s="20"/>
      <c r="B1644" s="20"/>
      <c r="C1644" s="20"/>
      <c r="D1644" s="20"/>
      <c r="E1644" s="20"/>
    </row>
    <row r="1645" spans="1:5" x14ac:dyDescent="0.25">
      <c r="A1645" s="20"/>
      <c r="B1645" s="20"/>
      <c r="C1645" s="20"/>
      <c r="D1645" s="20"/>
      <c r="E1645" s="20"/>
    </row>
    <row r="1646" spans="1:5" x14ac:dyDescent="0.25">
      <c r="A1646" s="20"/>
      <c r="B1646" s="20"/>
      <c r="C1646" s="20"/>
      <c r="D1646" s="20"/>
      <c r="E1646" s="20"/>
    </row>
    <row r="1647" spans="1:5" x14ac:dyDescent="0.25">
      <c r="A1647" s="20"/>
      <c r="B1647" s="20"/>
      <c r="C1647" s="20"/>
      <c r="D1647" s="20"/>
      <c r="E1647" s="20"/>
    </row>
    <row r="1648" spans="1:5" x14ac:dyDescent="0.25">
      <c r="A1648" s="20"/>
      <c r="B1648" s="20"/>
      <c r="C1648" s="20"/>
      <c r="D1648" s="20"/>
      <c r="E1648" s="20"/>
    </row>
    <row r="1649" spans="1:5" x14ac:dyDescent="0.25">
      <c r="A1649" s="20"/>
      <c r="B1649" s="20"/>
      <c r="C1649" s="20"/>
      <c r="D1649" s="20"/>
      <c r="E1649" s="20"/>
    </row>
    <row r="1650" spans="1:5" x14ac:dyDescent="0.25">
      <c r="A1650" s="20"/>
      <c r="B1650" s="20"/>
      <c r="C1650" s="20"/>
      <c r="D1650" s="20"/>
      <c r="E1650" s="20"/>
    </row>
    <row r="1651" spans="1:5" x14ac:dyDescent="0.25">
      <c r="A1651" s="20"/>
      <c r="B1651" s="20"/>
      <c r="C1651" s="20"/>
      <c r="D1651" s="20"/>
      <c r="E1651" s="20"/>
    </row>
    <row r="1652" spans="1:5" x14ac:dyDescent="0.25">
      <c r="A1652" s="20"/>
      <c r="B1652" s="20"/>
      <c r="C1652" s="20"/>
      <c r="D1652" s="20"/>
      <c r="E1652" s="20"/>
    </row>
    <row r="1653" spans="1:5" x14ac:dyDescent="0.25">
      <c r="A1653" s="20"/>
      <c r="B1653" s="20"/>
      <c r="C1653" s="20"/>
      <c r="D1653" s="20"/>
      <c r="E1653" s="20"/>
    </row>
    <row r="1654" spans="1:5" x14ac:dyDescent="0.25">
      <c r="A1654" s="20"/>
      <c r="B1654" s="20"/>
      <c r="C1654" s="20"/>
      <c r="D1654" s="20"/>
      <c r="E1654" s="20"/>
    </row>
    <row r="1655" spans="1:5" x14ac:dyDescent="0.25">
      <c r="A1655" s="20"/>
      <c r="B1655" s="20"/>
      <c r="C1655" s="20"/>
      <c r="D1655" s="20"/>
      <c r="E1655" s="20"/>
    </row>
    <row r="1656" spans="1:5" x14ac:dyDescent="0.25">
      <c r="A1656" s="20"/>
      <c r="B1656" s="20"/>
      <c r="C1656" s="20"/>
      <c r="D1656" s="20"/>
      <c r="E1656" s="20"/>
    </row>
    <row r="1657" spans="1:5" x14ac:dyDescent="0.25">
      <c r="A1657" s="20"/>
      <c r="B1657" s="20"/>
      <c r="C1657" s="20"/>
      <c r="D1657" s="20"/>
      <c r="E1657" s="20"/>
    </row>
    <row r="1658" spans="1:5" x14ac:dyDescent="0.25">
      <c r="A1658" s="20"/>
      <c r="B1658" s="20"/>
      <c r="C1658" s="20"/>
      <c r="D1658" s="20"/>
      <c r="E1658" s="20"/>
    </row>
    <row r="1659" spans="1:5" x14ac:dyDescent="0.25">
      <c r="A1659" s="20"/>
      <c r="B1659" s="20"/>
      <c r="C1659" s="20"/>
      <c r="D1659" s="20"/>
      <c r="E1659" s="20"/>
    </row>
    <row r="1660" spans="1:5" x14ac:dyDescent="0.25">
      <c r="A1660" s="20"/>
      <c r="B1660" s="20"/>
      <c r="C1660" s="20"/>
      <c r="D1660" s="20"/>
      <c r="E1660" s="20"/>
    </row>
    <row r="1661" spans="1:5" x14ac:dyDescent="0.25">
      <c r="A1661" s="20"/>
      <c r="B1661" s="20"/>
      <c r="C1661" s="20"/>
      <c r="D1661" s="20"/>
      <c r="E1661" s="20"/>
    </row>
    <row r="1662" spans="1:5" x14ac:dyDescent="0.25">
      <c r="A1662" s="20"/>
      <c r="B1662" s="20"/>
      <c r="C1662" s="20"/>
      <c r="D1662" s="20"/>
      <c r="E1662" s="20"/>
    </row>
    <row r="1663" spans="1:5" x14ac:dyDescent="0.25">
      <c r="A1663" s="20"/>
      <c r="B1663" s="20"/>
      <c r="C1663" s="20"/>
      <c r="D1663" s="20"/>
      <c r="E1663" s="20"/>
    </row>
    <row r="1664" spans="1:5" x14ac:dyDescent="0.25">
      <c r="A1664" s="20"/>
      <c r="B1664" s="20"/>
      <c r="C1664" s="20"/>
      <c r="D1664" s="20"/>
      <c r="E1664" s="20"/>
    </row>
    <row r="1665" spans="1:5" x14ac:dyDescent="0.25">
      <c r="A1665" s="20"/>
      <c r="B1665" s="20"/>
      <c r="C1665" s="20"/>
      <c r="D1665" s="20"/>
      <c r="E1665" s="20"/>
    </row>
    <row r="1666" spans="1:5" x14ac:dyDescent="0.25">
      <c r="A1666" s="20"/>
      <c r="B1666" s="20"/>
      <c r="C1666" s="20"/>
      <c r="D1666" s="20"/>
      <c r="E1666" s="20"/>
    </row>
    <row r="1667" spans="1:5" x14ac:dyDescent="0.25">
      <c r="A1667" s="20"/>
      <c r="B1667" s="20"/>
      <c r="C1667" s="20"/>
      <c r="D1667" s="20"/>
      <c r="E1667" s="20"/>
    </row>
    <row r="1668" spans="1:5" x14ac:dyDescent="0.25">
      <c r="A1668" s="20"/>
      <c r="B1668" s="20"/>
      <c r="C1668" s="20"/>
      <c r="D1668" s="20"/>
      <c r="E1668" s="20"/>
    </row>
    <row r="1669" spans="1:5" x14ac:dyDescent="0.25">
      <c r="A1669" s="20"/>
      <c r="B1669" s="20"/>
      <c r="C1669" s="20"/>
      <c r="D1669" s="20"/>
      <c r="E1669" s="20"/>
    </row>
    <row r="1670" spans="1:5" x14ac:dyDescent="0.25">
      <c r="A1670" s="20"/>
      <c r="B1670" s="20"/>
      <c r="C1670" s="20"/>
      <c r="D1670" s="20"/>
      <c r="E1670" s="20"/>
    </row>
    <row r="1671" spans="1:5" x14ac:dyDescent="0.25">
      <c r="A1671" s="20"/>
      <c r="B1671" s="20"/>
      <c r="C1671" s="20"/>
      <c r="D1671" s="20"/>
      <c r="E1671" s="20"/>
    </row>
    <row r="1672" spans="1:5" x14ac:dyDescent="0.25">
      <c r="A1672" s="20"/>
      <c r="B1672" s="20"/>
      <c r="C1672" s="20"/>
      <c r="D1672" s="20"/>
      <c r="E1672" s="20"/>
    </row>
    <row r="1673" spans="1:5" x14ac:dyDescent="0.25">
      <c r="A1673" s="20"/>
      <c r="B1673" s="20"/>
      <c r="C1673" s="20"/>
      <c r="D1673" s="20"/>
      <c r="E1673" s="20"/>
    </row>
    <row r="1674" spans="1:5" x14ac:dyDescent="0.25">
      <c r="A1674" s="20"/>
      <c r="B1674" s="20"/>
      <c r="C1674" s="20"/>
      <c r="D1674" s="20"/>
      <c r="E1674" s="20"/>
    </row>
    <row r="1675" spans="1:5" x14ac:dyDescent="0.25">
      <c r="A1675" s="20"/>
      <c r="B1675" s="20"/>
      <c r="C1675" s="20"/>
      <c r="D1675" s="20"/>
      <c r="E1675" s="20"/>
    </row>
    <row r="1676" spans="1:5" x14ac:dyDescent="0.25">
      <c r="A1676" s="20"/>
      <c r="B1676" s="20"/>
      <c r="C1676" s="20"/>
      <c r="D1676" s="20"/>
      <c r="E1676" s="20"/>
    </row>
    <row r="1677" spans="1:5" x14ac:dyDescent="0.25">
      <c r="A1677" s="20"/>
      <c r="B1677" s="20"/>
      <c r="C1677" s="20"/>
      <c r="D1677" s="20"/>
      <c r="E1677" s="20"/>
    </row>
    <row r="1678" spans="1:5" x14ac:dyDescent="0.25">
      <c r="A1678" s="20"/>
      <c r="B1678" s="20"/>
      <c r="C1678" s="20"/>
      <c r="D1678" s="20"/>
      <c r="E1678" s="20"/>
    </row>
    <row r="1679" spans="1:5" x14ac:dyDescent="0.25">
      <c r="A1679" s="20"/>
      <c r="B1679" s="20"/>
      <c r="C1679" s="20"/>
      <c r="D1679" s="20"/>
      <c r="E1679" s="20"/>
    </row>
    <row r="1680" spans="1:5" x14ac:dyDescent="0.25">
      <c r="A1680" s="20"/>
      <c r="B1680" s="20"/>
      <c r="C1680" s="20"/>
      <c r="D1680" s="20"/>
      <c r="E1680" s="20"/>
    </row>
    <row r="1681" spans="1:5" x14ac:dyDescent="0.25">
      <c r="A1681" s="20"/>
      <c r="B1681" s="20"/>
      <c r="C1681" s="20"/>
      <c r="D1681" s="20"/>
      <c r="E1681" s="20"/>
    </row>
    <row r="1682" spans="1:5" x14ac:dyDescent="0.25">
      <c r="A1682" s="20"/>
      <c r="B1682" s="20"/>
      <c r="C1682" s="20"/>
      <c r="D1682" s="20"/>
      <c r="E1682" s="20"/>
    </row>
    <row r="1683" spans="1:5" x14ac:dyDescent="0.25">
      <c r="A1683" s="20"/>
      <c r="B1683" s="20"/>
      <c r="C1683" s="20"/>
      <c r="D1683" s="20"/>
      <c r="E1683" s="20"/>
    </row>
    <row r="1684" spans="1:5" x14ac:dyDescent="0.25">
      <c r="A1684" s="20"/>
      <c r="B1684" s="20"/>
      <c r="C1684" s="20"/>
      <c r="D1684" s="20"/>
      <c r="E1684" s="20"/>
    </row>
    <row r="1685" spans="1:5" x14ac:dyDescent="0.25">
      <c r="A1685" s="20"/>
      <c r="B1685" s="20"/>
      <c r="C1685" s="20"/>
      <c r="D1685" s="20"/>
      <c r="E1685" s="20"/>
    </row>
    <row r="1686" spans="1:5" x14ac:dyDescent="0.25">
      <c r="A1686" s="20"/>
      <c r="B1686" s="20"/>
      <c r="C1686" s="20"/>
      <c r="D1686" s="20"/>
      <c r="E1686" s="20"/>
    </row>
    <row r="1687" spans="1:5" x14ac:dyDescent="0.25">
      <c r="A1687" s="20"/>
      <c r="B1687" s="20"/>
      <c r="C1687" s="20"/>
      <c r="D1687" s="20"/>
      <c r="E1687" s="20"/>
    </row>
    <row r="1688" spans="1:5" x14ac:dyDescent="0.25">
      <c r="A1688" s="20"/>
      <c r="B1688" s="20"/>
      <c r="C1688" s="20"/>
      <c r="D1688" s="20"/>
      <c r="E1688" s="20"/>
    </row>
    <row r="1689" spans="1:5" x14ac:dyDescent="0.25">
      <c r="A1689" s="20"/>
      <c r="B1689" s="20"/>
      <c r="C1689" s="20"/>
      <c r="D1689" s="20"/>
      <c r="E1689" s="20"/>
    </row>
    <row r="1690" spans="1:5" x14ac:dyDescent="0.25">
      <c r="A1690" s="20"/>
      <c r="B1690" s="20"/>
      <c r="C1690" s="20"/>
      <c r="D1690" s="20"/>
      <c r="E1690" s="20"/>
    </row>
    <row r="1691" spans="1:5" x14ac:dyDescent="0.25">
      <c r="A1691" s="20"/>
      <c r="B1691" s="20"/>
      <c r="C1691" s="20"/>
      <c r="D1691" s="20"/>
      <c r="E1691" s="20"/>
    </row>
    <row r="1692" spans="1:5" x14ac:dyDescent="0.25">
      <c r="A1692" s="20"/>
      <c r="B1692" s="20"/>
      <c r="C1692" s="20"/>
      <c r="D1692" s="20"/>
      <c r="E1692" s="20"/>
    </row>
    <row r="1693" spans="1:5" x14ac:dyDescent="0.25">
      <c r="A1693" s="20"/>
      <c r="B1693" s="20"/>
      <c r="C1693" s="20"/>
      <c r="D1693" s="20"/>
      <c r="E1693" s="20"/>
    </row>
    <row r="1694" spans="1:5" x14ac:dyDescent="0.25">
      <c r="A1694" s="20"/>
      <c r="B1694" s="20"/>
      <c r="C1694" s="20"/>
      <c r="D1694" s="20"/>
      <c r="E1694" s="20"/>
    </row>
    <row r="1695" spans="1:5" x14ac:dyDescent="0.25">
      <c r="A1695" s="20"/>
      <c r="B1695" s="20"/>
      <c r="C1695" s="20"/>
      <c r="D1695" s="20"/>
      <c r="E1695" s="20"/>
    </row>
    <row r="1696" spans="1:5" x14ac:dyDescent="0.25">
      <c r="A1696" s="20"/>
      <c r="B1696" s="20"/>
      <c r="C1696" s="20"/>
      <c r="D1696" s="20"/>
      <c r="E1696" s="20"/>
    </row>
    <row r="1697" spans="1:5" x14ac:dyDescent="0.25">
      <c r="A1697" s="20"/>
      <c r="B1697" s="20"/>
      <c r="C1697" s="20"/>
      <c r="D1697" s="20"/>
      <c r="E1697" s="20"/>
    </row>
    <row r="1698" spans="1:5" x14ac:dyDescent="0.25">
      <c r="A1698" s="20"/>
      <c r="B1698" s="20"/>
      <c r="C1698" s="20"/>
      <c r="D1698" s="20"/>
      <c r="E1698" s="20"/>
    </row>
    <row r="1699" spans="1:5" x14ac:dyDescent="0.25">
      <c r="A1699" s="20"/>
      <c r="B1699" s="20"/>
      <c r="C1699" s="20"/>
      <c r="D1699" s="20"/>
      <c r="E1699" s="20"/>
    </row>
    <row r="1700" spans="1:5" x14ac:dyDescent="0.25">
      <c r="A1700" s="20"/>
      <c r="B1700" s="20"/>
      <c r="C1700" s="20"/>
      <c r="D1700" s="20"/>
      <c r="E1700" s="20"/>
    </row>
    <row r="1701" spans="1:5" x14ac:dyDescent="0.25">
      <c r="A1701" s="20"/>
      <c r="B1701" s="20"/>
      <c r="C1701" s="20"/>
      <c r="D1701" s="20"/>
      <c r="E1701" s="20"/>
    </row>
    <row r="1702" spans="1:5" x14ac:dyDescent="0.25">
      <c r="A1702" s="20"/>
      <c r="B1702" s="20"/>
      <c r="C1702" s="20"/>
      <c r="D1702" s="20"/>
      <c r="E1702" s="20"/>
    </row>
    <row r="1703" spans="1:5" x14ac:dyDescent="0.25">
      <c r="A1703" s="20"/>
      <c r="B1703" s="20"/>
      <c r="C1703" s="20"/>
      <c r="D1703" s="20"/>
      <c r="E1703" s="20"/>
    </row>
    <row r="1704" spans="1:5" x14ac:dyDescent="0.25">
      <c r="A1704" s="20"/>
      <c r="B1704" s="20"/>
      <c r="C1704" s="20"/>
      <c r="D1704" s="20"/>
      <c r="E1704" s="20"/>
    </row>
    <row r="1705" spans="1:5" x14ac:dyDescent="0.25">
      <c r="A1705" s="20"/>
      <c r="B1705" s="20"/>
      <c r="C1705" s="20"/>
      <c r="D1705" s="20"/>
      <c r="E1705" s="20"/>
    </row>
    <row r="1706" spans="1:5" x14ac:dyDescent="0.25">
      <c r="A1706" s="20"/>
      <c r="B1706" s="20"/>
      <c r="C1706" s="20"/>
      <c r="D1706" s="20"/>
      <c r="E1706" s="20"/>
    </row>
    <row r="1707" spans="1:5" x14ac:dyDescent="0.25">
      <c r="A1707" s="20"/>
      <c r="B1707" s="20"/>
      <c r="C1707" s="20"/>
      <c r="D1707" s="20"/>
      <c r="E1707" s="20"/>
    </row>
    <row r="1708" spans="1:5" x14ac:dyDescent="0.25">
      <c r="A1708" s="20"/>
      <c r="B1708" s="20"/>
      <c r="C1708" s="20"/>
      <c r="D1708" s="20"/>
      <c r="E1708" s="20"/>
    </row>
    <row r="1709" spans="1:5" x14ac:dyDescent="0.25">
      <c r="A1709" s="20"/>
      <c r="B1709" s="20"/>
      <c r="C1709" s="20"/>
      <c r="D1709" s="20"/>
      <c r="E1709" s="20"/>
    </row>
    <row r="1710" spans="1:5" x14ac:dyDescent="0.25">
      <c r="A1710" s="20"/>
      <c r="B1710" s="20"/>
      <c r="C1710" s="20"/>
      <c r="D1710" s="20"/>
      <c r="E1710" s="20"/>
    </row>
    <row r="1711" spans="1:5" x14ac:dyDescent="0.25">
      <c r="A1711" s="20"/>
      <c r="B1711" s="20"/>
      <c r="C1711" s="20"/>
      <c r="D1711" s="20"/>
      <c r="E1711" s="20"/>
    </row>
    <row r="1712" spans="1:5" x14ac:dyDescent="0.25">
      <c r="A1712" s="20"/>
      <c r="B1712" s="20"/>
      <c r="C1712" s="20"/>
      <c r="D1712" s="20"/>
      <c r="E1712" s="20"/>
    </row>
    <row r="1713" spans="1:5" x14ac:dyDescent="0.25">
      <c r="A1713" s="20"/>
      <c r="B1713" s="20"/>
      <c r="C1713" s="20"/>
      <c r="D1713" s="20"/>
      <c r="E1713" s="20"/>
    </row>
    <row r="1714" spans="1:5" x14ac:dyDescent="0.25">
      <c r="A1714" s="20"/>
      <c r="B1714" s="20"/>
      <c r="C1714" s="20"/>
      <c r="D1714" s="20"/>
      <c r="E1714" s="20"/>
    </row>
    <row r="1715" spans="1:5" x14ac:dyDescent="0.25">
      <c r="A1715" s="20"/>
      <c r="B1715" s="20"/>
      <c r="C1715" s="20"/>
      <c r="D1715" s="20"/>
      <c r="E1715" s="20"/>
    </row>
    <row r="1716" spans="1:5" x14ac:dyDescent="0.25">
      <c r="A1716" s="20"/>
      <c r="B1716" s="20"/>
      <c r="C1716" s="20"/>
      <c r="D1716" s="20"/>
      <c r="E1716" s="20"/>
    </row>
    <row r="1717" spans="1:5" x14ac:dyDescent="0.25">
      <c r="A1717" s="20"/>
      <c r="B1717" s="20"/>
      <c r="C1717" s="20"/>
      <c r="D1717" s="20"/>
      <c r="E1717" s="20"/>
    </row>
    <row r="1718" spans="1:5" x14ac:dyDescent="0.25">
      <c r="A1718" s="20"/>
      <c r="B1718" s="20"/>
      <c r="C1718" s="20"/>
      <c r="D1718" s="20"/>
      <c r="E1718" s="20"/>
    </row>
    <row r="1719" spans="1:5" x14ac:dyDescent="0.25">
      <c r="A1719" s="20"/>
      <c r="B1719" s="20"/>
      <c r="C1719" s="20"/>
      <c r="D1719" s="20"/>
      <c r="E1719" s="20"/>
    </row>
    <row r="1720" spans="1:5" x14ac:dyDescent="0.25">
      <c r="A1720" s="20"/>
      <c r="B1720" s="20"/>
      <c r="C1720" s="20"/>
      <c r="D1720" s="20"/>
      <c r="E1720" s="20"/>
    </row>
    <row r="1721" spans="1:5" x14ac:dyDescent="0.25">
      <c r="A1721" s="20"/>
      <c r="B1721" s="20"/>
      <c r="C1721" s="20"/>
      <c r="D1721" s="20"/>
      <c r="E1721" s="20"/>
    </row>
    <row r="1722" spans="1:5" x14ac:dyDescent="0.25">
      <c r="A1722" s="20"/>
      <c r="B1722" s="20"/>
      <c r="C1722" s="20"/>
      <c r="D1722" s="20"/>
      <c r="E1722" s="20"/>
    </row>
    <row r="1723" spans="1:5" x14ac:dyDescent="0.25">
      <c r="A1723" s="20"/>
      <c r="B1723" s="20"/>
      <c r="C1723" s="20"/>
      <c r="D1723" s="20"/>
      <c r="E1723" s="20"/>
    </row>
    <row r="1724" spans="1:5" x14ac:dyDescent="0.25">
      <c r="A1724" s="20"/>
      <c r="B1724" s="20"/>
      <c r="C1724" s="20"/>
      <c r="D1724" s="20"/>
      <c r="E1724" s="20"/>
    </row>
    <row r="1725" spans="1:5" x14ac:dyDescent="0.25">
      <c r="A1725" s="20"/>
      <c r="B1725" s="20"/>
      <c r="C1725" s="20"/>
      <c r="D1725" s="20"/>
      <c r="E1725" s="20"/>
    </row>
    <row r="1726" spans="1:5" x14ac:dyDescent="0.25">
      <c r="A1726" s="20"/>
      <c r="B1726" s="20"/>
      <c r="C1726" s="20"/>
      <c r="D1726" s="20"/>
      <c r="E1726" s="20"/>
    </row>
    <row r="1727" spans="1:5" x14ac:dyDescent="0.25">
      <c r="A1727" s="20"/>
      <c r="B1727" s="20"/>
      <c r="C1727" s="20"/>
      <c r="D1727" s="20"/>
      <c r="E1727" s="20"/>
    </row>
    <row r="1728" spans="1:5" x14ac:dyDescent="0.25">
      <c r="A1728" s="20"/>
      <c r="B1728" s="20"/>
      <c r="C1728" s="20"/>
      <c r="D1728" s="20"/>
      <c r="E1728" s="20"/>
    </row>
    <row r="1729" spans="1:5" x14ac:dyDescent="0.25">
      <c r="A1729" s="20"/>
      <c r="B1729" s="20"/>
      <c r="C1729" s="20"/>
      <c r="D1729" s="20"/>
      <c r="E1729" s="20"/>
    </row>
    <row r="1730" spans="1:5" x14ac:dyDescent="0.25">
      <c r="A1730" s="20"/>
      <c r="B1730" s="20"/>
      <c r="C1730" s="20"/>
      <c r="D1730" s="20"/>
      <c r="E1730" s="20"/>
    </row>
    <row r="1731" spans="1:5" x14ac:dyDescent="0.25">
      <c r="A1731" s="20"/>
      <c r="B1731" s="20"/>
      <c r="C1731" s="20"/>
      <c r="D1731" s="20"/>
      <c r="E1731" s="20"/>
    </row>
    <row r="1732" spans="1:5" x14ac:dyDescent="0.25">
      <c r="A1732" s="20"/>
      <c r="B1732" s="20"/>
      <c r="C1732" s="20"/>
      <c r="D1732" s="20"/>
      <c r="E1732" s="20"/>
    </row>
    <row r="1733" spans="1:5" x14ac:dyDescent="0.25">
      <c r="A1733" s="20"/>
      <c r="B1733" s="20"/>
      <c r="C1733" s="20"/>
      <c r="D1733" s="20"/>
      <c r="E1733" s="20"/>
    </row>
    <row r="1734" spans="1:5" x14ac:dyDescent="0.25">
      <c r="A1734" s="20"/>
      <c r="B1734" s="20"/>
      <c r="C1734" s="20"/>
      <c r="D1734" s="20"/>
      <c r="E1734" s="20"/>
    </row>
    <row r="1735" spans="1:5" x14ac:dyDescent="0.25">
      <c r="A1735" s="20"/>
      <c r="B1735" s="20"/>
      <c r="C1735" s="20"/>
      <c r="D1735" s="20"/>
      <c r="E1735" s="20"/>
    </row>
    <row r="1736" spans="1:5" x14ac:dyDescent="0.25">
      <c r="A1736" s="20"/>
      <c r="B1736" s="20"/>
      <c r="C1736" s="20"/>
      <c r="D1736" s="20"/>
      <c r="E1736" s="20"/>
    </row>
    <row r="1737" spans="1:5" x14ac:dyDescent="0.25">
      <c r="A1737" s="20"/>
      <c r="B1737" s="20"/>
      <c r="C1737" s="20"/>
      <c r="D1737" s="20"/>
      <c r="E1737" s="20"/>
    </row>
    <row r="1738" spans="1:5" x14ac:dyDescent="0.25">
      <c r="A1738" s="20"/>
      <c r="B1738" s="20"/>
      <c r="C1738" s="20"/>
      <c r="D1738" s="20"/>
      <c r="E1738" s="20"/>
    </row>
    <row r="1739" spans="1:5" x14ac:dyDescent="0.25">
      <c r="A1739" s="20"/>
      <c r="B1739" s="20"/>
      <c r="C1739" s="20"/>
      <c r="D1739" s="20"/>
      <c r="E1739" s="20"/>
    </row>
    <row r="1740" spans="1:5" x14ac:dyDescent="0.25">
      <c r="A1740" s="20"/>
      <c r="B1740" s="20"/>
      <c r="C1740" s="20"/>
      <c r="D1740" s="20"/>
      <c r="E1740" s="20"/>
    </row>
    <row r="1741" spans="1:5" x14ac:dyDescent="0.25">
      <c r="A1741" s="20"/>
      <c r="B1741" s="20"/>
      <c r="C1741" s="20"/>
      <c r="D1741" s="20"/>
      <c r="E1741" s="20"/>
    </row>
    <row r="1742" spans="1:5" x14ac:dyDescent="0.25">
      <c r="A1742" s="20"/>
      <c r="B1742" s="20"/>
      <c r="C1742" s="20"/>
      <c r="D1742" s="20"/>
      <c r="E1742" s="20"/>
    </row>
    <row r="1743" spans="1:5" x14ac:dyDescent="0.25">
      <c r="A1743" s="20"/>
      <c r="B1743" s="20"/>
      <c r="C1743" s="20"/>
      <c r="D1743" s="20"/>
      <c r="E1743" s="20"/>
    </row>
    <row r="1744" spans="1:5" x14ac:dyDescent="0.25">
      <c r="A1744" s="20"/>
      <c r="B1744" s="20"/>
      <c r="C1744" s="20"/>
      <c r="D1744" s="20"/>
      <c r="E1744" s="20"/>
    </row>
    <row r="1745" spans="1:5" x14ac:dyDescent="0.25">
      <c r="A1745" s="20"/>
      <c r="B1745" s="20"/>
      <c r="C1745" s="20"/>
      <c r="D1745" s="20"/>
      <c r="E1745" s="20"/>
    </row>
    <row r="1746" spans="1:5" x14ac:dyDescent="0.25">
      <c r="A1746" s="20"/>
      <c r="B1746" s="20"/>
      <c r="C1746" s="20"/>
      <c r="D1746" s="20"/>
      <c r="E1746" s="20"/>
    </row>
    <row r="1747" spans="1:5" x14ac:dyDescent="0.25">
      <c r="A1747" s="20"/>
      <c r="B1747" s="20"/>
      <c r="C1747" s="20"/>
      <c r="D1747" s="20"/>
      <c r="E1747" s="20"/>
    </row>
    <row r="1748" spans="1:5" x14ac:dyDescent="0.25">
      <c r="A1748" s="20"/>
      <c r="B1748" s="20"/>
      <c r="C1748" s="20"/>
      <c r="D1748" s="20"/>
      <c r="E1748" s="20"/>
    </row>
    <row r="1749" spans="1:5" x14ac:dyDescent="0.25">
      <c r="A1749" s="20"/>
      <c r="B1749" s="20"/>
      <c r="C1749" s="20"/>
      <c r="D1749" s="20"/>
      <c r="E1749" s="20"/>
    </row>
    <row r="1750" spans="1:5" x14ac:dyDescent="0.25">
      <c r="A1750" s="20"/>
      <c r="B1750" s="20"/>
      <c r="C1750" s="20"/>
      <c r="D1750" s="20"/>
      <c r="E1750" s="20"/>
    </row>
    <row r="1751" spans="1:5" x14ac:dyDescent="0.25">
      <c r="A1751" s="20"/>
      <c r="B1751" s="20"/>
      <c r="C1751" s="20"/>
      <c r="D1751" s="20"/>
      <c r="E1751" s="20"/>
    </row>
    <row r="1752" spans="1:5" x14ac:dyDescent="0.25">
      <c r="A1752" s="20"/>
      <c r="B1752" s="20"/>
      <c r="C1752" s="20"/>
      <c r="D1752" s="20"/>
      <c r="E1752" s="20"/>
    </row>
    <row r="1753" spans="1:5" x14ac:dyDescent="0.25">
      <c r="A1753" s="20"/>
      <c r="B1753" s="20"/>
      <c r="C1753" s="20"/>
      <c r="D1753" s="20"/>
      <c r="E1753" s="20"/>
    </row>
    <row r="1754" spans="1:5" x14ac:dyDescent="0.25">
      <c r="A1754" s="20"/>
      <c r="B1754" s="20"/>
      <c r="C1754" s="20"/>
      <c r="D1754" s="20"/>
      <c r="E1754" s="20"/>
    </row>
    <row r="1755" spans="1:5" x14ac:dyDescent="0.25">
      <c r="A1755" s="20"/>
      <c r="B1755" s="20"/>
      <c r="C1755" s="20"/>
      <c r="D1755" s="20"/>
      <c r="E1755" s="20"/>
    </row>
    <row r="1756" spans="1:5" x14ac:dyDescent="0.25">
      <c r="A1756" s="20"/>
      <c r="B1756" s="20"/>
      <c r="C1756" s="20"/>
      <c r="D1756" s="20"/>
      <c r="E1756" s="20"/>
    </row>
    <row r="1757" spans="1:5" x14ac:dyDescent="0.25">
      <c r="A1757" s="20"/>
      <c r="B1757" s="20"/>
      <c r="C1757" s="20"/>
      <c r="D1757" s="20"/>
      <c r="E1757" s="20"/>
    </row>
    <row r="1758" spans="1:5" x14ac:dyDescent="0.25">
      <c r="A1758" s="20"/>
      <c r="B1758" s="20"/>
      <c r="C1758" s="20"/>
      <c r="D1758" s="20"/>
      <c r="E1758" s="20"/>
    </row>
    <row r="1759" spans="1:5" x14ac:dyDescent="0.25">
      <c r="A1759" s="20"/>
      <c r="B1759" s="20"/>
      <c r="C1759" s="20"/>
      <c r="D1759" s="20"/>
      <c r="E1759" s="20"/>
    </row>
    <row r="1760" spans="1:5" x14ac:dyDescent="0.25">
      <c r="A1760" s="20"/>
      <c r="B1760" s="20"/>
      <c r="C1760" s="20"/>
      <c r="D1760" s="20"/>
      <c r="E1760" s="20"/>
    </row>
    <row r="1761" spans="1:5" x14ac:dyDescent="0.25">
      <c r="A1761" s="20"/>
      <c r="B1761" s="20"/>
      <c r="C1761" s="20"/>
      <c r="D1761" s="20"/>
      <c r="E1761" s="20"/>
    </row>
    <row r="1762" spans="1:5" x14ac:dyDescent="0.25">
      <c r="A1762" s="20"/>
      <c r="B1762" s="20"/>
      <c r="C1762" s="20"/>
      <c r="D1762" s="20"/>
      <c r="E1762" s="20"/>
    </row>
    <row r="1763" spans="1:5" x14ac:dyDescent="0.25">
      <c r="A1763" s="20"/>
      <c r="B1763" s="20"/>
      <c r="C1763" s="20"/>
      <c r="D1763" s="20"/>
      <c r="E1763" s="20"/>
    </row>
    <row r="1764" spans="1:5" x14ac:dyDescent="0.25">
      <c r="A1764" s="20"/>
      <c r="B1764" s="20"/>
      <c r="C1764" s="20"/>
      <c r="D1764" s="20"/>
      <c r="E1764" s="20"/>
    </row>
    <row r="1765" spans="1:5" x14ac:dyDescent="0.25">
      <c r="A1765" s="20"/>
      <c r="B1765" s="20"/>
      <c r="C1765" s="20"/>
      <c r="D1765" s="20"/>
      <c r="E1765" s="20"/>
    </row>
    <row r="1766" spans="1:5" x14ac:dyDescent="0.25">
      <c r="A1766" s="20"/>
      <c r="B1766" s="20"/>
      <c r="C1766" s="20"/>
      <c r="D1766" s="20"/>
      <c r="E1766" s="20"/>
    </row>
    <row r="1767" spans="1:5" x14ac:dyDescent="0.25">
      <c r="A1767" s="20"/>
      <c r="B1767" s="20"/>
      <c r="C1767" s="20"/>
      <c r="D1767" s="20"/>
      <c r="E1767" s="20"/>
    </row>
    <row r="1768" spans="1:5" x14ac:dyDescent="0.25">
      <c r="A1768" s="20"/>
      <c r="B1768" s="20"/>
      <c r="C1768" s="20"/>
      <c r="D1768" s="20"/>
      <c r="E1768" s="20"/>
    </row>
    <row r="1769" spans="1:5" x14ac:dyDescent="0.25">
      <c r="A1769" s="20"/>
      <c r="B1769" s="20"/>
      <c r="C1769" s="20"/>
      <c r="D1769" s="20"/>
      <c r="E1769" s="20"/>
    </row>
    <row r="1770" spans="1:5" x14ac:dyDescent="0.25">
      <c r="A1770" s="20"/>
      <c r="B1770" s="20"/>
      <c r="C1770" s="20"/>
      <c r="D1770" s="20"/>
      <c r="E1770" s="20"/>
    </row>
    <row r="1771" spans="1:5" x14ac:dyDescent="0.25">
      <c r="A1771" s="20"/>
      <c r="B1771" s="20"/>
      <c r="C1771" s="20"/>
      <c r="D1771" s="20"/>
      <c r="E1771" s="20"/>
    </row>
    <row r="1772" spans="1:5" x14ac:dyDescent="0.25">
      <c r="A1772" s="20"/>
      <c r="B1772" s="20"/>
      <c r="C1772" s="20"/>
      <c r="D1772" s="20"/>
      <c r="E1772" s="20"/>
    </row>
    <row r="1773" spans="1:5" x14ac:dyDescent="0.25">
      <c r="A1773" s="20"/>
      <c r="B1773" s="20"/>
      <c r="C1773" s="20"/>
      <c r="D1773" s="20"/>
      <c r="E1773" s="20"/>
    </row>
    <row r="1774" spans="1:5" x14ac:dyDescent="0.25">
      <c r="A1774" s="20"/>
      <c r="B1774" s="20"/>
      <c r="C1774" s="20"/>
      <c r="D1774" s="20"/>
      <c r="E1774" s="20"/>
    </row>
    <row r="1775" spans="1:5" x14ac:dyDescent="0.25">
      <c r="A1775" s="20"/>
      <c r="B1775" s="20"/>
      <c r="C1775" s="20"/>
      <c r="D1775" s="20"/>
      <c r="E1775" s="20"/>
    </row>
    <row r="1776" spans="1:5" x14ac:dyDescent="0.25">
      <c r="A1776" s="20"/>
      <c r="B1776" s="20"/>
      <c r="C1776" s="20"/>
      <c r="D1776" s="20"/>
      <c r="E1776" s="20"/>
    </row>
    <row r="1777" spans="1:5" x14ac:dyDescent="0.25">
      <c r="A1777" s="20"/>
      <c r="B1777" s="20"/>
      <c r="C1777" s="20"/>
      <c r="D1777" s="20"/>
      <c r="E1777" s="20"/>
    </row>
    <row r="1778" spans="1:5" x14ac:dyDescent="0.25">
      <c r="A1778" s="20"/>
      <c r="B1778" s="20"/>
      <c r="C1778" s="20"/>
      <c r="D1778" s="20"/>
      <c r="E1778" s="20"/>
    </row>
    <row r="1779" spans="1:5" x14ac:dyDescent="0.25">
      <c r="A1779" s="20"/>
      <c r="B1779" s="20"/>
      <c r="C1779" s="20"/>
      <c r="D1779" s="20"/>
      <c r="E1779" s="20"/>
    </row>
    <row r="1780" spans="1:5" x14ac:dyDescent="0.25">
      <c r="A1780" s="20"/>
      <c r="B1780" s="20"/>
      <c r="C1780" s="20"/>
      <c r="D1780" s="20"/>
      <c r="E1780" s="20"/>
    </row>
    <row r="1781" spans="1:5" x14ac:dyDescent="0.25">
      <c r="A1781" s="20"/>
      <c r="B1781" s="20"/>
      <c r="C1781" s="20"/>
      <c r="D1781" s="20"/>
      <c r="E1781" s="20"/>
    </row>
    <row r="1782" spans="1:5" x14ac:dyDescent="0.25">
      <c r="A1782" s="20"/>
      <c r="B1782" s="20"/>
      <c r="C1782" s="20"/>
      <c r="D1782" s="20"/>
      <c r="E1782" s="20"/>
    </row>
    <row r="1783" spans="1:5" x14ac:dyDescent="0.25">
      <c r="A1783" s="20"/>
      <c r="B1783" s="20"/>
      <c r="C1783" s="20"/>
      <c r="D1783" s="20"/>
      <c r="E1783" s="20"/>
    </row>
    <row r="1784" spans="1:5" x14ac:dyDescent="0.25">
      <c r="A1784" s="20"/>
      <c r="B1784" s="20"/>
      <c r="C1784" s="20"/>
      <c r="D1784" s="20"/>
      <c r="E1784" s="20"/>
    </row>
    <row r="1785" spans="1:5" x14ac:dyDescent="0.25">
      <c r="A1785" s="20"/>
      <c r="B1785" s="20"/>
      <c r="C1785" s="20"/>
      <c r="D1785" s="20"/>
      <c r="E1785" s="20"/>
    </row>
    <row r="1786" spans="1:5" x14ac:dyDescent="0.25">
      <c r="A1786" s="20"/>
      <c r="B1786" s="20"/>
      <c r="C1786" s="20"/>
      <c r="D1786" s="20"/>
      <c r="E1786" s="20"/>
    </row>
    <row r="1787" spans="1:5" x14ac:dyDescent="0.25">
      <c r="A1787" s="20"/>
      <c r="B1787" s="20"/>
      <c r="C1787" s="20"/>
      <c r="D1787" s="20"/>
      <c r="E1787" s="20"/>
    </row>
    <row r="1788" spans="1:5" x14ac:dyDescent="0.25">
      <c r="A1788" s="20"/>
      <c r="B1788" s="20"/>
      <c r="C1788" s="20"/>
      <c r="D1788" s="20"/>
      <c r="E1788" s="20"/>
    </row>
    <row r="1789" spans="1:5" x14ac:dyDescent="0.25">
      <c r="A1789" s="20"/>
      <c r="B1789" s="20"/>
      <c r="C1789" s="20"/>
      <c r="D1789" s="20"/>
      <c r="E1789" s="20"/>
    </row>
    <row r="1790" spans="1:5" x14ac:dyDescent="0.25">
      <c r="A1790" s="20"/>
      <c r="B1790" s="20"/>
      <c r="C1790" s="20"/>
      <c r="D1790" s="20"/>
      <c r="E1790" s="20"/>
    </row>
    <row r="1791" spans="1:5" x14ac:dyDescent="0.25">
      <c r="A1791" s="20"/>
      <c r="B1791" s="20"/>
      <c r="C1791" s="20"/>
      <c r="D1791" s="20"/>
      <c r="E1791" s="20"/>
    </row>
    <row r="1792" spans="1:5" x14ac:dyDescent="0.25">
      <c r="A1792" s="20"/>
      <c r="B1792" s="20"/>
      <c r="C1792" s="20"/>
      <c r="D1792" s="20"/>
      <c r="E1792" s="20"/>
    </row>
    <row r="1793" spans="1:5" x14ac:dyDescent="0.25">
      <c r="A1793" s="20"/>
      <c r="B1793" s="20"/>
      <c r="C1793" s="20"/>
      <c r="D1793" s="20"/>
      <c r="E1793" s="20"/>
    </row>
    <row r="1794" spans="1:5" x14ac:dyDescent="0.25">
      <c r="A1794" s="20"/>
      <c r="B1794" s="20"/>
      <c r="C1794" s="20"/>
      <c r="D1794" s="20"/>
      <c r="E1794" s="20"/>
    </row>
    <row r="1795" spans="1:5" x14ac:dyDescent="0.25">
      <c r="A1795" s="20"/>
      <c r="B1795" s="20"/>
      <c r="C1795" s="20"/>
      <c r="D1795" s="20"/>
      <c r="E1795" s="20"/>
    </row>
    <row r="1796" spans="1:5" x14ac:dyDescent="0.25">
      <c r="A1796" s="20"/>
      <c r="B1796" s="20"/>
      <c r="C1796" s="20"/>
      <c r="D1796" s="20"/>
      <c r="E1796" s="20"/>
    </row>
    <row r="1797" spans="1:5" x14ac:dyDescent="0.25">
      <c r="A1797" s="20"/>
      <c r="B1797" s="20"/>
      <c r="C1797" s="20"/>
      <c r="D1797" s="20"/>
      <c r="E1797" s="20"/>
    </row>
    <row r="1798" spans="1:5" x14ac:dyDescent="0.25">
      <c r="A1798" s="20"/>
      <c r="B1798" s="20"/>
      <c r="C1798" s="20"/>
      <c r="D1798" s="20"/>
      <c r="E1798" s="20"/>
    </row>
    <row r="1799" spans="1:5" x14ac:dyDescent="0.25">
      <c r="A1799" s="20"/>
      <c r="B1799" s="20"/>
      <c r="C1799" s="20"/>
      <c r="D1799" s="20"/>
      <c r="E1799" s="20"/>
    </row>
    <row r="1800" spans="1:5" x14ac:dyDescent="0.25">
      <c r="A1800" s="20"/>
      <c r="B1800" s="20"/>
      <c r="C1800" s="20"/>
      <c r="D1800" s="20"/>
      <c r="E1800" s="20"/>
    </row>
    <row r="1801" spans="1:5" x14ac:dyDescent="0.25">
      <c r="A1801" s="20"/>
      <c r="B1801" s="20"/>
      <c r="C1801" s="20"/>
      <c r="D1801" s="20"/>
      <c r="E1801" s="20"/>
    </row>
    <row r="1802" spans="1:5" x14ac:dyDescent="0.25">
      <c r="A1802" s="20"/>
      <c r="B1802" s="20"/>
      <c r="C1802" s="20"/>
      <c r="D1802" s="20"/>
      <c r="E1802" s="20"/>
    </row>
    <row r="1803" spans="1:5" x14ac:dyDescent="0.25">
      <c r="A1803" s="20"/>
      <c r="B1803" s="20"/>
      <c r="C1803" s="20"/>
      <c r="D1803" s="20"/>
      <c r="E1803" s="20"/>
    </row>
    <row r="1804" spans="1:5" x14ac:dyDescent="0.25">
      <c r="A1804" s="20"/>
      <c r="B1804" s="20"/>
      <c r="C1804" s="20"/>
      <c r="D1804" s="20"/>
      <c r="E1804" s="20"/>
    </row>
    <row r="1805" spans="1:5" x14ac:dyDescent="0.25">
      <c r="A1805" s="20"/>
      <c r="B1805" s="20"/>
      <c r="C1805" s="20"/>
      <c r="D1805" s="20"/>
      <c r="E1805" s="20"/>
    </row>
    <row r="1806" spans="1:5" x14ac:dyDescent="0.25">
      <c r="A1806" s="20"/>
      <c r="B1806" s="20"/>
      <c r="C1806" s="20"/>
      <c r="D1806" s="20"/>
      <c r="E1806" s="20"/>
    </row>
    <row r="1807" spans="1:5" x14ac:dyDescent="0.25">
      <c r="A1807" s="20"/>
      <c r="B1807" s="20"/>
      <c r="C1807" s="20"/>
      <c r="D1807" s="20"/>
      <c r="E1807" s="20"/>
    </row>
    <row r="1808" spans="1:5" x14ac:dyDescent="0.25">
      <c r="A1808" s="20"/>
      <c r="B1808" s="20"/>
      <c r="C1808" s="20"/>
      <c r="D1808" s="20"/>
      <c r="E1808" s="20"/>
    </row>
    <row r="1809" spans="1:5" x14ac:dyDescent="0.25">
      <c r="A1809" s="20"/>
      <c r="B1809" s="20"/>
      <c r="C1809" s="20"/>
      <c r="D1809" s="20"/>
      <c r="E1809" s="20"/>
    </row>
    <row r="1810" spans="1:5" x14ac:dyDescent="0.25">
      <c r="A1810" s="20"/>
      <c r="B1810" s="20"/>
      <c r="C1810" s="20"/>
      <c r="D1810" s="20"/>
      <c r="E1810" s="20"/>
    </row>
    <row r="1811" spans="1:5" x14ac:dyDescent="0.25">
      <c r="A1811" s="20"/>
      <c r="B1811" s="20"/>
      <c r="C1811" s="20"/>
      <c r="D1811" s="20"/>
      <c r="E1811" s="20"/>
    </row>
    <row r="1812" spans="1:5" x14ac:dyDescent="0.25">
      <c r="A1812" s="20"/>
      <c r="B1812" s="20"/>
      <c r="C1812" s="20"/>
      <c r="D1812" s="20"/>
      <c r="E1812" s="20"/>
    </row>
    <row r="1813" spans="1:5" x14ac:dyDescent="0.25">
      <c r="A1813" s="20"/>
      <c r="B1813" s="20"/>
      <c r="C1813" s="20"/>
      <c r="D1813" s="20"/>
      <c r="E1813" s="20"/>
    </row>
    <row r="1814" spans="1:5" x14ac:dyDescent="0.25">
      <c r="A1814" s="20"/>
      <c r="B1814" s="20"/>
      <c r="C1814" s="20"/>
      <c r="D1814" s="20"/>
      <c r="E1814" s="20"/>
    </row>
    <row r="1815" spans="1:5" x14ac:dyDescent="0.25">
      <c r="A1815" s="20"/>
      <c r="B1815" s="20"/>
      <c r="C1815" s="20"/>
      <c r="D1815" s="20"/>
      <c r="E1815" s="20"/>
    </row>
    <row r="1816" spans="1:5" x14ac:dyDescent="0.25">
      <c r="A1816" s="20"/>
      <c r="B1816" s="20"/>
      <c r="C1816" s="20"/>
      <c r="D1816" s="20"/>
      <c r="E1816" s="20"/>
    </row>
    <row r="1817" spans="1:5" x14ac:dyDescent="0.25">
      <c r="A1817" s="20"/>
      <c r="B1817" s="20"/>
      <c r="C1817" s="20"/>
      <c r="D1817" s="20"/>
      <c r="E1817" s="20"/>
    </row>
    <row r="1818" spans="1:5" x14ac:dyDescent="0.25">
      <c r="A1818" s="20"/>
      <c r="B1818" s="20"/>
      <c r="C1818" s="20"/>
      <c r="D1818" s="20"/>
      <c r="E1818" s="20"/>
    </row>
    <row r="1819" spans="1:5" x14ac:dyDescent="0.25">
      <c r="A1819" s="20"/>
      <c r="B1819" s="20"/>
      <c r="C1819" s="20"/>
      <c r="D1819" s="20"/>
      <c r="E1819" s="20"/>
    </row>
    <row r="1820" spans="1:5" x14ac:dyDescent="0.25">
      <c r="A1820" s="20"/>
      <c r="B1820" s="20"/>
      <c r="C1820" s="20"/>
      <c r="D1820" s="20"/>
      <c r="E1820" s="20"/>
    </row>
    <row r="1821" spans="1:5" x14ac:dyDescent="0.25">
      <c r="A1821" s="20"/>
      <c r="B1821" s="20"/>
      <c r="C1821" s="20"/>
      <c r="D1821" s="20"/>
      <c r="E1821" s="20"/>
    </row>
    <row r="1822" spans="1:5" x14ac:dyDescent="0.25">
      <c r="A1822" s="20"/>
      <c r="B1822" s="20"/>
      <c r="C1822" s="20"/>
      <c r="D1822" s="20"/>
      <c r="E1822" s="20"/>
    </row>
    <row r="1823" spans="1:5" x14ac:dyDescent="0.25">
      <c r="A1823" s="20"/>
      <c r="B1823" s="20"/>
      <c r="C1823" s="20"/>
      <c r="D1823" s="20"/>
      <c r="E1823" s="20"/>
    </row>
    <row r="1824" spans="1:5" x14ac:dyDescent="0.25">
      <c r="A1824" s="20"/>
      <c r="B1824" s="20"/>
      <c r="C1824" s="20"/>
      <c r="D1824" s="20"/>
      <c r="E1824" s="20"/>
    </row>
    <row r="1825" spans="1:5" x14ac:dyDescent="0.25">
      <c r="A1825" s="20"/>
      <c r="B1825" s="20"/>
      <c r="C1825" s="20"/>
      <c r="D1825" s="20"/>
      <c r="E1825" s="20"/>
    </row>
    <row r="1826" spans="1:5" x14ac:dyDescent="0.25">
      <c r="A1826" s="20"/>
      <c r="B1826" s="20"/>
      <c r="C1826" s="20"/>
      <c r="D1826" s="20"/>
      <c r="E1826" s="20"/>
    </row>
    <row r="1827" spans="1:5" x14ac:dyDescent="0.25">
      <c r="A1827" s="20"/>
      <c r="B1827" s="20"/>
      <c r="C1827" s="20"/>
      <c r="D1827" s="20"/>
      <c r="E1827" s="20"/>
    </row>
    <row r="1828" spans="1:5" x14ac:dyDescent="0.25">
      <c r="A1828" s="20"/>
      <c r="B1828" s="20"/>
      <c r="C1828" s="20"/>
      <c r="D1828" s="20"/>
      <c r="E1828" s="20"/>
    </row>
    <row r="1829" spans="1:5" x14ac:dyDescent="0.25">
      <c r="A1829" s="20"/>
      <c r="B1829" s="20"/>
      <c r="C1829" s="20"/>
      <c r="D1829" s="20"/>
      <c r="E1829" s="20"/>
    </row>
    <row r="1830" spans="1:5" x14ac:dyDescent="0.25">
      <c r="A1830" s="20"/>
      <c r="B1830" s="20"/>
      <c r="C1830" s="20"/>
      <c r="D1830" s="20"/>
      <c r="E1830" s="20"/>
    </row>
    <row r="1831" spans="1:5" x14ac:dyDescent="0.25">
      <c r="A1831" s="20"/>
      <c r="B1831" s="20"/>
      <c r="C1831" s="20"/>
      <c r="D1831" s="20"/>
      <c r="E1831" s="20"/>
    </row>
    <row r="1832" spans="1:5" x14ac:dyDescent="0.25">
      <c r="A1832" s="20"/>
      <c r="B1832" s="20"/>
      <c r="C1832" s="20"/>
      <c r="D1832" s="20"/>
      <c r="E1832" s="20"/>
    </row>
    <row r="1833" spans="1:5" x14ac:dyDescent="0.25">
      <c r="A1833" s="20"/>
      <c r="B1833" s="20"/>
      <c r="C1833" s="20"/>
      <c r="D1833" s="20"/>
      <c r="E1833" s="20"/>
    </row>
    <row r="1834" spans="1:5" x14ac:dyDescent="0.25">
      <c r="A1834" s="20"/>
      <c r="B1834" s="20"/>
      <c r="C1834" s="20"/>
      <c r="D1834" s="20"/>
      <c r="E1834" s="20"/>
    </row>
    <row r="1835" spans="1:5" x14ac:dyDescent="0.25">
      <c r="A1835" s="20"/>
      <c r="B1835" s="20"/>
      <c r="C1835" s="20"/>
      <c r="D1835" s="20"/>
      <c r="E1835" s="20"/>
    </row>
    <row r="1836" spans="1:5" x14ac:dyDescent="0.25">
      <c r="A1836" s="20"/>
      <c r="B1836" s="20"/>
      <c r="C1836" s="20"/>
      <c r="D1836" s="20"/>
      <c r="E1836" s="20"/>
    </row>
    <row r="1837" spans="1:5" x14ac:dyDescent="0.25">
      <c r="A1837" s="20"/>
      <c r="B1837" s="20"/>
      <c r="C1837" s="20"/>
      <c r="D1837" s="20"/>
      <c r="E1837" s="20"/>
    </row>
    <row r="1838" spans="1:5" x14ac:dyDescent="0.25">
      <c r="A1838" s="20"/>
      <c r="B1838" s="20"/>
      <c r="C1838" s="20"/>
      <c r="D1838" s="20"/>
      <c r="E1838" s="20"/>
    </row>
    <row r="1839" spans="1:5" x14ac:dyDescent="0.25">
      <c r="A1839" s="20"/>
      <c r="B1839" s="20"/>
      <c r="C1839" s="20"/>
      <c r="D1839" s="20"/>
      <c r="E1839" s="20"/>
    </row>
    <row r="1840" spans="1:5" x14ac:dyDescent="0.25">
      <c r="A1840" s="20"/>
      <c r="B1840" s="20"/>
      <c r="C1840" s="20"/>
      <c r="D1840" s="20"/>
      <c r="E1840" s="20"/>
    </row>
    <row r="1841" spans="1:5" x14ac:dyDescent="0.25">
      <c r="A1841" s="20"/>
      <c r="B1841" s="20"/>
      <c r="C1841" s="20"/>
      <c r="D1841" s="20"/>
      <c r="E1841" s="20"/>
    </row>
    <row r="1842" spans="1:5" x14ac:dyDescent="0.25">
      <c r="A1842" s="20"/>
      <c r="B1842" s="20"/>
      <c r="C1842" s="20"/>
      <c r="D1842" s="20"/>
      <c r="E1842" s="20"/>
    </row>
    <row r="1843" spans="1:5" x14ac:dyDescent="0.25">
      <c r="A1843" s="20"/>
      <c r="B1843" s="20"/>
      <c r="C1843" s="20"/>
      <c r="D1843" s="20"/>
      <c r="E1843" s="20"/>
    </row>
    <row r="1844" spans="1:5" x14ac:dyDescent="0.25">
      <c r="A1844" s="20"/>
      <c r="B1844" s="20"/>
      <c r="C1844" s="20"/>
      <c r="D1844" s="20"/>
      <c r="E1844" s="20"/>
    </row>
    <row r="1845" spans="1:5" x14ac:dyDescent="0.25">
      <c r="A1845" s="20"/>
      <c r="B1845" s="20"/>
      <c r="C1845" s="20"/>
      <c r="D1845" s="20"/>
      <c r="E1845" s="20"/>
    </row>
    <row r="1846" spans="1:5" x14ac:dyDescent="0.25">
      <c r="A1846" s="20"/>
      <c r="B1846" s="20"/>
      <c r="C1846" s="20"/>
      <c r="D1846" s="20"/>
      <c r="E1846" s="20"/>
    </row>
    <row r="1847" spans="1:5" x14ac:dyDescent="0.25">
      <c r="A1847" s="20"/>
      <c r="B1847" s="20"/>
      <c r="C1847" s="20"/>
      <c r="D1847" s="20"/>
      <c r="E1847" s="20"/>
    </row>
    <row r="1848" spans="1:5" x14ac:dyDescent="0.25">
      <c r="A1848" s="20"/>
      <c r="B1848" s="20"/>
      <c r="C1848" s="20"/>
      <c r="D1848" s="20"/>
      <c r="E1848" s="20"/>
    </row>
    <row r="1849" spans="1:5" x14ac:dyDescent="0.25">
      <c r="A1849" s="20"/>
      <c r="B1849" s="20"/>
      <c r="C1849" s="20"/>
      <c r="D1849" s="20"/>
      <c r="E1849" s="20"/>
    </row>
    <row r="1850" spans="1:5" x14ac:dyDescent="0.25">
      <c r="A1850" s="20"/>
      <c r="B1850" s="20"/>
      <c r="C1850" s="20"/>
      <c r="D1850" s="20"/>
      <c r="E1850" s="20"/>
    </row>
    <row r="1851" spans="1:5" x14ac:dyDescent="0.25">
      <c r="A1851" s="20"/>
      <c r="B1851" s="20"/>
      <c r="C1851" s="20"/>
      <c r="D1851" s="20"/>
      <c r="E1851" s="20"/>
    </row>
    <row r="1852" spans="1:5" x14ac:dyDescent="0.25">
      <c r="A1852" s="20"/>
      <c r="B1852" s="20"/>
      <c r="C1852" s="20"/>
      <c r="D1852" s="20"/>
      <c r="E1852" s="20"/>
    </row>
    <row r="1853" spans="1:5" x14ac:dyDescent="0.25">
      <c r="A1853" s="20"/>
      <c r="B1853" s="20"/>
      <c r="C1853" s="20"/>
      <c r="D1853" s="20"/>
      <c r="E1853" s="20"/>
    </row>
    <row r="1854" spans="1:5" x14ac:dyDescent="0.25">
      <c r="A1854" s="20"/>
      <c r="B1854" s="20"/>
      <c r="C1854" s="20"/>
      <c r="D1854" s="20"/>
      <c r="E1854" s="20"/>
    </row>
    <row r="1855" spans="1:5" x14ac:dyDescent="0.25">
      <c r="A1855" s="20"/>
      <c r="B1855" s="20"/>
      <c r="C1855" s="20"/>
      <c r="D1855" s="20"/>
      <c r="E1855" s="20"/>
    </row>
    <row r="1856" spans="1:5" x14ac:dyDescent="0.25">
      <c r="A1856" s="20"/>
      <c r="B1856" s="20"/>
      <c r="C1856" s="20"/>
      <c r="D1856" s="20"/>
      <c r="E1856" s="20"/>
    </row>
    <row r="1857" spans="1:5" x14ac:dyDescent="0.25">
      <c r="A1857" s="20"/>
      <c r="B1857" s="20"/>
      <c r="C1857" s="20"/>
      <c r="D1857" s="20"/>
      <c r="E1857" s="20"/>
    </row>
    <row r="1858" spans="1:5" x14ac:dyDescent="0.25">
      <c r="A1858" s="20"/>
      <c r="B1858" s="20"/>
      <c r="C1858" s="20"/>
      <c r="D1858" s="20"/>
      <c r="E1858" s="20"/>
    </row>
    <row r="1859" spans="1:5" x14ac:dyDescent="0.25">
      <c r="A1859" s="20"/>
      <c r="B1859" s="20"/>
      <c r="C1859" s="20"/>
      <c r="D1859" s="20"/>
      <c r="E1859" s="20"/>
    </row>
    <row r="1860" spans="1:5" x14ac:dyDescent="0.25">
      <c r="A1860" s="20"/>
      <c r="B1860" s="20"/>
      <c r="C1860" s="20"/>
      <c r="D1860" s="20"/>
      <c r="E1860" s="20"/>
    </row>
    <row r="1861" spans="1:5" x14ac:dyDescent="0.25">
      <c r="A1861" s="20"/>
      <c r="B1861" s="20"/>
      <c r="C1861" s="20"/>
      <c r="D1861" s="20"/>
      <c r="E1861" s="20"/>
    </row>
    <row r="1862" spans="1:5" x14ac:dyDescent="0.25">
      <c r="A1862" s="20"/>
      <c r="B1862" s="20"/>
      <c r="C1862" s="20"/>
      <c r="D1862" s="20"/>
      <c r="E1862" s="20"/>
    </row>
    <row r="1863" spans="1:5" x14ac:dyDescent="0.25">
      <c r="A1863" s="20"/>
      <c r="B1863" s="20"/>
      <c r="C1863" s="20"/>
      <c r="D1863" s="20"/>
      <c r="E1863" s="20"/>
    </row>
    <row r="1864" spans="1:5" x14ac:dyDescent="0.25">
      <c r="A1864" s="20"/>
      <c r="B1864" s="20"/>
      <c r="C1864" s="20"/>
      <c r="D1864" s="20"/>
      <c r="E1864" s="20"/>
    </row>
    <row r="1865" spans="1:5" x14ac:dyDescent="0.25">
      <c r="A1865" s="20"/>
      <c r="B1865" s="20"/>
      <c r="C1865" s="20"/>
      <c r="D1865" s="20"/>
      <c r="E1865" s="20"/>
    </row>
    <row r="1866" spans="1:5" x14ac:dyDescent="0.25">
      <c r="A1866" s="20"/>
      <c r="B1866" s="20"/>
      <c r="C1866" s="20"/>
      <c r="D1866" s="20"/>
      <c r="E1866" s="20"/>
    </row>
    <row r="1867" spans="1:5" x14ac:dyDescent="0.25">
      <c r="A1867" s="20"/>
      <c r="B1867" s="20"/>
      <c r="C1867" s="20"/>
      <c r="D1867" s="20"/>
      <c r="E1867" s="20"/>
    </row>
    <row r="1868" spans="1:5" x14ac:dyDescent="0.25">
      <c r="A1868" s="20"/>
      <c r="B1868" s="20"/>
      <c r="C1868" s="20"/>
      <c r="D1868" s="20"/>
      <c r="E1868" s="20"/>
    </row>
    <row r="1869" spans="1:5" x14ac:dyDescent="0.25">
      <c r="A1869" s="20"/>
      <c r="B1869" s="20"/>
      <c r="C1869" s="20"/>
      <c r="D1869" s="20"/>
      <c r="E1869" s="20"/>
    </row>
    <row r="1870" spans="1:5" x14ac:dyDescent="0.25">
      <c r="A1870" s="20"/>
      <c r="B1870" s="20"/>
      <c r="C1870" s="20"/>
      <c r="D1870" s="20"/>
      <c r="E1870" s="20"/>
    </row>
    <row r="1871" spans="1:5" x14ac:dyDescent="0.25">
      <c r="A1871" s="20"/>
      <c r="B1871" s="20"/>
      <c r="C1871" s="20"/>
      <c r="D1871" s="20"/>
      <c r="E1871" s="20"/>
    </row>
    <row r="1872" spans="1:5" x14ac:dyDescent="0.25">
      <c r="A1872" s="20"/>
      <c r="B1872" s="20"/>
      <c r="C1872" s="20"/>
      <c r="D1872" s="20"/>
      <c r="E1872" s="20"/>
    </row>
    <row r="1873" spans="1:5" x14ac:dyDescent="0.25">
      <c r="A1873" s="20"/>
      <c r="B1873" s="20"/>
      <c r="C1873" s="20"/>
      <c r="D1873" s="20"/>
      <c r="E1873" s="20"/>
    </row>
    <row r="1874" spans="1:5" x14ac:dyDescent="0.25">
      <c r="A1874" s="20"/>
      <c r="B1874" s="20"/>
      <c r="C1874" s="20"/>
      <c r="D1874" s="20"/>
      <c r="E1874" s="20"/>
    </row>
    <row r="1875" spans="1:5" x14ac:dyDescent="0.25">
      <c r="A1875" s="20"/>
      <c r="B1875" s="20"/>
      <c r="C1875" s="20"/>
      <c r="D1875" s="20"/>
      <c r="E1875" s="20"/>
    </row>
    <row r="1876" spans="1:5" x14ac:dyDescent="0.25">
      <c r="A1876" s="20"/>
      <c r="B1876" s="20"/>
      <c r="C1876" s="20"/>
      <c r="D1876" s="20"/>
      <c r="E1876" s="20"/>
    </row>
    <row r="1877" spans="1:5" x14ac:dyDescent="0.25">
      <c r="A1877" s="20"/>
      <c r="B1877" s="20"/>
      <c r="C1877" s="20"/>
      <c r="D1877" s="20"/>
      <c r="E1877" s="20"/>
    </row>
    <row r="1878" spans="1:5" x14ac:dyDescent="0.25">
      <c r="A1878" s="20"/>
      <c r="B1878" s="20"/>
      <c r="C1878" s="20"/>
      <c r="D1878" s="20"/>
      <c r="E1878" s="20"/>
    </row>
    <row r="1879" spans="1:5" x14ac:dyDescent="0.25">
      <c r="A1879" s="20"/>
      <c r="B1879" s="20"/>
      <c r="C1879" s="20"/>
      <c r="D1879" s="20"/>
      <c r="E1879" s="20"/>
    </row>
    <row r="1880" spans="1:5" x14ac:dyDescent="0.25">
      <c r="A1880" s="20"/>
      <c r="B1880" s="20"/>
      <c r="C1880" s="20"/>
      <c r="D1880" s="20"/>
      <c r="E1880" s="20"/>
    </row>
    <row r="1881" spans="1:5" x14ac:dyDescent="0.25">
      <c r="A1881" s="20"/>
      <c r="B1881" s="20"/>
      <c r="C1881" s="20"/>
      <c r="D1881" s="20"/>
      <c r="E1881" s="20"/>
    </row>
    <row r="1882" spans="1:5" x14ac:dyDescent="0.25">
      <c r="A1882" s="20"/>
      <c r="B1882" s="20"/>
      <c r="C1882" s="20"/>
      <c r="D1882" s="20"/>
      <c r="E1882" s="20"/>
    </row>
    <row r="1883" spans="1:5" x14ac:dyDescent="0.25">
      <c r="A1883" s="20"/>
      <c r="B1883" s="20"/>
      <c r="C1883" s="20"/>
      <c r="D1883" s="20"/>
      <c r="E1883" s="20"/>
    </row>
    <row r="1884" spans="1:5" x14ac:dyDescent="0.25">
      <c r="A1884" s="20"/>
      <c r="B1884" s="20"/>
      <c r="C1884" s="20"/>
      <c r="D1884" s="20"/>
      <c r="E1884" s="20"/>
    </row>
    <row r="1885" spans="1:5" x14ac:dyDescent="0.25">
      <c r="A1885" s="20"/>
      <c r="B1885" s="20"/>
      <c r="C1885" s="20"/>
      <c r="D1885" s="20"/>
      <c r="E1885" s="20"/>
    </row>
    <row r="1886" spans="1:5" x14ac:dyDescent="0.25">
      <c r="A1886" s="20"/>
      <c r="B1886" s="20"/>
      <c r="C1886" s="20"/>
      <c r="D1886" s="20"/>
      <c r="E1886" s="20"/>
    </row>
    <row r="1887" spans="1:5" x14ac:dyDescent="0.25">
      <c r="A1887" s="20"/>
      <c r="B1887" s="20"/>
      <c r="C1887" s="20"/>
      <c r="D1887" s="20"/>
      <c r="E1887" s="20"/>
    </row>
    <row r="1888" spans="1:5" x14ac:dyDescent="0.25">
      <c r="A1888" s="20"/>
      <c r="B1888" s="20"/>
      <c r="C1888" s="20"/>
      <c r="D1888" s="20"/>
      <c r="E1888" s="20"/>
    </row>
    <row r="1889" spans="1:5" x14ac:dyDescent="0.25">
      <c r="A1889" s="20"/>
      <c r="B1889" s="20"/>
      <c r="C1889" s="20"/>
      <c r="D1889" s="20"/>
      <c r="E1889" s="20"/>
    </row>
    <row r="1890" spans="1:5" x14ac:dyDescent="0.25">
      <c r="A1890" s="20"/>
      <c r="B1890" s="20"/>
      <c r="C1890" s="20"/>
      <c r="D1890" s="20"/>
      <c r="E1890" s="20"/>
    </row>
    <row r="1891" spans="1:5" x14ac:dyDescent="0.25">
      <c r="A1891" s="20"/>
      <c r="B1891" s="20"/>
      <c r="C1891" s="20"/>
      <c r="D1891" s="20"/>
      <c r="E1891" s="20"/>
    </row>
    <row r="1892" spans="1:5" x14ac:dyDescent="0.25">
      <c r="A1892" s="20"/>
      <c r="B1892" s="20"/>
      <c r="C1892" s="20"/>
      <c r="D1892" s="20"/>
      <c r="E1892" s="20"/>
    </row>
    <row r="1893" spans="1:5" x14ac:dyDescent="0.25">
      <c r="A1893" s="20"/>
      <c r="B1893" s="20"/>
      <c r="C1893" s="20"/>
      <c r="D1893" s="20"/>
      <c r="E1893" s="20"/>
    </row>
    <row r="1894" spans="1:5" x14ac:dyDescent="0.25">
      <c r="A1894" s="20"/>
      <c r="B1894" s="20"/>
      <c r="C1894" s="20"/>
      <c r="D1894" s="20"/>
      <c r="E1894" s="20"/>
    </row>
    <row r="1895" spans="1:5" x14ac:dyDescent="0.25">
      <c r="A1895" s="20"/>
      <c r="B1895" s="20"/>
      <c r="C1895" s="20"/>
      <c r="D1895" s="20"/>
      <c r="E1895" s="20"/>
    </row>
    <row r="1896" spans="1:5" x14ac:dyDescent="0.25">
      <c r="A1896" s="20"/>
      <c r="B1896" s="20"/>
      <c r="C1896" s="20"/>
      <c r="D1896" s="20"/>
      <c r="E1896" s="20"/>
    </row>
    <row r="1897" spans="1:5" x14ac:dyDescent="0.25">
      <c r="A1897" s="20"/>
      <c r="B1897" s="20"/>
      <c r="C1897" s="20"/>
      <c r="D1897" s="20"/>
      <c r="E1897" s="20"/>
    </row>
    <row r="1898" spans="1:5" x14ac:dyDescent="0.25">
      <c r="A1898" s="20"/>
      <c r="B1898" s="20"/>
      <c r="C1898" s="20"/>
      <c r="D1898" s="20"/>
      <c r="E1898" s="20"/>
    </row>
    <row r="1899" spans="1:5" x14ac:dyDescent="0.25">
      <c r="A1899" s="20"/>
      <c r="B1899" s="20"/>
      <c r="C1899" s="20"/>
      <c r="D1899" s="20"/>
      <c r="E1899" s="20"/>
    </row>
    <row r="1900" spans="1:5" x14ac:dyDescent="0.25">
      <c r="A1900" s="20"/>
      <c r="B1900" s="20"/>
      <c r="C1900" s="20"/>
      <c r="D1900" s="20"/>
      <c r="E1900" s="20"/>
    </row>
    <row r="1901" spans="1:5" x14ac:dyDescent="0.25">
      <c r="A1901" s="20"/>
      <c r="B1901" s="20"/>
      <c r="C1901" s="20"/>
      <c r="D1901" s="20"/>
      <c r="E1901" s="20"/>
    </row>
    <row r="1902" spans="1:5" x14ac:dyDescent="0.25">
      <c r="A1902" s="20"/>
      <c r="B1902" s="20"/>
      <c r="C1902" s="20"/>
      <c r="D1902" s="20"/>
      <c r="E1902" s="20"/>
    </row>
    <row r="1903" spans="1:5" x14ac:dyDescent="0.25">
      <c r="A1903" s="20"/>
      <c r="B1903" s="20"/>
      <c r="C1903" s="20"/>
      <c r="D1903" s="20"/>
      <c r="E1903" s="20"/>
    </row>
    <row r="1904" spans="1:5" x14ac:dyDescent="0.25">
      <c r="A1904" s="20"/>
      <c r="B1904" s="20"/>
      <c r="C1904" s="20"/>
      <c r="D1904" s="20"/>
      <c r="E1904" s="20"/>
    </row>
    <row r="1905" spans="1:5" x14ac:dyDescent="0.25">
      <c r="A1905" s="20"/>
      <c r="B1905" s="20"/>
      <c r="C1905" s="20"/>
      <c r="D1905" s="20"/>
      <c r="E1905" s="20"/>
    </row>
    <row r="1906" spans="1:5" x14ac:dyDescent="0.25">
      <c r="A1906" s="20"/>
      <c r="B1906" s="20"/>
      <c r="C1906" s="20"/>
      <c r="D1906" s="20"/>
      <c r="E1906" s="20"/>
    </row>
    <row r="1907" spans="1:5" x14ac:dyDescent="0.25">
      <c r="A1907" s="20"/>
      <c r="B1907" s="20"/>
      <c r="C1907" s="20"/>
      <c r="D1907" s="20"/>
      <c r="E1907" s="20"/>
    </row>
    <row r="1908" spans="1:5" x14ac:dyDescent="0.25">
      <c r="A1908" s="20"/>
      <c r="B1908" s="20"/>
      <c r="C1908" s="20"/>
      <c r="D1908" s="20"/>
      <c r="E1908" s="20"/>
    </row>
    <row r="1909" spans="1:5" x14ac:dyDescent="0.25">
      <c r="A1909" s="20"/>
      <c r="B1909" s="20"/>
      <c r="C1909" s="20"/>
      <c r="D1909" s="20"/>
      <c r="E1909" s="20"/>
    </row>
    <row r="1910" spans="1:5" x14ac:dyDescent="0.25">
      <c r="A1910" s="20"/>
      <c r="B1910" s="20"/>
      <c r="C1910" s="20"/>
      <c r="D1910" s="20"/>
      <c r="E1910" s="20"/>
    </row>
    <row r="1911" spans="1:5" x14ac:dyDescent="0.25">
      <c r="A1911" s="20"/>
      <c r="B1911" s="20"/>
      <c r="C1911" s="20"/>
      <c r="D1911" s="20"/>
      <c r="E1911" s="20"/>
    </row>
    <row r="1912" spans="1:5" x14ac:dyDescent="0.25">
      <c r="A1912" s="20"/>
      <c r="B1912" s="20"/>
      <c r="C1912" s="20"/>
      <c r="D1912" s="20"/>
      <c r="E1912" s="20"/>
    </row>
    <row r="1913" spans="1:5" x14ac:dyDescent="0.25">
      <c r="A1913" s="20"/>
      <c r="B1913" s="20"/>
      <c r="C1913" s="20"/>
      <c r="D1913" s="20"/>
      <c r="E1913" s="20"/>
    </row>
    <row r="1914" spans="1:5" x14ac:dyDescent="0.25">
      <c r="A1914" s="20"/>
      <c r="B1914" s="20"/>
      <c r="C1914" s="20"/>
      <c r="D1914" s="20"/>
      <c r="E1914" s="20"/>
    </row>
    <row r="1915" spans="1:5" x14ac:dyDescent="0.25">
      <c r="A1915" s="20"/>
      <c r="B1915" s="20"/>
      <c r="C1915" s="20"/>
      <c r="D1915" s="20"/>
      <c r="E1915" s="20"/>
    </row>
    <row r="1916" spans="1:5" x14ac:dyDescent="0.25">
      <c r="A1916" s="20"/>
      <c r="B1916" s="20"/>
      <c r="C1916" s="20"/>
      <c r="D1916" s="20"/>
      <c r="E1916" s="20"/>
    </row>
    <row r="1917" spans="1:5" x14ac:dyDescent="0.25">
      <c r="A1917" s="20"/>
      <c r="B1917" s="20"/>
      <c r="C1917" s="20"/>
      <c r="D1917" s="20"/>
      <c r="E1917" s="20"/>
    </row>
    <row r="1918" spans="1:5" x14ac:dyDescent="0.25">
      <c r="A1918" s="20"/>
      <c r="B1918" s="20"/>
      <c r="C1918" s="20"/>
      <c r="D1918" s="20"/>
      <c r="E1918" s="20"/>
    </row>
    <row r="1919" spans="1:5" x14ac:dyDescent="0.25">
      <c r="A1919" s="20"/>
      <c r="B1919" s="20"/>
      <c r="C1919" s="20"/>
      <c r="D1919" s="20"/>
      <c r="E1919" s="20"/>
    </row>
    <row r="1920" spans="1:5" x14ac:dyDescent="0.25">
      <c r="A1920" s="20"/>
      <c r="B1920" s="20"/>
      <c r="C1920" s="20"/>
      <c r="D1920" s="20"/>
      <c r="E1920" s="20"/>
    </row>
    <row r="1921" spans="1:5" x14ac:dyDescent="0.25">
      <c r="A1921" s="20"/>
      <c r="B1921" s="20"/>
      <c r="C1921" s="20"/>
      <c r="D1921" s="20"/>
      <c r="E1921" s="20"/>
    </row>
    <row r="1922" spans="1:5" x14ac:dyDescent="0.25">
      <c r="A1922" s="20"/>
      <c r="B1922" s="20"/>
      <c r="C1922" s="20"/>
      <c r="D1922" s="20"/>
      <c r="E1922" s="20"/>
    </row>
    <row r="1923" spans="1:5" x14ac:dyDescent="0.25">
      <c r="A1923" s="20"/>
      <c r="B1923" s="20"/>
      <c r="C1923" s="20"/>
      <c r="D1923" s="20"/>
      <c r="E1923" s="20"/>
    </row>
    <row r="1924" spans="1:5" x14ac:dyDescent="0.25">
      <c r="A1924" s="20"/>
      <c r="B1924" s="20"/>
      <c r="C1924" s="20"/>
      <c r="D1924" s="20"/>
      <c r="E1924" s="20"/>
    </row>
    <row r="1925" spans="1:5" x14ac:dyDescent="0.25">
      <c r="A1925" s="20"/>
      <c r="B1925" s="20"/>
      <c r="C1925" s="20"/>
      <c r="D1925" s="20"/>
      <c r="E1925" s="20"/>
    </row>
    <row r="1926" spans="1:5" x14ac:dyDescent="0.25">
      <c r="A1926" s="20"/>
      <c r="B1926" s="20"/>
      <c r="C1926" s="20"/>
      <c r="D1926" s="20"/>
      <c r="E1926" s="20"/>
    </row>
    <row r="1927" spans="1:5" x14ac:dyDescent="0.25">
      <c r="A1927" s="20"/>
      <c r="B1927" s="20"/>
      <c r="C1927" s="20"/>
      <c r="D1927" s="20"/>
      <c r="E1927" s="20"/>
    </row>
    <row r="1928" spans="1:5" x14ac:dyDescent="0.25">
      <c r="A1928" s="20"/>
      <c r="B1928" s="20"/>
      <c r="C1928" s="20"/>
      <c r="D1928" s="20"/>
      <c r="E1928" s="20"/>
    </row>
    <row r="1929" spans="1:5" x14ac:dyDescent="0.25">
      <c r="A1929" s="20"/>
      <c r="B1929" s="20"/>
      <c r="C1929" s="20"/>
      <c r="D1929" s="20"/>
      <c r="E1929" s="20"/>
    </row>
    <row r="1930" spans="1:5" x14ac:dyDescent="0.25">
      <c r="A1930" s="20"/>
      <c r="B1930" s="20"/>
      <c r="C1930" s="20"/>
      <c r="D1930" s="20"/>
      <c r="E1930" s="20"/>
    </row>
    <row r="1931" spans="1:5" x14ac:dyDescent="0.25">
      <c r="A1931" s="20"/>
      <c r="B1931" s="20"/>
      <c r="C1931" s="20"/>
      <c r="D1931" s="20"/>
      <c r="E1931" s="20"/>
    </row>
    <row r="1932" spans="1:5" x14ac:dyDescent="0.25">
      <c r="A1932" s="20"/>
      <c r="B1932" s="20"/>
      <c r="C1932" s="20"/>
      <c r="D1932" s="20"/>
      <c r="E1932" s="20"/>
    </row>
    <row r="1933" spans="1:5" x14ac:dyDescent="0.25">
      <c r="A1933" s="20"/>
      <c r="B1933" s="20"/>
      <c r="C1933" s="20"/>
      <c r="D1933" s="20"/>
      <c r="E1933" s="20"/>
    </row>
    <row r="1934" spans="1:5" x14ac:dyDescent="0.25">
      <c r="A1934" s="20"/>
      <c r="B1934" s="20"/>
      <c r="C1934" s="20"/>
      <c r="D1934" s="20"/>
      <c r="E1934" s="20"/>
    </row>
    <row r="1935" spans="1:5" x14ac:dyDescent="0.25">
      <c r="A1935" s="20"/>
      <c r="B1935" s="20"/>
      <c r="C1935" s="20"/>
      <c r="D1935" s="20"/>
      <c r="E1935" s="20"/>
    </row>
    <row r="1936" spans="1:5" x14ac:dyDescent="0.25">
      <c r="A1936" s="20"/>
      <c r="B1936" s="20"/>
      <c r="C1936" s="20"/>
      <c r="D1936" s="20"/>
      <c r="E1936" s="20"/>
    </row>
    <row r="1937" spans="1:5" x14ac:dyDescent="0.25">
      <c r="A1937" s="20"/>
      <c r="B1937" s="20"/>
      <c r="C1937" s="20"/>
      <c r="D1937" s="20"/>
      <c r="E1937" s="20"/>
    </row>
    <row r="1938" spans="1:5" x14ac:dyDescent="0.25">
      <c r="A1938" s="20"/>
      <c r="B1938" s="20"/>
      <c r="C1938" s="20"/>
      <c r="D1938" s="20"/>
      <c r="E1938" s="20"/>
    </row>
    <row r="1939" spans="1:5" x14ac:dyDescent="0.25">
      <c r="A1939" s="20"/>
      <c r="B1939" s="20"/>
      <c r="C1939" s="20"/>
      <c r="D1939" s="20"/>
      <c r="E1939" s="20"/>
    </row>
    <row r="1940" spans="1:5" x14ac:dyDescent="0.25">
      <c r="A1940" s="20"/>
      <c r="B1940" s="20"/>
      <c r="C1940" s="20"/>
      <c r="D1940" s="20"/>
      <c r="E1940" s="20"/>
    </row>
    <row r="1941" spans="1:5" x14ac:dyDescent="0.25">
      <c r="A1941" s="20"/>
      <c r="B1941" s="20"/>
      <c r="C1941" s="20"/>
      <c r="D1941" s="20"/>
      <c r="E1941" s="20"/>
    </row>
    <row r="1942" spans="1:5" x14ac:dyDescent="0.25">
      <c r="A1942" s="20"/>
      <c r="B1942" s="20"/>
      <c r="C1942" s="20"/>
      <c r="D1942" s="20"/>
      <c r="E1942" s="20"/>
    </row>
    <row r="1943" spans="1:5" x14ac:dyDescent="0.25">
      <c r="A1943" s="20"/>
      <c r="B1943" s="20"/>
      <c r="C1943" s="20"/>
      <c r="D1943" s="20"/>
      <c r="E1943" s="20"/>
    </row>
    <row r="1944" spans="1:5" x14ac:dyDescent="0.25">
      <c r="A1944" s="20"/>
      <c r="B1944" s="20"/>
      <c r="C1944" s="20"/>
      <c r="D1944" s="20"/>
      <c r="E1944" s="20"/>
    </row>
    <row r="1945" spans="1:5" x14ac:dyDescent="0.25">
      <c r="A1945" s="20"/>
      <c r="B1945" s="20"/>
      <c r="C1945" s="20"/>
      <c r="D1945" s="20"/>
      <c r="E1945" s="20"/>
    </row>
    <row r="1946" spans="1:5" x14ac:dyDescent="0.25">
      <c r="A1946" s="20"/>
      <c r="B1946" s="20"/>
      <c r="C1946" s="20"/>
      <c r="D1946" s="20"/>
      <c r="E1946" s="20"/>
    </row>
    <row r="1947" spans="1:5" x14ac:dyDescent="0.25">
      <c r="A1947" s="20"/>
      <c r="B1947" s="20"/>
      <c r="C1947" s="20"/>
      <c r="D1947" s="20"/>
      <c r="E1947" s="20"/>
    </row>
    <row r="1948" spans="1:5" x14ac:dyDescent="0.25">
      <c r="A1948" s="20"/>
      <c r="B1948" s="20"/>
      <c r="C1948" s="20"/>
      <c r="D1948" s="20"/>
      <c r="E1948" s="20"/>
    </row>
    <row r="1949" spans="1:5" x14ac:dyDescent="0.25">
      <c r="A1949" s="20"/>
      <c r="B1949" s="20"/>
      <c r="C1949" s="20"/>
      <c r="D1949" s="20"/>
      <c r="E1949" s="20"/>
    </row>
    <row r="1950" spans="1:5" x14ac:dyDescent="0.25">
      <c r="A1950" s="20"/>
      <c r="B1950" s="20"/>
      <c r="C1950" s="20"/>
      <c r="D1950" s="20"/>
      <c r="E1950" s="20"/>
    </row>
    <row r="1951" spans="1:5" x14ac:dyDescent="0.25">
      <c r="A1951" s="20"/>
      <c r="B1951" s="20"/>
      <c r="C1951" s="20"/>
      <c r="D1951" s="20"/>
      <c r="E1951" s="20"/>
    </row>
    <row r="1952" spans="1:5" x14ac:dyDescent="0.25">
      <c r="A1952" s="20"/>
      <c r="B1952" s="20"/>
      <c r="C1952" s="20"/>
      <c r="D1952" s="20"/>
      <c r="E1952" s="20"/>
    </row>
    <row r="1953" spans="1:5" x14ac:dyDescent="0.25">
      <c r="A1953" s="20"/>
      <c r="B1953" s="20"/>
      <c r="C1953" s="20"/>
      <c r="D1953" s="20"/>
      <c r="E1953" s="20"/>
    </row>
    <row r="1954" spans="1:5" x14ac:dyDescent="0.25">
      <c r="A1954" s="20"/>
      <c r="B1954" s="20"/>
      <c r="C1954" s="20"/>
      <c r="D1954" s="20"/>
      <c r="E1954" s="20"/>
    </row>
    <row r="1955" spans="1:5" x14ac:dyDescent="0.25">
      <c r="A1955" s="20"/>
      <c r="B1955" s="20"/>
      <c r="C1955" s="20"/>
      <c r="D1955" s="20"/>
      <c r="E1955" s="20"/>
    </row>
    <row r="1956" spans="1:5" x14ac:dyDescent="0.25">
      <c r="A1956" s="20"/>
      <c r="B1956" s="20"/>
      <c r="C1956" s="20"/>
      <c r="D1956" s="20"/>
      <c r="E1956" s="20"/>
    </row>
    <row r="1957" spans="1:5" x14ac:dyDescent="0.25">
      <c r="A1957" s="20"/>
      <c r="B1957" s="20"/>
      <c r="C1957" s="20"/>
      <c r="D1957" s="20"/>
      <c r="E1957" s="20"/>
    </row>
    <row r="1958" spans="1:5" x14ac:dyDescent="0.25">
      <c r="A1958" s="20"/>
      <c r="B1958" s="20"/>
      <c r="C1958" s="20"/>
      <c r="D1958" s="20"/>
      <c r="E1958" s="20"/>
    </row>
    <row r="1959" spans="1:5" x14ac:dyDescent="0.25">
      <c r="A1959" s="20"/>
      <c r="B1959" s="20"/>
      <c r="C1959" s="20"/>
      <c r="D1959" s="20"/>
      <c r="E1959" s="20"/>
    </row>
    <row r="1960" spans="1:5" x14ac:dyDescent="0.25">
      <c r="A1960" s="20"/>
      <c r="B1960" s="20"/>
      <c r="C1960" s="20"/>
      <c r="D1960" s="20"/>
      <c r="E1960" s="20"/>
    </row>
    <row r="1961" spans="1:5" x14ac:dyDescent="0.25">
      <c r="A1961" s="20"/>
      <c r="B1961" s="20"/>
      <c r="C1961" s="20"/>
      <c r="D1961" s="20"/>
      <c r="E1961" s="20"/>
    </row>
    <row r="1962" spans="1:5" x14ac:dyDescent="0.25">
      <c r="A1962" s="20"/>
      <c r="B1962" s="20"/>
      <c r="C1962" s="20"/>
      <c r="D1962" s="20"/>
      <c r="E1962" s="20"/>
    </row>
    <row r="1963" spans="1:5" x14ac:dyDescent="0.25">
      <c r="A1963" s="20"/>
      <c r="B1963" s="20"/>
      <c r="C1963" s="20"/>
      <c r="D1963" s="20"/>
      <c r="E1963" s="20"/>
    </row>
    <row r="1964" spans="1:5" x14ac:dyDescent="0.25">
      <c r="A1964" s="20"/>
      <c r="B1964" s="20"/>
      <c r="C1964" s="20"/>
      <c r="D1964" s="20"/>
      <c r="E1964" s="20"/>
    </row>
    <row r="1965" spans="1:5" x14ac:dyDescent="0.25">
      <c r="A1965" s="20"/>
      <c r="B1965" s="20"/>
      <c r="C1965" s="20"/>
      <c r="D1965" s="20"/>
      <c r="E1965" s="20"/>
    </row>
    <row r="1966" spans="1:5" x14ac:dyDescent="0.25">
      <c r="A1966" s="20"/>
      <c r="B1966" s="20"/>
      <c r="C1966" s="20"/>
      <c r="D1966" s="20"/>
      <c r="E1966" s="20"/>
    </row>
    <row r="1967" spans="1:5" x14ac:dyDescent="0.25">
      <c r="A1967" s="20"/>
      <c r="B1967" s="20"/>
      <c r="C1967" s="20"/>
      <c r="D1967" s="20"/>
      <c r="E1967" s="20"/>
    </row>
    <row r="1968" spans="1:5" x14ac:dyDescent="0.25">
      <c r="A1968" s="20"/>
      <c r="B1968" s="20"/>
      <c r="C1968" s="20"/>
      <c r="D1968" s="20"/>
      <c r="E1968" s="20"/>
    </row>
    <row r="1969" spans="1:5" x14ac:dyDescent="0.25">
      <c r="A1969" s="20"/>
      <c r="B1969" s="20"/>
      <c r="C1969" s="20"/>
      <c r="D1969" s="20"/>
      <c r="E1969" s="20"/>
    </row>
    <row r="1970" spans="1:5" x14ac:dyDescent="0.25">
      <c r="A1970" s="20"/>
      <c r="B1970" s="20"/>
      <c r="C1970" s="20"/>
      <c r="D1970" s="20"/>
      <c r="E1970" s="20"/>
    </row>
    <row r="1971" spans="1:5" x14ac:dyDescent="0.25">
      <c r="A1971" s="20"/>
      <c r="B1971" s="20"/>
      <c r="C1971" s="20"/>
      <c r="D1971" s="20"/>
      <c r="E1971" s="20"/>
    </row>
    <row r="1972" spans="1:5" x14ac:dyDescent="0.25">
      <c r="A1972" s="20"/>
      <c r="B1972" s="20"/>
      <c r="C1972" s="20"/>
      <c r="D1972" s="20"/>
      <c r="E1972" s="20"/>
    </row>
    <row r="1973" spans="1:5" x14ac:dyDescent="0.25">
      <c r="A1973" s="20"/>
      <c r="B1973" s="20"/>
      <c r="C1973" s="20"/>
      <c r="D1973" s="20"/>
      <c r="E1973" s="20"/>
    </row>
    <row r="1974" spans="1:5" x14ac:dyDescent="0.25">
      <c r="A1974" s="20"/>
      <c r="B1974" s="20"/>
      <c r="C1974" s="20"/>
      <c r="D1974" s="20"/>
      <c r="E1974" s="20"/>
    </row>
    <row r="1975" spans="1:5" x14ac:dyDescent="0.25">
      <c r="A1975" s="20"/>
      <c r="B1975" s="20"/>
      <c r="C1975" s="20"/>
      <c r="D1975" s="20"/>
      <c r="E1975" s="20"/>
    </row>
    <row r="1976" spans="1:5" x14ac:dyDescent="0.25">
      <c r="A1976" s="20"/>
      <c r="B1976" s="20"/>
      <c r="C1976" s="20"/>
      <c r="D1976" s="20"/>
      <c r="E1976" s="20"/>
    </row>
    <row r="1977" spans="1:5" x14ac:dyDescent="0.25">
      <c r="A1977" s="20"/>
      <c r="B1977" s="20"/>
      <c r="C1977" s="20"/>
      <c r="D1977" s="20"/>
      <c r="E1977" s="20"/>
    </row>
    <row r="1978" spans="1:5" x14ac:dyDescent="0.25">
      <c r="A1978" s="20"/>
      <c r="B1978" s="20"/>
      <c r="C1978" s="20"/>
      <c r="D1978" s="20"/>
      <c r="E1978" s="20"/>
    </row>
    <row r="1979" spans="1:5" x14ac:dyDescent="0.25">
      <c r="A1979" s="20"/>
      <c r="B1979" s="20"/>
      <c r="C1979" s="20"/>
      <c r="D1979" s="20"/>
      <c r="E1979" s="20"/>
    </row>
    <row r="1980" spans="1:5" x14ac:dyDescent="0.25">
      <c r="A1980" s="20"/>
      <c r="B1980" s="20"/>
      <c r="C1980" s="20"/>
      <c r="D1980" s="20"/>
      <c r="E1980" s="20"/>
    </row>
    <row r="1981" spans="1:5" x14ac:dyDescent="0.25">
      <c r="A1981" s="20"/>
      <c r="B1981" s="20"/>
      <c r="C1981" s="20"/>
      <c r="D1981" s="20"/>
      <c r="E1981" s="20"/>
    </row>
    <row r="1982" spans="1:5" x14ac:dyDescent="0.25">
      <c r="A1982" s="20"/>
      <c r="B1982" s="20"/>
      <c r="C1982" s="20"/>
      <c r="D1982" s="20"/>
      <c r="E1982" s="20"/>
    </row>
    <row r="1983" spans="1:5" x14ac:dyDescent="0.25">
      <c r="A1983" s="20"/>
      <c r="B1983" s="20"/>
      <c r="C1983" s="20"/>
      <c r="D1983" s="20"/>
      <c r="E1983" s="20"/>
    </row>
    <row r="1984" spans="1:5" x14ac:dyDescent="0.25">
      <c r="A1984" s="20"/>
      <c r="B1984" s="20"/>
      <c r="C1984" s="20"/>
      <c r="D1984" s="20"/>
      <c r="E1984" s="20"/>
    </row>
    <row r="1985" spans="1:5" x14ac:dyDescent="0.25">
      <c r="A1985" s="20"/>
      <c r="B1985" s="20"/>
      <c r="C1985" s="20"/>
      <c r="D1985" s="20"/>
      <c r="E1985" s="20"/>
    </row>
    <row r="1986" spans="1:5" x14ac:dyDescent="0.25">
      <c r="A1986" s="20"/>
      <c r="B1986" s="20"/>
      <c r="C1986" s="20"/>
      <c r="D1986" s="20"/>
      <c r="E1986" s="20"/>
    </row>
    <row r="1987" spans="1:5" x14ac:dyDescent="0.25">
      <c r="A1987" s="20"/>
      <c r="B1987" s="20"/>
      <c r="C1987" s="20"/>
      <c r="D1987" s="20"/>
      <c r="E1987" s="20"/>
    </row>
    <row r="1988" spans="1:5" x14ac:dyDescent="0.25">
      <c r="A1988" s="20"/>
      <c r="B1988" s="20"/>
      <c r="C1988" s="20"/>
      <c r="D1988" s="20"/>
      <c r="E1988" s="20"/>
    </row>
    <row r="1989" spans="1:5" x14ac:dyDescent="0.25">
      <c r="A1989" s="20"/>
      <c r="B1989" s="20"/>
      <c r="C1989" s="20"/>
      <c r="D1989" s="20"/>
      <c r="E1989" s="20"/>
    </row>
    <row r="1990" spans="1:5" x14ac:dyDescent="0.25">
      <c r="A1990" s="20"/>
      <c r="B1990" s="20"/>
      <c r="C1990" s="20"/>
      <c r="D1990" s="20"/>
      <c r="E1990" s="20"/>
    </row>
    <row r="1991" spans="1:5" x14ac:dyDescent="0.25">
      <c r="A1991" s="20"/>
      <c r="B1991" s="20"/>
      <c r="C1991" s="20"/>
      <c r="D1991" s="20"/>
      <c r="E1991" s="20"/>
    </row>
    <row r="1992" spans="1:5" x14ac:dyDescent="0.25">
      <c r="A1992" s="20"/>
      <c r="B1992" s="20"/>
      <c r="C1992" s="20"/>
      <c r="D1992" s="20"/>
      <c r="E1992" s="20"/>
    </row>
    <row r="1993" spans="1:5" x14ac:dyDescent="0.25">
      <c r="A1993" s="20"/>
      <c r="B1993" s="20"/>
      <c r="C1993" s="20"/>
      <c r="D1993" s="20"/>
      <c r="E1993" s="20"/>
    </row>
    <row r="1994" spans="1:5" x14ac:dyDescent="0.25">
      <c r="A1994" s="20"/>
      <c r="B1994" s="20"/>
      <c r="C1994" s="20"/>
      <c r="D1994" s="20"/>
      <c r="E1994" s="20"/>
    </row>
    <row r="1995" spans="1:5" x14ac:dyDescent="0.25">
      <c r="A1995" s="20"/>
      <c r="B1995" s="20"/>
      <c r="C1995" s="20"/>
      <c r="D1995" s="20"/>
      <c r="E1995" s="20"/>
    </row>
    <row r="1996" spans="1:5" x14ac:dyDescent="0.25">
      <c r="A1996" s="20"/>
      <c r="B1996" s="20"/>
      <c r="C1996" s="20"/>
      <c r="D1996" s="20"/>
      <c r="E1996" s="20"/>
    </row>
    <row r="1997" spans="1:5" x14ac:dyDescent="0.25">
      <c r="A1997" s="20"/>
      <c r="B1997" s="20"/>
      <c r="C1997" s="20"/>
      <c r="D1997" s="20"/>
      <c r="E1997" s="20"/>
    </row>
    <row r="1998" spans="1:5" x14ac:dyDescent="0.25">
      <c r="A1998" s="20"/>
      <c r="B1998" s="20"/>
      <c r="C1998" s="20"/>
      <c r="D1998" s="20"/>
      <c r="E1998" s="20"/>
    </row>
    <row r="1999" spans="1:5" x14ac:dyDescent="0.25">
      <c r="A1999" s="20"/>
      <c r="B1999" s="20"/>
      <c r="C1999" s="20"/>
      <c r="D1999" s="20"/>
      <c r="E1999" s="20"/>
    </row>
    <row r="2000" spans="1:5" x14ac:dyDescent="0.25">
      <c r="A2000" s="20"/>
      <c r="B2000" s="20"/>
      <c r="C2000" s="20"/>
      <c r="D2000" s="20"/>
      <c r="E2000" s="20"/>
    </row>
    <row r="2001" spans="1:5" x14ac:dyDescent="0.25">
      <c r="A2001" s="20"/>
      <c r="B2001" s="20"/>
      <c r="C2001" s="20"/>
      <c r="D2001" s="20"/>
      <c r="E2001" s="20"/>
    </row>
    <row r="2002" spans="1:5" x14ac:dyDescent="0.25">
      <c r="A2002" s="20"/>
      <c r="B2002" s="20"/>
      <c r="C2002" s="20"/>
      <c r="D2002" s="20"/>
      <c r="E2002" s="20"/>
    </row>
    <row r="2003" spans="1:5" x14ac:dyDescent="0.25">
      <c r="A2003" s="20"/>
      <c r="B2003" s="20"/>
      <c r="C2003" s="20"/>
      <c r="D2003" s="20"/>
      <c r="E2003" s="20"/>
    </row>
    <row r="2004" spans="1:5" x14ac:dyDescent="0.25">
      <c r="A2004" s="20"/>
      <c r="B2004" s="20"/>
      <c r="C2004" s="20"/>
      <c r="D2004" s="20"/>
      <c r="E2004" s="20"/>
    </row>
    <row r="2005" spans="1:5" x14ac:dyDescent="0.25">
      <c r="A2005" s="20"/>
      <c r="B2005" s="20"/>
      <c r="C2005" s="20"/>
      <c r="D2005" s="20"/>
      <c r="E2005" s="20"/>
    </row>
    <row r="2006" spans="1:5" x14ac:dyDescent="0.25">
      <c r="A2006" s="20"/>
      <c r="B2006" s="20"/>
      <c r="C2006" s="20"/>
      <c r="D2006" s="20"/>
      <c r="E2006" s="20"/>
    </row>
    <row r="2007" spans="1:5" x14ac:dyDescent="0.25">
      <c r="A2007" s="20"/>
      <c r="B2007" s="20"/>
      <c r="C2007" s="20"/>
      <c r="D2007" s="20"/>
      <c r="E2007" s="20"/>
    </row>
    <row r="2008" spans="1:5" x14ac:dyDescent="0.25">
      <c r="A2008" s="20"/>
      <c r="B2008" s="20"/>
      <c r="C2008" s="20"/>
      <c r="D2008" s="20"/>
      <c r="E2008" s="20"/>
    </row>
    <row r="2009" spans="1:5" x14ac:dyDescent="0.25">
      <c r="A2009" s="20"/>
      <c r="B2009" s="20"/>
      <c r="C2009" s="20"/>
      <c r="D2009" s="20"/>
      <c r="E2009" s="20"/>
    </row>
    <row r="2010" spans="1:5" x14ac:dyDescent="0.25">
      <c r="A2010" s="20"/>
      <c r="B2010" s="20"/>
      <c r="C2010" s="20"/>
      <c r="D2010" s="20"/>
      <c r="E2010" s="20"/>
    </row>
    <row r="2011" spans="1:5" x14ac:dyDescent="0.25">
      <c r="A2011" s="20"/>
      <c r="B2011" s="20"/>
      <c r="C2011" s="20"/>
      <c r="D2011" s="20"/>
      <c r="E2011" s="20"/>
    </row>
    <row r="2012" spans="1:5" x14ac:dyDescent="0.25">
      <c r="A2012" s="20"/>
      <c r="B2012" s="20"/>
      <c r="C2012" s="20"/>
      <c r="D2012" s="20"/>
      <c r="E2012" s="20"/>
    </row>
    <row r="2013" spans="1:5" x14ac:dyDescent="0.25">
      <c r="A2013" s="20"/>
      <c r="B2013" s="20"/>
      <c r="C2013" s="20"/>
      <c r="D2013" s="20"/>
      <c r="E2013" s="20"/>
    </row>
    <row r="2014" spans="1:5" x14ac:dyDescent="0.25">
      <c r="A2014" s="20"/>
      <c r="B2014" s="20"/>
      <c r="C2014" s="20"/>
      <c r="D2014" s="20"/>
      <c r="E2014" s="20"/>
    </row>
    <row r="2015" spans="1:5" x14ac:dyDescent="0.25">
      <c r="A2015" s="20"/>
      <c r="B2015" s="20"/>
      <c r="C2015" s="20"/>
      <c r="D2015" s="20"/>
      <c r="E2015" s="20"/>
    </row>
    <row r="2016" spans="1:5" x14ac:dyDescent="0.25">
      <c r="A2016" s="20"/>
      <c r="B2016" s="20"/>
      <c r="C2016" s="20"/>
      <c r="D2016" s="20"/>
      <c r="E2016" s="20"/>
    </row>
    <row r="2017" spans="1:5" x14ac:dyDescent="0.25">
      <c r="A2017" s="20"/>
      <c r="B2017" s="20"/>
      <c r="C2017" s="20"/>
      <c r="D2017" s="20"/>
      <c r="E2017" s="20"/>
    </row>
    <row r="2018" spans="1:5" x14ac:dyDescent="0.25">
      <c r="A2018" s="20"/>
      <c r="B2018" s="20"/>
      <c r="C2018" s="20"/>
      <c r="D2018" s="20"/>
      <c r="E2018" s="20"/>
    </row>
    <row r="2019" spans="1:5" x14ac:dyDescent="0.25">
      <c r="A2019" s="20"/>
      <c r="B2019" s="20"/>
      <c r="C2019" s="20"/>
      <c r="D2019" s="20"/>
      <c r="E2019" s="20"/>
    </row>
    <row r="2020" spans="1:5" x14ac:dyDescent="0.25">
      <c r="A2020" s="20"/>
      <c r="B2020" s="20"/>
      <c r="C2020" s="20"/>
      <c r="D2020" s="20"/>
      <c r="E2020" s="20"/>
    </row>
    <row r="2021" spans="1:5" x14ac:dyDescent="0.25">
      <c r="A2021" s="20"/>
      <c r="B2021" s="20"/>
      <c r="C2021" s="20"/>
      <c r="D2021" s="20"/>
      <c r="E2021" s="20"/>
    </row>
    <row r="2022" spans="1:5" x14ac:dyDescent="0.25">
      <c r="A2022" s="20"/>
      <c r="B2022" s="20"/>
      <c r="C2022" s="20"/>
      <c r="D2022" s="20"/>
      <c r="E2022" s="20"/>
    </row>
    <row r="2023" spans="1:5" x14ac:dyDescent="0.25">
      <c r="A2023" s="20"/>
      <c r="B2023" s="20"/>
      <c r="C2023" s="20"/>
      <c r="D2023" s="20"/>
      <c r="E2023" s="20"/>
    </row>
    <row r="2024" spans="1:5" x14ac:dyDescent="0.25">
      <c r="A2024" s="20"/>
      <c r="B2024" s="20"/>
      <c r="C2024" s="20"/>
      <c r="D2024" s="20"/>
      <c r="E2024" s="20"/>
    </row>
    <row r="2025" spans="1:5" x14ac:dyDescent="0.25">
      <c r="A2025" s="20"/>
      <c r="B2025" s="20"/>
      <c r="C2025" s="20"/>
      <c r="D2025" s="20"/>
      <c r="E2025" s="20"/>
    </row>
    <row r="2026" spans="1:5" x14ac:dyDescent="0.25">
      <c r="A2026" s="20"/>
      <c r="B2026" s="20"/>
      <c r="C2026" s="20"/>
      <c r="D2026" s="20"/>
      <c r="E2026" s="20"/>
    </row>
    <row r="2027" spans="1:5" x14ac:dyDescent="0.25">
      <c r="A2027" s="20"/>
      <c r="B2027" s="20"/>
      <c r="C2027" s="20"/>
      <c r="D2027" s="20"/>
      <c r="E2027" s="20"/>
    </row>
    <row r="2028" spans="1:5" x14ac:dyDescent="0.25">
      <c r="A2028" s="20"/>
      <c r="B2028" s="20"/>
      <c r="C2028" s="20"/>
      <c r="D2028" s="20"/>
      <c r="E2028" s="20"/>
    </row>
    <row r="2029" spans="1:5" x14ac:dyDescent="0.25">
      <c r="A2029" s="20"/>
      <c r="B2029" s="20"/>
      <c r="C2029" s="20"/>
      <c r="D2029" s="20"/>
      <c r="E2029" s="20"/>
    </row>
    <row r="2030" spans="1:5" x14ac:dyDescent="0.25">
      <c r="A2030" s="20"/>
      <c r="B2030" s="20"/>
      <c r="C2030" s="20"/>
      <c r="D2030" s="20"/>
      <c r="E2030" s="20"/>
    </row>
    <row r="2031" spans="1:5" x14ac:dyDescent="0.25">
      <c r="A2031" s="20"/>
      <c r="B2031" s="20"/>
      <c r="C2031" s="20"/>
      <c r="D2031" s="20"/>
      <c r="E2031" s="20"/>
    </row>
    <row r="2032" spans="1:5" x14ac:dyDescent="0.25">
      <c r="A2032" s="20"/>
      <c r="B2032" s="20"/>
      <c r="C2032" s="20"/>
      <c r="D2032" s="20"/>
      <c r="E2032" s="20"/>
    </row>
    <row r="2033" spans="1:5" x14ac:dyDescent="0.25">
      <c r="A2033" s="20"/>
      <c r="B2033" s="20"/>
      <c r="C2033" s="20"/>
      <c r="D2033" s="20"/>
      <c r="E2033" s="20"/>
    </row>
    <row r="2034" spans="1:5" x14ac:dyDescent="0.25">
      <c r="A2034" s="20"/>
      <c r="B2034" s="20"/>
      <c r="C2034" s="20"/>
      <c r="D2034" s="20"/>
      <c r="E2034" s="20"/>
    </row>
    <row r="2035" spans="1:5" x14ac:dyDescent="0.25">
      <c r="A2035" s="20"/>
      <c r="B2035" s="20"/>
      <c r="C2035" s="20"/>
      <c r="D2035" s="20"/>
      <c r="E2035" s="20"/>
    </row>
    <row r="2036" spans="1:5" x14ac:dyDescent="0.25">
      <c r="A2036" s="20"/>
      <c r="B2036" s="20"/>
      <c r="C2036" s="20"/>
      <c r="D2036" s="20"/>
      <c r="E2036" s="20"/>
    </row>
    <row r="2037" spans="1:5" x14ac:dyDescent="0.25">
      <c r="A2037" s="20"/>
      <c r="B2037" s="20"/>
      <c r="C2037" s="20"/>
      <c r="D2037" s="20"/>
      <c r="E2037" s="20"/>
    </row>
    <row r="2038" spans="1:5" x14ac:dyDescent="0.25">
      <c r="A2038" s="20"/>
      <c r="B2038" s="20"/>
      <c r="C2038" s="20"/>
      <c r="D2038" s="20"/>
      <c r="E2038" s="20"/>
    </row>
    <row r="2039" spans="1:5" x14ac:dyDescent="0.25">
      <c r="A2039" s="20"/>
      <c r="B2039" s="20"/>
      <c r="C2039" s="20"/>
      <c r="D2039" s="20"/>
      <c r="E2039" s="20"/>
    </row>
    <row r="2040" spans="1:5" x14ac:dyDescent="0.25">
      <c r="A2040" s="20"/>
      <c r="B2040" s="20"/>
      <c r="C2040" s="20"/>
      <c r="D2040" s="20"/>
      <c r="E2040" s="20"/>
    </row>
    <row r="2041" spans="1:5" x14ac:dyDescent="0.25">
      <c r="A2041" s="20"/>
      <c r="B2041" s="20"/>
      <c r="C2041" s="20"/>
      <c r="D2041" s="20"/>
      <c r="E2041" s="20"/>
    </row>
    <row r="2042" spans="1:5" x14ac:dyDescent="0.25">
      <c r="A2042" s="20"/>
      <c r="B2042" s="20"/>
      <c r="C2042" s="20"/>
      <c r="D2042" s="20"/>
      <c r="E2042" s="20"/>
    </row>
    <row r="2043" spans="1:5" x14ac:dyDescent="0.25">
      <c r="A2043" s="20"/>
      <c r="B2043" s="20"/>
      <c r="C2043" s="20"/>
      <c r="D2043" s="20"/>
      <c r="E2043" s="20"/>
    </row>
    <row r="2044" spans="1:5" x14ac:dyDescent="0.25">
      <c r="A2044" s="20"/>
      <c r="B2044" s="20"/>
      <c r="C2044" s="20"/>
      <c r="D2044" s="20"/>
      <c r="E2044" s="20"/>
    </row>
    <row r="2045" spans="1:5" x14ac:dyDescent="0.25">
      <c r="A2045" s="20"/>
      <c r="B2045" s="20"/>
      <c r="C2045" s="20"/>
      <c r="D2045" s="20"/>
      <c r="E2045" s="20"/>
    </row>
    <row r="2046" spans="1:5" x14ac:dyDescent="0.25">
      <c r="A2046" s="20"/>
      <c r="B2046" s="20"/>
      <c r="C2046" s="20"/>
      <c r="D2046" s="20"/>
      <c r="E2046" s="20"/>
    </row>
    <row r="2047" spans="1:5" x14ac:dyDescent="0.25">
      <c r="A2047" s="20"/>
      <c r="B2047" s="20"/>
      <c r="C2047" s="20"/>
      <c r="D2047" s="20"/>
      <c r="E2047" s="20"/>
    </row>
    <row r="2048" spans="1:5" x14ac:dyDescent="0.25">
      <c r="A2048" s="20"/>
      <c r="B2048" s="20"/>
      <c r="C2048" s="20"/>
      <c r="D2048" s="20"/>
      <c r="E2048" s="20"/>
    </row>
    <row r="2049" spans="1:5" x14ac:dyDescent="0.25">
      <c r="A2049" s="20"/>
      <c r="B2049" s="20"/>
      <c r="C2049" s="20"/>
      <c r="D2049" s="20"/>
      <c r="E2049" s="20"/>
    </row>
    <row r="2050" spans="1:5" x14ac:dyDescent="0.25">
      <c r="A2050" s="20"/>
      <c r="B2050" s="20"/>
      <c r="C2050" s="20"/>
      <c r="D2050" s="20"/>
      <c r="E2050" s="20"/>
    </row>
    <row r="2051" spans="1:5" x14ac:dyDescent="0.25">
      <c r="A2051" s="20"/>
      <c r="B2051" s="20"/>
      <c r="C2051" s="20"/>
      <c r="D2051" s="20"/>
      <c r="E2051" s="20"/>
    </row>
    <row r="2052" spans="1:5" x14ac:dyDescent="0.25">
      <c r="A2052" s="20"/>
      <c r="B2052" s="20"/>
      <c r="C2052" s="20"/>
      <c r="D2052" s="20"/>
      <c r="E2052" s="20"/>
    </row>
    <row r="2053" spans="1:5" x14ac:dyDescent="0.25">
      <c r="A2053" s="20"/>
      <c r="B2053" s="20"/>
      <c r="C2053" s="20"/>
      <c r="D2053" s="20"/>
      <c r="E2053" s="20"/>
    </row>
    <row r="2054" spans="1:5" x14ac:dyDescent="0.25">
      <c r="A2054" s="20"/>
      <c r="B2054" s="20"/>
      <c r="C2054" s="20"/>
      <c r="D2054" s="20"/>
      <c r="E2054" s="20"/>
    </row>
    <row r="2055" spans="1:5" x14ac:dyDescent="0.25">
      <c r="A2055" s="20"/>
      <c r="B2055" s="20"/>
      <c r="C2055" s="20"/>
      <c r="D2055" s="20"/>
      <c r="E2055" s="20"/>
    </row>
    <row r="2056" spans="1:5" x14ac:dyDescent="0.25">
      <c r="A2056" s="20"/>
      <c r="B2056" s="20"/>
      <c r="C2056" s="20"/>
      <c r="D2056" s="20"/>
      <c r="E2056" s="20"/>
    </row>
    <row r="2057" spans="1:5" x14ac:dyDescent="0.25">
      <c r="A2057" s="20"/>
      <c r="B2057" s="20"/>
      <c r="C2057" s="20"/>
      <c r="D2057" s="20"/>
      <c r="E2057" s="20"/>
    </row>
    <row r="2058" spans="1:5" x14ac:dyDescent="0.25">
      <c r="A2058" s="20"/>
      <c r="B2058" s="20"/>
      <c r="C2058" s="20"/>
      <c r="D2058" s="20"/>
      <c r="E2058" s="20"/>
    </row>
    <row r="2059" spans="1:5" x14ac:dyDescent="0.25">
      <c r="A2059" s="20"/>
      <c r="B2059" s="20"/>
      <c r="C2059" s="20"/>
      <c r="D2059" s="20"/>
      <c r="E2059" s="20"/>
    </row>
    <row r="2060" spans="1:5" x14ac:dyDescent="0.25">
      <c r="A2060" s="20"/>
      <c r="B2060" s="20"/>
      <c r="C2060" s="20"/>
      <c r="D2060" s="20"/>
      <c r="E2060" s="20"/>
    </row>
    <row r="2061" spans="1:5" x14ac:dyDescent="0.25">
      <c r="A2061" s="20"/>
      <c r="B2061" s="20"/>
      <c r="C2061" s="20"/>
      <c r="D2061" s="20"/>
      <c r="E2061" s="20"/>
    </row>
    <row r="2062" spans="1:5" x14ac:dyDescent="0.25">
      <c r="A2062" s="20"/>
      <c r="B2062" s="20"/>
      <c r="C2062" s="20"/>
      <c r="D2062" s="20"/>
      <c r="E2062" s="20"/>
    </row>
    <row r="2063" spans="1:5" x14ac:dyDescent="0.25">
      <c r="A2063" s="20"/>
      <c r="B2063" s="20"/>
      <c r="C2063" s="20"/>
      <c r="D2063" s="20"/>
      <c r="E2063" s="20"/>
    </row>
    <row r="2064" spans="1:5" x14ac:dyDescent="0.25">
      <c r="A2064" s="20"/>
      <c r="B2064" s="20"/>
      <c r="C2064" s="20"/>
      <c r="D2064" s="20"/>
      <c r="E2064" s="20"/>
    </row>
    <row r="2065" spans="1:5" x14ac:dyDescent="0.25">
      <c r="A2065" s="20"/>
      <c r="B2065" s="20"/>
      <c r="C2065" s="20"/>
      <c r="D2065" s="20"/>
      <c r="E2065" s="20"/>
    </row>
    <row r="2066" spans="1:5" x14ac:dyDescent="0.25">
      <c r="A2066" s="20"/>
      <c r="B2066" s="20"/>
      <c r="C2066" s="20"/>
      <c r="D2066" s="20"/>
      <c r="E2066" s="20"/>
    </row>
    <row r="2067" spans="1:5" x14ac:dyDescent="0.25">
      <c r="A2067" s="20"/>
      <c r="B2067" s="20"/>
      <c r="C2067" s="20"/>
      <c r="D2067" s="20"/>
      <c r="E2067" s="20"/>
    </row>
    <row r="2068" spans="1:5" x14ac:dyDescent="0.25">
      <c r="A2068" s="20"/>
      <c r="B2068" s="20"/>
      <c r="C2068" s="20"/>
      <c r="D2068" s="20"/>
      <c r="E2068" s="20"/>
    </row>
    <row r="2069" spans="1:5" x14ac:dyDescent="0.25">
      <c r="A2069" s="20"/>
      <c r="B2069" s="20"/>
      <c r="C2069" s="20"/>
      <c r="D2069" s="20"/>
      <c r="E2069" s="20"/>
    </row>
    <row r="2070" spans="1:5" x14ac:dyDescent="0.25">
      <c r="A2070" s="20"/>
      <c r="B2070" s="20"/>
      <c r="C2070" s="20"/>
      <c r="D2070" s="20"/>
      <c r="E2070" s="20"/>
    </row>
    <row r="2071" spans="1:5" x14ac:dyDescent="0.25">
      <c r="A2071" s="20"/>
      <c r="B2071" s="20"/>
      <c r="C2071" s="20"/>
      <c r="D2071" s="20"/>
      <c r="E2071" s="20"/>
    </row>
    <row r="2072" spans="1:5" x14ac:dyDescent="0.25">
      <c r="A2072" s="20"/>
      <c r="B2072" s="20"/>
      <c r="C2072" s="20"/>
      <c r="D2072" s="20"/>
      <c r="E2072" s="20"/>
    </row>
    <row r="2073" spans="1:5" x14ac:dyDescent="0.25">
      <c r="A2073" s="20"/>
      <c r="B2073" s="20"/>
      <c r="C2073" s="20"/>
      <c r="D2073" s="20"/>
      <c r="E2073" s="20"/>
    </row>
    <row r="2074" spans="1:5" x14ac:dyDescent="0.25">
      <c r="A2074" s="20"/>
      <c r="B2074" s="20"/>
      <c r="C2074" s="20"/>
      <c r="D2074" s="20"/>
      <c r="E2074" s="20"/>
    </row>
    <row r="2075" spans="1:5" x14ac:dyDescent="0.25">
      <c r="A2075" s="20"/>
      <c r="B2075" s="20"/>
      <c r="C2075" s="20"/>
      <c r="D2075" s="20"/>
      <c r="E2075" s="20"/>
    </row>
    <row r="2076" spans="1:5" x14ac:dyDescent="0.25">
      <c r="A2076" s="20"/>
      <c r="B2076" s="20"/>
      <c r="C2076" s="20"/>
      <c r="D2076" s="20"/>
      <c r="E2076" s="20"/>
    </row>
    <row r="2077" spans="1:5" x14ac:dyDescent="0.25">
      <c r="A2077" s="20"/>
      <c r="B2077" s="20"/>
      <c r="C2077" s="20"/>
      <c r="D2077" s="20"/>
      <c r="E2077" s="20"/>
    </row>
    <row r="2078" spans="1:5" x14ac:dyDescent="0.25">
      <c r="A2078" s="20"/>
      <c r="B2078" s="20"/>
      <c r="C2078" s="20"/>
      <c r="D2078" s="20"/>
      <c r="E2078" s="20"/>
    </row>
    <row r="2079" spans="1:5" x14ac:dyDescent="0.25">
      <c r="A2079" s="20"/>
      <c r="B2079" s="20"/>
      <c r="C2079" s="20"/>
      <c r="D2079" s="20"/>
      <c r="E2079" s="20"/>
    </row>
    <row r="2080" spans="1:5" x14ac:dyDescent="0.25">
      <c r="A2080" s="20"/>
      <c r="B2080" s="20"/>
      <c r="C2080" s="20"/>
      <c r="D2080" s="20"/>
      <c r="E2080" s="20"/>
    </row>
    <row r="2081" spans="1:5" x14ac:dyDescent="0.25">
      <c r="A2081" s="20"/>
      <c r="B2081" s="20"/>
      <c r="C2081" s="20"/>
      <c r="D2081" s="20"/>
      <c r="E2081" s="20"/>
    </row>
    <row r="2082" spans="1:5" x14ac:dyDescent="0.25">
      <c r="A2082" s="20"/>
      <c r="B2082" s="20"/>
      <c r="C2082" s="20"/>
      <c r="D2082" s="20"/>
      <c r="E2082" s="20"/>
    </row>
    <row r="2083" spans="1:5" x14ac:dyDescent="0.25">
      <c r="A2083" s="20"/>
      <c r="B2083" s="20"/>
      <c r="C2083" s="20"/>
      <c r="D2083" s="20"/>
      <c r="E2083" s="20"/>
    </row>
    <row r="2084" spans="1:5" x14ac:dyDescent="0.25">
      <c r="A2084" s="20"/>
      <c r="B2084" s="20"/>
      <c r="C2084" s="20"/>
      <c r="D2084" s="20"/>
      <c r="E2084" s="20"/>
    </row>
    <row r="2085" spans="1:5" x14ac:dyDescent="0.25">
      <c r="A2085" s="20"/>
      <c r="B2085" s="20"/>
      <c r="C2085" s="20"/>
      <c r="D2085" s="20"/>
      <c r="E2085" s="20"/>
    </row>
    <row r="2086" spans="1:5" x14ac:dyDescent="0.25">
      <c r="A2086" s="20"/>
      <c r="B2086" s="20"/>
      <c r="C2086" s="20"/>
      <c r="D2086" s="20"/>
      <c r="E2086" s="20"/>
    </row>
    <row r="2087" spans="1:5" x14ac:dyDescent="0.25">
      <c r="A2087" s="20"/>
      <c r="B2087" s="20"/>
      <c r="C2087" s="20"/>
      <c r="D2087" s="20"/>
      <c r="E2087" s="20"/>
    </row>
    <row r="2088" spans="1:5" x14ac:dyDescent="0.25">
      <c r="A2088" s="20"/>
      <c r="B2088" s="20"/>
      <c r="C2088" s="20"/>
      <c r="D2088" s="20"/>
      <c r="E2088" s="20"/>
    </row>
    <row r="2089" spans="1:5" x14ac:dyDescent="0.25">
      <c r="A2089" s="20"/>
      <c r="B2089" s="20"/>
      <c r="C2089" s="20"/>
      <c r="D2089" s="20"/>
      <c r="E2089" s="20"/>
    </row>
    <row r="2090" spans="1:5" x14ac:dyDescent="0.25">
      <c r="A2090" s="20"/>
      <c r="B2090" s="20"/>
      <c r="C2090" s="20"/>
      <c r="D2090" s="20"/>
      <c r="E2090" s="20"/>
    </row>
    <row r="2091" spans="1:5" x14ac:dyDescent="0.25">
      <c r="A2091" s="20"/>
      <c r="B2091" s="20"/>
      <c r="C2091" s="20"/>
      <c r="D2091" s="20"/>
      <c r="E2091" s="20"/>
    </row>
    <row r="2092" spans="1:5" x14ac:dyDescent="0.25">
      <c r="A2092" s="20"/>
      <c r="B2092" s="20"/>
      <c r="C2092" s="20"/>
      <c r="D2092" s="20"/>
      <c r="E2092" s="20"/>
    </row>
    <row r="2093" spans="1:5" x14ac:dyDescent="0.25">
      <c r="A2093" s="20"/>
      <c r="B2093" s="20"/>
      <c r="C2093" s="20"/>
      <c r="D2093" s="20"/>
      <c r="E2093" s="20"/>
    </row>
    <row r="2094" spans="1:5" x14ac:dyDescent="0.25">
      <c r="A2094" s="20"/>
      <c r="B2094" s="20"/>
      <c r="C2094" s="20"/>
      <c r="D2094" s="20"/>
      <c r="E2094" s="20"/>
    </row>
    <row r="2095" spans="1:5" x14ac:dyDescent="0.25">
      <c r="A2095" s="20"/>
      <c r="B2095" s="20"/>
      <c r="C2095" s="20"/>
      <c r="D2095" s="20"/>
      <c r="E2095" s="20"/>
    </row>
    <row r="2096" spans="1:5" x14ac:dyDescent="0.25">
      <c r="A2096" s="20"/>
      <c r="B2096" s="20"/>
      <c r="C2096" s="20"/>
      <c r="D2096" s="20"/>
      <c r="E2096" s="20"/>
    </row>
    <row r="2097" spans="1:5" x14ac:dyDescent="0.25">
      <c r="A2097" s="20"/>
      <c r="B2097" s="20"/>
      <c r="C2097" s="20"/>
      <c r="D2097" s="20"/>
      <c r="E2097" s="20"/>
    </row>
    <row r="2098" spans="1:5" x14ac:dyDescent="0.25">
      <c r="A2098" s="20"/>
      <c r="B2098" s="20"/>
      <c r="C2098" s="20"/>
      <c r="D2098" s="20"/>
      <c r="E2098" s="20"/>
    </row>
    <row r="2099" spans="1:5" x14ac:dyDescent="0.25">
      <c r="A2099" s="20"/>
      <c r="B2099" s="20"/>
      <c r="C2099" s="20"/>
      <c r="D2099" s="20"/>
      <c r="E2099" s="20"/>
    </row>
    <row r="2100" spans="1:5" x14ac:dyDescent="0.25">
      <c r="A2100" s="20"/>
      <c r="B2100" s="20"/>
      <c r="C2100" s="20"/>
      <c r="D2100" s="20"/>
      <c r="E2100" s="20"/>
    </row>
    <row r="2101" spans="1:5" x14ac:dyDescent="0.25">
      <c r="A2101" s="20"/>
      <c r="B2101" s="20"/>
      <c r="C2101" s="20"/>
      <c r="D2101" s="20"/>
      <c r="E2101" s="20"/>
    </row>
    <row r="2102" spans="1:5" x14ac:dyDescent="0.25">
      <c r="A2102" s="20"/>
      <c r="B2102" s="20"/>
      <c r="C2102" s="20"/>
      <c r="D2102" s="20"/>
      <c r="E2102" s="20"/>
    </row>
    <row r="2103" spans="1:5" x14ac:dyDescent="0.25">
      <c r="A2103" s="20"/>
      <c r="B2103" s="20"/>
      <c r="C2103" s="20"/>
      <c r="D2103" s="20"/>
      <c r="E2103" s="20"/>
    </row>
    <row r="2104" spans="1:5" x14ac:dyDescent="0.25">
      <c r="A2104" s="20"/>
      <c r="B2104" s="20"/>
      <c r="C2104" s="20"/>
      <c r="D2104" s="20"/>
      <c r="E2104" s="20"/>
    </row>
    <row r="2105" spans="1:5" x14ac:dyDescent="0.25">
      <c r="A2105" s="20"/>
      <c r="B2105" s="20"/>
      <c r="C2105" s="20"/>
      <c r="D2105" s="20"/>
      <c r="E2105" s="20"/>
    </row>
    <row r="2106" spans="1:5" x14ac:dyDescent="0.25">
      <c r="A2106" s="20"/>
      <c r="B2106" s="20"/>
      <c r="C2106" s="20"/>
      <c r="D2106" s="20"/>
      <c r="E2106" s="20"/>
    </row>
    <row r="2107" spans="1:5" x14ac:dyDescent="0.25">
      <c r="A2107" s="20"/>
      <c r="B2107" s="20"/>
      <c r="C2107" s="20"/>
      <c r="D2107" s="20"/>
      <c r="E2107" s="20"/>
    </row>
    <row r="2108" spans="1:5" x14ac:dyDescent="0.25">
      <c r="A2108" s="20"/>
      <c r="B2108" s="20"/>
      <c r="C2108" s="20"/>
      <c r="D2108" s="20"/>
      <c r="E2108" s="20"/>
    </row>
    <row r="2109" spans="1:5" x14ac:dyDescent="0.25">
      <c r="A2109" s="20"/>
      <c r="B2109" s="20"/>
      <c r="C2109" s="20"/>
      <c r="D2109" s="20"/>
      <c r="E2109" s="20"/>
    </row>
    <row r="2110" spans="1:5" x14ac:dyDescent="0.25">
      <c r="A2110" s="20"/>
      <c r="B2110" s="20"/>
      <c r="C2110" s="20"/>
      <c r="D2110" s="20"/>
      <c r="E2110" s="20"/>
    </row>
    <row r="2111" spans="1:5" x14ac:dyDescent="0.25">
      <c r="A2111" s="20"/>
      <c r="B2111" s="20"/>
      <c r="C2111" s="20"/>
      <c r="D2111" s="20"/>
      <c r="E2111" s="20"/>
    </row>
    <row r="2112" spans="1:5" x14ac:dyDescent="0.25">
      <c r="A2112" s="20"/>
      <c r="B2112" s="20"/>
      <c r="C2112" s="20"/>
      <c r="D2112" s="20"/>
      <c r="E2112" s="20"/>
    </row>
    <row r="2113" spans="1:5" x14ac:dyDescent="0.25">
      <c r="A2113" s="20"/>
      <c r="B2113" s="20"/>
      <c r="C2113" s="20"/>
      <c r="D2113" s="20"/>
      <c r="E2113" s="20"/>
    </row>
    <row r="2114" spans="1:5" x14ac:dyDescent="0.25">
      <c r="A2114" s="20"/>
      <c r="B2114" s="20"/>
      <c r="C2114" s="20"/>
      <c r="D2114" s="20"/>
      <c r="E2114" s="20"/>
    </row>
    <row r="2115" spans="1:5" x14ac:dyDescent="0.25">
      <c r="A2115" s="20"/>
      <c r="B2115" s="20"/>
      <c r="C2115" s="20"/>
      <c r="D2115" s="20"/>
      <c r="E2115" s="20"/>
    </row>
    <row r="2116" spans="1:5" x14ac:dyDescent="0.25">
      <c r="A2116" s="20"/>
      <c r="B2116" s="20"/>
      <c r="C2116" s="20"/>
      <c r="D2116" s="20"/>
      <c r="E2116" s="20"/>
    </row>
    <row r="2117" spans="1:5" x14ac:dyDescent="0.25">
      <c r="A2117" s="20"/>
      <c r="B2117" s="20"/>
      <c r="C2117" s="20"/>
      <c r="D2117" s="20"/>
      <c r="E2117" s="20"/>
    </row>
    <row r="2118" spans="1:5" x14ac:dyDescent="0.25">
      <c r="A2118" s="20"/>
      <c r="B2118" s="20"/>
      <c r="C2118" s="20"/>
      <c r="D2118" s="20"/>
      <c r="E2118" s="20"/>
    </row>
    <row r="2119" spans="1:5" x14ac:dyDescent="0.25">
      <c r="A2119" s="20"/>
      <c r="B2119" s="20"/>
      <c r="C2119" s="20"/>
      <c r="D2119" s="20"/>
      <c r="E2119" s="20"/>
    </row>
    <row r="2120" spans="1:5" x14ac:dyDescent="0.25">
      <c r="A2120" s="20"/>
      <c r="B2120" s="20"/>
      <c r="C2120" s="20"/>
      <c r="D2120" s="20"/>
      <c r="E2120" s="20"/>
    </row>
    <row r="2121" spans="1:5" x14ac:dyDescent="0.25">
      <c r="A2121" s="20"/>
      <c r="B2121" s="20"/>
      <c r="C2121" s="20"/>
      <c r="D2121" s="20"/>
      <c r="E2121" s="20"/>
    </row>
    <row r="2122" spans="1:5" x14ac:dyDescent="0.25">
      <c r="A2122" s="20"/>
      <c r="B2122" s="20"/>
      <c r="C2122" s="20"/>
      <c r="D2122" s="20"/>
      <c r="E2122" s="20"/>
    </row>
    <row r="2123" spans="1:5" x14ac:dyDescent="0.25">
      <c r="A2123" s="20"/>
      <c r="B2123" s="20"/>
      <c r="C2123" s="20"/>
      <c r="D2123" s="20"/>
      <c r="E2123" s="20"/>
    </row>
    <row r="2124" spans="1:5" x14ac:dyDescent="0.25">
      <c r="A2124" s="20"/>
      <c r="B2124" s="20"/>
      <c r="C2124" s="20"/>
      <c r="D2124" s="20"/>
      <c r="E2124" s="20"/>
    </row>
    <row r="2125" spans="1:5" x14ac:dyDescent="0.25">
      <c r="A2125" s="20"/>
      <c r="B2125" s="20"/>
      <c r="C2125" s="20"/>
      <c r="D2125" s="20"/>
      <c r="E2125" s="20"/>
    </row>
    <row r="2126" spans="1:5" x14ac:dyDescent="0.25">
      <c r="A2126" s="20"/>
      <c r="B2126" s="20"/>
      <c r="C2126" s="20"/>
      <c r="D2126" s="20"/>
      <c r="E2126" s="20"/>
    </row>
    <row r="2127" spans="1:5" x14ac:dyDescent="0.25">
      <c r="A2127" s="20"/>
      <c r="B2127" s="20"/>
      <c r="C2127" s="20"/>
      <c r="D2127" s="20"/>
      <c r="E2127" s="20"/>
    </row>
    <row r="2128" spans="1:5" x14ac:dyDescent="0.25">
      <c r="A2128" s="20"/>
      <c r="B2128" s="20"/>
      <c r="C2128" s="20"/>
      <c r="D2128" s="20"/>
      <c r="E2128" s="20"/>
    </row>
    <row r="2129" spans="1:5" x14ac:dyDescent="0.25">
      <c r="A2129" s="20"/>
      <c r="B2129" s="20"/>
      <c r="C2129" s="20"/>
      <c r="D2129" s="20"/>
      <c r="E2129" s="20"/>
    </row>
    <row r="2130" spans="1:5" x14ac:dyDescent="0.25">
      <c r="A2130" s="20"/>
      <c r="B2130" s="20"/>
      <c r="C2130" s="20"/>
      <c r="D2130" s="20"/>
      <c r="E2130" s="20"/>
    </row>
    <row r="2131" spans="1:5" x14ac:dyDescent="0.25">
      <c r="A2131" s="20"/>
      <c r="B2131" s="20"/>
      <c r="C2131" s="20"/>
      <c r="D2131" s="20"/>
      <c r="E2131" s="20"/>
    </row>
    <row r="2132" spans="1:5" x14ac:dyDescent="0.25">
      <c r="A2132" s="20"/>
      <c r="B2132" s="20"/>
      <c r="C2132" s="20"/>
      <c r="D2132" s="20"/>
      <c r="E2132" s="20"/>
    </row>
    <row r="2133" spans="1:5" x14ac:dyDescent="0.25">
      <c r="A2133" s="20"/>
      <c r="B2133" s="20"/>
      <c r="C2133" s="20"/>
      <c r="D2133" s="20"/>
      <c r="E2133" s="20"/>
    </row>
    <row r="2134" spans="1:5" x14ac:dyDescent="0.25">
      <c r="A2134" s="20"/>
      <c r="B2134" s="20"/>
      <c r="C2134" s="20"/>
      <c r="D2134" s="20"/>
      <c r="E2134" s="20"/>
    </row>
    <row r="2135" spans="1:5" x14ac:dyDescent="0.25">
      <c r="A2135" s="20"/>
      <c r="B2135" s="20"/>
      <c r="C2135" s="20"/>
      <c r="D2135" s="20"/>
      <c r="E2135" s="20"/>
    </row>
    <row r="2136" spans="1:5" x14ac:dyDescent="0.25">
      <c r="A2136" s="20"/>
      <c r="B2136" s="20"/>
      <c r="C2136" s="20"/>
      <c r="D2136" s="20"/>
      <c r="E2136" s="20"/>
    </row>
    <row r="2137" spans="1:5" x14ac:dyDescent="0.25">
      <c r="A2137" s="20"/>
      <c r="B2137" s="20"/>
      <c r="C2137" s="20"/>
      <c r="D2137" s="20"/>
      <c r="E2137" s="20"/>
    </row>
    <row r="2138" spans="1:5" x14ac:dyDescent="0.25">
      <c r="A2138" s="20"/>
      <c r="B2138" s="20"/>
      <c r="C2138" s="20"/>
      <c r="D2138" s="20"/>
      <c r="E2138" s="20"/>
    </row>
    <row r="2139" spans="1:5" x14ac:dyDescent="0.25">
      <c r="A2139" s="20"/>
      <c r="B2139" s="20"/>
      <c r="C2139" s="20"/>
      <c r="D2139" s="20"/>
      <c r="E2139" s="20"/>
    </row>
    <row r="2140" spans="1:5" x14ac:dyDescent="0.25">
      <c r="A2140" s="20"/>
      <c r="B2140" s="20"/>
      <c r="C2140" s="20"/>
      <c r="D2140" s="20"/>
      <c r="E2140" s="20"/>
    </row>
    <row r="2141" spans="1:5" x14ac:dyDescent="0.25">
      <c r="A2141" s="20"/>
      <c r="B2141" s="20"/>
      <c r="C2141" s="20"/>
      <c r="D2141" s="20"/>
      <c r="E2141" s="20"/>
    </row>
    <row r="2142" spans="1:5" x14ac:dyDescent="0.25">
      <c r="A2142" s="20"/>
      <c r="B2142" s="20"/>
      <c r="C2142" s="20"/>
      <c r="D2142" s="20"/>
      <c r="E2142" s="20"/>
    </row>
    <row r="2143" spans="1:5" x14ac:dyDescent="0.25">
      <c r="A2143" s="20"/>
      <c r="B2143" s="20"/>
      <c r="C2143" s="20"/>
      <c r="D2143" s="20"/>
      <c r="E2143" s="20"/>
    </row>
    <row r="2144" spans="1:5" x14ac:dyDescent="0.25">
      <c r="A2144" s="20"/>
      <c r="B2144" s="20"/>
      <c r="C2144" s="20"/>
      <c r="D2144" s="20"/>
      <c r="E2144" s="20"/>
    </row>
    <row r="2145" spans="1:5" x14ac:dyDescent="0.25">
      <c r="A2145" s="20"/>
      <c r="B2145" s="20"/>
      <c r="C2145" s="20"/>
      <c r="D2145" s="20"/>
      <c r="E2145" s="20"/>
    </row>
    <row r="2146" spans="1:5" x14ac:dyDescent="0.25">
      <c r="A2146" s="20"/>
      <c r="B2146" s="20"/>
      <c r="C2146" s="20"/>
      <c r="D2146" s="20"/>
      <c r="E2146" s="20"/>
    </row>
    <row r="2147" spans="1:5" x14ac:dyDescent="0.25">
      <c r="A2147" s="20"/>
      <c r="B2147" s="20"/>
      <c r="C2147" s="20"/>
      <c r="D2147" s="20"/>
      <c r="E2147" s="20"/>
    </row>
    <row r="2148" spans="1:5" x14ac:dyDescent="0.25">
      <c r="A2148" s="20"/>
      <c r="B2148" s="20"/>
      <c r="C2148" s="20"/>
      <c r="D2148" s="20"/>
      <c r="E2148" s="20"/>
    </row>
    <row r="2149" spans="1:5" x14ac:dyDescent="0.25">
      <c r="A2149" s="20"/>
      <c r="B2149" s="20"/>
      <c r="C2149" s="20"/>
      <c r="D2149" s="20"/>
      <c r="E2149" s="20"/>
    </row>
    <row r="2150" spans="1:5" x14ac:dyDescent="0.25">
      <c r="A2150" s="20"/>
      <c r="B2150" s="20"/>
      <c r="C2150" s="20"/>
      <c r="D2150" s="20"/>
      <c r="E2150" s="20"/>
    </row>
    <row r="2151" spans="1:5" x14ac:dyDescent="0.25">
      <c r="A2151" s="20"/>
      <c r="B2151" s="20"/>
      <c r="C2151" s="20"/>
      <c r="D2151" s="20"/>
      <c r="E2151" s="20"/>
    </row>
    <row r="2152" spans="1:5" x14ac:dyDescent="0.25">
      <c r="A2152" s="20"/>
      <c r="B2152" s="20"/>
      <c r="C2152" s="20"/>
      <c r="D2152" s="20"/>
      <c r="E2152" s="20"/>
    </row>
    <row r="2153" spans="1:5" x14ac:dyDescent="0.25">
      <c r="A2153" s="20"/>
      <c r="B2153" s="20"/>
      <c r="C2153" s="20"/>
      <c r="D2153" s="20"/>
      <c r="E2153" s="20"/>
    </row>
    <row r="2154" spans="1:5" x14ac:dyDescent="0.25">
      <c r="A2154" s="20"/>
      <c r="B2154" s="20"/>
      <c r="C2154" s="20"/>
      <c r="D2154" s="20"/>
      <c r="E2154" s="20"/>
    </row>
    <row r="2155" spans="1:5" x14ac:dyDescent="0.25">
      <c r="A2155" s="20"/>
      <c r="B2155" s="20"/>
      <c r="C2155" s="20"/>
      <c r="D2155" s="20"/>
      <c r="E2155" s="20"/>
    </row>
    <row r="2156" spans="1:5" x14ac:dyDescent="0.25">
      <c r="A2156" s="20"/>
      <c r="B2156" s="20"/>
      <c r="C2156" s="20"/>
      <c r="D2156" s="20"/>
      <c r="E2156" s="20"/>
    </row>
    <row r="2157" spans="1:5" x14ac:dyDescent="0.25">
      <c r="A2157" s="20"/>
      <c r="B2157" s="20"/>
      <c r="C2157" s="20"/>
      <c r="D2157" s="20"/>
      <c r="E2157" s="20"/>
    </row>
    <row r="2158" spans="1:5" x14ac:dyDescent="0.25">
      <c r="A2158" s="20"/>
      <c r="B2158" s="20"/>
      <c r="C2158" s="20"/>
      <c r="D2158" s="20"/>
      <c r="E2158" s="20"/>
    </row>
    <row r="2159" spans="1:5" x14ac:dyDescent="0.25">
      <c r="A2159" s="20"/>
      <c r="B2159" s="20"/>
      <c r="C2159" s="20"/>
      <c r="D2159" s="20"/>
      <c r="E2159" s="20"/>
    </row>
    <row r="2160" spans="1:5" x14ac:dyDescent="0.25">
      <c r="A2160" s="20"/>
      <c r="B2160" s="20"/>
      <c r="C2160" s="20"/>
      <c r="D2160" s="20"/>
      <c r="E2160" s="20"/>
    </row>
    <row r="2161" spans="1:5" x14ac:dyDescent="0.25">
      <c r="A2161" s="20"/>
      <c r="B2161" s="20"/>
      <c r="C2161" s="20"/>
      <c r="D2161" s="20"/>
      <c r="E2161" s="20"/>
    </row>
    <row r="2162" spans="1:5" x14ac:dyDescent="0.25">
      <c r="A2162" s="20"/>
      <c r="B2162" s="20"/>
      <c r="C2162" s="20"/>
      <c r="D2162" s="20"/>
      <c r="E2162" s="20"/>
    </row>
    <row r="2163" spans="1:5" x14ac:dyDescent="0.25">
      <c r="A2163" s="20"/>
      <c r="B2163" s="20"/>
      <c r="C2163" s="20"/>
      <c r="D2163" s="20"/>
      <c r="E2163" s="20"/>
    </row>
    <row r="2164" spans="1:5" x14ac:dyDescent="0.25">
      <c r="A2164" s="20"/>
      <c r="B2164" s="20"/>
      <c r="C2164" s="20"/>
      <c r="D2164" s="20"/>
      <c r="E2164" s="20"/>
    </row>
    <row r="2165" spans="1:5" x14ac:dyDescent="0.25">
      <c r="A2165" s="20"/>
      <c r="B2165" s="20"/>
      <c r="C2165" s="20"/>
      <c r="D2165" s="20"/>
      <c r="E2165" s="20"/>
    </row>
    <row r="2166" spans="1:5" x14ac:dyDescent="0.25">
      <c r="A2166" s="20"/>
      <c r="B2166" s="20"/>
      <c r="C2166" s="20"/>
      <c r="D2166" s="20"/>
      <c r="E2166" s="20"/>
    </row>
    <row r="2167" spans="1:5" x14ac:dyDescent="0.25">
      <c r="A2167" s="20"/>
      <c r="B2167" s="20"/>
      <c r="C2167" s="20"/>
      <c r="D2167" s="20"/>
      <c r="E2167" s="20"/>
    </row>
    <row r="2168" spans="1:5" x14ac:dyDescent="0.25">
      <c r="A2168" s="20"/>
      <c r="B2168" s="20"/>
      <c r="C2168" s="20"/>
      <c r="D2168" s="20"/>
      <c r="E2168" s="20"/>
    </row>
    <row r="2169" spans="1:5" x14ac:dyDescent="0.25">
      <c r="A2169" s="20"/>
      <c r="B2169" s="20"/>
      <c r="C2169" s="20"/>
      <c r="D2169" s="20"/>
      <c r="E2169" s="20"/>
    </row>
    <row r="2170" spans="1:5" x14ac:dyDescent="0.25">
      <c r="A2170" s="20"/>
      <c r="B2170" s="20"/>
      <c r="C2170" s="20"/>
      <c r="D2170" s="20"/>
      <c r="E2170" s="20"/>
    </row>
    <row r="2171" spans="1:5" x14ac:dyDescent="0.25">
      <c r="A2171" s="20"/>
      <c r="B2171" s="20"/>
      <c r="C2171" s="20"/>
      <c r="D2171" s="20"/>
      <c r="E2171" s="20"/>
    </row>
    <row r="2172" spans="1:5" x14ac:dyDescent="0.25">
      <c r="A2172" s="20"/>
      <c r="B2172" s="20"/>
      <c r="C2172" s="20"/>
      <c r="D2172" s="20"/>
      <c r="E2172" s="20"/>
    </row>
    <row r="2173" spans="1:5" x14ac:dyDescent="0.25">
      <c r="A2173" s="20"/>
      <c r="B2173" s="20"/>
      <c r="C2173" s="20"/>
      <c r="D2173" s="20"/>
      <c r="E2173" s="20"/>
    </row>
    <row r="2174" spans="1:5" x14ac:dyDescent="0.25">
      <c r="A2174" s="20"/>
      <c r="B2174" s="20"/>
      <c r="C2174" s="20"/>
      <c r="D2174" s="20"/>
      <c r="E2174" s="20"/>
    </row>
    <row r="2175" spans="1:5" x14ac:dyDescent="0.25">
      <c r="A2175" s="20"/>
      <c r="B2175" s="20"/>
      <c r="C2175" s="20"/>
      <c r="D2175" s="20"/>
      <c r="E2175" s="20"/>
    </row>
    <row r="2176" spans="1:5" x14ac:dyDescent="0.25">
      <c r="A2176" s="20"/>
      <c r="B2176" s="20"/>
      <c r="C2176" s="20"/>
      <c r="D2176" s="20"/>
      <c r="E2176" s="20"/>
    </row>
    <row r="2177" spans="1:5" x14ac:dyDescent="0.25">
      <c r="A2177" s="20"/>
      <c r="B2177" s="20"/>
      <c r="C2177" s="20"/>
      <c r="D2177" s="20"/>
      <c r="E2177" s="20"/>
    </row>
    <row r="2178" spans="1:5" x14ac:dyDescent="0.25">
      <c r="A2178" s="20"/>
      <c r="B2178" s="20"/>
      <c r="C2178" s="20"/>
      <c r="D2178" s="20"/>
      <c r="E2178" s="20"/>
    </row>
    <row r="2179" spans="1:5" x14ac:dyDescent="0.25">
      <c r="A2179" s="20"/>
      <c r="B2179" s="20"/>
      <c r="C2179" s="20"/>
      <c r="D2179" s="20"/>
      <c r="E2179" s="20"/>
    </row>
  </sheetData>
  <sheetProtection algorithmName="SHA-512" hashValue="9Pjz9/lRHfKC2amnVClmAnDvnJ/HC+JzOjbc2SYX09NeEEERpGuIMgivWAHcjiAddvEkOs1wZueg+vyRmbrk1g==" saltValue="QqhTY091V/RyzIpJHZgWXA==" spinCount="100000" sheet="1" scenarios="1"/>
  <mergeCells count="6">
    <mergeCell ref="A1:F1"/>
    <mergeCell ref="B2:C2"/>
    <mergeCell ref="B3:C3"/>
    <mergeCell ref="A4:E4"/>
    <mergeCell ref="E2:F2"/>
    <mergeCell ref="E3:F3"/>
  </mergeCells>
  <phoneticPr fontId="0" type="noConversion"/>
  <printOptions horizontalCentered="1"/>
  <pageMargins left="0.5" right="0.25" top="0.25" bottom="0.25" header="0.25" footer="0.25"/>
  <pageSetup scale="85" fitToHeight="0" orientation="portrait" r:id="rId1"/>
  <headerFooter alignWithMargins="0">
    <oddFooter>&amp;L&amp;10 470-0030 (Rev. 02/25)&amp;C&amp;10&amp;P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>
    <pageSetUpPr fitToPage="1"/>
  </sheetPr>
  <dimension ref="A1:F1742"/>
  <sheetViews>
    <sheetView showZeros="0" workbookViewId="0">
      <selection sqref="A1:E1"/>
    </sheetView>
  </sheetViews>
  <sheetFormatPr defaultColWidth="8.90625" defaultRowHeight="15" x14ac:dyDescent="0.25"/>
  <cols>
    <col min="1" max="1" width="18.1796875" style="8" customWidth="1"/>
    <col min="2" max="9" width="15.6328125" style="8" customWidth="1"/>
    <col min="10" max="16384" width="8.90625" style="8"/>
  </cols>
  <sheetData>
    <row r="1" spans="1:6" s="69" customFormat="1" ht="16.2" customHeight="1" x14ac:dyDescent="0.3">
      <c r="A1" s="1907" t="s">
        <v>7</v>
      </c>
      <c r="B1" s="1907"/>
      <c r="C1" s="1907"/>
      <c r="D1" s="1907"/>
      <c r="E1" s="1907"/>
      <c r="F1" s="7"/>
    </row>
    <row r="2" spans="1:6" s="68" customFormat="1" ht="10.95" customHeight="1" x14ac:dyDescent="0.2">
      <c r="A2" s="16" t="s">
        <v>194</v>
      </c>
      <c r="B2" s="1771">
        <f>Certification!A5</f>
        <v>0</v>
      </c>
      <c r="C2" s="1777"/>
      <c r="D2" s="17" t="s">
        <v>571</v>
      </c>
      <c r="E2" s="29" t="str">
        <f>CONCATENATE(Certification!$H$27," ",Certification!$H$28)</f>
        <v xml:space="preserve"> </v>
      </c>
    </row>
    <row r="3" spans="1:6" s="68" customFormat="1" ht="10.95" customHeight="1" x14ac:dyDescent="0.2">
      <c r="A3" s="18" t="s">
        <v>61</v>
      </c>
      <c r="B3" s="1773">
        <f>Certification!C11</f>
        <v>0</v>
      </c>
      <c r="C3" s="1908"/>
      <c r="D3" s="18" t="s">
        <v>88</v>
      </c>
      <c r="E3" s="19">
        <f>Certification!H11</f>
        <v>0</v>
      </c>
    </row>
    <row r="4" spans="1:6" s="30" customFormat="1" x14ac:dyDescent="0.25">
      <c r="A4" s="1910" t="s">
        <v>41</v>
      </c>
      <c r="B4" s="1910"/>
      <c r="C4" s="1910"/>
      <c r="D4" s="1910"/>
      <c r="E4" s="1910"/>
    </row>
    <row r="5" spans="1:6" x14ac:dyDescent="0.25">
      <c r="A5" s="1283"/>
      <c r="B5" s="1283"/>
      <c r="C5" s="1283"/>
      <c r="D5" s="1283"/>
      <c r="E5" s="1283"/>
    </row>
    <row r="6" spans="1:6" x14ac:dyDescent="0.25">
      <c r="A6" s="1255"/>
      <c r="B6" s="1255"/>
      <c r="C6" s="1255"/>
      <c r="D6" s="1255"/>
      <c r="E6" s="1245"/>
    </row>
    <row r="7" spans="1:6" ht="15.6" x14ac:dyDescent="0.3">
      <c r="A7" s="1256" t="s">
        <v>833</v>
      </c>
      <c r="B7" s="1242"/>
      <c r="C7" s="1243"/>
      <c r="D7" s="1243"/>
      <c r="E7" s="1245"/>
    </row>
    <row r="8" spans="1:6" ht="15.6" x14ac:dyDescent="0.3">
      <c r="A8" s="1257" t="s">
        <v>832</v>
      </c>
      <c r="B8" s="1242"/>
      <c r="C8" s="1243"/>
      <c r="E8" s="1264">
        <v>0</v>
      </c>
    </row>
    <row r="9" spans="1:6" ht="15.6" x14ac:dyDescent="0.3">
      <c r="A9" s="1258"/>
      <c r="B9" s="1242"/>
      <c r="C9" s="1243"/>
      <c r="E9" s="1260"/>
    </row>
    <row r="10" spans="1:6" ht="15.6" x14ac:dyDescent="0.3">
      <c r="A10" s="1259" t="s">
        <v>834</v>
      </c>
      <c r="B10" s="1284"/>
      <c r="C10" s="1242"/>
      <c r="E10" s="1261"/>
    </row>
    <row r="11" spans="1:6" x14ac:dyDescent="0.25">
      <c r="A11" s="1259" t="s">
        <v>835</v>
      </c>
      <c r="B11" s="1285" t="s">
        <v>814</v>
      </c>
      <c r="C11" s="1244"/>
      <c r="E11" s="1263"/>
    </row>
    <row r="12" spans="1:6" x14ac:dyDescent="0.25">
      <c r="A12" s="1259"/>
      <c r="B12" s="1243"/>
      <c r="C12" s="1244"/>
      <c r="E12" s="1259"/>
    </row>
    <row r="13" spans="1:6" ht="15.6" thickBot="1" x14ac:dyDescent="0.3">
      <c r="A13" s="1259" t="s">
        <v>815</v>
      </c>
      <c r="B13" s="1243"/>
      <c r="C13" s="1243"/>
      <c r="E13" s="1286">
        <f>E11*E8</f>
        <v>0</v>
      </c>
    </row>
    <row r="14" spans="1:6" ht="15.6" thickTop="1" x14ac:dyDescent="0.25">
      <c r="A14" s="1245"/>
      <c r="B14" s="1245"/>
      <c r="C14" s="1245"/>
      <c r="E14" s="1262"/>
    </row>
    <row r="15" spans="1:6" x14ac:dyDescent="0.25">
      <c r="A15" s="1245"/>
      <c r="B15" s="1245"/>
      <c r="C15" s="1245"/>
      <c r="D15" s="1245"/>
      <c r="E15" s="1245"/>
    </row>
    <row r="16" spans="1:6" x14ac:dyDescent="0.25">
      <c r="A16" s="405"/>
      <c r="B16" s="405"/>
      <c r="C16" s="405"/>
      <c r="D16" s="405"/>
      <c r="E16" s="405"/>
    </row>
    <row r="17" spans="1:5" x14ac:dyDescent="0.25">
      <c r="A17" s="405"/>
      <c r="B17" s="405"/>
      <c r="C17" s="405"/>
      <c r="D17" s="405"/>
      <c r="E17" s="405"/>
    </row>
    <row r="18" spans="1:5" x14ac:dyDescent="0.25">
      <c r="A18" s="405"/>
      <c r="B18" s="405"/>
      <c r="C18" s="405"/>
      <c r="D18" s="405"/>
      <c r="E18" s="405"/>
    </row>
    <row r="19" spans="1:5" x14ac:dyDescent="0.25">
      <c r="A19" s="405"/>
      <c r="B19" s="405"/>
      <c r="C19" s="405"/>
      <c r="D19" s="405"/>
      <c r="E19" s="405"/>
    </row>
    <row r="20" spans="1:5" x14ac:dyDescent="0.25">
      <c r="A20" s="405"/>
      <c r="B20" s="405"/>
      <c r="C20" s="405"/>
      <c r="D20" s="405"/>
      <c r="E20" s="405"/>
    </row>
    <row r="21" spans="1:5" x14ac:dyDescent="0.25">
      <c r="A21" s="405"/>
      <c r="B21" s="405"/>
      <c r="C21" s="405"/>
      <c r="D21" s="405"/>
      <c r="E21" s="405"/>
    </row>
    <row r="22" spans="1:5" x14ac:dyDescent="0.25">
      <c r="A22" s="405"/>
      <c r="B22" s="405"/>
      <c r="C22" s="405"/>
      <c r="D22" s="405"/>
      <c r="E22" s="405"/>
    </row>
    <row r="23" spans="1:5" x14ac:dyDescent="0.25">
      <c r="A23" s="405"/>
      <c r="B23" s="405"/>
      <c r="C23" s="405"/>
      <c r="D23" s="405"/>
      <c r="E23" s="405"/>
    </row>
    <row r="24" spans="1:5" x14ac:dyDescent="0.25">
      <c r="A24" s="405"/>
      <c r="B24" s="405"/>
      <c r="C24" s="405"/>
      <c r="D24" s="405"/>
      <c r="E24" s="405"/>
    </row>
    <row r="25" spans="1:5" x14ac:dyDescent="0.25">
      <c r="A25" s="405"/>
      <c r="B25" s="405"/>
      <c r="C25" s="405"/>
      <c r="D25" s="405"/>
      <c r="E25" s="405"/>
    </row>
    <row r="26" spans="1:5" x14ac:dyDescent="0.25">
      <c r="A26" s="405"/>
      <c r="B26" s="405"/>
      <c r="C26" s="405"/>
      <c r="D26" s="405"/>
      <c r="E26" s="405"/>
    </row>
    <row r="27" spans="1:5" x14ac:dyDescent="0.25">
      <c r="A27" s="405"/>
      <c r="B27" s="405"/>
      <c r="C27" s="405"/>
      <c r="D27" s="405"/>
      <c r="E27" s="405"/>
    </row>
    <row r="28" spans="1:5" x14ac:dyDescent="0.25">
      <c r="A28" s="405"/>
      <c r="B28" s="405"/>
      <c r="C28" s="405"/>
      <c r="D28" s="405"/>
      <c r="E28" s="405"/>
    </row>
    <row r="29" spans="1:5" x14ac:dyDescent="0.25">
      <c r="A29" s="405"/>
      <c r="B29" s="405"/>
      <c r="C29" s="405"/>
      <c r="D29" s="405"/>
      <c r="E29" s="405"/>
    </row>
    <row r="30" spans="1:5" x14ac:dyDescent="0.25">
      <c r="A30" s="405"/>
      <c r="B30" s="405"/>
      <c r="C30" s="405"/>
      <c r="D30" s="405"/>
      <c r="E30" s="405"/>
    </row>
    <row r="31" spans="1:5" x14ac:dyDescent="0.25">
      <c r="A31" s="405"/>
      <c r="B31" s="405"/>
      <c r="C31" s="405"/>
      <c r="D31" s="405"/>
      <c r="E31" s="405"/>
    </row>
    <row r="32" spans="1:5" x14ac:dyDescent="0.25">
      <c r="A32" s="405"/>
      <c r="B32" s="405"/>
      <c r="C32" s="405"/>
      <c r="D32" s="405"/>
      <c r="E32" s="405"/>
    </row>
    <row r="33" spans="1:5" x14ac:dyDescent="0.25">
      <c r="A33" s="405"/>
      <c r="B33" s="405"/>
      <c r="C33" s="405"/>
      <c r="D33" s="405"/>
      <c r="E33" s="405"/>
    </row>
    <row r="34" spans="1:5" x14ac:dyDescent="0.25">
      <c r="A34" s="405"/>
      <c r="B34" s="405"/>
      <c r="C34" s="405"/>
      <c r="D34" s="405"/>
      <c r="E34" s="405"/>
    </row>
    <row r="35" spans="1:5" x14ac:dyDescent="0.25">
      <c r="A35" s="405"/>
      <c r="B35" s="405"/>
      <c r="C35" s="405"/>
      <c r="D35" s="405"/>
      <c r="E35" s="405"/>
    </row>
    <row r="36" spans="1:5" x14ac:dyDescent="0.25">
      <c r="A36" s="405"/>
      <c r="B36" s="405"/>
      <c r="C36" s="405"/>
      <c r="D36" s="405"/>
      <c r="E36" s="405"/>
    </row>
    <row r="37" spans="1:5" x14ac:dyDescent="0.25">
      <c r="A37" s="405"/>
      <c r="B37" s="405"/>
      <c r="C37" s="405"/>
      <c r="D37" s="405"/>
      <c r="E37" s="405"/>
    </row>
    <row r="38" spans="1:5" x14ac:dyDescent="0.25">
      <c r="A38" s="405"/>
      <c r="B38" s="405"/>
      <c r="C38" s="405"/>
      <c r="D38" s="405"/>
      <c r="E38" s="405"/>
    </row>
    <row r="39" spans="1:5" x14ac:dyDescent="0.25">
      <c r="A39" s="405"/>
      <c r="B39" s="405"/>
      <c r="C39" s="405"/>
      <c r="D39" s="405"/>
      <c r="E39" s="405"/>
    </row>
    <row r="40" spans="1:5" x14ac:dyDescent="0.25">
      <c r="A40" s="405"/>
      <c r="B40" s="405"/>
      <c r="C40" s="405"/>
      <c r="D40" s="405"/>
      <c r="E40" s="405"/>
    </row>
    <row r="41" spans="1:5" x14ac:dyDescent="0.25">
      <c r="A41" s="405"/>
      <c r="B41" s="405"/>
      <c r="C41" s="405"/>
      <c r="D41" s="405"/>
      <c r="E41" s="405"/>
    </row>
    <row r="42" spans="1:5" x14ac:dyDescent="0.25">
      <c r="A42" s="405"/>
      <c r="B42" s="405"/>
      <c r="C42" s="405"/>
      <c r="D42" s="405"/>
      <c r="E42" s="405"/>
    </row>
    <row r="43" spans="1:5" x14ac:dyDescent="0.25">
      <c r="A43" s="405"/>
      <c r="B43" s="405"/>
      <c r="C43" s="405"/>
      <c r="D43" s="405"/>
      <c r="E43" s="405"/>
    </row>
    <row r="44" spans="1:5" x14ac:dyDescent="0.25">
      <c r="A44" s="405"/>
      <c r="B44" s="405"/>
      <c r="C44" s="405"/>
      <c r="D44" s="405"/>
      <c r="E44" s="405"/>
    </row>
    <row r="45" spans="1:5" x14ac:dyDescent="0.25">
      <c r="A45" s="405"/>
      <c r="B45" s="405"/>
      <c r="C45" s="405"/>
      <c r="D45" s="405"/>
      <c r="E45" s="405"/>
    </row>
    <row r="46" spans="1:5" x14ac:dyDescent="0.25">
      <c r="A46" s="405"/>
      <c r="B46" s="405"/>
      <c r="C46" s="405"/>
      <c r="D46" s="405"/>
      <c r="E46" s="405"/>
    </row>
    <row r="47" spans="1:5" x14ac:dyDescent="0.25">
      <c r="A47" s="405"/>
      <c r="B47" s="405"/>
      <c r="C47" s="405"/>
      <c r="D47" s="405"/>
      <c r="E47" s="405"/>
    </row>
    <row r="48" spans="1:5" x14ac:dyDescent="0.25">
      <c r="A48" s="405"/>
      <c r="B48" s="405"/>
      <c r="C48" s="405"/>
      <c r="D48" s="405"/>
      <c r="E48" s="405"/>
    </row>
    <row r="49" spans="1:5" x14ac:dyDescent="0.25">
      <c r="A49" s="405"/>
      <c r="B49" s="405"/>
      <c r="C49" s="405"/>
      <c r="D49" s="405"/>
      <c r="E49" s="405"/>
    </row>
    <row r="50" spans="1:5" x14ac:dyDescent="0.25">
      <c r="A50" s="405"/>
      <c r="B50" s="405"/>
      <c r="C50" s="405"/>
      <c r="D50" s="405"/>
      <c r="E50" s="405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  <row r="55" spans="1:5" x14ac:dyDescent="0.25">
      <c r="A55" s="20"/>
      <c r="B55" s="20"/>
      <c r="C55" s="20"/>
      <c r="D55" s="20"/>
      <c r="E55" s="20"/>
    </row>
    <row r="56" spans="1:5" x14ac:dyDescent="0.25">
      <c r="A56" s="20"/>
      <c r="B56" s="20"/>
      <c r="C56" s="20"/>
      <c r="D56" s="20"/>
      <c r="E56" s="20"/>
    </row>
    <row r="57" spans="1:5" x14ac:dyDescent="0.25">
      <c r="A57" s="20"/>
      <c r="B57" s="20"/>
      <c r="C57" s="20"/>
      <c r="D57" s="20"/>
      <c r="E57" s="20"/>
    </row>
    <row r="58" spans="1:5" x14ac:dyDescent="0.25">
      <c r="A58" s="20"/>
      <c r="B58" s="20"/>
      <c r="C58" s="20"/>
      <c r="D58" s="20"/>
      <c r="E58" s="20"/>
    </row>
    <row r="59" spans="1:5" x14ac:dyDescent="0.25">
      <c r="A59" s="20"/>
      <c r="B59" s="20"/>
      <c r="C59" s="20"/>
      <c r="D59" s="20"/>
      <c r="E59" s="20"/>
    </row>
    <row r="60" spans="1:5" x14ac:dyDescent="0.25">
      <c r="A60" s="20"/>
      <c r="B60" s="20"/>
      <c r="C60" s="20"/>
      <c r="D60" s="20"/>
      <c r="E60" s="20"/>
    </row>
    <row r="61" spans="1:5" x14ac:dyDescent="0.25">
      <c r="A61" s="20"/>
      <c r="B61" s="20"/>
      <c r="C61" s="20"/>
      <c r="D61" s="20"/>
      <c r="E61" s="20"/>
    </row>
    <row r="62" spans="1:5" x14ac:dyDescent="0.25">
      <c r="A62" s="20"/>
      <c r="B62" s="20"/>
      <c r="C62" s="20"/>
      <c r="D62" s="20"/>
      <c r="E62" s="20"/>
    </row>
    <row r="63" spans="1:5" x14ac:dyDescent="0.25">
      <c r="A63" s="20"/>
      <c r="B63" s="20"/>
      <c r="C63" s="20"/>
      <c r="D63" s="20"/>
      <c r="E63" s="20"/>
    </row>
    <row r="64" spans="1:5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  <row r="1377" spans="1:5" x14ac:dyDescent="0.25">
      <c r="A1377" s="20"/>
      <c r="B1377" s="20"/>
      <c r="C1377" s="20"/>
      <c r="D1377" s="20"/>
      <c r="E1377" s="20"/>
    </row>
    <row r="1378" spans="1:5" x14ac:dyDescent="0.25">
      <c r="A1378" s="20"/>
      <c r="B1378" s="20"/>
      <c r="C1378" s="20"/>
      <c r="D1378" s="20"/>
      <c r="E1378" s="20"/>
    </row>
    <row r="1379" spans="1:5" x14ac:dyDescent="0.25">
      <c r="A1379" s="20"/>
      <c r="B1379" s="20"/>
      <c r="C1379" s="20"/>
      <c r="D1379" s="20"/>
      <c r="E1379" s="20"/>
    </row>
    <row r="1380" spans="1:5" x14ac:dyDescent="0.25">
      <c r="A1380" s="20"/>
      <c r="B1380" s="20"/>
      <c r="C1380" s="20"/>
      <c r="D1380" s="20"/>
      <c r="E1380" s="20"/>
    </row>
    <row r="1381" spans="1:5" x14ac:dyDescent="0.25">
      <c r="A1381" s="20"/>
      <c r="B1381" s="20"/>
      <c r="C1381" s="20"/>
      <c r="D1381" s="20"/>
      <c r="E1381" s="20"/>
    </row>
    <row r="1382" spans="1:5" x14ac:dyDescent="0.25">
      <c r="A1382" s="20"/>
      <c r="B1382" s="20"/>
      <c r="C1382" s="20"/>
      <c r="D1382" s="20"/>
      <c r="E1382" s="20"/>
    </row>
    <row r="1383" spans="1:5" x14ac:dyDescent="0.25">
      <c r="A1383" s="20"/>
      <c r="B1383" s="20"/>
      <c r="C1383" s="20"/>
      <c r="D1383" s="20"/>
      <c r="E1383" s="20"/>
    </row>
    <row r="1384" spans="1:5" x14ac:dyDescent="0.25">
      <c r="A1384" s="20"/>
      <c r="B1384" s="20"/>
      <c r="C1384" s="20"/>
      <c r="D1384" s="20"/>
      <c r="E1384" s="20"/>
    </row>
    <row r="1385" spans="1:5" x14ac:dyDescent="0.25">
      <c r="A1385" s="20"/>
      <c r="B1385" s="20"/>
      <c r="C1385" s="20"/>
      <c r="D1385" s="20"/>
      <c r="E1385" s="20"/>
    </row>
    <row r="1386" spans="1:5" x14ac:dyDescent="0.25">
      <c r="A1386" s="20"/>
      <c r="B1386" s="20"/>
      <c r="C1386" s="20"/>
      <c r="D1386" s="20"/>
      <c r="E1386" s="20"/>
    </row>
    <row r="1387" spans="1:5" x14ac:dyDescent="0.25">
      <c r="A1387" s="20"/>
      <c r="B1387" s="20"/>
      <c r="C1387" s="20"/>
      <c r="D1387" s="20"/>
      <c r="E1387" s="20"/>
    </row>
    <row r="1388" spans="1:5" x14ac:dyDescent="0.25">
      <c r="A1388" s="20"/>
      <c r="B1388" s="20"/>
      <c r="C1388" s="20"/>
      <c r="D1388" s="20"/>
      <c r="E1388" s="20"/>
    </row>
    <row r="1389" spans="1:5" x14ac:dyDescent="0.25">
      <c r="A1389" s="20"/>
      <c r="B1389" s="20"/>
      <c r="C1389" s="20"/>
      <c r="D1389" s="20"/>
      <c r="E1389" s="20"/>
    </row>
    <row r="1390" spans="1:5" x14ac:dyDescent="0.25">
      <c r="A1390" s="20"/>
      <c r="B1390" s="20"/>
      <c r="C1390" s="20"/>
      <c r="D1390" s="20"/>
      <c r="E1390" s="20"/>
    </row>
    <row r="1391" spans="1:5" x14ac:dyDescent="0.25">
      <c r="A1391" s="20"/>
      <c r="B1391" s="20"/>
      <c r="C1391" s="20"/>
      <c r="D1391" s="20"/>
      <c r="E1391" s="20"/>
    </row>
    <row r="1392" spans="1:5" x14ac:dyDescent="0.25">
      <c r="A1392" s="20"/>
      <c r="B1392" s="20"/>
      <c r="C1392" s="20"/>
      <c r="D1392" s="20"/>
      <c r="E1392" s="20"/>
    </row>
    <row r="1393" spans="1:5" x14ac:dyDescent="0.25">
      <c r="A1393" s="20"/>
      <c r="B1393" s="20"/>
      <c r="C1393" s="20"/>
      <c r="D1393" s="20"/>
      <c r="E1393" s="20"/>
    </row>
    <row r="1394" spans="1:5" x14ac:dyDescent="0.25">
      <c r="A1394" s="20"/>
      <c r="B1394" s="20"/>
      <c r="C1394" s="20"/>
      <c r="D1394" s="20"/>
      <c r="E1394" s="20"/>
    </row>
    <row r="1395" spans="1:5" x14ac:dyDescent="0.25">
      <c r="A1395" s="20"/>
      <c r="B1395" s="20"/>
      <c r="C1395" s="20"/>
      <c r="D1395" s="20"/>
      <c r="E1395" s="20"/>
    </row>
    <row r="1396" spans="1:5" x14ac:dyDescent="0.25">
      <c r="A1396" s="20"/>
      <c r="B1396" s="20"/>
      <c r="C1396" s="20"/>
      <c r="D1396" s="20"/>
      <c r="E1396" s="20"/>
    </row>
    <row r="1397" spans="1:5" x14ac:dyDescent="0.25">
      <c r="A1397" s="20"/>
      <c r="B1397" s="20"/>
      <c r="C1397" s="20"/>
      <c r="D1397" s="20"/>
      <c r="E1397" s="20"/>
    </row>
    <row r="1398" spans="1:5" x14ac:dyDescent="0.25">
      <c r="A1398" s="20"/>
      <c r="B1398" s="20"/>
      <c r="C1398" s="20"/>
      <c r="D1398" s="20"/>
      <c r="E1398" s="20"/>
    </row>
    <row r="1399" spans="1:5" x14ac:dyDescent="0.25">
      <c r="A1399" s="20"/>
      <c r="B1399" s="20"/>
      <c r="C1399" s="20"/>
      <c r="D1399" s="20"/>
      <c r="E1399" s="20"/>
    </row>
    <row r="1400" spans="1:5" x14ac:dyDescent="0.25">
      <c r="A1400" s="20"/>
      <c r="B1400" s="20"/>
      <c r="C1400" s="20"/>
      <c r="D1400" s="20"/>
      <c r="E1400" s="20"/>
    </row>
    <row r="1401" spans="1:5" x14ac:dyDescent="0.25">
      <c r="A1401" s="20"/>
      <c r="B1401" s="20"/>
      <c r="C1401" s="20"/>
      <c r="D1401" s="20"/>
      <c r="E1401" s="20"/>
    </row>
    <row r="1402" spans="1:5" x14ac:dyDescent="0.25">
      <c r="A1402" s="20"/>
      <c r="B1402" s="20"/>
      <c r="C1402" s="20"/>
      <c r="D1402" s="20"/>
      <c r="E1402" s="20"/>
    </row>
    <row r="1403" spans="1:5" x14ac:dyDescent="0.25">
      <c r="A1403" s="20"/>
      <c r="B1403" s="20"/>
      <c r="C1403" s="20"/>
      <c r="D1403" s="20"/>
      <c r="E1403" s="20"/>
    </row>
    <row r="1404" spans="1:5" x14ac:dyDescent="0.25">
      <c r="A1404" s="20"/>
      <c r="B1404" s="20"/>
      <c r="C1404" s="20"/>
      <c r="D1404" s="20"/>
      <c r="E1404" s="20"/>
    </row>
    <row r="1405" spans="1:5" x14ac:dyDescent="0.25">
      <c r="A1405" s="20"/>
      <c r="B1405" s="20"/>
      <c r="C1405" s="20"/>
      <c r="D1405" s="20"/>
      <c r="E1405" s="20"/>
    </row>
    <row r="1406" spans="1:5" x14ac:dyDescent="0.25">
      <c r="A1406" s="20"/>
      <c r="B1406" s="20"/>
      <c r="C1406" s="20"/>
      <c r="D1406" s="20"/>
      <c r="E1406" s="20"/>
    </row>
    <row r="1407" spans="1:5" x14ac:dyDescent="0.25">
      <c r="A1407" s="20"/>
      <c r="B1407" s="20"/>
      <c r="C1407" s="20"/>
      <c r="D1407" s="20"/>
      <c r="E1407" s="20"/>
    </row>
    <row r="1408" spans="1:5" x14ac:dyDescent="0.25">
      <c r="A1408" s="20"/>
      <c r="B1408" s="20"/>
      <c r="C1408" s="20"/>
      <c r="D1408" s="20"/>
      <c r="E1408" s="20"/>
    </row>
    <row r="1409" spans="1:5" x14ac:dyDescent="0.25">
      <c r="A1409" s="20"/>
      <c r="B1409" s="20"/>
      <c r="C1409" s="20"/>
      <c r="D1409" s="20"/>
      <c r="E1409" s="20"/>
    </row>
    <row r="1410" spans="1:5" x14ac:dyDescent="0.25">
      <c r="A1410" s="20"/>
      <c r="B1410" s="20"/>
      <c r="C1410" s="20"/>
      <c r="D1410" s="20"/>
      <c r="E1410" s="20"/>
    </row>
    <row r="1411" spans="1:5" x14ac:dyDescent="0.25">
      <c r="A1411" s="20"/>
      <c r="B1411" s="20"/>
      <c r="C1411" s="20"/>
      <c r="D1411" s="20"/>
      <c r="E1411" s="20"/>
    </row>
    <row r="1412" spans="1:5" x14ac:dyDescent="0.25">
      <c r="A1412" s="20"/>
      <c r="B1412" s="20"/>
      <c r="C1412" s="20"/>
      <c r="D1412" s="20"/>
      <c r="E1412" s="20"/>
    </row>
    <row r="1413" spans="1:5" x14ac:dyDescent="0.25">
      <c r="A1413" s="20"/>
      <c r="B1413" s="20"/>
      <c r="C1413" s="20"/>
      <c r="D1413" s="20"/>
      <c r="E1413" s="20"/>
    </row>
    <row r="1414" spans="1:5" x14ac:dyDescent="0.25">
      <c r="A1414" s="20"/>
      <c r="B1414" s="20"/>
      <c r="C1414" s="20"/>
      <c r="D1414" s="20"/>
      <c r="E1414" s="20"/>
    </row>
    <row r="1415" spans="1:5" x14ac:dyDescent="0.25">
      <c r="A1415" s="20"/>
      <c r="B1415" s="20"/>
      <c r="C1415" s="20"/>
      <c r="D1415" s="20"/>
      <c r="E1415" s="20"/>
    </row>
    <row r="1416" spans="1:5" x14ac:dyDescent="0.25">
      <c r="A1416" s="20"/>
      <c r="B1416" s="20"/>
      <c r="C1416" s="20"/>
      <c r="D1416" s="20"/>
      <c r="E1416" s="20"/>
    </row>
    <row r="1417" spans="1:5" x14ac:dyDescent="0.25">
      <c r="A1417" s="20"/>
      <c r="B1417" s="20"/>
      <c r="C1417" s="20"/>
      <c r="D1417" s="20"/>
      <c r="E1417" s="20"/>
    </row>
    <row r="1418" spans="1:5" x14ac:dyDescent="0.25">
      <c r="A1418" s="20"/>
      <c r="B1418" s="20"/>
      <c r="C1418" s="20"/>
      <c r="D1418" s="20"/>
      <c r="E1418" s="20"/>
    </row>
    <row r="1419" spans="1:5" x14ac:dyDescent="0.25">
      <c r="A1419" s="20"/>
      <c r="B1419" s="20"/>
      <c r="C1419" s="20"/>
      <c r="D1419" s="20"/>
      <c r="E1419" s="20"/>
    </row>
    <row r="1420" spans="1:5" x14ac:dyDescent="0.25">
      <c r="A1420" s="20"/>
      <c r="B1420" s="20"/>
      <c r="C1420" s="20"/>
      <c r="D1420" s="20"/>
      <c r="E1420" s="20"/>
    </row>
    <row r="1421" spans="1:5" x14ac:dyDescent="0.25">
      <c r="A1421" s="20"/>
      <c r="B1421" s="20"/>
      <c r="C1421" s="20"/>
      <c r="D1421" s="20"/>
      <c r="E1421" s="20"/>
    </row>
    <row r="1422" spans="1:5" x14ac:dyDescent="0.25">
      <c r="A1422" s="20"/>
      <c r="B1422" s="20"/>
      <c r="C1422" s="20"/>
      <c r="D1422" s="20"/>
      <c r="E1422" s="20"/>
    </row>
    <row r="1423" spans="1:5" x14ac:dyDescent="0.25">
      <c r="A1423" s="20"/>
      <c r="B1423" s="20"/>
      <c r="C1423" s="20"/>
      <c r="D1423" s="20"/>
      <c r="E1423" s="20"/>
    </row>
    <row r="1424" spans="1:5" x14ac:dyDescent="0.25">
      <c r="A1424" s="20"/>
      <c r="B1424" s="20"/>
      <c r="C1424" s="20"/>
      <c r="D1424" s="20"/>
      <c r="E1424" s="20"/>
    </row>
    <row r="1425" spans="1:5" x14ac:dyDescent="0.25">
      <c r="A1425" s="20"/>
      <c r="B1425" s="20"/>
      <c r="C1425" s="20"/>
      <c r="D1425" s="20"/>
      <c r="E1425" s="20"/>
    </row>
    <row r="1426" spans="1:5" x14ac:dyDescent="0.25">
      <c r="A1426" s="20"/>
      <c r="B1426" s="20"/>
      <c r="C1426" s="20"/>
      <c r="D1426" s="20"/>
      <c r="E1426" s="20"/>
    </row>
    <row r="1427" spans="1:5" x14ac:dyDescent="0.25">
      <c r="A1427" s="20"/>
      <c r="B1427" s="20"/>
      <c r="C1427" s="20"/>
      <c r="D1427" s="20"/>
      <c r="E1427" s="20"/>
    </row>
    <row r="1428" spans="1:5" x14ac:dyDescent="0.25">
      <c r="A1428" s="20"/>
      <c r="B1428" s="20"/>
      <c r="C1428" s="20"/>
      <c r="D1428" s="20"/>
      <c r="E1428" s="20"/>
    </row>
    <row r="1429" spans="1:5" x14ac:dyDescent="0.25">
      <c r="A1429" s="20"/>
      <c r="B1429" s="20"/>
      <c r="C1429" s="20"/>
      <c r="D1429" s="20"/>
      <c r="E1429" s="20"/>
    </row>
    <row r="1430" spans="1:5" x14ac:dyDescent="0.25">
      <c r="A1430" s="20"/>
      <c r="B1430" s="20"/>
      <c r="C1430" s="20"/>
      <c r="D1430" s="20"/>
      <c r="E1430" s="20"/>
    </row>
    <row r="1431" spans="1:5" x14ac:dyDescent="0.25">
      <c r="A1431" s="20"/>
      <c r="B1431" s="20"/>
      <c r="C1431" s="20"/>
      <c r="D1431" s="20"/>
      <c r="E1431" s="20"/>
    </row>
    <row r="1432" spans="1:5" x14ac:dyDescent="0.25">
      <c r="A1432" s="20"/>
      <c r="B1432" s="20"/>
      <c r="C1432" s="20"/>
      <c r="D1432" s="20"/>
      <c r="E1432" s="20"/>
    </row>
    <row r="1433" spans="1:5" x14ac:dyDescent="0.25">
      <c r="A1433" s="20"/>
      <c r="B1433" s="20"/>
      <c r="C1433" s="20"/>
      <c r="D1433" s="20"/>
      <c r="E1433" s="20"/>
    </row>
    <row r="1434" spans="1:5" x14ac:dyDescent="0.25">
      <c r="A1434" s="20"/>
      <c r="B1434" s="20"/>
      <c r="C1434" s="20"/>
      <c r="D1434" s="20"/>
      <c r="E1434" s="20"/>
    </row>
    <row r="1435" spans="1:5" x14ac:dyDescent="0.25">
      <c r="A1435" s="20"/>
      <c r="B1435" s="20"/>
      <c r="C1435" s="20"/>
      <c r="D1435" s="20"/>
      <c r="E1435" s="20"/>
    </row>
    <row r="1436" spans="1:5" x14ac:dyDescent="0.25">
      <c r="A1436" s="20"/>
      <c r="B1436" s="20"/>
      <c r="C1436" s="20"/>
      <c r="D1436" s="20"/>
      <c r="E1436" s="20"/>
    </row>
    <row r="1437" spans="1:5" x14ac:dyDescent="0.25">
      <c r="A1437" s="20"/>
      <c r="B1437" s="20"/>
      <c r="C1437" s="20"/>
      <c r="D1437" s="20"/>
      <c r="E1437" s="20"/>
    </row>
    <row r="1438" spans="1:5" x14ac:dyDescent="0.25">
      <c r="A1438" s="20"/>
      <c r="B1438" s="20"/>
      <c r="C1438" s="20"/>
      <c r="D1438" s="20"/>
      <c r="E1438" s="20"/>
    </row>
    <row r="1439" spans="1:5" x14ac:dyDescent="0.25">
      <c r="A1439" s="20"/>
      <c r="B1439" s="20"/>
      <c r="C1439" s="20"/>
      <c r="D1439" s="20"/>
      <c r="E1439" s="20"/>
    </row>
    <row r="1440" spans="1:5" x14ac:dyDescent="0.25">
      <c r="A1440" s="20"/>
      <c r="B1440" s="20"/>
      <c r="C1440" s="20"/>
      <c r="D1440" s="20"/>
      <c r="E1440" s="20"/>
    </row>
    <row r="1441" spans="1:5" x14ac:dyDescent="0.25">
      <c r="A1441" s="20"/>
      <c r="B1441" s="20"/>
      <c r="C1441" s="20"/>
      <c r="D1441" s="20"/>
      <c r="E1441" s="20"/>
    </row>
    <row r="1442" spans="1:5" x14ac:dyDescent="0.25">
      <c r="A1442" s="20"/>
      <c r="B1442" s="20"/>
      <c r="C1442" s="20"/>
      <c r="D1442" s="20"/>
      <c r="E1442" s="20"/>
    </row>
    <row r="1443" spans="1:5" x14ac:dyDescent="0.25">
      <c r="A1443" s="20"/>
      <c r="B1443" s="20"/>
      <c r="C1443" s="20"/>
      <c r="D1443" s="20"/>
      <c r="E1443" s="20"/>
    </row>
    <row r="1444" spans="1:5" x14ac:dyDescent="0.25">
      <c r="A1444" s="20"/>
      <c r="B1444" s="20"/>
      <c r="C1444" s="20"/>
      <c r="D1444" s="20"/>
      <c r="E1444" s="20"/>
    </row>
    <row r="1445" spans="1:5" x14ac:dyDescent="0.25">
      <c r="A1445" s="20"/>
      <c r="B1445" s="20"/>
      <c r="C1445" s="20"/>
      <c r="D1445" s="20"/>
      <c r="E1445" s="20"/>
    </row>
    <row r="1446" spans="1:5" x14ac:dyDescent="0.25">
      <c r="A1446" s="20"/>
      <c r="B1446" s="20"/>
      <c r="C1446" s="20"/>
      <c r="D1446" s="20"/>
      <c r="E1446" s="20"/>
    </row>
    <row r="1447" spans="1:5" x14ac:dyDescent="0.25">
      <c r="A1447" s="20"/>
      <c r="B1447" s="20"/>
      <c r="C1447" s="20"/>
      <c r="D1447" s="20"/>
      <c r="E1447" s="20"/>
    </row>
    <row r="1448" spans="1:5" x14ac:dyDescent="0.25">
      <c r="A1448" s="20"/>
      <c r="B1448" s="20"/>
      <c r="C1448" s="20"/>
      <c r="D1448" s="20"/>
      <c r="E1448" s="20"/>
    </row>
    <row r="1449" spans="1:5" x14ac:dyDescent="0.25">
      <c r="A1449" s="20"/>
      <c r="B1449" s="20"/>
      <c r="C1449" s="20"/>
      <c r="D1449" s="20"/>
      <c r="E1449" s="20"/>
    </row>
    <row r="1450" spans="1:5" x14ac:dyDescent="0.25">
      <c r="A1450" s="20"/>
      <c r="B1450" s="20"/>
      <c r="C1450" s="20"/>
      <c r="D1450" s="20"/>
      <c r="E1450" s="20"/>
    </row>
    <row r="1451" spans="1:5" x14ac:dyDescent="0.25">
      <c r="A1451" s="20"/>
      <c r="B1451" s="20"/>
      <c r="C1451" s="20"/>
      <c r="D1451" s="20"/>
      <c r="E1451" s="20"/>
    </row>
    <row r="1452" spans="1:5" x14ac:dyDescent="0.25">
      <c r="A1452" s="20"/>
      <c r="B1452" s="20"/>
      <c r="C1452" s="20"/>
      <c r="D1452" s="20"/>
      <c r="E1452" s="20"/>
    </row>
    <row r="1453" spans="1:5" x14ac:dyDescent="0.25">
      <c r="A1453" s="20"/>
      <c r="B1453" s="20"/>
      <c r="C1453" s="20"/>
      <c r="D1453" s="20"/>
      <c r="E1453" s="20"/>
    </row>
    <row r="1454" spans="1:5" x14ac:dyDescent="0.25">
      <c r="A1454" s="20"/>
      <c r="B1454" s="20"/>
      <c r="C1454" s="20"/>
      <c r="D1454" s="20"/>
      <c r="E1454" s="20"/>
    </row>
    <row r="1455" spans="1:5" x14ac:dyDescent="0.25">
      <c r="A1455" s="20"/>
      <c r="B1455" s="20"/>
      <c r="C1455" s="20"/>
      <c r="D1455" s="20"/>
      <c r="E1455" s="20"/>
    </row>
    <row r="1456" spans="1:5" x14ac:dyDescent="0.25">
      <c r="A1456" s="20"/>
      <c r="B1456" s="20"/>
      <c r="C1456" s="20"/>
      <c r="D1456" s="20"/>
      <c r="E1456" s="20"/>
    </row>
    <row r="1457" spans="1:5" x14ac:dyDescent="0.25">
      <c r="A1457" s="20"/>
      <c r="B1457" s="20"/>
      <c r="C1457" s="20"/>
      <c r="D1457" s="20"/>
      <c r="E1457" s="20"/>
    </row>
    <row r="1458" spans="1:5" x14ac:dyDescent="0.25">
      <c r="A1458" s="20"/>
      <c r="B1458" s="20"/>
      <c r="C1458" s="20"/>
      <c r="D1458" s="20"/>
      <c r="E1458" s="20"/>
    </row>
    <row r="1459" spans="1:5" x14ac:dyDescent="0.25">
      <c r="A1459" s="20"/>
      <c r="B1459" s="20"/>
      <c r="C1459" s="20"/>
      <c r="D1459" s="20"/>
      <c r="E1459" s="20"/>
    </row>
    <row r="1460" spans="1:5" x14ac:dyDescent="0.25">
      <c r="A1460" s="20"/>
      <c r="B1460" s="20"/>
      <c r="C1460" s="20"/>
      <c r="D1460" s="20"/>
      <c r="E1460" s="20"/>
    </row>
    <row r="1461" spans="1:5" x14ac:dyDescent="0.25">
      <c r="A1461" s="20"/>
      <c r="B1461" s="20"/>
      <c r="C1461" s="20"/>
      <c r="D1461" s="20"/>
      <c r="E1461" s="20"/>
    </row>
    <row r="1462" spans="1:5" x14ac:dyDescent="0.25">
      <c r="A1462" s="20"/>
      <c r="B1462" s="20"/>
      <c r="C1462" s="20"/>
      <c r="D1462" s="20"/>
      <c r="E1462" s="20"/>
    </row>
    <row r="1463" spans="1:5" x14ac:dyDescent="0.25">
      <c r="A1463" s="20"/>
      <c r="B1463" s="20"/>
      <c r="C1463" s="20"/>
      <c r="D1463" s="20"/>
      <c r="E1463" s="20"/>
    </row>
    <row r="1464" spans="1:5" x14ac:dyDescent="0.25">
      <c r="A1464" s="20"/>
      <c r="B1464" s="20"/>
      <c r="C1464" s="20"/>
      <c r="D1464" s="20"/>
      <c r="E1464" s="20"/>
    </row>
    <row r="1465" spans="1:5" x14ac:dyDescent="0.25">
      <c r="A1465" s="20"/>
      <c r="B1465" s="20"/>
      <c r="C1465" s="20"/>
      <c r="D1465" s="20"/>
      <c r="E1465" s="20"/>
    </row>
    <row r="1466" spans="1:5" x14ac:dyDescent="0.25">
      <c r="A1466" s="20"/>
      <c r="B1466" s="20"/>
      <c r="C1466" s="20"/>
      <c r="D1466" s="20"/>
      <c r="E1466" s="20"/>
    </row>
    <row r="1467" spans="1:5" x14ac:dyDescent="0.25">
      <c r="A1467" s="20"/>
      <c r="B1467" s="20"/>
      <c r="C1467" s="20"/>
      <c r="D1467" s="20"/>
      <c r="E1467" s="20"/>
    </row>
    <row r="1468" spans="1:5" x14ac:dyDescent="0.25">
      <c r="A1468" s="20"/>
      <c r="B1468" s="20"/>
      <c r="C1468" s="20"/>
      <c r="D1468" s="20"/>
      <c r="E1468" s="20"/>
    </row>
    <row r="1469" spans="1:5" x14ac:dyDescent="0.25">
      <c r="A1469" s="20"/>
      <c r="B1469" s="20"/>
      <c r="C1469" s="20"/>
      <c r="D1469" s="20"/>
      <c r="E1469" s="20"/>
    </row>
    <row r="1470" spans="1:5" x14ac:dyDescent="0.25">
      <c r="A1470" s="20"/>
      <c r="B1470" s="20"/>
      <c r="C1470" s="20"/>
      <c r="D1470" s="20"/>
      <c r="E1470" s="20"/>
    </row>
    <row r="1471" spans="1:5" x14ac:dyDescent="0.25">
      <c r="A1471" s="20"/>
      <c r="B1471" s="20"/>
      <c r="C1471" s="20"/>
      <c r="D1471" s="20"/>
      <c r="E1471" s="20"/>
    </row>
    <row r="1472" spans="1:5" x14ac:dyDescent="0.25">
      <c r="A1472" s="20"/>
      <c r="B1472" s="20"/>
      <c r="C1472" s="20"/>
      <c r="D1472" s="20"/>
      <c r="E1472" s="20"/>
    </row>
    <row r="1473" spans="1:5" x14ac:dyDescent="0.25">
      <c r="A1473" s="20"/>
      <c r="B1473" s="20"/>
      <c r="C1473" s="20"/>
      <c r="D1473" s="20"/>
      <c r="E1473" s="20"/>
    </row>
    <row r="1474" spans="1:5" x14ac:dyDescent="0.25">
      <c r="A1474" s="20"/>
      <c r="B1474" s="20"/>
      <c r="C1474" s="20"/>
      <c r="D1474" s="20"/>
      <c r="E1474" s="20"/>
    </row>
    <row r="1475" spans="1:5" x14ac:dyDescent="0.25">
      <c r="A1475" s="20"/>
      <c r="B1475" s="20"/>
      <c r="C1475" s="20"/>
      <c r="D1475" s="20"/>
      <c r="E1475" s="20"/>
    </row>
    <row r="1476" spans="1:5" x14ac:dyDescent="0.25">
      <c r="A1476" s="20"/>
      <c r="B1476" s="20"/>
      <c r="C1476" s="20"/>
      <c r="D1476" s="20"/>
      <c r="E1476" s="20"/>
    </row>
    <row r="1477" spans="1:5" x14ac:dyDescent="0.25">
      <c r="A1477" s="20"/>
      <c r="B1477" s="20"/>
      <c r="C1477" s="20"/>
      <c r="D1477" s="20"/>
      <c r="E1477" s="20"/>
    </row>
    <row r="1478" spans="1:5" x14ac:dyDescent="0.25">
      <c r="A1478" s="20"/>
      <c r="B1478" s="20"/>
      <c r="C1478" s="20"/>
      <c r="D1478" s="20"/>
      <c r="E1478" s="20"/>
    </row>
    <row r="1479" spans="1:5" x14ac:dyDescent="0.25">
      <c r="A1479" s="20"/>
      <c r="B1479" s="20"/>
      <c r="C1479" s="20"/>
      <c r="D1479" s="20"/>
      <c r="E1479" s="20"/>
    </row>
    <row r="1480" spans="1:5" x14ac:dyDescent="0.25">
      <c r="A1480" s="20"/>
      <c r="B1480" s="20"/>
      <c r="C1480" s="20"/>
      <c r="D1480" s="20"/>
      <c r="E1480" s="20"/>
    </row>
    <row r="1481" spans="1:5" x14ac:dyDescent="0.25">
      <c r="A1481" s="20"/>
      <c r="B1481" s="20"/>
      <c r="C1481" s="20"/>
      <c r="D1481" s="20"/>
      <c r="E1481" s="20"/>
    </row>
    <row r="1482" spans="1:5" x14ac:dyDescent="0.25">
      <c r="A1482" s="20"/>
      <c r="B1482" s="20"/>
      <c r="C1482" s="20"/>
      <c r="D1482" s="20"/>
      <c r="E1482" s="20"/>
    </row>
    <row r="1483" spans="1:5" x14ac:dyDescent="0.25">
      <c r="A1483" s="20"/>
      <c r="B1483" s="20"/>
      <c r="C1483" s="20"/>
      <c r="D1483" s="20"/>
      <c r="E1483" s="20"/>
    </row>
    <row r="1484" spans="1:5" x14ac:dyDescent="0.25">
      <c r="A1484" s="20"/>
      <c r="B1484" s="20"/>
      <c r="C1484" s="20"/>
      <c r="D1484" s="20"/>
      <c r="E1484" s="20"/>
    </row>
    <row r="1485" spans="1:5" x14ac:dyDescent="0.25">
      <c r="A1485" s="20"/>
      <c r="B1485" s="20"/>
      <c r="C1485" s="20"/>
      <c r="D1485" s="20"/>
      <c r="E1485" s="20"/>
    </row>
    <row r="1486" spans="1:5" x14ac:dyDescent="0.25">
      <c r="A1486" s="20"/>
      <c r="B1486" s="20"/>
      <c r="C1486" s="20"/>
      <c r="D1486" s="20"/>
      <c r="E1486" s="20"/>
    </row>
    <row r="1487" spans="1:5" x14ac:dyDescent="0.25">
      <c r="A1487" s="20"/>
      <c r="B1487" s="20"/>
      <c r="C1487" s="20"/>
      <c r="D1487" s="20"/>
      <c r="E1487" s="20"/>
    </row>
    <row r="1488" spans="1:5" x14ac:dyDescent="0.25">
      <c r="A1488" s="20"/>
      <c r="B1488" s="20"/>
      <c r="C1488" s="20"/>
      <c r="D1488" s="20"/>
      <c r="E1488" s="20"/>
    </row>
    <row r="1489" spans="1:5" x14ac:dyDescent="0.25">
      <c r="A1489" s="20"/>
      <c r="B1489" s="20"/>
      <c r="C1489" s="20"/>
      <c r="D1489" s="20"/>
      <c r="E1489" s="20"/>
    </row>
    <row r="1490" spans="1:5" x14ac:dyDescent="0.25">
      <c r="A1490" s="20"/>
      <c r="B1490" s="20"/>
      <c r="C1490" s="20"/>
      <c r="D1490" s="20"/>
      <c r="E1490" s="20"/>
    </row>
    <row r="1491" spans="1:5" x14ac:dyDescent="0.25">
      <c r="A1491" s="20"/>
      <c r="B1491" s="20"/>
      <c r="C1491" s="20"/>
      <c r="D1491" s="20"/>
      <c r="E1491" s="20"/>
    </row>
    <row r="1492" spans="1:5" x14ac:dyDescent="0.25">
      <c r="A1492" s="20"/>
      <c r="B1492" s="20"/>
      <c r="C1492" s="20"/>
      <c r="D1492" s="20"/>
      <c r="E1492" s="20"/>
    </row>
    <row r="1493" spans="1:5" x14ac:dyDescent="0.25">
      <c r="A1493" s="20"/>
      <c r="B1493" s="20"/>
      <c r="C1493" s="20"/>
      <c r="D1493" s="20"/>
      <c r="E1493" s="20"/>
    </row>
    <row r="1494" spans="1:5" x14ac:dyDescent="0.25">
      <c r="A1494" s="20"/>
      <c r="B1494" s="20"/>
      <c r="C1494" s="20"/>
      <c r="D1494" s="20"/>
      <c r="E1494" s="20"/>
    </row>
    <row r="1495" spans="1:5" x14ac:dyDescent="0.25">
      <c r="A1495" s="20"/>
      <c r="B1495" s="20"/>
      <c r="C1495" s="20"/>
      <c r="D1495" s="20"/>
      <c r="E1495" s="20"/>
    </row>
    <row r="1496" spans="1:5" x14ac:dyDescent="0.25">
      <c r="A1496" s="20"/>
      <c r="B1496" s="20"/>
      <c r="C1496" s="20"/>
      <c r="D1496" s="20"/>
      <c r="E1496" s="20"/>
    </row>
    <row r="1497" spans="1:5" x14ac:dyDescent="0.25">
      <c r="A1497" s="20"/>
      <c r="B1497" s="20"/>
      <c r="C1497" s="20"/>
      <c r="D1497" s="20"/>
      <c r="E1497" s="20"/>
    </row>
    <row r="1498" spans="1:5" x14ac:dyDescent="0.25">
      <c r="A1498" s="20"/>
      <c r="B1498" s="20"/>
      <c r="C1498" s="20"/>
      <c r="D1498" s="20"/>
      <c r="E1498" s="20"/>
    </row>
    <row r="1499" spans="1:5" x14ac:dyDescent="0.25">
      <c r="A1499" s="20"/>
      <c r="B1499" s="20"/>
      <c r="C1499" s="20"/>
      <c r="D1499" s="20"/>
      <c r="E1499" s="20"/>
    </row>
    <row r="1500" spans="1:5" x14ac:dyDescent="0.25">
      <c r="A1500" s="20"/>
      <c r="B1500" s="20"/>
      <c r="C1500" s="20"/>
      <c r="D1500" s="20"/>
      <c r="E1500" s="20"/>
    </row>
    <row r="1501" spans="1:5" x14ac:dyDescent="0.25">
      <c r="A1501" s="20"/>
      <c r="B1501" s="20"/>
      <c r="C1501" s="20"/>
      <c r="D1501" s="20"/>
      <c r="E1501" s="20"/>
    </row>
    <row r="1502" spans="1:5" x14ac:dyDescent="0.25">
      <c r="A1502" s="20"/>
      <c r="B1502" s="20"/>
      <c r="C1502" s="20"/>
      <c r="D1502" s="20"/>
      <c r="E1502" s="20"/>
    </row>
    <row r="1503" spans="1:5" x14ac:dyDescent="0.25">
      <c r="A1503" s="20"/>
      <c r="B1503" s="20"/>
      <c r="C1503" s="20"/>
      <c r="D1503" s="20"/>
      <c r="E1503" s="20"/>
    </row>
    <row r="1504" spans="1:5" x14ac:dyDescent="0.25">
      <c r="A1504" s="20"/>
      <c r="B1504" s="20"/>
      <c r="C1504" s="20"/>
      <c r="D1504" s="20"/>
      <c r="E1504" s="20"/>
    </row>
    <row r="1505" spans="1:5" x14ac:dyDescent="0.25">
      <c r="A1505" s="20"/>
      <c r="B1505" s="20"/>
      <c r="C1505" s="20"/>
      <c r="D1505" s="20"/>
      <c r="E1505" s="20"/>
    </row>
    <row r="1506" spans="1:5" x14ac:dyDescent="0.25">
      <c r="A1506" s="20"/>
      <c r="B1506" s="20"/>
      <c r="C1506" s="20"/>
      <c r="D1506" s="20"/>
      <c r="E1506" s="20"/>
    </row>
    <row r="1507" spans="1:5" x14ac:dyDescent="0.25">
      <c r="A1507" s="20"/>
      <c r="B1507" s="20"/>
      <c r="C1507" s="20"/>
      <c r="D1507" s="20"/>
      <c r="E1507" s="20"/>
    </row>
    <row r="1508" spans="1:5" x14ac:dyDescent="0.25">
      <c r="A1508" s="20"/>
      <c r="B1508" s="20"/>
      <c r="C1508" s="20"/>
      <c r="D1508" s="20"/>
      <c r="E1508" s="20"/>
    </row>
    <row r="1509" spans="1:5" x14ac:dyDescent="0.25">
      <c r="A1509" s="20"/>
      <c r="B1509" s="20"/>
      <c r="C1509" s="20"/>
      <c r="D1509" s="20"/>
      <c r="E1509" s="20"/>
    </row>
    <row r="1510" spans="1:5" x14ac:dyDescent="0.25">
      <c r="A1510" s="20"/>
      <c r="B1510" s="20"/>
      <c r="C1510" s="20"/>
      <c r="D1510" s="20"/>
      <c r="E1510" s="20"/>
    </row>
    <row r="1511" spans="1:5" x14ac:dyDescent="0.25">
      <c r="A1511" s="20"/>
      <c r="B1511" s="20"/>
      <c r="C1511" s="20"/>
      <c r="D1511" s="20"/>
      <c r="E1511" s="20"/>
    </row>
    <row r="1512" spans="1:5" x14ac:dyDescent="0.25">
      <c r="A1512" s="20"/>
      <c r="B1512" s="20"/>
      <c r="C1512" s="20"/>
      <c r="D1512" s="20"/>
      <c r="E1512" s="20"/>
    </row>
    <row r="1513" spans="1:5" x14ac:dyDescent="0.25">
      <c r="A1513" s="20"/>
      <c r="B1513" s="20"/>
      <c r="C1513" s="20"/>
      <c r="D1513" s="20"/>
      <c r="E1513" s="20"/>
    </row>
    <row r="1514" spans="1:5" x14ac:dyDescent="0.25">
      <c r="A1514" s="20"/>
      <c r="B1514" s="20"/>
      <c r="C1514" s="20"/>
      <c r="D1514" s="20"/>
      <c r="E1514" s="20"/>
    </row>
    <row r="1515" spans="1:5" x14ac:dyDescent="0.25">
      <c r="A1515" s="20"/>
      <c r="B1515" s="20"/>
      <c r="C1515" s="20"/>
      <c r="D1515" s="20"/>
      <c r="E1515" s="20"/>
    </row>
    <row r="1516" spans="1:5" x14ac:dyDescent="0.25">
      <c r="A1516" s="20"/>
      <c r="B1516" s="20"/>
      <c r="C1516" s="20"/>
      <c r="D1516" s="20"/>
      <c r="E1516" s="20"/>
    </row>
    <row r="1517" spans="1:5" x14ac:dyDescent="0.25">
      <c r="A1517" s="20"/>
      <c r="B1517" s="20"/>
      <c r="C1517" s="20"/>
      <c r="D1517" s="20"/>
      <c r="E1517" s="20"/>
    </row>
    <row r="1518" spans="1:5" x14ac:dyDescent="0.25">
      <c r="A1518" s="20"/>
      <c r="B1518" s="20"/>
      <c r="C1518" s="20"/>
      <c r="D1518" s="20"/>
      <c r="E1518" s="20"/>
    </row>
    <row r="1519" spans="1:5" x14ac:dyDescent="0.25">
      <c r="A1519" s="20"/>
      <c r="B1519" s="20"/>
      <c r="C1519" s="20"/>
      <c r="D1519" s="20"/>
      <c r="E1519" s="20"/>
    </row>
    <row r="1520" spans="1:5" x14ac:dyDescent="0.25">
      <c r="A1520" s="20"/>
      <c r="B1520" s="20"/>
      <c r="C1520" s="20"/>
      <c r="D1520" s="20"/>
      <c r="E1520" s="20"/>
    </row>
    <row r="1521" spans="1:5" x14ac:dyDescent="0.25">
      <c r="A1521" s="20"/>
      <c r="B1521" s="20"/>
      <c r="C1521" s="20"/>
      <c r="D1521" s="20"/>
      <c r="E1521" s="20"/>
    </row>
    <row r="1522" spans="1:5" x14ac:dyDescent="0.25">
      <c r="A1522" s="20"/>
      <c r="B1522" s="20"/>
      <c r="C1522" s="20"/>
      <c r="D1522" s="20"/>
      <c r="E1522" s="20"/>
    </row>
    <row r="1523" spans="1:5" x14ac:dyDescent="0.25">
      <c r="A1523" s="20"/>
      <c r="B1523" s="20"/>
      <c r="C1523" s="20"/>
      <c r="D1523" s="20"/>
      <c r="E1523" s="20"/>
    </row>
    <row r="1524" spans="1:5" x14ac:dyDescent="0.25">
      <c r="A1524" s="20"/>
      <c r="B1524" s="20"/>
      <c r="C1524" s="20"/>
      <c r="D1524" s="20"/>
      <c r="E1524" s="20"/>
    </row>
    <row r="1525" spans="1:5" x14ac:dyDescent="0.25">
      <c r="A1525" s="20"/>
      <c r="B1525" s="20"/>
      <c r="C1525" s="20"/>
      <c r="D1525" s="20"/>
      <c r="E1525" s="20"/>
    </row>
    <row r="1526" spans="1:5" x14ac:dyDescent="0.25">
      <c r="A1526" s="20"/>
      <c r="B1526" s="20"/>
      <c r="C1526" s="20"/>
      <c r="D1526" s="20"/>
      <c r="E1526" s="20"/>
    </row>
    <row r="1527" spans="1:5" x14ac:dyDescent="0.25">
      <c r="A1527" s="20"/>
      <c r="B1527" s="20"/>
      <c r="C1527" s="20"/>
      <c r="D1527" s="20"/>
      <c r="E1527" s="20"/>
    </row>
    <row r="1528" spans="1:5" x14ac:dyDescent="0.25">
      <c r="A1528" s="20"/>
      <c r="B1528" s="20"/>
      <c r="C1528" s="20"/>
      <c r="D1528" s="20"/>
      <c r="E1528" s="20"/>
    </row>
    <row r="1529" spans="1:5" x14ac:dyDescent="0.25">
      <c r="A1529" s="20"/>
      <c r="B1529" s="20"/>
      <c r="C1529" s="20"/>
      <c r="D1529" s="20"/>
      <c r="E1529" s="20"/>
    </row>
    <row r="1530" spans="1:5" x14ac:dyDescent="0.25">
      <c r="A1530" s="20"/>
      <c r="B1530" s="20"/>
      <c r="C1530" s="20"/>
      <c r="D1530" s="20"/>
      <c r="E1530" s="20"/>
    </row>
    <row r="1531" spans="1:5" x14ac:dyDescent="0.25">
      <c r="A1531" s="20"/>
      <c r="B1531" s="20"/>
      <c r="C1531" s="20"/>
      <c r="D1531" s="20"/>
      <c r="E1531" s="20"/>
    </row>
    <row r="1532" spans="1:5" x14ac:dyDescent="0.25">
      <c r="A1532" s="20"/>
      <c r="B1532" s="20"/>
      <c r="C1532" s="20"/>
      <c r="D1532" s="20"/>
      <c r="E1532" s="20"/>
    </row>
    <row r="1533" spans="1:5" x14ac:dyDescent="0.25">
      <c r="A1533" s="20"/>
      <c r="B1533" s="20"/>
      <c r="C1533" s="20"/>
      <c r="D1533" s="20"/>
      <c r="E1533" s="20"/>
    </row>
    <row r="1534" spans="1:5" x14ac:dyDescent="0.25">
      <c r="A1534" s="20"/>
      <c r="B1534" s="20"/>
      <c r="C1534" s="20"/>
      <c r="D1534" s="20"/>
      <c r="E1534" s="20"/>
    </row>
    <row r="1535" spans="1:5" x14ac:dyDescent="0.25">
      <c r="A1535" s="20"/>
      <c r="B1535" s="20"/>
      <c r="C1535" s="20"/>
      <c r="D1535" s="20"/>
      <c r="E1535" s="20"/>
    </row>
    <row r="1536" spans="1:5" x14ac:dyDescent="0.25">
      <c r="A1536" s="20"/>
      <c r="B1536" s="20"/>
      <c r="C1536" s="20"/>
      <c r="D1536" s="20"/>
      <c r="E1536" s="20"/>
    </row>
    <row r="1537" spans="1:5" x14ac:dyDescent="0.25">
      <c r="A1537" s="20"/>
      <c r="B1537" s="20"/>
      <c r="C1537" s="20"/>
      <c r="D1537" s="20"/>
      <c r="E1537" s="20"/>
    </row>
    <row r="1538" spans="1:5" x14ac:dyDescent="0.25">
      <c r="A1538" s="20"/>
      <c r="B1538" s="20"/>
      <c r="C1538" s="20"/>
      <c r="D1538" s="20"/>
      <c r="E1538" s="20"/>
    </row>
    <row r="1539" spans="1:5" x14ac:dyDescent="0.25">
      <c r="A1539" s="20"/>
      <c r="B1539" s="20"/>
      <c r="C1539" s="20"/>
      <c r="D1539" s="20"/>
      <c r="E1539" s="20"/>
    </row>
    <row r="1540" spans="1:5" x14ac:dyDescent="0.25">
      <c r="A1540" s="20"/>
      <c r="B1540" s="20"/>
      <c r="C1540" s="20"/>
      <c r="D1540" s="20"/>
      <c r="E1540" s="20"/>
    </row>
    <row r="1541" spans="1:5" x14ac:dyDescent="0.25">
      <c r="A1541" s="20"/>
      <c r="B1541" s="20"/>
      <c r="C1541" s="20"/>
      <c r="D1541" s="20"/>
      <c r="E1541" s="20"/>
    </row>
    <row r="1542" spans="1:5" x14ac:dyDescent="0.25">
      <c r="A1542" s="20"/>
      <c r="B1542" s="20"/>
      <c r="C1542" s="20"/>
      <c r="D1542" s="20"/>
      <c r="E1542" s="20"/>
    </row>
    <row r="1543" spans="1:5" x14ac:dyDescent="0.25">
      <c r="A1543" s="20"/>
      <c r="B1543" s="20"/>
      <c r="C1543" s="20"/>
      <c r="D1543" s="20"/>
      <c r="E1543" s="20"/>
    </row>
    <row r="1544" spans="1:5" x14ac:dyDescent="0.25">
      <c r="A1544" s="20"/>
      <c r="B1544" s="20"/>
      <c r="C1544" s="20"/>
      <c r="D1544" s="20"/>
      <c r="E1544" s="20"/>
    </row>
    <row r="1545" spans="1:5" x14ac:dyDescent="0.25">
      <c r="A1545" s="20"/>
      <c r="B1545" s="20"/>
      <c r="C1545" s="20"/>
      <c r="D1545" s="20"/>
      <c r="E1545" s="20"/>
    </row>
    <row r="1546" spans="1:5" x14ac:dyDescent="0.25">
      <c r="A1546" s="20"/>
      <c r="B1546" s="20"/>
      <c r="C1546" s="20"/>
      <c r="D1546" s="20"/>
      <c r="E1546" s="20"/>
    </row>
    <row r="1547" spans="1:5" x14ac:dyDescent="0.25">
      <c r="A1547" s="20"/>
      <c r="B1547" s="20"/>
      <c r="C1547" s="20"/>
      <c r="D1547" s="20"/>
      <c r="E1547" s="20"/>
    </row>
    <row r="1548" spans="1:5" x14ac:dyDescent="0.25">
      <c r="A1548" s="20"/>
      <c r="B1548" s="20"/>
      <c r="C1548" s="20"/>
      <c r="D1548" s="20"/>
      <c r="E1548" s="20"/>
    </row>
    <row r="1549" spans="1:5" x14ac:dyDescent="0.25">
      <c r="A1549" s="20"/>
      <c r="B1549" s="20"/>
      <c r="C1549" s="20"/>
      <c r="D1549" s="20"/>
      <c r="E1549" s="20"/>
    </row>
    <row r="1550" spans="1:5" x14ac:dyDescent="0.25">
      <c r="A1550" s="20"/>
      <c r="B1550" s="20"/>
      <c r="C1550" s="20"/>
      <c r="D1550" s="20"/>
      <c r="E1550" s="20"/>
    </row>
    <row r="1551" spans="1:5" x14ac:dyDescent="0.25">
      <c r="A1551" s="20"/>
      <c r="B1551" s="20"/>
      <c r="C1551" s="20"/>
      <c r="D1551" s="20"/>
      <c r="E1551" s="20"/>
    </row>
    <row r="1552" spans="1:5" x14ac:dyDescent="0.25">
      <c r="A1552" s="20"/>
      <c r="B1552" s="20"/>
      <c r="C1552" s="20"/>
      <c r="D1552" s="20"/>
      <c r="E1552" s="20"/>
    </row>
    <row r="1553" spans="1:5" x14ac:dyDescent="0.25">
      <c r="A1553" s="20"/>
      <c r="B1553" s="20"/>
      <c r="C1553" s="20"/>
      <c r="D1553" s="20"/>
      <c r="E1553" s="20"/>
    </row>
    <row r="1554" spans="1:5" x14ac:dyDescent="0.25">
      <c r="A1554" s="20"/>
      <c r="B1554" s="20"/>
      <c r="C1554" s="20"/>
      <c r="D1554" s="20"/>
      <c r="E1554" s="20"/>
    </row>
    <row r="1555" spans="1:5" x14ac:dyDescent="0.25">
      <c r="A1555" s="20"/>
      <c r="B1555" s="20"/>
      <c r="C1555" s="20"/>
      <c r="D1555" s="20"/>
      <c r="E1555" s="20"/>
    </row>
    <row r="1556" spans="1:5" x14ac:dyDescent="0.25">
      <c r="A1556" s="20"/>
      <c r="B1556" s="20"/>
      <c r="C1556" s="20"/>
      <c r="D1556" s="20"/>
      <c r="E1556" s="20"/>
    </row>
    <row r="1557" spans="1:5" x14ac:dyDescent="0.25">
      <c r="A1557" s="20"/>
      <c r="B1557" s="20"/>
      <c r="C1557" s="20"/>
      <c r="D1557" s="20"/>
      <c r="E1557" s="20"/>
    </row>
    <row r="1558" spans="1:5" x14ac:dyDescent="0.25">
      <c r="A1558" s="20"/>
      <c r="B1558" s="20"/>
      <c r="C1558" s="20"/>
      <c r="D1558" s="20"/>
      <c r="E1558" s="20"/>
    </row>
    <row r="1559" spans="1:5" x14ac:dyDescent="0.25">
      <c r="A1559" s="20"/>
      <c r="B1559" s="20"/>
      <c r="C1559" s="20"/>
      <c r="D1559" s="20"/>
      <c r="E1559" s="20"/>
    </row>
    <row r="1560" spans="1:5" x14ac:dyDescent="0.25">
      <c r="A1560" s="20"/>
      <c r="B1560" s="20"/>
      <c r="C1560" s="20"/>
      <c r="D1560" s="20"/>
      <c r="E1560" s="20"/>
    </row>
    <row r="1561" spans="1:5" x14ac:dyDescent="0.25">
      <c r="A1561" s="20"/>
      <c r="B1561" s="20"/>
      <c r="C1561" s="20"/>
      <c r="D1561" s="20"/>
      <c r="E1561" s="20"/>
    </row>
    <row r="1562" spans="1:5" x14ac:dyDescent="0.25">
      <c r="A1562" s="20"/>
      <c r="B1562" s="20"/>
      <c r="C1562" s="20"/>
      <c r="D1562" s="20"/>
      <c r="E1562" s="20"/>
    </row>
    <row r="1563" spans="1:5" x14ac:dyDescent="0.25">
      <c r="A1563" s="20"/>
      <c r="B1563" s="20"/>
      <c r="C1563" s="20"/>
      <c r="D1563" s="20"/>
      <c r="E1563" s="20"/>
    </row>
    <row r="1564" spans="1:5" x14ac:dyDescent="0.25">
      <c r="A1564" s="20"/>
      <c r="B1564" s="20"/>
      <c r="C1564" s="20"/>
      <c r="D1564" s="20"/>
      <c r="E1564" s="20"/>
    </row>
    <row r="1565" spans="1:5" x14ac:dyDescent="0.25">
      <c r="A1565" s="20"/>
      <c r="B1565" s="20"/>
      <c r="C1565" s="20"/>
      <c r="D1565" s="20"/>
      <c r="E1565" s="20"/>
    </row>
    <row r="1566" spans="1:5" x14ac:dyDescent="0.25">
      <c r="A1566" s="20"/>
      <c r="B1566" s="20"/>
      <c r="C1566" s="20"/>
      <c r="D1566" s="20"/>
      <c r="E1566" s="20"/>
    </row>
    <row r="1567" spans="1:5" x14ac:dyDescent="0.25">
      <c r="A1567" s="20"/>
      <c r="B1567" s="20"/>
      <c r="C1567" s="20"/>
      <c r="D1567" s="20"/>
      <c r="E1567" s="20"/>
    </row>
    <row r="1568" spans="1:5" x14ac:dyDescent="0.25">
      <c r="A1568" s="20"/>
      <c r="B1568" s="20"/>
      <c r="C1568" s="20"/>
      <c r="D1568" s="20"/>
      <c r="E1568" s="20"/>
    </row>
    <row r="1569" spans="1:5" x14ac:dyDescent="0.25">
      <c r="A1569" s="20"/>
      <c r="B1569" s="20"/>
      <c r="C1569" s="20"/>
      <c r="D1569" s="20"/>
      <c r="E1569" s="20"/>
    </row>
    <row r="1570" spans="1:5" x14ac:dyDescent="0.25">
      <c r="A1570" s="20"/>
      <c r="B1570" s="20"/>
      <c r="C1570" s="20"/>
      <c r="D1570" s="20"/>
      <c r="E1570" s="20"/>
    </row>
    <row r="1571" spans="1:5" x14ac:dyDescent="0.25">
      <c r="A1571" s="20"/>
      <c r="B1571" s="20"/>
      <c r="C1571" s="20"/>
      <c r="D1571" s="20"/>
      <c r="E1571" s="20"/>
    </row>
    <row r="1572" spans="1:5" x14ac:dyDescent="0.25">
      <c r="A1572" s="20"/>
      <c r="B1572" s="20"/>
      <c r="C1572" s="20"/>
      <c r="D1572" s="20"/>
      <c r="E1572" s="20"/>
    </row>
    <row r="1573" spans="1:5" x14ac:dyDescent="0.25">
      <c r="A1573" s="20"/>
      <c r="B1573" s="20"/>
      <c r="C1573" s="20"/>
      <c r="D1573" s="20"/>
      <c r="E1573" s="20"/>
    </row>
    <row r="1574" spans="1:5" x14ac:dyDescent="0.25">
      <c r="A1574" s="20"/>
      <c r="B1574" s="20"/>
      <c r="C1574" s="20"/>
      <c r="D1574" s="20"/>
      <c r="E1574" s="20"/>
    </row>
    <row r="1575" spans="1:5" x14ac:dyDescent="0.25">
      <c r="A1575" s="20"/>
      <c r="B1575" s="20"/>
      <c r="C1575" s="20"/>
      <c r="D1575" s="20"/>
      <c r="E1575" s="20"/>
    </row>
    <row r="1576" spans="1:5" x14ac:dyDescent="0.25">
      <c r="A1576" s="20"/>
      <c r="B1576" s="20"/>
      <c r="C1576" s="20"/>
      <c r="D1576" s="20"/>
      <c r="E1576" s="20"/>
    </row>
    <row r="1577" spans="1:5" x14ac:dyDescent="0.25">
      <c r="A1577" s="20"/>
      <c r="B1577" s="20"/>
      <c r="C1577" s="20"/>
      <c r="D1577" s="20"/>
      <c r="E1577" s="20"/>
    </row>
    <row r="1578" spans="1:5" x14ac:dyDescent="0.25">
      <c r="A1578" s="20"/>
      <c r="B1578" s="20"/>
      <c r="C1578" s="20"/>
      <c r="D1578" s="20"/>
      <c r="E1578" s="20"/>
    </row>
    <row r="1579" spans="1:5" x14ac:dyDescent="0.25">
      <c r="A1579" s="20"/>
      <c r="B1579" s="20"/>
      <c r="C1579" s="20"/>
      <c r="D1579" s="20"/>
      <c r="E1579" s="20"/>
    </row>
    <row r="1580" spans="1:5" x14ac:dyDescent="0.25">
      <c r="A1580" s="20"/>
      <c r="B1580" s="20"/>
      <c r="C1580" s="20"/>
      <c r="D1580" s="20"/>
      <c r="E1580" s="20"/>
    </row>
    <row r="1581" spans="1:5" x14ac:dyDescent="0.25">
      <c r="A1581" s="20"/>
      <c r="B1581" s="20"/>
      <c r="C1581" s="20"/>
      <c r="D1581" s="20"/>
      <c r="E1581" s="20"/>
    </row>
    <row r="1582" spans="1:5" x14ac:dyDescent="0.25">
      <c r="A1582" s="20"/>
      <c r="B1582" s="20"/>
      <c r="C1582" s="20"/>
      <c r="D1582" s="20"/>
      <c r="E1582" s="20"/>
    </row>
    <row r="1583" spans="1:5" x14ac:dyDescent="0.25">
      <c r="A1583" s="20"/>
      <c r="B1583" s="20"/>
      <c r="C1583" s="20"/>
      <c r="D1583" s="20"/>
      <c r="E1583" s="20"/>
    </row>
    <row r="1584" spans="1:5" x14ac:dyDescent="0.25">
      <c r="A1584" s="20"/>
      <c r="B1584" s="20"/>
      <c r="C1584" s="20"/>
      <c r="D1584" s="20"/>
      <c r="E1584" s="20"/>
    </row>
    <row r="1585" spans="1:5" x14ac:dyDescent="0.25">
      <c r="A1585" s="20"/>
      <c r="B1585" s="20"/>
      <c r="C1585" s="20"/>
      <c r="D1585" s="20"/>
      <c r="E1585" s="20"/>
    </row>
    <row r="1586" spans="1:5" x14ac:dyDescent="0.25">
      <c r="A1586" s="20"/>
      <c r="B1586" s="20"/>
      <c r="C1586" s="20"/>
      <c r="D1586" s="20"/>
      <c r="E1586" s="20"/>
    </row>
    <row r="1587" spans="1:5" x14ac:dyDescent="0.25">
      <c r="A1587" s="20"/>
      <c r="B1587" s="20"/>
      <c r="C1587" s="20"/>
      <c r="D1587" s="20"/>
      <c r="E1587" s="20"/>
    </row>
    <row r="1588" spans="1:5" x14ac:dyDescent="0.25">
      <c r="A1588" s="20"/>
      <c r="B1588" s="20"/>
      <c r="C1588" s="20"/>
      <c r="D1588" s="20"/>
      <c r="E1588" s="20"/>
    </row>
    <row r="1589" spans="1:5" x14ac:dyDescent="0.25">
      <c r="A1589" s="20"/>
      <c r="B1589" s="20"/>
      <c r="C1589" s="20"/>
      <c r="D1589" s="20"/>
      <c r="E1589" s="20"/>
    </row>
    <row r="1590" spans="1:5" x14ac:dyDescent="0.25">
      <c r="A1590" s="20"/>
      <c r="B1590" s="20"/>
      <c r="C1590" s="20"/>
      <c r="D1590" s="20"/>
      <c r="E1590" s="20"/>
    </row>
    <row r="1591" spans="1:5" x14ac:dyDescent="0.25">
      <c r="A1591" s="20"/>
      <c r="B1591" s="20"/>
      <c r="C1591" s="20"/>
      <c r="D1591" s="20"/>
      <c r="E1591" s="20"/>
    </row>
    <row r="1592" spans="1:5" x14ac:dyDescent="0.25">
      <c r="A1592" s="20"/>
      <c r="B1592" s="20"/>
      <c r="C1592" s="20"/>
      <c r="D1592" s="20"/>
      <c r="E1592" s="20"/>
    </row>
    <row r="1593" spans="1:5" x14ac:dyDescent="0.25">
      <c r="A1593" s="20"/>
      <c r="B1593" s="20"/>
      <c r="C1593" s="20"/>
      <c r="D1593" s="20"/>
      <c r="E1593" s="20"/>
    </row>
    <row r="1594" spans="1:5" x14ac:dyDescent="0.25">
      <c r="A1594" s="20"/>
      <c r="B1594" s="20"/>
      <c r="C1594" s="20"/>
      <c r="D1594" s="20"/>
      <c r="E1594" s="20"/>
    </row>
    <row r="1595" spans="1:5" x14ac:dyDescent="0.25">
      <c r="A1595" s="20"/>
      <c r="B1595" s="20"/>
      <c r="C1595" s="20"/>
      <c r="D1595" s="20"/>
      <c r="E1595" s="20"/>
    </row>
    <row r="1596" spans="1:5" x14ac:dyDescent="0.25">
      <c r="A1596" s="20"/>
      <c r="B1596" s="20"/>
      <c r="C1596" s="20"/>
      <c r="D1596" s="20"/>
      <c r="E1596" s="20"/>
    </row>
    <row r="1597" spans="1:5" x14ac:dyDescent="0.25">
      <c r="A1597" s="20"/>
      <c r="B1597" s="20"/>
      <c r="C1597" s="20"/>
      <c r="D1597" s="20"/>
      <c r="E1597" s="20"/>
    </row>
    <row r="1598" spans="1:5" x14ac:dyDescent="0.25">
      <c r="A1598" s="20"/>
      <c r="B1598" s="20"/>
      <c r="C1598" s="20"/>
      <c r="D1598" s="20"/>
      <c r="E1598" s="20"/>
    </row>
    <row r="1599" spans="1:5" x14ac:dyDescent="0.25">
      <c r="A1599" s="20"/>
      <c r="B1599" s="20"/>
      <c r="C1599" s="20"/>
      <c r="D1599" s="20"/>
      <c r="E1599" s="20"/>
    </row>
    <row r="1600" spans="1:5" x14ac:dyDescent="0.25">
      <c r="A1600" s="20"/>
      <c r="B1600" s="20"/>
      <c r="C1600" s="20"/>
      <c r="D1600" s="20"/>
      <c r="E1600" s="20"/>
    </row>
    <row r="1601" spans="1:5" x14ac:dyDescent="0.25">
      <c r="A1601" s="20"/>
      <c r="B1601" s="20"/>
      <c r="C1601" s="20"/>
      <c r="D1601" s="20"/>
      <c r="E1601" s="20"/>
    </row>
    <row r="1602" spans="1:5" x14ac:dyDescent="0.25">
      <c r="A1602" s="20"/>
      <c r="B1602" s="20"/>
      <c r="C1602" s="20"/>
      <c r="D1602" s="20"/>
      <c r="E1602" s="20"/>
    </row>
    <row r="1603" spans="1:5" x14ac:dyDescent="0.25">
      <c r="A1603" s="20"/>
      <c r="B1603" s="20"/>
      <c r="C1603" s="20"/>
      <c r="D1603" s="20"/>
      <c r="E1603" s="20"/>
    </row>
    <row r="1604" spans="1:5" x14ac:dyDescent="0.25">
      <c r="A1604" s="20"/>
      <c r="B1604" s="20"/>
      <c r="C1604" s="20"/>
      <c r="D1604" s="20"/>
      <c r="E1604" s="20"/>
    </row>
    <row r="1605" spans="1:5" x14ac:dyDescent="0.25">
      <c r="A1605" s="20"/>
      <c r="B1605" s="20"/>
      <c r="C1605" s="20"/>
      <c r="D1605" s="20"/>
      <c r="E1605" s="20"/>
    </row>
    <row r="1606" spans="1:5" x14ac:dyDescent="0.25">
      <c r="A1606" s="20"/>
      <c r="B1606" s="20"/>
      <c r="C1606" s="20"/>
      <c r="D1606" s="20"/>
      <c r="E1606" s="20"/>
    </row>
    <row r="1607" spans="1:5" x14ac:dyDescent="0.25">
      <c r="A1607" s="20"/>
      <c r="B1607" s="20"/>
      <c r="C1607" s="20"/>
      <c r="D1607" s="20"/>
      <c r="E1607" s="20"/>
    </row>
    <row r="1608" spans="1:5" x14ac:dyDescent="0.25">
      <c r="A1608" s="20"/>
      <c r="B1608" s="20"/>
      <c r="C1608" s="20"/>
      <c r="D1608" s="20"/>
      <c r="E1608" s="20"/>
    </row>
    <row r="1609" spans="1:5" x14ac:dyDescent="0.25">
      <c r="A1609" s="20"/>
      <c r="B1609" s="20"/>
      <c r="C1609" s="20"/>
      <c r="D1609" s="20"/>
      <c r="E1609" s="20"/>
    </row>
    <row r="1610" spans="1:5" x14ac:dyDescent="0.25">
      <c r="A1610" s="20"/>
      <c r="B1610" s="20"/>
      <c r="C1610" s="20"/>
      <c r="D1610" s="20"/>
      <c r="E1610" s="20"/>
    </row>
    <row r="1611" spans="1:5" x14ac:dyDescent="0.25">
      <c r="A1611" s="20"/>
      <c r="B1611" s="20"/>
      <c r="C1611" s="20"/>
      <c r="D1611" s="20"/>
      <c r="E1611" s="20"/>
    </row>
    <row r="1612" spans="1:5" x14ac:dyDescent="0.25">
      <c r="A1612" s="20"/>
      <c r="B1612" s="20"/>
      <c r="C1612" s="20"/>
      <c r="D1612" s="20"/>
      <c r="E1612" s="20"/>
    </row>
    <row r="1613" spans="1:5" x14ac:dyDescent="0.25">
      <c r="A1613" s="20"/>
      <c r="B1613" s="20"/>
      <c r="C1613" s="20"/>
      <c r="D1613" s="20"/>
      <c r="E1613" s="20"/>
    </row>
    <row r="1614" spans="1:5" x14ac:dyDescent="0.25">
      <c r="A1614" s="20"/>
      <c r="B1614" s="20"/>
      <c r="C1614" s="20"/>
      <c r="D1614" s="20"/>
      <c r="E1614" s="20"/>
    </row>
    <row r="1615" spans="1:5" x14ac:dyDescent="0.25">
      <c r="A1615" s="20"/>
      <c r="B1615" s="20"/>
      <c r="C1615" s="20"/>
      <c r="D1615" s="20"/>
      <c r="E1615" s="20"/>
    </row>
    <row r="1616" spans="1:5" x14ac:dyDescent="0.25">
      <c r="A1616" s="20"/>
      <c r="B1616" s="20"/>
      <c r="C1616" s="20"/>
      <c r="D1616" s="20"/>
      <c r="E1616" s="20"/>
    </row>
    <row r="1617" spans="1:5" x14ac:dyDescent="0.25">
      <c r="A1617" s="20"/>
      <c r="B1617" s="20"/>
      <c r="C1617" s="20"/>
      <c r="D1617" s="20"/>
      <c r="E1617" s="20"/>
    </row>
    <row r="1618" spans="1:5" x14ac:dyDescent="0.25">
      <c r="A1618" s="20"/>
      <c r="B1618" s="20"/>
      <c r="C1618" s="20"/>
      <c r="D1618" s="20"/>
      <c r="E1618" s="20"/>
    </row>
    <row r="1619" spans="1:5" x14ac:dyDescent="0.25">
      <c r="A1619" s="20"/>
      <c r="B1619" s="20"/>
      <c r="C1619" s="20"/>
      <c r="D1619" s="20"/>
      <c r="E1619" s="20"/>
    </row>
    <row r="1620" spans="1:5" x14ac:dyDescent="0.25">
      <c r="A1620" s="20"/>
      <c r="B1620" s="20"/>
      <c r="C1620" s="20"/>
      <c r="D1620" s="20"/>
      <c r="E1620" s="20"/>
    </row>
    <row r="1621" spans="1:5" x14ac:dyDescent="0.25">
      <c r="A1621" s="20"/>
      <c r="B1621" s="20"/>
      <c r="C1621" s="20"/>
      <c r="D1621" s="20"/>
      <c r="E1621" s="20"/>
    </row>
    <row r="1622" spans="1:5" x14ac:dyDescent="0.25">
      <c r="A1622" s="20"/>
      <c r="B1622" s="20"/>
      <c r="C1622" s="20"/>
      <c r="D1622" s="20"/>
      <c r="E1622" s="20"/>
    </row>
    <row r="1623" spans="1:5" x14ac:dyDescent="0.25">
      <c r="A1623" s="20"/>
      <c r="B1623" s="20"/>
      <c r="C1623" s="20"/>
      <c r="D1623" s="20"/>
      <c r="E1623" s="20"/>
    </row>
    <row r="1624" spans="1:5" x14ac:dyDescent="0.25">
      <c r="A1624" s="20"/>
      <c r="B1624" s="20"/>
      <c r="C1624" s="20"/>
      <c r="D1624" s="20"/>
      <c r="E1624" s="20"/>
    </row>
    <row r="1625" spans="1:5" x14ac:dyDescent="0.25">
      <c r="A1625" s="20"/>
      <c r="B1625" s="20"/>
      <c r="C1625" s="20"/>
      <c r="D1625" s="20"/>
      <c r="E1625" s="20"/>
    </row>
    <row r="1626" spans="1:5" x14ac:dyDescent="0.25">
      <c r="A1626" s="20"/>
      <c r="B1626" s="20"/>
      <c r="C1626" s="20"/>
      <c r="D1626" s="20"/>
      <c r="E1626" s="20"/>
    </row>
    <row r="1627" spans="1:5" x14ac:dyDescent="0.25">
      <c r="A1627" s="20"/>
      <c r="B1627" s="20"/>
      <c r="C1627" s="20"/>
      <c r="D1627" s="20"/>
      <c r="E1627" s="20"/>
    </row>
    <row r="1628" spans="1:5" x14ac:dyDescent="0.25">
      <c r="A1628" s="20"/>
      <c r="B1628" s="20"/>
      <c r="C1628" s="20"/>
      <c r="D1628" s="20"/>
      <c r="E1628" s="20"/>
    </row>
    <row r="1629" spans="1:5" x14ac:dyDescent="0.25">
      <c r="A1629" s="20"/>
      <c r="B1629" s="20"/>
      <c r="C1629" s="20"/>
      <c r="D1629" s="20"/>
      <c r="E1629" s="20"/>
    </row>
    <row r="1630" spans="1:5" x14ac:dyDescent="0.25">
      <c r="A1630" s="20"/>
      <c r="B1630" s="20"/>
      <c r="C1630" s="20"/>
      <c r="D1630" s="20"/>
      <c r="E1630" s="20"/>
    </row>
    <row r="1631" spans="1:5" x14ac:dyDescent="0.25">
      <c r="A1631" s="20"/>
      <c r="B1631" s="20"/>
      <c r="C1631" s="20"/>
      <c r="D1631" s="20"/>
      <c r="E1631" s="20"/>
    </row>
    <row r="1632" spans="1:5" x14ac:dyDescent="0.25">
      <c r="A1632" s="20"/>
      <c r="B1632" s="20"/>
      <c r="C1632" s="20"/>
      <c r="D1632" s="20"/>
      <c r="E1632" s="20"/>
    </row>
    <row r="1633" spans="1:5" x14ac:dyDescent="0.25">
      <c r="A1633" s="20"/>
      <c r="B1633" s="20"/>
      <c r="C1633" s="20"/>
      <c r="D1633" s="20"/>
      <c r="E1633" s="20"/>
    </row>
    <row r="1634" spans="1:5" x14ac:dyDescent="0.25">
      <c r="A1634" s="20"/>
      <c r="B1634" s="20"/>
      <c r="C1634" s="20"/>
      <c r="D1634" s="20"/>
      <c r="E1634" s="20"/>
    </row>
    <row r="1635" spans="1:5" x14ac:dyDescent="0.25">
      <c r="A1635" s="20"/>
      <c r="B1635" s="20"/>
      <c r="C1635" s="20"/>
      <c r="D1635" s="20"/>
      <c r="E1635" s="20"/>
    </row>
    <row r="1636" spans="1:5" x14ac:dyDescent="0.25">
      <c r="A1636" s="20"/>
      <c r="B1636" s="20"/>
      <c r="C1636" s="20"/>
      <c r="D1636" s="20"/>
      <c r="E1636" s="20"/>
    </row>
    <row r="1637" spans="1:5" x14ac:dyDescent="0.25">
      <c r="A1637" s="20"/>
      <c r="B1637" s="20"/>
      <c r="C1637" s="20"/>
      <c r="D1637" s="20"/>
      <c r="E1637" s="20"/>
    </row>
    <row r="1638" spans="1:5" x14ac:dyDescent="0.25">
      <c r="A1638" s="20"/>
      <c r="B1638" s="20"/>
      <c r="C1638" s="20"/>
      <c r="D1638" s="20"/>
      <c r="E1638" s="20"/>
    </row>
    <row r="1639" spans="1:5" x14ac:dyDescent="0.25">
      <c r="A1639" s="20"/>
      <c r="B1639" s="20"/>
      <c r="C1639" s="20"/>
      <c r="D1639" s="20"/>
      <c r="E1639" s="20"/>
    </row>
    <row r="1640" spans="1:5" x14ac:dyDescent="0.25">
      <c r="A1640" s="20"/>
      <c r="B1640" s="20"/>
      <c r="C1640" s="20"/>
      <c r="D1640" s="20"/>
      <c r="E1640" s="20"/>
    </row>
    <row r="1641" spans="1:5" x14ac:dyDescent="0.25">
      <c r="A1641" s="20"/>
      <c r="B1641" s="20"/>
      <c r="C1641" s="20"/>
      <c r="D1641" s="20"/>
      <c r="E1641" s="20"/>
    </row>
    <row r="1642" spans="1:5" x14ac:dyDescent="0.25">
      <c r="A1642" s="20"/>
      <c r="B1642" s="20"/>
      <c r="C1642" s="20"/>
      <c r="D1642" s="20"/>
      <c r="E1642" s="20"/>
    </row>
    <row r="1643" spans="1:5" x14ac:dyDescent="0.25">
      <c r="A1643" s="20"/>
      <c r="B1643" s="20"/>
      <c r="C1643" s="20"/>
      <c r="D1643" s="20"/>
      <c r="E1643" s="20"/>
    </row>
    <row r="1644" spans="1:5" x14ac:dyDescent="0.25">
      <c r="A1644" s="20"/>
      <c r="B1644" s="20"/>
      <c r="C1644" s="20"/>
      <c r="D1644" s="20"/>
      <c r="E1644" s="20"/>
    </row>
    <row r="1645" spans="1:5" x14ac:dyDescent="0.25">
      <c r="A1645" s="20"/>
      <c r="B1645" s="20"/>
      <c r="C1645" s="20"/>
      <c r="D1645" s="20"/>
      <c r="E1645" s="20"/>
    </row>
    <row r="1646" spans="1:5" x14ac:dyDescent="0.25">
      <c r="A1646" s="20"/>
      <c r="B1646" s="20"/>
      <c r="C1646" s="20"/>
      <c r="D1646" s="20"/>
      <c r="E1646" s="20"/>
    </row>
    <row r="1647" spans="1:5" x14ac:dyDescent="0.25">
      <c r="A1647" s="20"/>
      <c r="B1647" s="20"/>
      <c r="C1647" s="20"/>
      <c r="D1647" s="20"/>
      <c r="E1647" s="20"/>
    </row>
    <row r="1648" spans="1:5" x14ac:dyDescent="0.25">
      <c r="A1648" s="20"/>
      <c r="B1648" s="20"/>
      <c r="C1648" s="20"/>
      <c r="D1648" s="20"/>
      <c r="E1648" s="20"/>
    </row>
    <row r="1649" spans="1:5" x14ac:dyDescent="0.25">
      <c r="A1649" s="20"/>
      <c r="B1649" s="20"/>
      <c r="C1649" s="20"/>
      <c r="D1649" s="20"/>
      <c r="E1649" s="20"/>
    </row>
    <row r="1650" spans="1:5" x14ac:dyDescent="0.25">
      <c r="A1650" s="20"/>
      <c r="B1650" s="20"/>
      <c r="C1650" s="20"/>
      <c r="D1650" s="20"/>
      <c r="E1650" s="20"/>
    </row>
    <row r="1651" spans="1:5" x14ac:dyDescent="0.25">
      <c r="A1651" s="20"/>
      <c r="B1651" s="20"/>
      <c r="C1651" s="20"/>
      <c r="D1651" s="20"/>
      <c r="E1651" s="20"/>
    </row>
    <row r="1652" spans="1:5" x14ac:dyDescent="0.25">
      <c r="A1652" s="20"/>
      <c r="B1652" s="20"/>
      <c r="C1652" s="20"/>
      <c r="D1652" s="20"/>
      <c r="E1652" s="20"/>
    </row>
    <row r="1653" spans="1:5" x14ac:dyDescent="0.25">
      <c r="A1653" s="20"/>
      <c r="B1653" s="20"/>
      <c r="C1653" s="20"/>
      <c r="D1653" s="20"/>
      <c r="E1653" s="20"/>
    </row>
    <row r="1654" spans="1:5" x14ac:dyDescent="0.25">
      <c r="A1654" s="20"/>
      <c r="B1654" s="20"/>
      <c r="C1654" s="20"/>
      <c r="D1654" s="20"/>
      <c r="E1654" s="20"/>
    </row>
    <row r="1655" spans="1:5" x14ac:dyDescent="0.25">
      <c r="A1655" s="20"/>
      <c r="B1655" s="20"/>
      <c r="C1655" s="20"/>
      <c r="D1655" s="20"/>
      <c r="E1655" s="20"/>
    </row>
    <row r="1656" spans="1:5" x14ac:dyDescent="0.25">
      <c r="A1656" s="20"/>
      <c r="B1656" s="20"/>
      <c r="C1656" s="20"/>
      <c r="D1656" s="20"/>
      <c r="E1656" s="20"/>
    </row>
    <row r="1657" spans="1:5" x14ac:dyDescent="0.25">
      <c r="A1657" s="20"/>
      <c r="B1657" s="20"/>
      <c r="C1657" s="20"/>
      <c r="D1657" s="20"/>
      <c r="E1657" s="20"/>
    </row>
    <row r="1658" spans="1:5" x14ac:dyDescent="0.25">
      <c r="A1658" s="20"/>
      <c r="B1658" s="20"/>
      <c r="C1658" s="20"/>
      <c r="D1658" s="20"/>
      <c r="E1658" s="20"/>
    </row>
    <row r="1659" spans="1:5" x14ac:dyDescent="0.25">
      <c r="A1659" s="20"/>
      <c r="B1659" s="20"/>
      <c r="C1659" s="20"/>
      <c r="D1659" s="20"/>
      <c r="E1659" s="20"/>
    </row>
    <row r="1660" spans="1:5" x14ac:dyDescent="0.25">
      <c r="A1660" s="20"/>
      <c r="B1660" s="20"/>
      <c r="C1660" s="20"/>
      <c r="D1660" s="20"/>
      <c r="E1660" s="20"/>
    </row>
    <row r="1661" spans="1:5" x14ac:dyDescent="0.25">
      <c r="A1661" s="20"/>
      <c r="B1661" s="20"/>
      <c r="C1661" s="20"/>
      <c r="D1661" s="20"/>
      <c r="E1661" s="20"/>
    </row>
    <row r="1662" spans="1:5" x14ac:dyDescent="0.25">
      <c r="A1662" s="20"/>
      <c r="B1662" s="20"/>
      <c r="C1662" s="20"/>
      <c r="D1662" s="20"/>
      <c r="E1662" s="20"/>
    </row>
    <row r="1663" spans="1:5" x14ac:dyDescent="0.25">
      <c r="A1663" s="20"/>
      <c r="B1663" s="20"/>
      <c r="C1663" s="20"/>
      <c r="D1663" s="20"/>
      <c r="E1663" s="20"/>
    </row>
    <row r="1664" spans="1:5" x14ac:dyDescent="0.25">
      <c r="A1664" s="20"/>
      <c r="B1664" s="20"/>
      <c r="C1664" s="20"/>
      <c r="D1664" s="20"/>
      <c r="E1664" s="20"/>
    </row>
    <row r="1665" spans="1:5" x14ac:dyDescent="0.25">
      <c r="A1665" s="20"/>
      <c r="B1665" s="20"/>
      <c r="C1665" s="20"/>
      <c r="D1665" s="20"/>
      <c r="E1665" s="20"/>
    </row>
    <row r="1666" spans="1:5" x14ac:dyDescent="0.25">
      <c r="A1666" s="20"/>
      <c r="B1666" s="20"/>
      <c r="C1666" s="20"/>
      <c r="D1666" s="20"/>
      <c r="E1666" s="20"/>
    </row>
    <row r="1667" spans="1:5" x14ac:dyDescent="0.25">
      <c r="A1667" s="20"/>
      <c r="B1667" s="20"/>
      <c r="C1667" s="20"/>
      <c r="D1667" s="20"/>
      <c r="E1667" s="20"/>
    </row>
    <row r="1668" spans="1:5" x14ac:dyDescent="0.25">
      <c r="A1668" s="20"/>
      <c r="B1668" s="20"/>
      <c r="C1668" s="20"/>
      <c r="D1668" s="20"/>
      <c r="E1668" s="20"/>
    </row>
    <row r="1669" spans="1:5" x14ac:dyDescent="0.25">
      <c r="A1669" s="20"/>
      <c r="B1669" s="20"/>
      <c r="C1669" s="20"/>
      <c r="D1669" s="20"/>
      <c r="E1669" s="20"/>
    </row>
    <row r="1670" spans="1:5" x14ac:dyDescent="0.25">
      <c r="A1670" s="20"/>
      <c r="B1670" s="20"/>
      <c r="C1670" s="20"/>
      <c r="D1670" s="20"/>
      <c r="E1670" s="20"/>
    </row>
    <row r="1671" spans="1:5" x14ac:dyDescent="0.25">
      <c r="A1671" s="20"/>
      <c r="B1671" s="20"/>
      <c r="C1671" s="20"/>
      <c r="D1671" s="20"/>
      <c r="E1671" s="20"/>
    </row>
    <row r="1672" spans="1:5" x14ac:dyDescent="0.25">
      <c r="A1672" s="20"/>
      <c r="B1672" s="20"/>
      <c r="C1672" s="20"/>
      <c r="D1672" s="20"/>
      <c r="E1672" s="20"/>
    </row>
    <row r="1673" spans="1:5" x14ac:dyDescent="0.25">
      <c r="A1673" s="20"/>
      <c r="B1673" s="20"/>
      <c r="C1673" s="20"/>
      <c r="D1673" s="20"/>
      <c r="E1673" s="20"/>
    </row>
    <row r="1674" spans="1:5" x14ac:dyDescent="0.25">
      <c r="A1674" s="20"/>
      <c r="B1674" s="20"/>
      <c r="C1674" s="20"/>
      <c r="D1674" s="20"/>
      <c r="E1674" s="20"/>
    </row>
    <row r="1675" spans="1:5" x14ac:dyDescent="0.25">
      <c r="A1675" s="20"/>
      <c r="B1675" s="20"/>
      <c r="C1675" s="20"/>
      <c r="D1675" s="20"/>
      <c r="E1675" s="20"/>
    </row>
    <row r="1676" spans="1:5" x14ac:dyDescent="0.25">
      <c r="A1676" s="20"/>
      <c r="B1676" s="20"/>
      <c r="C1676" s="20"/>
      <c r="D1676" s="20"/>
      <c r="E1676" s="20"/>
    </row>
    <row r="1677" spans="1:5" x14ac:dyDescent="0.25">
      <c r="A1677" s="20"/>
      <c r="B1677" s="20"/>
      <c r="C1677" s="20"/>
      <c r="D1677" s="20"/>
      <c r="E1677" s="20"/>
    </row>
    <row r="1678" spans="1:5" x14ac:dyDescent="0.25">
      <c r="A1678" s="20"/>
      <c r="B1678" s="20"/>
      <c r="C1678" s="20"/>
      <c r="D1678" s="20"/>
      <c r="E1678" s="20"/>
    </row>
    <row r="1679" spans="1:5" x14ac:dyDescent="0.25">
      <c r="A1679" s="20"/>
      <c r="B1679" s="20"/>
      <c r="C1679" s="20"/>
      <c r="D1679" s="20"/>
      <c r="E1679" s="20"/>
    </row>
    <row r="1680" spans="1:5" x14ac:dyDescent="0.25">
      <c r="A1680" s="20"/>
      <c r="B1680" s="20"/>
      <c r="C1680" s="20"/>
      <c r="D1680" s="20"/>
      <c r="E1680" s="20"/>
    </row>
    <row r="1681" spans="1:5" x14ac:dyDescent="0.25">
      <c r="A1681" s="20"/>
      <c r="B1681" s="20"/>
      <c r="C1681" s="20"/>
      <c r="D1681" s="20"/>
      <c r="E1681" s="20"/>
    </row>
    <row r="1682" spans="1:5" x14ac:dyDescent="0.25">
      <c r="A1682" s="20"/>
      <c r="B1682" s="20"/>
      <c r="C1682" s="20"/>
      <c r="D1682" s="20"/>
      <c r="E1682" s="20"/>
    </row>
    <row r="1683" spans="1:5" x14ac:dyDescent="0.25">
      <c r="A1683" s="20"/>
      <c r="B1683" s="20"/>
      <c r="C1683" s="20"/>
      <c r="D1683" s="20"/>
      <c r="E1683" s="20"/>
    </row>
    <row r="1684" spans="1:5" x14ac:dyDescent="0.25">
      <c r="A1684" s="20"/>
      <c r="B1684" s="20"/>
      <c r="C1684" s="20"/>
      <c r="D1684" s="20"/>
      <c r="E1684" s="20"/>
    </row>
    <row r="1685" spans="1:5" x14ac:dyDescent="0.25">
      <c r="A1685" s="20"/>
      <c r="B1685" s="20"/>
      <c r="C1685" s="20"/>
      <c r="D1685" s="20"/>
      <c r="E1685" s="20"/>
    </row>
    <row r="1686" spans="1:5" x14ac:dyDescent="0.25">
      <c r="A1686" s="20"/>
      <c r="B1686" s="20"/>
      <c r="C1686" s="20"/>
      <c r="D1686" s="20"/>
      <c r="E1686" s="20"/>
    </row>
    <row r="1687" spans="1:5" x14ac:dyDescent="0.25">
      <c r="A1687" s="20"/>
      <c r="B1687" s="20"/>
      <c r="C1687" s="20"/>
      <c r="D1687" s="20"/>
      <c r="E1687" s="20"/>
    </row>
    <row r="1688" spans="1:5" x14ac:dyDescent="0.25">
      <c r="A1688" s="20"/>
      <c r="B1688" s="20"/>
      <c r="C1688" s="20"/>
      <c r="D1688" s="20"/>
      <c r="E1688" s="20"/>
    </row>
    <row r="1689" spans="1:5" x14ac:dyDescent="0.25">
      <c r="A1689" s="20"/>
      <c r="B1689" s="20"/>
      <c r="C1689" s="20"/>
      <c r="D1689" s="20"/>
      <c r="E1689" s="20"/>
    </row>
    <row r="1690" spans="1:5" x14ac:dyDescent="0.25">
      <c r="A1690" s="20"/>
      <c r="B1690" s="20"/>
      <c r="C1690" s="20"/>
      <c r="D1690" s="20"/>
      <c r="E1690" s="20"/>
    </row>
    <row r="1691" spans="1:5" x14ac:dyDescent="0.25">
      <c r="A1691" s="20"/>
      <c r="B1691" s="20"/>
      <c r="C1691" s="20"/>
      <c r="D1691" s="20"/>
      <c r="E1691" s="20"/>
    </row>
    <row r="1692" spans="1:5" x14ac:dyDescent="0.25">
      <c r="A1692" s="20"/>
      <c r="B1692" s="20"/>
      <c r="C1692" s="20"/>
      <c r="D1692" s="20"/>
      <c r="E1692" s="20"/>
    </row>
    <row r="1693" spans="1:5" x14ac:dyDescent="0.25">
      <c r="A1693" s="20"/>
      <c r="B1693" s="20"/>
      <c r="C1693" s="20"/>
      <c r="D1693" s="20"/>
      <c r="E1693" s="20"/>
    </row>
    <row r="1694" spans="1:5" x14ac:dyDescent="0.25">
      <c r="A1694" s="20"/>
      <c r="B1694" s="20"/>
      <c r="C1694" s="20"/>
      <c r="D1694" s="20"/>
      <c r="E1694" s="20"/>
    </row>
    <row r="1695" spans="1:5" x14ac:dyDescent="0.25">
      <c r="A1695" s="20"/>
      <c r="B1695" s="20"/>
      <c r="C1695" s="20"/>
      <c r="D1695" s="20"/>
      <c r="E1695" s="20"/>
    </row>
    <row r="1696" spans="1:5" x14ac:dyDescent="0.25">
      <c r="A1696" s="20"/>
      <c r="B1696" s="20"/>
      <c r="C1696" s="20"/>
      <c r="D1696" s="20"/>
      <c r="E1696" s="20"/>
    </row>
    <row r="1697" spans="1:5" x14ac:dyDescent="0.25">
      <c r="A1697" s="20"/>
      <c r="B1697" s="20"/>
      <c r="C1697" s="20"/>
      <c r="D1697" s="20"/>
      <c r="E1697" s="20"/>
    </row>
    <row r="1698" spans="1:5" x14ac:dyDescent="0.25">
      <c r="A1698" s="20"/>
      <c r="B1698" s="20"/>
      <c r="C1698" s="20"/>
      <c r="D1698" s="20"/>
      <c r="E1698" s="20"/>
    </row>
    <row r="1699" spans="1:5" x14ac:dyDescent="0.25">
      <c r="A1699" s="20"/>
      <c r="B1699" s="20"/>
      <c r="C1699" s="20"/>
      <c r="D1699" s="20"/>
      <c r="E1699" s="20"/>
    </row>
    <row r="1700" spans="1:5" x14ac:dyDescent="0.25">
      <c r="A1700" s="20"/>
      <c r="B1700" s="20"/>
      <c r="C1700" s="20"/>
      <c r="D1700" s="20"/>
      <c r="E1700" s="20"/>
    </row>
    <row r="1701" spans="1:5" x14ac:dyDescent="0.25">
      <c r="A1701" s="20"/>
      <c r="B1701" s="20"/>
      <c r="C1701" s="20"/>
      <c r="D1701" s="20"/>
      <c r="E1701" s="20"/>
    </row>
    <row r="1702" spans="1:5" x14ac:dyDescent="0.25">
      <c r="A1702" s="20"/>
      <c r="B1702" s="20"/>
      <c r="C1702" s="20"/>
      <c r="D1702" s="20"/>
      <c r="E1702" s="20"/>
    </row>
    <row r="1703" spans="1:5" x14ac:dyDescent="0.25">
      <c r="A1703" s="20"/>
      <c r="B1703" s="20"/>
      <c r="C1703" s="20"/>
      <c r="D1703" s="20"/>
      <c r="E1703" s="20"/>
    </row>
    <row r="1704" spans="1:5" x14ac:dyDescent="0.25">
      <c r="A1704" s="20"/>
      <c r="B1704" s="20"/>
      <c r="C1704" s="20"/>
      <c r="D1704" s="20"/>
      <c r="E1704" s="20"/>
    </row>
    <row r="1705" spans="1:5" x14ac:dyDescent="0.25">
      <c r="A1705" s="20"/>
      <c r="B1705" s="20"/>
      <c r="C1705" s="20"/>
      <c r="D1705" s="20"/>
      <c r="E1705" s="20"/>
    </row>
    <row r="1706" spans="1:5" x14ac:dyDescent="0.25">
      <c r="A1706" s="20"/>
      <c r="B1706" s="20"/>
      <c r="C1706" s="20"/>
      <c r="D1706" s="20"/>
      <c r="E1706" s="20"/>
    </row>
    <row r="1707" spans="1:5" x14ac:dyDescent="0.25">
      <c r="A1707" s="20"/>
      <c r="B1707" s="20"/>
      <c r="C1707" s="20"/>
      <c r="D1707" s="20"/>
      <c r="E1707" s="20"/>
    </row>
    <row r="1708" spans="1:5" x14ac:dyDescent="0.25">
      <c r="A1708" s="20"/>
      <c r="B1708" s="20"/>
      <c r="C1708" s="20"/>
      <c r="D1708" s="20"/>
      <c r="E1708" s="20"/>
    </row>
    <row r="1709" spans="1:5" x14ac:dyDescent="0.25">
      <c r="A1709" s="20"/>
      <c r="B1709" s="20"/>
      <c r="C1709" s="20"/>
      <c r="D1709" s="20"/>
      <c r="E1709" s="20"/>
    </row>
    <row r="1710" spans="1:5" x14ac:dyDescent="0.25">
      <c r="A1710" s="20"/>
      <c r="B1710" s="20"/>
      <c r="C1710" s="20"/>
      <c r="D1710" s="20"/>
      <c r="E1710" s="20"/>
    </row>
    <row r="1711" spans="1:5" x14ac:dyDescent="0.25">
      <c r="A1711" s="20"/>
      <c r="B1711" s="20"/>
      <c r="C1711" s="20"/>
      <c r="D1711" s="20"/>
      <c r="E1711" s="20"/>
    </row>
    <row r="1712" spans="1:5" x14ac:dyDescent="0.25">
      <c r="A1712" s="20"/>
      <c r="B1712" s="20"/>
      <c r="C1712" s="20"/>
      <c r="D1712" s="20"/>
      <c r="E1712" s="20"/>
    </row>
    <row r="1713" spans="1:5" x14ac:dyDescent="0.25">
      <c r="A1713" s="20"/>
      <c r="B1713" s="20"/>
      <c r="C1713" s="20"/>
      <c r="D1713" s="20"/>
      <c r="E1713" s="20"/>
    </row>
    <row r="1714" spans="1:5" x14ac:dyDescent="0.25">
      <c r="A1714" s="20"/>
      <c r="B1714" s="20"/>
      <c r="C1714" s="20"/>
      <c r="D1714" s="20"/>
      <c r="E1714" s="20"/>
    </row>
    <row r="1715" spans="1:5" x14ac:dyDescent="0.25">
      <c r="A1715" s="20"/>
      <c r="B1715" s="20"/>
      <c r="C1715" s="20"/>
      <c r="D1715" s="20"/>
      <c r="E1715" s="20"/>
    </row>
    <row r="1716" spans="1:5" x14ac:dyDescent="0.25">
      <c r="A1716" s="20"/>
      <c r="B1716" s="20"/>
      <c r="C1716" s="20"/>
      <c r="D1716" s="20"/>
      <c r="E1716" s="20"/>
    </row>
    <row r="1717" spans="1:5" x14ac:dyDescent="0.25">
      <c r="A1717" s="20"/>
      <c r="B1717" s="20"/>
      <c r="C1717" s="20"/>
      <c r="D1717" s="20"/>
      <c r="E1717" s="20"/>
    </row>
    <row r="1718" spans="1:5" x14ac:dyDescent="0.25">
      <c r="A1718" s="20"/>
      <c r="B1718" s="20"/>
      <c r="C1718" s="20"/>
      <c r="D1718" s="20"/>
      <c r="E1718" s="20"/>
    </row>
    <row r="1719" spans="1:5" x14ac:dyDescent="0.25">
      <c r="A1719" s="20"/>
      <c r="B1719" s="20"/>
      <c r="C1719" s="20"/>
      <c r="D1719" s="20"/>
      <c r="E1719" s="20"/>
    </row>
    <row r="1720" spans="1:5" x14ac:dyDescent="0.25">
      <c r="A1720" s="20"/>
      <c r="B1720" s="20"/>
      <c r="C1720" s="20"/>
      <c r="D1720" s="20"/>
      <c r="E1720" s="20"/>
    </row>
    <row r="1721" spans="1:5" x14ac:dyDescent="0.25">
      <c r="A1721" s="20"/>
      <c r="B1721" s="20"/>
      <c r="C1721" s="20"/>
      <c r="D1721" s="20"/>
      <c r="E1721" s="20"/>
    </row>
    <row r="1722" spans="1:5" x14ac:dyDescent="0.25">
      <c r="A1722" s="20"/>
      <c r="B1722" s="20"/>
      <c r="C1722" s="20"/>
      <c r="D1722" s="20"/>
      <c r="E1722" s="20"/>
    </row>
    <row r="1723" spans="1:5" x14ac:dyDescent="0.25">
      <c r="A1723" s="20"/>
      <c r="B1723" s="20"/>
      <c r="C1723" s="20"/>
      <c r="D1723" s="20"/>
      <c r="E1723" s="20"/>
    </row>
    <row r="1724" spans="1:5" x14ac:dyDescent="0.25">
      <c r="A1724" s="20"/>
      <c r="B1724" s="20"/>
      <c r="C1724" s="20"/>
      <c r="D1724" s="20"/>
      <c r="E1724" s="20"/>
    </row>
    <row r="1725" spans="1:5" x14ac:dyDescent="0.25">
      <c r="A1725" s="20"/>
      <c r="B1725" s="20"/>
      <c r="C1725" s="20"/>
      <c r="D1725" s="20"/>
      <c r="E1725" s="20"/>
    </row>
    <row r="1726" spans="1:5" x14ac:dyDescent="0.25">
      <c r="A1726" s="20"/>
      <c r="B1726" s="20"/>
      <c r="C1726" s="20"/>
      <c r="D1726" s="20"/>
      <c r="E1726" s="20"/>
    </row>
    <row r="1727" spans="1:5" x14ac:dyDescent="0.25">
      <c r="A1727" s="20"/>
      <c r="B1727" s="20"/>
      <c r="C1727" s="20"/>
      <c r="D1727" s="20"/>
      <c r="E1727" s="20"/>
    </row>
    <row r="1728" spans="1:5" x14ac:dyDescent="0.25">
      <c r="A1728" s="20"/>
      <c r="B1728" s="20"/>
      <c r="C1728" s="20"/>
      <c r="D1728" s="20"/>
      <c r="E1728" s="20"/>
    </row>
    <row r="1729" spans="1:5" x14ac:dyDescent="0.25">
      <c r="A1729" s="20"/>
      <c r="B1729" s="20"/>
      <c r="C1729" s="20"/>
      <c r="D1729" s="20"/>
      <c r="E1729" s="20"/>
    </row>
    <row r="1730" spans="1:5" x14ac:dyDescent="0.25">
      <c r="A1730" s="20"/>
      <c r="B1730" s="20"/>
      <c r="C1730" s="20"/>
      <c r="D1730" s="20"/>
      <c r="E1730" s="20"/>
    </row>
    <row r="1731" spans="1:5" x14ac:dyDescent="0.25">
      <c r="A1731" s="20"/>
      <c r="B1731" s="20"/>
      <c r="C1731" s="20"/>
      <c r="D1731" s="20"/>
      <c r="E1731" s="20"/>
    </row>
    <row r="1732" spans="1:5" x14ac:dyDescent="0.25">
      <c r="A1732" s="20"/>
      <c r="B1732" s="20"/>
      <c r="C1732" s="20"/>
      <c r="D1732" s="20"/>
      <c r="E1732" s="20"/>
    </row>
    <row r="1733" spans="1:5" x14ac:dyDescent="0.25">
      <c r="A1733" s="20"/>
      <c r="B1733" s="20"/>
      <c r="C1733" s="20"/>
      <c r="D1733" s="20"/>
      <c r="E1733" s="20"/>
    </row>
    <row r="1734" spans="1:5" x14ac:dyDescent="0.25">
      <c r="A1734" s="20"/>
      <c r="B1734" s="20"/>
      <c r="C1734" s="20"/>
      <c r="D1734" s="20"/>
      <c r="E1734" s="20"/>
    </row>
    <row r="1735" spans="1:5" x14ac:dyDescent="0.25">
      <c r="A1735" s="20"/>
      <c r="B1735" s="20"/>
      <c r="C1735" s="20"/>
      <c r="D1735" s="20"/>
      <c r="E1735" s="20"/>
    </row>
    <row r="1736" spans="1:5" x14ac:dyDescent="0.25">
      <c r="A1736" s="20"/>
      <c r="B1736" s="20"/>
      <c r="C1736" s="20"/>
      <c r="D1736" s="20"/>
      <c r="E1736" s="20"/>
    </row>
    <row r="1737" spans="1:5" x14ac:dyDescent="0.25">
      <c r="A1737" s="20"/>
      <c r="B1737" s="20"/>
      <c r="C1737" s="20"/>
      <c r="D1737" s="20"/>
      <c r="E1737" s="20"/>
    </row>
    <row r="1738" spans="1:5" x14ac:dyDescent="0.25">
      <c r="A1738" s="20"/>
      <c r="B1738" s="20"/>
      <c r="C1738" s="20"/>
      <c r="D1738" s="20"/>
      <c r="E1738" s="20"/>
    </row>
    <row r="1739" spans="1:5" x14ac:dyDescent="0.25">
      <c r="A1739" s="20"/>
      <c r="B1739" s="20"/>
      <c r="C1739" s="20"/>
      <c r="D1739" s="20"/>
      <c r="E1739" s="20"/>
    </row>
    <row r="1740" spans="1:5" x14ac:dyDescent="0.25">
      <c r="A1740" s="20"/>
      <c r="B1740" s="20"/>
      <c r="C1740" s="20"/>
      <c r="D1740" s="20"/>
      <c r="E1740" s="20"/>
    </row>
    <row r="1741" spans="1:5" x14ac:dyDescent="0.25">
      <c r="A1741" s="20"/>
      <c r="B1741" s="20"/>
      <c r="C1741" s="20"/>
      <c r="D1741" s="20"/>
      <c r="E1741" s="20"/>
    </row>
    <row r="1742" spans="1:5" x14ac:dyDescent="0.25">
      <c r="A1742" s="20"/>
      <c r="B1742" s="20"/>
      <c r="C1742" s="20"/>
      <c r="D1742" s="20"/>
      <c r="E1742" s="20"/>
    </row>
  </sheetData>
  <sheetProtection algorithmName="SHA-512" hashValue="FG4M68eLz0EIzLpqj7aNV1raYYUXMZgMLFNjyqpj0ZxUN+T1J4ZY5YnIsEpN10YQ9NFbxf3iizpJRZSIvIagZw==" saltValue="RWQSYPTmeto9ecienJzSYQ==" spinCount="100000" sheet="1" scenarios="1"/>
  <mergeCells count="4">
    <mergeCell ref="A1:E1"/>
    <mergeCell ref="B2:C2"/>
    <mergeCell ref="B3:C3"/>
    <mergeCell ref="A4:E4"/>
  </mergeCells>
  <phoneticPr fontId="0" type="noConversion"/>
  <hyperlinks>
    <hyperlink ref="B11" r:id="rId1" display="https://home.treasury.gov/resource-center/data-chart-center/interest-rates/TextView?type=daily_treasury_yield_curve&amp;field_tdr_date_value=2023" xr:uid="{00000000-0004-0000-1400-000000000000}"/>
  </hyperlinks>
  <printOptions horizontalCentered="1"/>
  <pageMargins left="0.5" right="0.25" top="0.25" bottom="0.25" header="0.25" footer="0.25"/>
  <pageSetup fitToHeight="0" orientation="portrait" r:id="rId2"/>
  <headerFooter alignWithMargins="0">
    <oddFooter>&amp;L&amp;10 470-0030 (Rev. 02/25)&amp;C&amp;10&amp;P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CB537D-81D8-4C49-BD0C-9A47482EA03E}"/>
</file>

<file path=customXml/itemProps2.xml><?xml version="1.0" encoding="utf-8"?>
<ds:datastoreItem xmlns:ds="http://schemas.openxmlformats.org/officeDocument/2006/customXml" ds:itemID="{EBD3D5E8-E64C-4566-91A1-A5F594F593A4}"/>
</file>

<file path=customXml/itemProps3.xml><?xml version="1.0" encoding="utf-8"?>
<ds:datastoreItem xmlns:ds="http://schemas.openxmlformats.org/officeDocument/2006/customXml" ds:itemID="{5F9D69EF-87CF-470F-9FC5-36A1F55F8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Certification</vt:lpstr>
      <vt:lpstr>Provider Identification</vt:lpstr>
      <vt:lpstr>Declarations</vt:lpstr>
      <vt:lpstr>Statistical Data</vt:lpstr>
      <vt:lpstr>Sch A</vt:lpstr>
      <vt:lpstr>Sch B</vt:lpstr>
      <vt:lpstr>Sch C</vt:lpstr>
      <vt:lpstr>Sch C-1</vt:lpstr>
      <vt:lpstr>Sch D</vt:lpstr>
      <vt:lpstr>Sch E</vt:lpstr>
      <vt:lpstr>Sch G</vt:lpstr>
      <vt:lpstr>Sch G-1</vt:lpstr>
      <vt:lpstr>Sch G-2</vt:lpstr>
      <vt:lpstr>Sch H</vt:lpstr>
      <vt:lpstr>Sch H-1</vt:lpstr>
      <vt:lpstr>Sch I</vt:lpstr>
      <vt:lpstr>Allocations</vt:lpstr>
      <vt:lpstr>Enhanced Payment Report</vt:lpstr>
      <vt:lpstr>Supplementation</vt:lpstr>
      <vt:lpstr>Supporting Schedule (1)</vt:lpstr>
      <vt:lpstr>Supporting Schedule (2)</vt:lpstr>
      <vt:lpstr>AccountingMedtod</vt:lpstr>
      <vt:lpstr>DeprMethod</vt:lpstr>
      <vt:lpstr>FSType</vt:lpstr>
      <vt:lpstr>Limit</vt:lpstr>
      <vt:lpstr>'Sch G'!Owner_type</vt:lpstr>
      <vt:lpstr>'Sch G-1'!Owner_type</vt:lpstr>
      <vt:lpstr>Declarations!Print_Area</vt:lpstr>
      <vt:lpstr>'Provider Identification'!Print_Area</vt:lpstr>
      <vt:lpstr>'Sch G-1'!Print_Area</vt:lpstr>
      <vt:lpstr>'Enhanced Payment Report'!Print_Titles</vt:lpstr>
      <vt:lpstr>'Provider Identification'!Print_Titles</vt:lpstr>
      <vt:lpstr>'Sch A'!Print_Titles</vt:lpstr>
      <vt:lpstr>'Sch B'!Print_Titles</vt:lpstr>
      <vt:lpstr>'Sch C'!Print_Titles</vt:lpstr>
      <vt:lpstr>'Sch D'!Print_Titles</vt:lpstr>
      <vt:lpstr>'Sch E'!Print_Titles</vt:lpstr>
      <vt:lpstr>'Sch G-1'!Print_Titles</vt:lpstr>
      <vt:lpstr>'Sch G-2'!Print_Titles</vt:lpstr>
      <vt:lpstr>'Supporting Schedule (1)'!Print_Titles</vt:lpstr>
      <vt:lpstr>YesNo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2025-01-24T16:57:49Z</cp:lastPrinted>
  <dcterms:created xsi:type="dcterms:W3CDTF">2001-09-07T15:08:02Z</dcterms:created>
  <dcterms:modified xsi:type="dcterms:W3CDTF">2025-02-07T16:38:27Z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LC_Version">
    <vt:lpwstr>LTC2025.1.0</vt:lpwstr>
  </property>
</Properties>
</file>