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ohnso2\AppData\Local\Microsoft\Windows\INetCache\Content.Outlook\UE61I633\"/>
    </mc:Choice>
  </mc:AlternateContent>
  <xr:revisionPtr revIDLastSave="0" documentId="13_ncr:1_{6B0E538D-DC7B-44AF-A692-E613285F35AD}" xr6:coauthVersionLast="47" xr6:coauthVersionMax="47" xr10:uidLastSave="{00000000-0000-0000-0000-000000000000}"/>
  <bookViews>
    <workbookView xWindow="22932" yWindow="2148" windowWidth="19416" windowHeight="10416" xr2:uid="{00000000-000D-0000-FFFF-FFFF00000000}"/>
  </bookViews>
  <sheets>
    <sheet name="Sheet1" sheetId="1" r:id="rId1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" i="1" l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G36" i="1"/>
  <c r="AH36" i="1" s="1"/>
  <c r="AD36" i="1"/>
  <c r="Z36" i="1"/>
  <c r="X36" i="1"/>
  <c r="V36" i="1"/>
  <c r="T36" i="1"/>
  <c r="AG35" i="1"/>
  <c r="AF35" i="1" s="1"/>
  <c r="X35" i="1"/>
  <c r="T35" i="1"/>
  <c r="AG34" i="1"/>
  <c r="X34" i="1"/>
  <c r="T34" i="1"/>
  <c r="AG33" i="1"/>
  <c r="AF33" i="1" s="1"/>
  <c r="X33" i="1"/>
  <c r="T33" i="1"/>
  <c r="AG32" i="1"/>
  <c r="AF32" i="1" s="1"/>
  <c r="X32" i="1"/>
  <c r="T32" i="1"/>
  <c r="AG31" i="1"/>
  <c r="AF31" i="1" s="1"/>
  <c r="X31" i="1"/>
  <c r="T31" i="1"/>
  <c r="AG30" i="1"/>
  <c r="X30" i="1"/>
  <c r="T30" i="1"/>
  <c r="AG29" i="1"/>
  <c r="AF29" i="1" s="1"/>
  <c r="X29" i="1"/>
  <c r="T29" i="1"/>
  <c r="AG28" i="1"/>
  <c r="AF28" i="1" s="1"/>
  <c r="X28" i="1"/>
  <c r="T28" i="1"/>
  <c r="AG27" i="1"/>
  <c r="AF27" i="1" s="1"/>
  <c r="X27" i="1"/>
  <c r="T27" i="1"/>
  <c r="AG26" i="1"/>
  <c r="X26" i="1"/>
  <c r="T26" i="1"/>
  <c r="AG25" i="1"/>
  <c r="AF25" i="1" s="1"/>
  <c r="X25" i="1"/>
  <c r="T25" i="1"/>
  <c r="AG24" i="1"/>
  <c r="AF24" i="1" s="1"/>
  <c r="X24" i="1"/>
  <c r="T24" i="1"/>
  <c r="AG23" i="1"/>
  <c r="AF23" i="1" s="1"/>
  <c r="X23" i="1"/>
  <c r="T23" i="1"/>
  <c r="AG22" i="1"/>
  <c r="X22" i="1"/>
  <c r="T22" i="1"/>
  <c r="AG21" i="1"/>
  <c r="AF21" i="1" s="1"/>
  <c r="X21" i="1"/>
  <c r="T21" i="1"/>
  <c r="AG20" i="1"/>
  <c r="AF20" i="1" s="1"/>
  <c r="X20" i="1"/>
  <c r="T20" i="1"/>
  <c r="AG19" i="1"/>
  <c r="AF19" i="1" s="1"/>
  <c r="X19" i="1"/>
  <c r="T19" i="1"/>
  <c r="AG18" i="1"/>
  <c r="X18" i="1"/>
  <c r="T18" i="1"/>
  <c r="AG17" i="1"/>
  <c r="AF17" i="1" s="1"/>
  <c r="X17" i="1"/>
  <c r="T17" i="1"/>
  <c r="AG16" i="1"/>
  <c r="AF16" i="1" s="1"/>
  <c r="X16" i="1"/>
  <c r="T16" i="1"/>
  <c r="AG15" i="1"/>
  <c r="AF15" i="1" s="1"/>
  <c r="X15" i="1"/>
  <c r="T15" i="1"/>
  <c r="AG14" i="1"/>
  <c r="X14" i="1"/>
  <c r="T14" i="1"/>
  <c r="AG13" i="1"/>
  <c r="AF13" i="1" s="1"/>
  <c r="X13" i="1"/>
  <c r="T13" i="1"/>
  <c r="AG12" i="1"/>
  <c r="AF12" i="1" s="1"/>
  <c r="X12" i="1"/>
  <c r="T12" i="1"/>
  <c r="AG11" i="1"/>
  <c r="AF11" i="1" s="1"/>
  <c r="X11" i="1"/>
  <c r="T11" i="1"/>
  <c r="N36" i="1"/>
  <c r="Q11" i="1"/>
  <c r="P11" i="1" s="1"/>
  <c r="J36" i="1"/>
  <c r="H11" i="1"/>
  <c r="L11" i="1"/>
  <c r="H12" i="1"/>
  <c r="L12" i="1"/>
  <c r="Q12" i="1"/>
  <c r="P12" i="1" s="1"/>
  <c r="H13" i="1"/>
  <c r="L13" i="1"/>
  <c r="Q13" i="1"/>
  <c r="P13" i="1" s="1"/>
  <c r="H14" i="1"/>
  <c r="L14" i="1"/>
  <c r="Q14" i="1"/>
  <c r="P14" i="1" s="1"/>
  <c r="H15" i="1"/>
  <c r="L15" i="1"/>
  <c r="Q15" i="1"/>
  <c r="P15" i="1" s="1"/>
  <c r="H16" i="1"/>
  <c r="L16" i="1"/>
  <c r="Q16" i="1"/>
  <c r="P16" i="1" s="1"/>
  <c r="H17" i="1"/>
  <c r="L17" i="1"/>
  <c r="Q17" i="1"/>
  <c r="P17" i="1" s="1"/>
  <c r="H18" i="1"/>
  <c r="L18" i="1"/>
  <c r="Q18" i="1"/>
  <c r="P18" i="1" s="1"/>
  <c r="H19" i="1"/>
  <c r="L19" i="1"/>
  <c r="Q19" i="1"/>
  <c r="P19" i="1" s="1"/>
  <c r="H20" i="1"/>
  <c r="L20" i="1"/>
  <c r="Q20" i="1"/>
  <c r="P20" i="1" s="1"/>
  <c r="H21" i="1"/>
  <c r="L21" i="1"/>
  <c r="Q21" i="1"/>
  <c r="P21" i="1" s="1"/>
  <c r="H22" i="1"/>
  <c r="L22" i="1"/>
  <c r="Q22" i="1"/>
  <c r="P22" i="1" s="1"/>
  <c r="H23" i="1"/>
  <c r="L23" i="1"/>
  <c r="Q23" i="1"/>
  <c r="P23" i="1" s="1"/>
  <c r="H24" i="1"/>
  <c r="L24" i="1"/>
  <c r="Q24" i="1"/>
  <c r="P24" i="1" s="1"/>
  <c r="H25" i="1"/>
  <c r="L25" i="1"/>
  <c r="Q25" i="1"/>
  <c r="P25" i="1" s="1"/>
  <c r="H26" i="1"/>
  <c r="L26" i="1"/>
  <c r="Q26" i="1"/>
  <c r="P26" i="1" s="1"/>
  <c r="H27" i="1"/>
  <c r="L27" i="1"/>
  <c r="Q27" i="1"/>
  <c r="P27" i="1" s="1"/>
  <c r="H28" i="1"/>
  <c r="L28" i="1"/>
  <c r="Q28" i="1"/>
  <c r="P28" i="1" s="1"/>
  <c r="H29" i="1"/>
  <c r="L29" i="1"/>
  <c r="Q29" i="1"/>
  <c r="P29" i="1" s="1"/>
  <c r="H30" i="1"/>
  <c r="L30" i="1"/>
  <c r="Q30" i="1"/>
  <c r="H31" i="1"/>
  <c r="L31" i="1"/>
  <c r="Q31" i="1"/>
  <c r="P31" i="1" s="1"/>
  <c r="H32" i="1"/>
  <c r="L32" i="1"/>
  <c r="Q32" i="1"/>
  <c r="P32" i="1" s="1"/>
  <c r="H33" i="1"/>
  <c r="L33" i="1"/>
  <c r="Q33" i="1"/>
  <c r="P33" i="1" s="1"/>
  <c r="H34" i="1"/>
  <c r="L34" i="1"/>
  <c r="Q34" i="1"/>
  <c r="P34" i="1" s="1"/>
  <c r="H35" i="1"/>
  <c r="L35" i="1"/>
  <c r="Q35" i="1"/>
  <c r="P35" i="1" s="1"/>
  <c r="F36" i="1"/>
  <c r="H36" i="1"/>
  <c r="L36" i="1"/>
  <c r="Q36" i="1"/>
  <c r="P36" i="1" s="1"/>
  <c r="AC38" i="1"/>
  <c r="AD35" i="1" s="1"/>
  <c r="Y38" i="1"/>
  <c r="Z32" i="1" s="1"/>
  <c r="U38" i="1"/>
  <c r="V34" i="1" s="1"/>
  <c r="M38" i="1"/>
  <c r="N17" i="1" s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E38" i="1"/>
  <c r="F23" i="1" s="1"/>
  <c r="V16" i="1" l="1"/>
  <c r="N22" i="1"/>
  <c r="N21" i="1"/>
  <c r="N24" i="1"/>
  <c r="N20" i="1"/>
  <c r="Z26" i="1"/>
  <c r="N32" i="1"/>
  <c r="AD20" i="1"/>
  <c r="V24" i="1"/>
  <c r="AD29" i="1"/>
  <c r="N28" i="1"/>
  <c r="N16" i="1"/>
  <c r="AD17" i="1"/>
  <c r="N12" i="1"/>
  <c r="AD14" i="1"/>
  <c r="N35" i="1"/>
  <c r="N34" i="1"/>
  <c r="R36" i="1"/>
  <c r="N33" i="1"/>
  <c r="N23" i="1"/>
  <c r="Z23" i="1"/>
  <c r="AD26" i="1"/>
  <c r="Z31" i="1"/>
  <c r="N27" i="1"/>
  <c r="N15" i="1"/>
  <c r="AD22" i="1"/>
  <c r="N26" i="1"/>
  <c r="N14" i="1"/>
  <c r="AD13" i="1"/>
  <c r="AD16" i="1"/>
  <c r="N25" i="1"/>
  <c r="N13" i="1"/>
  <c r="V32" i="1"/>
  <c r="N31" i="1"/>
  <c r="N19" i="1"/>
  <c r="N30" i="1"/>
  <c r="N18" i="1"/>
  <c r="AD12" i="1"/>
  <c r="Z18" i="1"/>
  <c r="AD24" i="1"/>
  <c r="N29" i="1"/>
  <c r="AD18" i="1"/>
  <c r="AD34" i="1"/>
  <c r="AD32" i="1"/>
  <c r="AD21" i="1"/>
  <c r="AD30" i="1"/>
  <c r="AB41" i="1"/>
  <c r="AC41" i="1" s="1"/>
  <c r="AD33" i="1"/>
  <c r="AD25" i="1"/>
  <c r="AD28" i="1"/>
  <c r="Z35" i="1"/>
  <c r="Z19" i="1"/>
  <c r="Z22" i="1"/>
  <c r="Z27" i="1"/>
  <c r="Z30" i="1"/>
  <c r="Z11" i="1"/>
  <c r="Z14" i="1"/>
  <c r="Z15" i="1"/>
  <c r="Z34" i="1"/>
  <c r="V12" i="1"/>
  <c r="V20" i="1"/>
  <c r="V28" i="1"/>
  <c r="T41" i="1"/>
  <c r="U41" i="1" s="1"/>
  <c r="X41" i="1"/>
  <c r="Y41" i="1" s="1"/>
  <c r="AF36" i="1"/>
  <c r="V13" i="1"/>
  <c r="V21" i="1"/>
  <c r="V25" i="1"/>
  <c r="V29" i="1"/>
  <c r="V33" i="1"/>
  <c r="V17" i="1"/>
  <c r="Z13" i="1"/>
  <c r="AF14" i="1"/>
  <c r="Z17" i="1"/>
  <c r="AF18" i="1"/>
  <c r="Z21" i="1"/>
  <c r="AF22" i="1"/>
  <c r="Z25" i="1"/>
  <c r="AF26" i="1"/>
  <c r="Z29" i="1"/>
  <c r="AF30" i="1"/>
  <c r="Z33" i="1"/>
  <c r="AF34" i="1"/>
  <c r="Z12" i="1"/>
  <c r="Z16" i="1"/>
  <c r="Z20" i="1"/>
  <c r="Z24" i="1"/>
  <c r="Z28" i="1"/>
  <c r="V11" i="1"/>
  <c r="V15" i="1"/>
  <c r="V19" i="1"/>
  <c r="V23" i="1"/>
  <c r="V27" i="1"/>
  <c r="V31" i="1"/>
  <c r="V35" i="1"/>
  <c r="V14" i="1"/>
  <c r="V18" i="1"/>
  <c r="V22" i="1"/>
  <c r="V26" i="1"/>
  <c r="V30" i="1"/>
  <c r="AD11" i="1"/>
  <c r="AD15" i="1"/>
  <c r="AD19" i="1"/>
  <c r="AD23" i="1"/>
  <c r="AD27" i="1"/>
  <c r="AD31" i="1"/>
  <c r="N11" i="1"/>
  <c r="F35" i="1"/>
  <c r="F32" i="1"/>
  <c r="P30" i="1"/>
  <c r="F28" i="1"/>
  <c r="F12" i="1"/>
  <c r="F24" i="1"/>
  <c r="F33" i="1"/>
  <c r="F30" i="1"/>
  <c r="F25" i="1"/>
  <c r="F11" i="1"/>
  <c r="F34" i="1"/>
  <c r="F27" i="1"/>
  <c r="F21" i="1"/>
  <c r="F17" i="1"/>
  <c r="F15" i="1"/>
  <c r="F26" i="1"/>
  <c r="F20" i="1"/>
  <c r="F18" i="1"/>
  <c r="F14" i="1"/>
  <c r="F19" i="1"/>
  <c r="F13" i="1"/>
  <c r="F22" i="1"/>
  <c r="F16" i="1"/>
  <c r="F31" i="1"/>
  <c r="F29" i="1"/>
  <c r="AG38" i="1"/>
  <c r="AH27" i="1" s="1"/>
  <c r="D41" i="1"/>
  <c r="L41" i="1"/>
  <c r="M41" i="1" s="1"/>
  <c r="AH14" i="1" l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  <c r="I38" i="1"/>
  <c r="H41" i="1"/>
  <c r="J15" i="1" l="1"/>
  <c r="J27" i="1"/>
  <c r="J18" i="1"/>
  <c r="J32" i="1"/>
  <c r="J21" i="1"/>
  <c r="J34" i="1"/>
  <c r="J16" i="1"/>
  <c r="J28" i="1"/>
  <c r="J17" i="1"/>
  <c r="J29" i="1"/>
  <c r="J30" i="1"/>
  <c r="J19" i="1"/>
  <c r="J23" i="1"/>
  <c r="J35" i="1"/>
  <c r="J26" i="1"/>
  <c r="J20" i="1"/>
  <c r="J12" i="1"/>
  <c r="J24" i="1"/>
  <c r="J22" i="1"/>
  <c r="J13" i="1"/>
  <c r="J25" i="1"/>
  <c r="J14" i="1"/>
  <c r="J31" i="1"/>
  <c r="J33" i="1"/>
  <c r="J11" i="1"/>
  <c r="I41" i="1"/>
  <c r="P41" i="1"/>
  <c r="Q38" i="1"/>
  <c r="R11" i="1" s="1"/>
  <c r="R32" i="1" l="1"/>
  <c r="R28" i="1"/>
  <c r="R12" i="1"/>
  <c r="R30" i="1"/>
  <c r="R25" i="1"/>
  <c r="R24" i="1"/>
  <c r="R33" i="1"/>
  <c r="R15" i="1"/>
  <c r="R16" i="1"/>
  <c r="R21" i="1"/>
  <c r="R27" i="1"/>
  <c r="R22" i="1"/>
  <c r="R23" i="1"/>
  <c r="R31" i="1"/>
  <c r="R34" i="1"/>
  <c r="R19" i="1"/>
  <c r="R13" i="1"/>
  <c r="R18" i="1"/>
  <c r="R29" i="1"/>
  <c r="R35" i="1"/>
  <c r="R14" i="1"/>
  <c r="R17" i="1"/>
  <c r="R26" i="1"/>
  <c r="R20" i="1"/>
  <c r="Q41" i="1"/>
  <c r="E41" i="1" l="1"/>
</calcChain>
</file>

<file path=xl/sharedStrings.xml><?xml version="1.0" encoding="utf-8"?>
<sst xmlns="http://schemas.openxmlformats.org/spreadsheetml/2006/main" count="100" uniqueCount="69">
  <si>
    <t>Medicaid</t>
  </si>
  <si>
    <t>Other</t>
  </si>
  <si>
    <t xml:space="preserve">Medicare </t>
  </si>
  <si>
    <t>Count</t>
  </si>
  <si>
    <t>Percent</t>
  </si>
  <si>
    <t>CA2</t>
  </si>
  <si>
    <t>CA1</t>
  </si>
  <si>
    <t>PA2</t>
  </si>
  <si>
    <t>PA1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</si>
  <si>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</si>
  <si>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</si>
  <si>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</si>
  <si>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</si>
  <si>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</si>
  <si>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</si>
  <si>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Days for Quarter Ended March 31, 2024</t>
  </si>
  <si>
    <t>Days</t>
  </si>
  <si>
    <t>Total Days</t>
  </si>
  <si>
    <t>Resident Days for Quarter Ended June 30, 2024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</si>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</sst>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topLeftCell="A4" zoomScaleNormal="100" workbookViewId="0">
      <pane xSplit="4" ySplit="6" topLeftCell="E10" activePane="bottomRight" state="frozen"/>
      <selection activeCell="A4" sqref="A4"/>
      <selection pane="topRight" activeCell="D4" sqref="D4"/>
      <selection pane="bottomLeft" activeCell="A10" sqref="A10"/>
      <selection pane="bottomRight" activeCell="E10" sqref="E10"/>
    </sheetView>
  </sheetViews>
  <sheetFormatPr defaultColWidth="9.109375" defaultRowHeight="12" x14ac:dyDescent="0.25"/>
  <cols>
    <col min="1" max="1" width="7.21875" style="3" bestFit="1" customWidth="1"/>
    <col min="2" max="2" width="8.5546875" style="3" customWidth="1"/>
    <col min="3" max="3" width="9" style="6" hidden="1" customWidth="1"/>
    <col min="4" max="4" width="9.77734375" style="3" hidden="1" customWidth="1"/>
    <col min="5" max="5" width="8" style="3" bestFit="1" customWidth="1"/>
    <col min="6" max="6" width="6.33203125" style="3" bestFit="1" customWidth="1"/>
    <col min="7" max="7" width="1.88671875" style="3" customWidth="1"/>
    <col min="8" max="8" width="9" style="3" hidden="1" customWidth="1"/>
    <col min="9" max="9" width="8.88671875" style="3" bestFit="1" customWidth="1"/>
    <col min="10" max="10" width="6.33203125" style="3" bestFit="1" customWidth="1"/>
    <col min="11" max="11" width="1.88671875" style="3" customWidth="1"/>
    <col min="12" max="12" width="9" style="3" hidden="1" customWidth="1"/>
    <col min="13" max="13" width="8" style="3" bestFit="1" customWidth="1"/>
    <col min="14" max="14" width="6.33203125" style="3" bestFit="1" customWidth="1"/>
    <col min="15" max="15" width="1.88671875" style="3" customWidth="1"/>
    <col min="16" max="16" width="9.77734375" style="3" hidden="1" customWidth="1"/>
    <col min="17" max="17" width="8" style="3" bestFit="1" customWidth="1"/>
    <col min="18" max="18" width="6.33203125" style="3" bestFit="1" customWidth="1"/>
    <col min="19" max="19" width="6.33203125" style="7" customWidth="1"/>
    <col min="20" max="20" width="9.77734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9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9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77734375" style="3" hidden="1" customWidth="1"/>
    <col min="33" max="33" width="10.5546875" style="3" bestFit="1" customWidth="1"/>
    <col min="34" max="34" width="6.33203125" style="3" bestFit="1" customWidth="1"/>
    <col min="35" max="38" width="9.109375" style="3"/>
    <col min="39" max="16384" width="9.109375" style="1"/>
  </cols>
  <sheetData>
    <row r="1" spans="1:38" ht="13.8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8" ht="13.8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8" ht="13.8" x14ac:dyDescent="0.25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8" ht="12" customHeight="1" x14ac:dyDescent="0.25">
      <c r="A4" s="11"/>
      <c r="B4" s="11"/>
      <c r="C4" s="11"/>
      <c r="D4" s="11"/>
      <c r="E4" s="8"/>
      <c r="F4" s="11"/>
      <c r="G4" s="11"/>
      <c r="H4" s="11"/>
      <c r="I4" s="8"/>
      <c r="J4" s="11"/>
      <c r="K4" s="11"/>
      <c r="L4" s="11"/>
      <c r="M4" s="8"/>
      <c r="N4" s="11"/>
      <c r="O4" s="11"/>
      <c r="P4" s="11"/>
      <c r="Q4" s="11"/>
      <c r="R4" s="11"/>
      <c r="S4" s="3"/>
      <c r="T4" s="11"/>
      <c r="U4" s="8"/>
      <c r="V4" s="11"/>
      <c r="W4" s="11"/>
      <c r="X4" s="11"/>
      <c r="Y4" s="8"/>
      <c r="Z4" s="11"/>
      <c r="AA4" s="11"/>
      <c r="AB4" s="11"/>
      <c r="AC4" s="8"/>
      <c r="AD4" s="11"/>
      <c r="AE4" s="11"/>
      <c r="AF4" s="11"/>
      <c r="AG4" s="11"/>
      <c r="AH4" s="11"/>
    </row>
    <row r="5" spans="1:38" x14ac:dyDescent="0.25">
      <c r="C5" s="7"/>
      <c r="S5" s="3"/>
      <c r="T5" s="6"/>
    </row>
    <row r="6" spans="1:38" s="9" customFormat="1" ht="13.8" x14ac:dyDescent="0.25">
      <c r="A6" s="8"/>
      <c r="B6" s="8"/>
      <c r="C6" s="7"/>
      <c r="D6" s="8"/>
      <c r="E6" s="22" t="s">
        <v>15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8"/>
      <c r="T6" s="10"/>
      <c r="U6" s="22" t="s">
        <v>18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8"/>
      <c r="AJ6" s="8"/>
      <c r="AK6" s="8"/>
      <c r="AL6" s="8"/>
    </row>
    <row r="7" spans="1:38" s="9" customFormat="1" ht="13.8" x14ac:dyDescent="0.25">
      <c r="A7" s="8"/>
      <c r="B7" s="8"/>
      <c r="C7" s="7"/>
      <c r="D7" s="10"/>
      <c r="E7" s="23" t="s">
        <v>0</v>
      </c>
      <c r="F7" s="23"/>
      <c r="G7" s="8"/>
      <c r="H7" s="8"/>
      <c r="I7" s="23" t="s">
        <v>2</v>
      </c>
      <c r="J7" s="23"/>
      <c r="K7" s="8"/>
      <c r="L7" s="8"/>
      <c r="M7" s="23" t="s">
        <v>1</v>
      </c>
      <c r="N7" s="23"/>
      <c r="O7" s="8"/>
      <c r="P7" s="8"/>
      <c r="Q7" s="23"/>
      <c r="R7" s="23"/>
      <c r="S7" s="8"/>
      <c r="T7" s="10"/>
      <c r="U7" s="23" t="s">
        <v>0</v>
      </c>
      <c r="V7" s="23"/>
      <c r="W7" s="8"/>
      <c r="X7" s="8"/>
      <c r="Y7" s="23" t="s">
        <v>2</v>
      </c>
      <c r="Z7" s="23"/>
      <c r="AA7" s="8"/>
      <c r="AB7" s="8"/>
      <c r="AC7" s="23" t="s">
        <v>1</v>
      </c>
      <c r="AD7" s="23"/>
      <c r="AE7" s="8"/>
      <c r="AF7" s="8"/>
      <c r="AG7" s="23"/>
      <c r="AH7" s="23"/>
      <c r="AI7" s="8"/>
      <c r="AJ7" s="8"/>
      <c r="AK7" s="8"/>
      <c r="AL7" s="8"/>
    </row>
    <row r="8" spans="1:38" s="9" customFormat="1" ht="13.8" x14ac:dyDescent="0.25">
      <c r="A8" s="8"/>
      <c r="B8" s="8"/>
      <c r="C8" s="7"/>
      <c r="D8" s="10"/>
      <c r="E8" s="25" t="s">
        <v>16</v>
      </c>
      <c r="F8" s="25"/>
      <c r="G8" s="8"/>
      <c r="H8" s="8"/>
      <c r="I8" s="25" t="s">
        <v>16</v>
      </c>
      <c r="J8" s="25"/>
      <c r="K8" s="8"/>
      <c r="L8" s="8"/>
      <c r="M8" s="25" t="s">
        <v>16</v>
      </c>
      <c r="N8" s="25"/>
      <c r="O8" s="8"/>
      <c r="P8" s="8"/>
      <c r="Q8" s="25" t="s">
        <v>17</v>
      </c>
      <c r="R8" s="25"/>
      <c r="S8" s="8"/>
      <c r="T8" s="10"/>
      <c r="U8" s="25" t="s">
        <v>16</v>
      </c>
      <c r="V8" s="25"/>
      <c r="W8" s="8"/>
      <c r="X8" s="8"/>
      <c r="Y8" s="25" t="s">
        <v>16</v>
      </c>
      <c r="Z8" s="25"/>
      <c r="AA8" s="8"/>
      <c r="AB8" s="8"/>
      <c r="AC8" s="25" t="s">
        <v>16</v>
      </c>
      <c r="AD8" s="25"/>
      <c r="AE8" s="8"/>
      <c r="AF8" s="8"/>
      <c r="AG8" s="25" t="s">
        <v>17</v>
      </c>
      <c r="AH8" s="25"/>
      <c r="AI8" s="8"/>
      <c r="AJ8" s="8"/>
      <c r="AK8" s="8"/>
      <c r="AL8" s="8"/>
    </row>
    <row r="9" spans="1:38" x14ac:dyDescent="0.25">
      <c r="C9" s="7"/>
      <c r="D9" s="6"/>
      <c r="E9" s="2"/>
      <c r="F9" s="2"/>
      <c r="I9" s="2"/>
      <c r="J9" s="2"/>
      <c r="M9" s="2"/>
      <c r="N9" s="2"/>
      <c r="Q9" s="2"/>
      <c r="R9" s="2"/>
      <c r="S9" s="3"/>
      <c r="T9" s="6"/>
      <c r="U9" s="2"/>
      <c r="V9" s="2"/>
      <c r="Y9" s="2"/>
      <c r="Z9" s="2"/>
      <c r="AC9" s="2"/>
      <c r="AD9" s="2"/>
      <c r="AG9" s="2"/>
      <c r="AH9" s="2"/>
    </row>
    <row r="10" spans="1:38" ht="73.8" customHeight="1" x14ac:dyDescent="0.25">
      <c r="A10" s="16" t="s">
        <v>19</v>
      </c>
      <c r="B10" s="16" t="s">
        <v>20</v>
      </c>
      <c r="C10" s="16" t="s">
        <v>9</v>
      </c>
      <c r="D10" s="6" t="s">
        <v>10</v>
      </c>
      <c r="E10" s="2" t="s">
        <v>3</v>
      </c>
      <c r="F10" s="2" t="s">
        <v>4</v>
      </c>
      <c r="H10" s="3" t="s">
        <v>10</v>
      </c>
      <c r="I10" s="2" t="s">
        <v>3</v>
      </c>
      <c r="J10" s="2" t="s">
        <v>4</v>
      </c>
      <c r="L10" s="3" t="s">
        <v>10</v>
      </c>
      <c r="M10" s="2" t="s">
        <v>3</v>
      </c>
      <c r="N10" s="2" t="s">
        <v>4</v>
      </c>
      <c r="P10" s="3" t="s">
        <v>10</v>
      </c>
      <c r="Q10" s="2" t="s">
        <v>3</v>
      </c>
      <c r="R10" s="2" t="s">
        <v>4</v>
      </c>
      <c r="S10" s="3"/>
      <c r="T10" s="6" t="s">
        <v>10</v>
      </c>
      <c r="U10" s="2" t="s">
        <v>3</v>
      </c>
      <c r="V10" s="2" t="s">
        <v>4</v>
      </c>
      <c r="X10" s="3" t="s">
        <v>10</v>
      </c>
      <c r="Y10" s="2" t="s">
        <v>3</v>
      </c>
      <c r="Z10" s="2" t="s">
        <v>4</v>
      </c>
      <c r="AB10" s="3" t="s">
        <v>10</v>
      </c>
      <c r="AC10" s="2" t="s">
        <v>3</v>
      </c>
      <c r="AD10" s="2" t="s">
        <v>4</v>
      </c>
      <c r="AF10" s="3" t="s">
        <v>10</v>
      </c>
      <c r="AG10" s="2" t="s">
        <v>3</v>
      </c>
      <c r="AH10" s="2" t="s">
        <v>4</v>
      </c>
    </row>
    <row r="11" spans="1:38" x14ac:dyDescent="0.25">
      <c r="A11" s="14" t="s">
        <v>21</v>
      </c>
      <c r="B11" s="3" t="s">
        <v>22</v>
      </c>
      <c r="C11" s="15">
        <v>4.0599999999999996</v>
      </c>
      <c r="D11" s="6">
        <f>E11*$C11</f>
        <v>18602.919999999998</v>
      </c>
      <c r="E11" s="14">
        <v>4582</v>
      </c>
      <c r="F11" s="13">
        <f>IF(E11&lt;&gt;0,E11/E$38,0)</f>
        <v>5.0772952266554677E-3</v>
      </c>
      <c r="H11" s="15">
        <f>I11*$C11</f>
        <v>1705.1999999999998</v>
      </c>
      <c r="I11" s="14">
        <v>420</v>
      </c>
      <c r="J11" s="13">
        <f>IF(I11&lt;&gt;0,I11/I$38,0)</f>
        <v>2.761540939844433E-3</v>
      </c>
      <c r="L11" s="15">
        <f>M11*$C11</f>
        <v>5087.1799999999994</v>
      </c>
      <c r="M11" s="14">
        <v>1253</v>
      </c>
      <c r="N11" s="13">
        <f>IF(M11&lt;&gt;0,M11/M$38,0)</f>
        <v>1.6422212057547205E-3</v>
      </c>
      <c r="P11" s="15">
        <f t="shared" ref="P11:P36" si="0">Q11*$C11</f>
        <v>25395.3</v>
      </c>
      <c r="Q11" s="19">
        <f>E11+I11+M11</f>
        <v>6255</v>
      </c>
      <c r="R11" s="13">
        <f>IF(Q11&lt;&gt;0,Q11/Q$38,0)</f>
        <v>3.441485665428172E-3</v>
      </c>
      <c r="S11" s="3"/>
      <c r="T11" s="6">
        <f>U11*$C11</f>
        <v>18757.199999999997</v>
      </c>
      <c r="U11" s="14">
        <v>4620</v>
      </c>
      <c r="V11" s="13">
        <f>IF(U11&lt;&gt;0,U11/U$38,0)</f>
        <v>5.0379371937163183E-3</v>
      </c>
      <c r="X11" s="15">
        <f>Y11*$C11</f>
        <v>669.9</v>
      </c>
      <c r="Y11" s="14">
        <v>165</v>
      </c>
      <c r="Z11" s="13">
        <f>IF(Y11&lt;&gt;0,Y11/Y$38,0)</f>
        <v>1.1471637245972759E-3</v>
      </c>
      <c r="AB11" s="15">
        <f>AC11*$C11</f>
        <v>6512.24</v>
      </c>
      <c r="AC11" s="14">
        <v>1604</v>
      </c>
      <c r="AD11" s="13">
        <f>IF(AC11&lt;&gt;0,AC11/AC$38,0)</f>
        <v>2.1165920229288672E-3</v>
      </c>
      <c r="AF11" s="15">
        <f t="shared" ref="AF11:AF36" si="1">AG11*$C11</f>
        <v>25939.339999999997</v>
      </c>
      <c r="AG11" s="19">
        <f>U11+Y11+AC11</f>
        <v>6389</v>
      </c>
      <c r="AH11" s="13">
        <f>IF(AG11&lt;&gt;0,AG11/AG$38,0)</f>
        <v>3.512954604312868E-3</v>
      </c>
    </row>
    <row r="12" spans="1:38" x14ac:dyDescent="0.25">
      <c r="A12" s="14" t="s">
        <v>23</v>
      </c>
      <c r="B12" s="3" t="s">
        <v>24</v>
      </c>
      <c r="C12" s="15">
        <v>3.07</v>
      </c>
      <c r="D12" s="6">
        <f t="shared" ref="D12:D36" si="2">E12*$C12</f>
        <v>9962.15</v>
      </c>
      <c r="E12" s="14">
        <v>3245</v>
      </c>
      <c r="F12" s="13">
        <f t="shared" ref="F12:F36" si="3">IF(E12&lt;&gt;0,E12/E$38,0)</f>
        <v>3.595771062963115E-3</v>
      </c>
      <c r="H12" s="15">
        <f t="shared" ref="H12:H36" si="4">I12*$C12</f>
        <v>792.06</v>
      </c>
      <c r="I12" s="14">
        <v>258</v>
      </c>
      <c r="J12" s="13">
        <f t="shared" ref="J12:J36" si="5">IF(I12&lt;&gt;0,I12/I$38,0)</f>
        <v>1.6963751487615805E-3</v>
      </c>
      <c r="L12" s="15">
        <f t="shared" ref="L12:L36" si="6">M12*$C12</f>
        <v>1783.6699999999998</v>
      </c>
      <c r="M12" s="14">
        <v>581</v>
      </c>
      <c r="N12" s="13">
        <f t="shared" ref="N12:N36" si="7">IF(M12&lt;&gt;0,M12/M$38,0)</f>
        <v>7.6147687194213305E-4</v>
      </c>
      <c r="P12" s="15">
        <f t="shared" si="0"/>
        <v>12537.88</v>
      </c>
      <c r="Q12" s="19">
        <f t="shared" ref="Q12:Q36" si="8">E12+I12+M12</f>
        <v>4084</v>
      </c>
      <c r="R12" s="13">
        <f t="shared" ref="R12:R36" si="9">IF(Q12&lt;&gt;0,Q12/Q$38,0)</f>
        <v>2.2470067877871551E-3</v>
      </c>
      <c r="S12" s="3"/>
      <c r="T12" s="6">
        <f t="shared" ref="T12:T36" si="10">U12*$C12</f>
        <v>10655.97</v>
      </c>
      <c r="U12" s="14">
        <v>3471</v>
      </c>
      <c r="V12" s="13">
        <f t="shared" ref="V12:V36" si="11">IF(U12&lt;&gt;0,U12/U$38,0)</f>
        <v>3.7849956708634939E-3</v>
      </c>
      <c r="X12" s="15">
        <f t="shared" ref="X12:X36" si="12">Y12*$C12</f>
        <v>638.55999999999995</v>
      </c>
      <c r="Y12" s="14">
        <v>208</v>
      </c>
      <c r="Z12" s="13">
        <f t="shared" ref="Z12:Z36" si="13">IF(Y12&lt;&gt;0,Y12/Y$38,0)</f>
        <v>1.4461215437347478E-3</v>
      </c>
      <c r="AB12" s="15">
        <f t="shared" ref="AB12:AB36" si="14">AC12*$C12</f>
        <v>1154.32</v>
      </c>
      <c r="AC12" s="14">
        <v>376</v>
      </c>
      <c r="AD12" s="13">
        <f t="shared" ref="AD12:AD36" si="15">IF(AC12&lt;&gt;0,AC12/AC$38,0)</f>
        <v>4.9615872856686657E-4</v>
      </c>
      <c r="AF12" s="15">
        <f t="shared" si="1"/>
        <v>12448.849999999999</v>
      </c>
      <c r="AG12" s="19">
        <f t="shared" ref="AG12:AG36" si="16">U12+Y12+AC12</f>
        <v>4055</v>
      </c>
      <c r="AH12" s="13">
        <f t="shared" ref="AH12:AH36" si="17">IF(AG12&lt;&gt;0,AG12/AG$38,0)</f>
        <v>2.2296182376723554E-3</v>
      </c>
    </row>
    <row r="13" spans="1:38" x14ac:dyDescent="0.25">
      <c r="A13" s="14" t="s">
        <v>25</v>
      </c>
      <c r="B13" s="3" t="s">
        <v>26</v>
      </c>
      <c r="C13" s="15">
        <v>2.93</v>
      </c>
      <c r="D13" s="6">
        <f t="shared" si="2"/>
        <v>95022.83</v>
      </c>
      <c r="E13" s="14">
        <v>32431</v>
      </c>
      <c r="F13" s="13">
        <f t="shared" si="3"/>
        <v>3.5936656808307176E-2</v>
      </c>
      <c r="H13" s="15">
        <f t="shared" si="4"/>
        <v>16917.82</v>
      </c>
      <c r="I13" s="14">
        <v>5774</v>
      </c>
      <c r="J13" s="13">
        <f t="shared" si="5"/>
        <v>3.7964612825385137E-2</v>
      </c>
      <c r="L13" s="15">
        <f t="shared" si="6"/>
        <v>64565.48</v>
      </c>
      <c r="M13" s="14">
        <v>22036</v>
      </c>
      <c r="N13" s="13">
        <f t="shared" si="7"/>
        <v>2.8881074612937766E-2</v>
      </c>
      <c r="P13" s="15">
        <f t="shared" si="0"/>
        <v>176506.13</v>
      </c>
      <c r="Q13" s="19">
        <f t="shared" si="8"/>
        <v>60241</v>
      </c>
      <c r="R13" s="13">
        <f t="shared" si="9"/>
        <v>3.3144450514957395E-2</v>
      </c>
      <c r="S13" s="3"/>
      <c r="T13" s="6">
        <f t="shared" si="10"/>
        <v>38365.420000000006</v>
      </c>
      <c r="U13" s="14">
        <v>13094</v>
      </c>
      <c r="V13" s="13">
        <f t="shared" si="11"/>
        <v>1.4278517232580406E-2</v>
      </c>
      <c r="X13" s="15">
        <f t="shared" si="12"/>
        <v>7685.39</v>
      </c>
      <c r="Y13" s="14">
        <v>2623</v>
      </c>
      <c r="Z13" s="13">
        <f t="shared" si="13"/>
        <v>1.8236426967385786E-2</v>
      </c>
      <c r="AB13" s="15">
        <f t="shared" si="14"/>
        <v>18752</v>
      </c>
      <c r="AC13" s="14">
        <v>6400</v>
      </c>
      <c r="AD13" s="13">
        <f t="shared" si="15"/>
        <v>8.4452549543296441E-3</v>
      </c>
      <c r="AF13" s="15">
        <f t="shared" si="1"/>
        <v>64802.810000000005</v>
      </c>
      <c r="AG13" s="19">
        <f t="shared" si="16"/>
        <v>22117</v>
      </c>
      <c r="AH13" s="13">
        <f t="shared" si="17"/>
        <v>1.2160904207792722E-2</v>
      </c>
    </row>
    <row r="14" spans="1:38" x14ac:dyDescent="0.25">
      <c r="A14" s="14" t="s">
        <v>27</v>
      </c>
      <c r="B14" s="3" t="s">
        <v>28</v>
      </c>
      <c r="C14" s="15">
        <v>2.4</v>
      </c>
      <c r="D14" s="6">
        <f t="shared" si="2"/>
        <v>6741.5999999999995</v>
      </c>
      <c r="E14" s="14">
        <v>2809</v>
      </c>
      <c r="F14" s="13">
        <f t="shared" si="3"/>
        <v>3.1126412683708444E-3</v>
      </c>
      <c r="H14" s="15">
        <f t="shared" si="4"/>
        <v>2234.4</v>
      </c>
      <c r="I14" s="14">
        <v>931</v>
      </c>
      <c r="J14" s="13">
        <f t="shared" si="5"/>
        <v>6.1214157499884939E-3</v>
      </c>
      <c r="L14" s="15">
        <f t="shared" si="6"/>
        <v>2143.1999999999998</v>
      </c>
      <c r="M14" s="14">
        <v>893</v>
      </c>
      <c r="N14" s="13">
        <f t="shared" si="7"/>
        <v>1.1703938840694058E-3</v>
      </c>
      <c r="P14" s="15">
        <f t="shared" si="0"/>
        <v>11119.199999999999</v>
      </c>
      <c r="Q14" s="19">
        <f t="shared" si="8"/>
        <v>4633</v>
      </c>
      <c r="R14" s="13">
        <f t="shared" si="9"/>
        <v>2.5490652418750951E-3</v>
      </c>
      <c r="S14" s="3"/>
      <c r="T14" s="6">
        <f t="shared" si="10"/>
        <v>5536.8</v>
      </c>
      <c r="U14" s="14">
        <v>2307</v>
      </c>
      <c r="V14" s="13">
        <f t="shared" si="11"/>
        <v>2.5156972090700316E-3</v>
      </c>
      <c r="X14" s="15">
        <f t="shared" si="12"/>
        <v>2078.4</v>
      </c>
      <c r="Y14" s="14">
        <v>866</v>
      </c>
      <c r="Z14" s="13">
        <f t="shared" si="13"/>
        <v>6.0208714272802482E-3</v>
      </c>
      <c r="AB14" s="15">
        <f t="shared" si="14"/>
        <v>2474.4</v>
      </c>
      <c r="AC14" s="14">
        <v>1031</v>
      </c>
      <c r="AD14" s="13">
        <f t="shared" si="15"/>
        <v>1.3604777902990412E-3</v>
      </c>
      <c r="AF14" s="15">
        <f t="shared" si="1"/>
        <v>10089.6</v>
      </c>
      <c r="AG14" s="19">
        <f t="shared" si="16"/>
        <v>4204</v>
      </c>
      <c r="AH14" s="13">
        <f t="shared" si="17"/>
        <v>2.3115450237175296E-3</v>
      </c>
    </row>
    <row r="15" spans="1:38" x14ac:dyDescent="0.25">
      <c r="A15" s="14" t="s">
        <v>29</v>
      </c>
      <c r="B15" s="3" t="s">
        <v>30</v>
      </c>
      <c r="C15" s="15">
        <v>1.99</v>
      </c>
      <c r="D15" s="6">
        <f t="shared" si="2"/>
        <v>64977.48</v>
      </c>
      <c r="E15" s="14">
        <v>32652</v>
      </c>
      <c r="F15" s="13">
        <f t="shared" si="3"/>
        <v>3.6181545993180776E-2</v>
      </c>
      <c r="H15" s="15">
        <f t="shared" si="4"/>
        <v>17724.93</v>
      </c>
      <c r="I15" s="14">
        <v>8907</v>
      </c>
      <c r="J15" s="13">
        <f t="shared" si="5"/>
        <v>5.8564393217129446E-2</v>
      </c>
      <c r="L15" s="15">
        <f t="shared" si="6"/>
        <v>28858.98</v>
      </c>
      <c r="M15" s="14">
        <v>14502</v>
      </c>
      <c r="N15" s="13">
        <f t="shared" si="7"/>
        <v>1.900677727522343E-2</v>
      </c>
      <c r="P15" s="15">
        <f t="shared" si="0"/>
        <v>111561.39</v>
      </c>
      <c r="Q15" s="19">
        <f t="shared" si="8"/>
        <v>56061</v>
      </c>
      <c r="R15" s="13">
        <f t="shared" si="9"/>
        <v>3.0844624762520981E-2</v>
      </c>
      <c r="S15" s="3"/>
      <c r="T15" s="6">
        <f t="shared" si="10"/>
        <v>68091.83</v>
      </c>
      <c r="U15" s="14">
        <v>34217</v>
      </c>
      <c r="V15" s="13">
        <f t="shared" si="11"/>
        <v>3.7312358648785987E-2</v>
      </c>
      <c r="X15" s="15">
        <f t="shared" si="12"/>
        <v>19643.29</v>
      </c>
      <c r="Y15" s="14">
        <v>9871</v>
      </c>
      <c r="Z15" s="13">
        <f t="shared" si="13"/>
        <v>6.8628200760604316E-2</v>
      </c>
      <c r="AB15" s="15">
        <f t="shared" si="14"/>
        <v>28132.63</v>
      </c>
      <c r="AC15" s="14">
        <v>14137</v>
      </c>
      <c r="AD15" s="13">
        <f t="shared" si="15"/>
        <v>1.8654776451462216E-2</v>
      </c>
      <c r="AF15" s="15">
        <f t="shared" si="1"/>
        <v>115867.75</v>
      </c>
      <c r="AG15" s="19">
        <f t="shared" si="16"/>
        <v>58225</v>
      </c>
      <c r="AH15" s="13">
        <f t="shared" si="17"/>
        <v>3.2014678640807127E-2</v>
      </c>
    </row>
    <row r="16" spans="1:38" x14ac:dyDescent="0.25">
      <c r="A16" s="14" t="s">
        <v>31</v>
      </c>
      <c r="B16" s="3" t="s">
        <v>32</v>
      </c>
      <c r="C16" s="15">
        <v>2.2400000000000002</v>
      </c>
      <c r="D16" s="6">
        <f t="shared" si="2"/>
        <v>7716.8000000000011</v>
      </c>
      <c r="E16" s="14">
        <v>3445</v>
      </c>
      <c r="F16" s="13">
        <f t="shared" si="3"/>
        <v>3.8173902347944317E-3</v>
      </c>
      <c r="H16" s="15">
        <f t="shared" si="4"/>
        <v>3998.4000000000005</v>
      </c>
      <c r="I16" s="14">
        <v>1785</v>
      </c>
      <c r="J16" s="13">
        <f t="shared" si="5"/>
        <v>1.1736548994338842E-2</v>
      </c>
      <c r="L16" s="15">
        <f t="shared" si="6"/>
        <v>3722.8800000000006</v>
      </c>
      <c r="M16" s="14">
        <v>1662</v>
      </c>
      <c r="N16" s="13">
        <f t="shared" si="7"/>
        <v>2.1782694684472034E-3</v>
      </c>
      <c r="P16" s="15">
        <f t="shared" si="0"/>
        <v>15438.080000000002</v>
      </c>
      <c r="Q16" s="19">
        <f t="shared" si="8"/>
        <v>6892</v>
      </c>
      <c r="R16" s="13">
        <f t="shared" si="9"/>
        <v>3.7919615037779316E-3</v>
      </c>
      <c r="S16" s="3"/>
      <c r="T16" s="6">
        <f t="shared" si="10"/>
        <v>9430.4000000000015</v>
      </c>
      <c r="U16" s="14">
        <v>4210</v>
      </c>
      <c r="V16" s="13">
        <f t="shared" si="11"/>
        <v>4.590847529338896E-3</v>
      </c>
      <c r="X16" s="15">
        <f t="shared" si="12"/>
        <v>3581.76</v>
      </c>
      <c r="Y16" s="14">
        <v>1599</v>
      </c>
      <c r="Z16" s="13">
        <f t="shared" si="13"/>
        <v>1.1117059367460875E-2</v>
      </c>
      <c r="AB16" s="15">
        <f t="shared" si="14"/>
        <v>3169.6000000000004</v>
      </c>
      <c r="AC16" s="14">
        <v>1415</v>
      </c>
      <c r="AD16" s="13">
        <f t="shared" si="15"/>
        <v>1.8671930875588199E-3</v>
      </c>
      <c r="AF16" s="15">
        <f t="shared" si="1"/>
        <v>16181.760000000002</v>
      </c>
      <c r="AG16" s="19">
        <f t="shared" si="16"/>
        <v>7224</v>
      </c>
      <c r="AH16" s="13">
        <f t="shared" si="17"/>
        <v>3.9720745126868304E-3</v>
      </c>
    </row>
    <row r="17" spans="1:34" x14ac:dyDescent="0.25">
      <c r="A17" s="14" t="s">
        <v>33</v>
      </c>
      <c r="B17" s="3" t="s">
        <v>34</v>
      </c>
      <c r="C17" s="15">
        <v>1.86</v>
      </c>
      <c r="D17" s="6">
        <f t="shared" si="2"/>
        <v>69753.72</v>
      </c>
      <c r="E17" s="14">
        <v>37502</v>
      </c>
      <c r="F17" s="13">
        <f t="shared" si="3"/>
        <v>4.155581091009021E-2</v>
      </c>
      <c r="H17" s="15">
        <f t="shared" si="4"/>
        <v>42008.100000000006</v>
      </c>
      <c r="I17" s="14">
        <v>22585</v>
      </c>
      <c r="J17" s="13">
        <f t="shared" si="5"/>
        <v>0.14849857649139647</v>
      </c>
      <c r="L17" s="15">
        <f t="shared" si="6"/>
        <v>42050.880000000005</v>
      </c>
      <c r="M17" s="14">
        <v>22608</v>
      </c>
      <c r="N17" s="13">
        <f t="shared" si="7"/>
        <v>2.9630755801837768E-2</v>
      </c>
      <c r="P17" s="15">
        <f t="shared" si="0"/>
        <v>153812.70000000001</v>
      </c>
      <c r="Q17" s="19">
        <f t="shared" si="8"/>
        <v>82695</v>
      </c>
      <c r="R17" s="13">
        <f t="shared" si="9"/>
        <v>4.5498586267399312E-2</v>
      </c>
      <c r="S17" s="3"/>
      <c r="T17" s="6">
        <f t="shared" si="10"/>
        <v>78733.8</v>
      </c>
      <c r="U17" s="14">
        <v>42330</v>
      </c>
      <c r="V17" s="13">
        <f t="shared" si="11"/>
        <v>4.6159281690478733E-2</v>
      </c>
      <c r="X17" s="15">
        <f t="shared" si="12"/>
        <v>44493.060000000005</v>
      </c>
      <c r="Y17" s="14">
        <v>23921</v>
      </c>
      <c r="Z17" s="13">
        <f t="shared" si="13"/>
        <v>0.16631093003691783</v>
      </c>
      <c r="AB17" s="15">
        <f t="shared" si="14"/>
        <v>48726.420000000006</v>
      </c>
      <c r="AC17" s="14">
        <v>26197</v>
      </c>
      <c r="AD17" s="13">
        <f t="shared" si="15"/>
        <v>3.4568803756027139E-2</v>
      </c>
      <c r="AF17" s="15">
        <f t="shared" si="1"/>
        <v>171953.28</v>
      </c>
      <c r="AG17" s="19">
        <f t="shared" si="16"/>
        <v>92448</v>
      </c>
      <c r="AH17" s="13">
        <f t="shared" si="17"/>
        <v>5.0831996753719834E-2</v>
      </c>
    </row>
    <row r="18" spans="1:34" x14ac:dyDescent="0.25">
      <c r="A18" s="14" t="s">
        <v>35</v>
      </c>
      <c r="B18" s="3" t="s">
        <v>36</v>
      </c>
      <c r="C18" s="15">
        <v>2.08</v>
      </c>
      <c r="D18" s="6">
        <f t="shared" si="2"/>
        <v>6851.52</v>
      </c>
      <c r="E18" s="14">
        <v>3294</v>
      </c>
      <c r="F18" s="13">
        <f t="shared" si="3"/>
        <v>3.6500677600617873E-3</v>
      </c>
      <c r="H18" s="15">
        <f t="shared" si="4"/>
        <v>834.08</v>
      </c>
      <c r="I18" s="14">
        <v>401</v>
      </c>
      <c r="J18" s="13">
        <f t="shared" si="5"/>
        <v>2.6366140878038517E-3</v>
      </c>
      <c r="L18" s="15">
        <f t="shared" si="6"/>
        <v>3735.6800000000003</v>
      </c>
      <c r="M18" s="14">
        <v>1796</v>
      </c>
      <c r="N18" s="13">
        <f t="shared" si="7"/>
        <v>2.3538940826300704E-3</v>
      </c>
      <c r="P18" s="15">
        <f t="shared" si="0"/>
        <v>11421.28</v>
      </c>
      <c r="Q18" s="19">
        <f t="shared" si="8"/>
        <v>5491</v>
      </c>
      <c r="R18" s="13">
        <f t="shared" si="9"/>
        <v>3.0211347384278323E-3</v>
      </c>
      <c r="S18" s="3"/>
      <c r="T18" s="6">
        <f t="shared" si="10"/>
        <v>6007.04</v>
      </c>
      <c r="U18" s="14">
        <v>2888</v>
      </c>
      <c r="V18" s="13">
        <f t="shared" si="11"/>
        <v>3.1492559773707201E-3</v>
      </c>
      <c r="X18" s="15">
        <f t="shared" si="12"/>
        <v>777.92000000000007</v>
      </c>
      <c r="Y18" s="14">
        <v>374</v>
      </c>
      <c r="Z18" s="13">
        <f t="shared" si="13"/>
        <v>2.6002377757538258E-3</v>
      </c>
      <c r="AB18" s="15">
        <f t="shared" si="14"/>
        <v>3523.52</v>
      </c>
      <c r="AC18" s="14">
        <v>1694</v>
      </c>
      <c r="AD18" s="13">
        <f t="shared" si="15"/>
        <v>2.2353534207241277E-3</v>
      </c>
      <c r="AF18" s="15">
        <f t="shared" si="1"/>
        <v>10308.48</v>
      </c>
      <c r="AG18" s="19">
        <f t="shared" si="16"/>
        <v>4956</v>
      </c>
      <c r="AH18" s="13">
        <f t="shared" si="17"/>
        <v>2.7250278633549185E-3</v>
      </c>
    </row>
    <row r="19" spans="1:34" x14ac:dyDescent="0.25">
      <c r="A19" s="14" t="s">
        <v>37</v>
      </c>
      <c r="B19" s="3" t="s">
        <v>38</v>
      </c>
      <c r="C19" s="15">
        <v>1.73</v>
      </c>
      <c r="D19" s="6">
        <f t="shared" si="2"/>
        <v>84479.360000000001</v>
      </c>
      <c r="E19" s="14">
        <v>48832</v>
      </c>
      <c r="F19" s="13">
        <f t="shared" si="3"/>
        <v>5.4110536994334303E-2</v>
      </c>
      <c r="H19" s="15">
        <f t="shared" si="4"/>
        <v>10833.26</v>
      </c>
      <c r="I19" s="14">
        <v>6262</v>
      </c>
      <c r="J19" s="13">
        <f t="shared" si="5"/>
        <v>4.1173260393585334E-2</v>
      </c>
      <c r="L19" s="15">
        <f t="shared" si="6"/>
        <v>58541.47</v>
      </c>
      <c r="M19" s="14">
        <v>33839</v>
      </c>
      <c r="N19" s="13">
        <f t="shared" si="7"/>
        <v>4.4350457606970463E-2</v>
      </c>
      <c r="P19" s="15">
        <f t="shared" si="0"/>
        <v>153854.09</v>
      </c>
      <c r="Q19" s="19">
        <f t="shared" si="8"/>
        <v>88933</v>
      </c>
      <c r="R19" s="13">
        <f t="shared" si="9"/>
        <v>4.8930718574504178E-2</v>
      </c>
      <c r="S19" s="3"/>
      <c r="T19" s="6">
        <f t="shared" si="10"/>
        <v>92932.14</v>
      </c>
      <c r="U19" s="14">
        <v>53718</v>
      </c>
      <c r="V19" s="13">
        <f t="shared" si="11"/>
        <v>5.8577469734210644E-2</v>
      </c>
      <c r="X19" s="15">
        <f t="shared" si="12"/>
        <v>11620.41</v>
      </c>
      <c r="Y19" s="14">
        <v>6717</v>
      </c>
      <c r="Z19" s="13">
        <f t="shared" si="13"/>
        <v>4.6699992352241836E-2</v>
      </c>
      <c r="AB19" s="15">
        <f t="shared" si="14"/>
        <v>63949.45</v>
      </c>
      <c r="AC19" s="14">
        <v>36965</v>
      </c>
      <c r="AD19" s="13">
        <f t="shared" si="15"/>
        <v>4.8777945216686769E-2</v>
      </c>
      <c r="AF19" s="15">
        <f t="shared" si="1"/>
        <v>168502</v>
      </c>
      <c r="AG19" s="19">
        <f t="shared" si="16"/>
        <v>97400</v>
      </c>
      <c r="AH19" s="13">
        <f t="shared" si="17"/>
        <v>5.3554825240268167E-2</v>
      </c>
    </row>
    <row r="20" spans="1:34" x14ac:dyDescent="0.25">
      <c r="A20" s="14" t="s">
        <v>39</v>
      </c>
      <c r="B20" s="3" t="s">
        <v>40</v>
      </c>
      <c r="C20" s="15">
        <v>1.72</v>
      </c>
      <c r="D20" s="6">
        <f t="shared" si="2"/>
        <v>3577.6</v>
      </c>
      <c r="E20" s="14">
        <v>2080</v>
      </c>
      <c r="F20" s="13">
        <f t="shared" si="3"/>
        <v>2.3048393870456945E-3</v>
      </c>
      <c r="H20" s="15">
        <f t="shared" si="4"/>
        <v>1603.04</v>
      </c>
      <c r="I20" s="14">
        <v>932</v>
      </c>
      <c r="J20" s="13">
        <f t="shared" si="5"/>
        <v>6.1279908474643138E-3</v>
      </c>
      <c r="L20" s="15">
        <f t="shared" si="6"/>
        <v>2366.7199999999998</v>
      </c>
      <c r="M20" s="14">
        <v>1376</v>
      </c>
      <c r="N20" s="13">
        <f t="shared" si="7"/>
        <v>1.8034288739972031E-3</v>
      </c>
      <c r="P20" s="15">
        <f t="shared" si="0"/>
        <v>7547.36</v>
      </c>
      <c r="Q20" s="19">
        <f t="shared" si="8"/>
        <v>4388</v>
      </c>
      <c r="R20" s="13">
        <f t="shared" si="9"/>
        <v>2.4142668425098032E-3</v>
      </c>
      <c r="S20" s="3"/>
      <c r="T20" s="6">
        <f t="shared" si="10"/>
        <v>3890.64</v>
      </c>
      <c r="U20" s="14">
        <v>2262</v>
      </c>
      <c r="V20" s="13">
        <f t="shared" si="11"/>
        <v>2.4666263922481194E-3</v>
      </c>
      <c r="X20" s="15">
        <f t="shared" si="12"/>
        <v>1388.04</v>
      </c>
      <c r="Y20" s="14">
        <v>807</v>
      </c>
      <c r="Z20" s="13">
        <f t="shared" si="13"/>
        <v>5.6106734893939499E-3</v>
      </c>
      <c r="AB20" s="15">
        <f t="shared" si="14"/>
        <v>2975.6</v>
      </c>
      <c r="AC20" s="14">
        <v>1730</v>
      </c>
      <c r="AD20" s="13">
        <f t="shared" si="15"/>
        <v>2.2828579798422322E-3</v>
      </c>
      <c r="AF20" s="15">
        <f t="shared" si="1"/>
        <v>8254.2800000000007</v>
      </c>
      <c r="AG20" s="19">
        <f t="shared" si="16"/>
        <v>4799</v>
      </c>
      <c r="AH20" s="13">
        <f t="shared" si="17"/>
        <v>2.6387023236965805E-3</v>
      </c>
    </row>
    <row r="21" spans="1:34" x14ac:dyDescent="0.25">
      <c r="A21" s="14" t="s">
        <v>41</v>
      </c>
      <c r="B21" s="3" t="s">
        <v>42</v>
      </c>
      <c r="C21" s="15">
        <v>1.43</v>
      </c>
      <c r="D21" s="6">
        <f t="shared" si="2"/>
        <v>48844.509999999995</v>
      </c>
      <c r="E21" s="14">
        <v>34157</v>
      </c>
      <c r="F21" s="13">
        <f t="shared" si="3"/>
        <v>3.7849230261211439E-2</v>
      </c>
      <c r="H21" s="15">
        <f t="shared" si="4"/>
        <v>20374.64</v>
      </c>
      <c r="I21" s="14">
        <v>14248</v>
      </c>
      <c r="J21" s="13">
        <f t="shared" si="5"/>
        <v>9.3681988835484481E-2</v>
      </c>
      <c r="L21" s="15">
        <f t="shared" si="6"/>
        <v>60009.95</v>
      </c>
      <c r="M21" s="14">
        <v>41965</v>
      </c>
      <c r="N21" s="13">
        <f t="shared" si="7"/>
        <v>5.5000648762567314E-2</v>
      </c>
      <c r="P21" s="15">
        <f t="shared" si="0"/>
        <v>129229.09999999999</v>
      </c>
      <c r="Q21" s="19">
        <f t="shared" si="8"/>
        <v>90370</v>
      </c>
      <c r="R21" s="13">
        <f t="shared" si="9"/>
        <v>4.9721352451597749E-2</v>
      </c>
      <c r="S21" s="3"/>
      <c r="T21" s="6">
        <f t="shared" si="10"/>
        <v>52299.39</v>
      </c>
      <c r="U21" s="14">
        <v>36573</v>
      </c>
      <c r="V21" s="13">
        <f t="shared" si="11"/>
        <v>3.9881488525062105E-2</v>
      </c>
      <c r="X21" s="15">
        <f t="shared" si="12"/>
        <v>18384.079999999998</v>
      </c>
      <c r="Y21" s="14">
        <v>12856</v>
      </c>
      <c r="Z21" s="13">
        <f t="shared" si="13"/>
        <v>8.9381435414682311E-2</v>
      </c>
      <c r="AB21" s="15">
        <f t="shared" si="14"/>
        <v>60662.03</v>
      </c>
      <c r="AC21" s="14">
        <v>42421</v>
      </c>
      <c r="AD21" s="13">
        <f t="shared" si="15"/>
        <v>5.5977525065252789E-2</v>
      </c>
      <c r="AF21" s="15">
        <f t="shared" si="1"/>
        <v>131345.5</v>
      </c>
      <c r="AG21" s="19">
        <f t="shared" si="16"/>
        <v>91850</v>
      </c>
      <c r="AH21" s="13">
        <f t="shared" si="17"/>
        <v>5.0503189921135845E-2</v>
      </c>
    </row>
    <row r="22" spans="1:34" x14ac:dyDescent="0.25">
      <c r="A22" s="14" t="s">
        <v>43</v>
      </c>
      <c r="B22" s="3" t="s">
        <v>44</v>
      </c>
      <c r="C22" s="15">
        <v>1.87</v>
      </c>
      <c r="D22" s="6">
        <f t="shared" si="2"/>
        <v>4942.41</v>
      </c>
      <c r="E22" s="14">
        <v>2643</v>
      </c>
      <c r="F22" s="13">
        <f t="shared" si="3"/>
        <v>2.9286973557508512E-3</v>
      </c>
      <c r="H22" s="15">
        <f t="shared" si="4"/>
        <v>1595.1100000000001</v>
      </c>
      <c r="I22" s="14">
        <v>853</v>
      </c>
      <c r="J22" s="13">
        <f t="shared" si="5"/>
        <v>5.6085581468745278E-3</v>
      </c>
      <c r="L22" s="15">
        <f t="shared" si="6"/>
        <v>3031.27</v>
      </c>
      <c r="M22" s="14">
        <v>1621</v>
      </c>
      <c r="N22" s="13">
        <f t="shared" si="7"/>
        <v>2.1245335790330425E-3</v>
      </c>
      <c r="P22" s="15">
        <f t="shared" si="0"/>
        <v>9568.7900000000009</v>
      </c>
      <c r="Q22" s="19">
        <f t="shared" si="8"/>
        <v>5117</v>
      </c>
      <c r="R22" s="13">
        <f t="shared" si="9"/>
        <v>2.8153608553151007E-3</v>
      </c>
      <c r="S22" s="3"/>
      <c r="T22" s="6">
        <f t="shared" si="10"/>
        <v>4259.8600000000006</v>
      </c>
      <c r="U22" s="14">
        <v>2278</v>
      </c>
      <c r="V22" s="13">
        <f t="shared" si="11"/>
        <v>2.4840737937847994E-3</v>
      </c>
      <c r="X22" s="15">
        <f t="shared" si="12"/>
        <v>719.95</v>
      </c>
      <c r="Y22" s="14">
        <v>385</v>
      </c>
      <c r="Z22" s="13">
        <f t="shared" si="13"/>
        <v>2.6767153573936438E-3</v>
      </c>
      <c r="AB22" s="15">
        <f t="shared" si="14"/>
        <v>2793.78</v>
      </c>
      <c r="AC22" s="14">
        <v>1494</v>
      </c>
      <c r="AD22" s="13">
        <f t="shared" si="15"/>
        <v>1.9714392034013263E-3</v>
      </c>
      <c r="AF22" s="15">
        <f t="shared" si="1"/>
        <v>7773.59</v>
      </c>
      <c r="AG22" s="19">
        <f t="shared" si="16"/>
        <v>4157</v>
      </c>
      <c r="AH22" s="13">
        <f t="shared" si="17"/>
        <v>2.2857023462401929E-3</v>
      </c>
    </row>
    <row r="23" spans="1:34" x14ac:dyDescent="0.25">
      <c r="A23" s="14" t="s">
        <v>45</v>
      </c>
      <c r="B23" s="3" t="s">
        <v>46</v>
      </c>
      <c r="C23" s="15">
        <v>1.62</v>
      </c>
      <c r="D23" s="6">
        <f t="shared" si="2"/>
        <v>67910.400000000009</v>
      </c>
      <c r="E23" s="14">
        <v>41920</v>
      </c>
      <c r="F23" s="13">
        <f t="shared" si="3"/>
        <v>4.6451378415844E-2</v>
      </c>
      <c r="H23" s="15">
        <f t="shared" si="4"/>
        <v>16472.16</v>
      </c>
      <c r="I23" s="14">
        <v>10168</v>
      </c>
      <c r="J23" s="13">
        <f t="shared" si="5"/>
        <v>6.6855591134138567E-2</v>
      </c>
      <c r="L23" s="15">
        <f t="shared" si="6"/>
        <v>48460.68</v>
      </c>
      <c r="M23" s="14">
        <v>29914</v>
      </c>
      <c r="N23" s="13">
        <f t="shared" si="7"/>
        <v>3.9206229169151403E-2</v>
      </c>
      <c r="P23" s="15">
        <f t="shared" si="0"/>
        <v>132843.24000000002</v>
      </c>
      <c r="Q23" s="19">
        <f t="shared" si="8"/>
        <v>82002</v>
      </c>
      <c r="R23" s="13">
        <f t="shared" si="9"/>
        <v>4.5117299366337481E-2</v>
      </c>
      <c r="S23" s="3"/>
      <c r="T23" s="6">
        <f t="shared" si="10"/>
        <v>69715.08</v>
      </c>
      <c r="U23" s="14">
        <v>43034</v>
      </c>
      <c r="V23" s="13">
        <f t="shared" si="11"/>
        <v>4.6926967358092653E-2</v>
      </c>
      <c r="X23" s="15">
        <f t="shared" si="12"/>
        <v>15002.820000000002</v>
      </c>
      <c r="Y23" s="14">
        <v>9261</v>
      </c>
      <c r="Z23" s="13">
        <f t="shared" si="13"/>
        <v>6.4387171233305285E-2</v>
      </c>
      <c r="AB23" s="15">
        <f t="shared" si="14"/>
        <v>51140.160000000003</v>
      </c>
      <c r="AC23" s="14">
        <v>31568</v>
      </c>
      <c r="AD23" s="13">
        <f t="shared" si="15"/>
        <v>4.1656220062230971E-2</v>
      </c>
      <c r="AF23" s="15">
        <f t="shared" si="1"/>
        <v>135858.06</v>
      </c>
      <c r="AG23" s="19">
        <f t="shared" si="16"/>
        <v>83863</v>
      </c>
      <c r="AH23" s="13">
        <f t="shared" si="17"/>
        <v>4.6111584282593529E-2</v>
      </c>
    </row>
    <row r="24" spans="1:34" x14ac:dyDescent="0.25">
      <c r="A24" s="14" t="s">
        <v>47</v>
      </c>
      <c r="B24" s="3" t="s">
        <v>48</v>
      </c>
      <c r="C24" s="15">
        <v>1.55</v>
      </c>
      <c r="D24" s="6">
        <f t="shared" si="2"/>
        <v>2748.15</v>
      </c>
      <c r="E24" s="14">
        <v>1773</v>
      </c>
      <c r="F24" s="13">
        <f t="shared" si="3"/>
        <v>1.9646539582846233E-3</v>
      </c>
      <c r="H24" s="15">
        <f t="shared" si="4"/>
        <v>1678.65</v>
      </c>
      <c r="I24" s="14">
        <v>1083</v>
      </c>
      <c r="J24" s="13">
        <f t="shared" si="5"/>
        <v>7.1208305663131456E-3</v>
      </c>
      <c r="L24" s="15">
        <f t="shared" si="6"/>
        <v>2486.2000000000003</v>
      </c>
      <c r="M24" s="14">
        <v>1604</v>
      </c>
      <c r="N24" s="13">
        <f t="shared" si="7"/>
        <v>2.1022528443979025E-3</v>
      </c>
      <c r="P24" s="15">
        <f t="shared" si="0"/>
        <v>6913</v>
      </c>
      <c r="Q24" s="19">
        <f t="shared" si="8"/>
        <v>4460</v>
      </c>
      <c r="R24" s="13">
        <f t="shared" si="9"/>
        <v>2.453881065996746E-3</v>
      </c>
      <c r="S24" s="3"/>
      <c r="T24" s="6">
        <f t="shared" si="10"/>
        <v>3833.15</v>
      </c>
      <c r="U24" s="14">
        <v>2473</v>
      </c>
      <c r="V24" s="13">
        <f t="shared" si="11"/>
        <v>2.6967140000130857E-3</v>
      </c>
      <c r="X24" s="15">
        <f t="shared" si="12"/>
        <v>1886.3500000000001</v>
      </c>
      <c r="Y24" s="14">
        <v>1217</v>
      </c>
      <c r="Z24" s="13">
        <f t="shared" si="13"/>
        <v>8.4612015323326361E-3</v>
      </c>
      <c r="AB24" s="15">
        <f t="shared" si="14"/>
        <v>3561.9</v>
      </c>
      <c r="AC24" s="14">
        <v>2298</v>
      </c>
      <c r="AD24" s="13">
        <f t="shared" si="15"/>
        <v>3.0323743570389882E-3</v>
      </c>
      <c r="AF24" s="15">
        <f t="shared" si="1"/>
        <v>9281.4</v>
      </c>
      <c r="AG24" s="19">
        <f t="shared" si="16"/>
        <v>5988</v>
      </c>
      <c r="AH24" s="13">
        <f t="shared" si="17"/>
        <v>3.2924670794530369E-3</v>
      </c>
    </row>
    <row r="25" spans="1:34" x14ac:dyDescent="0.25">
      <c r="A25" s="14" t="s">
        <v>5</v>
      </c>
      <c r="B25" s="3" t="s">
        <v>49</v>
      </c>
      <c r="C25" s="15">
        <v>1.0900000000000001</v>
      </c>
      <c r="D25" s="6">
        <f t="shared" si="2"/>
        <v>3893.4800000000005</v>
      </c>
      <c r="E25" s="14">
        <v>3572</v>
      </c>
      <c r="F25" s="13">
        <f t="shared" si="3"/>
        <v>3.9581184089073178E-3</v>
      </c>
      <c r="H25" s="15">
        <f t="shared" si="4"/>
        <v>94.830000000000013</v>
      </c>
      <c r="I25" s="14">
        <v>87</v>
      </c>
      <c r="J25" s="13">
        <f t="shared" si="5"/>
        <v>5.7203348039634684E-4</v>
      </c>
      <c r="L25" s="15">
        <f t="shared" si="6"/>
        <v>893.80000000000007</v>
      </c>
      <c r="M25" s="14">
        <v>820</v>
      </c>
      <c r="N25" s="13">
        <f t="shared" si="7"/>
        <v>1.0747177882832169E-3</v>
      </c>
      <c r="P25" s="15">
        <f t="shared" si="0"/>
        <v>4882.1100000000006</v>
      </c>
      <c r="Q25" s="19">
        <f t="shared" si="8"/>
        <v>4479</v>
      </c>
      <c r="R25" s="13">
        <f t="shared" si="9"/>
        <v>2.4643348194169118E-3</v>
      </c>
      <c r="S25" s="3"/>
      <c r="T25" s="6">
        <f t="shared" si="10"/>
        <v>3277.63</v>
      </c>
      <c r="U25" s="14">
        <v>3007</v>
      </c>
      <c r="V25" s="13">
        <f t="shared" si="11"/>
        <v>3.279021026299777E-3</v>
      </c>
      <c r="X25" s="15">
        <f t="shared" si="12"/>
        <v>187.48000000000002</v>
      </c>
      <c r="Y25" s="14">
        <v>172</v>
      </c>
      <c r="Z25" s="13">
        <f t="shared" si="13"/>
        <v>1.1958312765498877E-3</v>
      </c>
      <c r="AB25" s="15">
        <f t="shared" si="14"/>
        <v>977.73</v>
      </c>
      <c r="AC25" s="14">
        <v>897</v>
      </c>
      <c r="AD25" s="13">
        <f t="shared" si="15"/>
        <v>1.1836552646927643E-3</v>
      </c>
      <c r="AF25" s="15">
        <f t="shared" si="1"/>
        <v>4442.84</v>
      </c>
      <c r="AG25" s="19">
        <f t="shared" si="16"/>
        <v>4076</v>
      </c>
      <c r="AH25" s="13">
        <f t="shared" si="17"/>
        <v>2.2411649659069104E-3</v>
      </c>
    </row>
    <row r="26" spans="1:34" x14ac:dyDescent="0.25">
      <c r="A26" s="14" t="s">
        <v>50</v>
      </c>
      <c r="B26" s="3" t="s">
        <v>51</v>
      </c>
      <c r="C26" s="15">
        <v>1.34</v>
      </c>
      <c r="D26" s="6">
        <f t="shared" si="2"/>
        <v>64253.000000000007</v>
      </c>
      <c r="E26" s="14">
        <v>47950</v>
      </c>
      <c r="F26" s="13">
        <f t="shared" si="3"/>
        <v>5.3133196446558201E-2</v>
      </c>
      <c r="H26" s="15">
        <f t="shared" si="4"/>
        <v>29004.300000000003</v>
      </c>
      <c r="I26" s="14">
        <v>21645</v>
      </c>
      <c r="J26" s="13">
        <f t="shared" si="5"/>
        <v>0.14231798486412561</v>
      </c>
      <c r="L26" s="15">
        <f t="shared" si="6"/>
        <v>65869.040000000008</v>
      </c>
      <c r="M26" s="14">
        <v>49156</v>
      </c>
      <c r="N26" s="13">
        <f t="shared" si="7"/>
        <v>6.4425399513231479E-2</v>
      </c>
      <c r="P26" s="15">
        <f t="shared" si="0"/>
        <v>159126.34</v>
      </c>
      <c r="Q26" s="19">
        <f t="shared" si="8"/>
        <v>118751</v>
      </c>
      <c r="R26" s="13">
        <f t="shared" si="9"/>
        <v>6.5336509073582877E-2</v>
      </c>
      <c r="S26" s="3"/>
      <c r="T26" s="6">
        <f t="shared" si="10"/>
        <v>67410.040000000008</v>
      </c>
      <c r="U26" s="14">
        <v>50306</v>
      </c>
      <c r="V26" s="13">
        <f t="shared" si="11"/>
        <v>5.4856811356513657E-2</v>
      </c>
      <c r="X26" s="15">
        <f t="shared" si="12"/>
        <v>29563.08</v>
      </c>
      <c r="Y26" s="14">
        <v>22062</v>
      </c>
      <c r="Z26" s="13">
        <f t="shared" si="13"/>
        <v>0.1533862187397885</v>
      </c>
      <c r="AB26" s="15">
        <f t="shared" si="14"/>
        <v>66727.98000000001</v>
      </c>
      <c r="AC26" s="14">
        <v>49797</v>
      </c>
      <c r="AD26" s="13">
        <f t="shared" si="15"/>
        <v>6.571068140011771E-2</v>
      </c>
      <c r="AF26" s="15">
        <f t="shared" si="1"/>
        <v>163701.1</v>
      </c>
      <c r="AG26" s="19">
        <f t="shared" si="16"/>
        <v>122165</v>
      </c>
      <c r="AH26" s="13">
        <f t="shared" si="17"/>
        <v>6.7171716894018074E-2</v>
      </c>
    </row>
    <row r="27" spans="1:34" x14ac:dyDescent="0.25">
      <c r="A27" s="14" t="s">
        <v>6</v>
      </c>
      <c r="B27" s="3" t="s">
        <v>52</v>
      </c>
      <c r="C27" s="15">
        <v>0.94</v>
      </c>
      <c r="D27" s="6">
        <f t="shared" si="2"/>
        <v>53569.659999999996</v>
      </c>
      <c r="E27" s="14">
        <v>56989</v>
      </c>
      <c r="F27" s="13">
        <f t="shared" si="3"/>
        <v>6.314927491747456E-2</v>
      </c>
      <c r="H27" s="15">
        <f t="shared" si="4"/>
        <v>2369.7399999999998</v>
      </c>
      <c r="I27" s="14">
        <v>2521</v>
      </c>
      <c r="J27" s="13">
        <f t="shared" si="5"/>
        <v>1.6575820736542419E-2</v>
      </c>
      <c r="L27" s="15">
        <f t="shared" si="6"/>
        <v>22532.739999999998</v>
      </c>
      <c r="M27" s="14">
        <v>23971</v>
      </c>
      <c r="N27" s="13">
        <f t="shared" si="7"/>
        <v>3.1417146466996337E-2</v>
      </c>
      <c r="P27" s="15">
        <f t="shared" si="0"/>
        <v>78472.14</v>
      </c>
      <c r="Q27" s="19">
        <f t="shared" si="8"/>
        <v>83481</v>
      </c>
      <c r="R27" s="13">
        <f t="shared" si="9"/>
        <v>4.5931041540465102E-2</v>
      </c>
      <c r="S27" s="3"/>
      <c r="T27" s="6">
        <f t="shared" si="10"/>
        <v>50055.939999999995</v>
      </c>
      <c r="U27" s="14">
        <v>53251</v>
      </c>
      <c r="V27" s="13">
        <f t="shared" si="11"/>
        <v>5.8068223701858802E-2</v>
      </c>
      <c r="X27" s="15">
        <f t="shared" si="12"/>
        <v>2313.3399999999997</v>
      </c>
      <c r="Y27" s="14">
        <v>2461</v>
      </c>
      <c r="Z27" s="13">
        <f t="shared" si="13"/>
        <v>1.7110120765053916E-2</v>
      </c>
      <c r="AB27" s="15">
        <f t="shared" si="14"/>
        <v>22128.539999999997</v>
      </c>
      <c r="AC27" s="14">
        <v>23541</v>
      </c>
      <c r="AD27" s="13">
        <f t="shared" si="15"/>
        <v>3.1064022949980338E-2</v>
      </c>
      <c r="AF27" s="15">
        <f t="shared" si="1"/>
        <v>74497.819999999992</v>
      </c>
      <c r="AG27" s="19">
        <f t="shared" si="16"/>
        <v>79253</v>
      </c>
      <c r="AH27" s="13">
        <f t="shared" si="17"/>
        <v>4.3576802513007939E-2</v>
      </c>
    </row>
    <row r="28" spans="1:34" x14ac:dyDescent="0.25">
      <c r="A28" s="14" t="s">
        <v>53</v>
      </c>
      <c r="B28" s="3" t="s">
        <v>54</v>
      </c>
      <c r="C28" s="15">
        <v>1.04</v>
      </c>
      <c r="D28" s="6">
        <f t="shared" si="2"/>
        <v>9370.4</v>
      </c>
      <c r="E28" s="14">
        <v>9010</v>
      </c>
      <c r="F28" s="13">
        <f t="shared" si="3"/>
        <v>9.9839436910008211E-3</v>
      </c>
      <c r="H28" s="15">
        <f t="shared" si="4"/>
        <v>220.48000000000002</v>
      </c>
      <c r="I28" s="14">
        <v>212</v>
      </c>
      <c r="J28" s="13">
        <f t="shared" si="5"/>
        <v>1.3939206648738568E-3</v>
      </c>
      <c r="L28" s="15">
        <f t="shared" si="6"/>
        <v>8077.68</v>
      </c>
      <c r="M28" s="14">
        <v>7767</v>
      </c>
      <c r="N28" s="13">
        <f t="shared" si="7"/>
        <v>1.0179674465360666E-2</v>
      </c>
      <c r="P28" s="15">
        <f t="shared" si="0"/>
        <v>17668.560000000001</v>
      </c>
      <c r="Q28" s="19">
        <f t="shared" si="8"/>
        <v>16989</v>
      </c>
      <c r="R28" s="13">
        <f t="shared" si="9"/>
        <v>9.3473061502732553E-3</v>
      </c>
      <c r="S28" s="3"/>
      <c r="T28" s="6">
        <f t="shared" si="10"/>
        <v>10569.52</v>
      </c>
      <c r="U28" s="14">
        <v>10163</v>
      </c>
      <c r="V28" s="13">
        <f t="shared" si="11"/>
        <v>1.1082371363579858E-2</v>
      </c>
      <c r="X28" s="15">
        <f t="shared" si="12"/>
        <v>160.16</v>
      </c>
      <c r="Y28" s="14">
        <v>154</v>
      </c>
      <c r="Z28" s="13">
        <f t="shared" si="13"/>
        <v>1.0706861429574577E-3</v>
      </c>
      <c r="AB28" s="15">
        <f t="shared" si="14"/>
        <v>8279.44</v>
      </c>
      <c r="AC28" s="14">
        <v>7961</v>
      </c>
      <c r="AD28" s="13">
        <f t="shared" si="15"/>
        <v>1.050510542053411E-2</v>
      </c>
      <c r="AF28" s="15">
        <f t="shared" si="1"/>
        <v>19009.12</v>
      </c>
      <c r="AG28" s="19">
        <f t="shared" si="16"/>
        <v>18278</v>
      </c>
      <c r="AH28" s="13">
        <f t="shared" si="17"/>
        <v>1.0050052317675787E-2</v>
      </c>
    </row>
    <row r="29" spans="1:34" x14ac:dyDescent="0.25">
      <c r="A29" s="14" t="s">
        <v>55</v>
      </c>
      <c r="B29" s="3" t="s">
        <v>56</v>
      </c>
      <c r="C29" s="15">
        <v>0.99</v>
      </c>
      <c r="D29" s="6">
        <f t="shared" si="2"/>
        <v>112903.56</v>
      </c>
      <c r="E29" s="14">
        <v>114044</v>
      </c>
      <c r="F29" s="13">
        <f t="shared" si="3"/>
        <v>0.12637168416165345</v>
      </c>
      <c r="H29" s="15">
        <f t="shared" si="4"/>
        <v>4556.97</v>
      </c>
      <c r="I29" s="14">
        <v>4603</v>
      </c>
      <c r="J29" s="13">
        <f t="shared" si="5"/>
        <v>3.0265173681199825E-2</v>
      </c>
      <c r="L29" s="15">
        <f t="shared" si="6"/>
        <v>104585.58</v>
      </c>
      <c r="M29" s="14">
        <v>105642</v>
      </c>
      <c r="N29" s="13">
        <f t="shared" si="7"/>
        <v>0.13845772754855562</v>
      </c>
      <c r="P29" s="15">
        <f t="shared" si="0"/>
        <v>222046.11</v>
      </c>
      <c r="Q29" s="19">
        <f t="shared" si="8"/>
        <v>224289</v>
      </c>
      <c r="R29" s="13">
        <f t="shared" si="9"/>
        <v>0.12340325793976327</v>
      </c>
      <c r="S29" s="3"/>
      <c r="T29" s="6">
        <f t="shared" si="10"/>
        <v>117380.34</v>
      </c>
      <c r="U29" s="14">
        <v>118566</v>
      </c>
      <c r="V29" s="13">
        <f t="shared" si="11"/>
        <v>0.12929178816237424</v>
      </c>
      <c r="X29" s="15">
        <f t="shared" si="12"/>
        <v>3928.32</v>
      </c>
      <c r="Y29" s="14">
        <v>3968</v>
      </c>
      <c r="Z29" s="13">
        <f t="shared" si="13"/>
        <v>2.7587549449709037E-2</v>
      </c>
      <c r="AB29" s="15">
        <f t="shared" si="14"/>
        <v>102258.09</v>
      </c>
      <c r="AC29" s="14">
        <v>103291</v>
      </c>
      <c r="AD29" s="13">
        <f t="shared" si="15"/>
        <v>0.1362998171074474</v>
      </c>
      <c r="AF29" s="15">
        <f t="shared" si="1"/>
        <v>223566.75</v>
      </c>
      <c r="AG29" s="19">
        <f t="shared" si="16"/>
        <v>225825</v>
      </c>
      <c r="AH29" s="13">
        <f t="shared" si="17"/>
        <v>0.12416856683658685</v>
      </c>
    </row>
    <row r="30" spans="1:34" x14ac:dyDescent="0.25">
      <c r="A30" s="14" t="s">
        <v>57</v>
      </c>
      <c r="B30" s="3" t="s">
        <v>58</v>
      </c>
      <c r="C30" s="15">
        <v>1.57</v>
      </c>
      <c r="D30" s="6">
        <f t="shared" si="2"/>
        <v>11179.970000000001</v>
      </c>
      <c r="E30" s="14">
        <v>7121</v>
      </c>
      <c r="F30" s="13">
        <f t="shared" si="3"/>
        <v>7.8907506130540348E-3</v>
      </c>
      <c r="H30" s="15">
        <f t="shared" si="4"/>
        <v>717.49</v>
      </c>
      <c r="I30" s="14">
        <v>457</v>
      </c>
      <c r="J30" s="13">
        <f t="shared" si="5"/>
        <v>3.0048195464497762E-3</v>
      </c>
      <c r="L30" s="15">
        <f t="shared" si="6"/>
        <v>9605.26</v>
      </c>
      <c r="M30" s="14">
        <v>6118</v>
      </c>
      <c r="N30" s="13">
        <f t="shared" si="7"/>
        <v>8.0184432057520995E-3</v>
      </c>
      <c r="P30" s="15">
        <f t="shared" si="0"/>
        <v>21502.720000000001</v>
      </c>
      <c r="Q30" s="19">
        <f t="shared" si="8"/>
        <v>13696</v>
      </c>
      <c r="R30" s="13">
        <f t="shared" si="9"/>
        <v>7.5355056232940436E-3</v>
      </c>
      <c r="S30" s="3"/>
      <c r="T30" s="6">
        <f t="shared" si="10"/>
        <v>11985.380000000001</v>
      </c>
      <c r="U30" s="14">
        <v>7634</v>
      </c>
      <c r="V30" s="13">
        <f t="shared" si="11"/>
        <v>8.3245914581883927E-3</v>
      </c>
      <c r="X30" s="15">
        <f t="shared" si="12"/>
        <v>720.63</v>
      </c>
      <c r="Y30" s="14">
        <v>459</v>
      </c>
      <c r="Z30" s="13">
        <f t="shared" si="13"/>
        <v>3.1912009066069678E-3</v>
      </c>
      <c r="AB30" s="15">
        <f t="shared" si="14"/>
        <v>10558.25</v>
      </c>
      <c r="AC30" s="14">
        <v>6725</v>
      </c>
      <c r="AD30" s="13">
        <f t="shared" si="15"/>
        <v>8.8741155574791966E-3</v>
      </c>
      <c r="AF30" s="15">
        <f t="shared" si="1"/>
        <v>23264.260000000002</v>
      </c>
      <c r="AG30" s="19">
        <f t="shared" si="16"/>
        <v>14818</v>
      </c>
      <c r="AH30" s="13">
        <f t="shared" si="17"/>
        <v>8.1475913799824821E-3</v>
      </c>
    </row>
    <row r="31" spans="1:34" x14ac:dyDescent="0.25">
      <c r="A31" s="14" t="s">
        <v>59</v>
      </c>
      <c r="B31" s="3" t="s">
        <v>60</v>
      </c>
      <c r="C31" s="15">
        <v>1.47</v>
      </c>
      <c r="D31" s="6">
        <f t="shared" si="2"/>
        <v>151855.41</v>
      </c>
      <c r="E31" s="14">
        <v>103303</v>
      </c>
      <c r="F31" s="13">
        <f t="shared" si="3"/>
        <v>0.11446962653845259</v>
      </c>
      <c r="H31" s="15">
        <f t="shared" si="4"/>
        <v>13291.74</v>
      </c>
      <c r="I31" s="14">
        <v>9042</v>
      </c>
      <c r="J31" s="13">
        <f t="shared" si="5"/>
        <v>5.9452031376365157E-2</v>
      </c>
      <c r="L31" s="15">
        <f t="shared" si="6"/>
        <v>157450.23000000001</v>
      </c>
      <c r="M31" s="14">
        <v>107109</v>
      </c>
      <c r="N31" s="13">
        <f t="shared" si="7"/>
        <v>0.14038042388442329</v>
      </c>
      <c r="P31" s="15">
        <f t="shared" si="0"/>
        <v>322597.38</v>
      </c>
      <c r="Q31" s="19">
        <f t="shared" si="8"/>
        <v>219454</v>
      </c>
      <c r="R31" s="13">
        <f t="shared" si="9"/>
        <v>0.12074305279310536</v>
      </c>
      <c r="S31" s="3"/>
      <c r="T31" s="6">
        <f t="shared" si="10"/>
        <v>155919.96</v>
      </c>
      <c r="U31" s="14">
        <v>106068</v>
      </c>
      <c r="V31" s="13">
        <f t="shared" si="11"/>
        <v>0.11566318663703516</v>
      </c>
      <c r="X31" s="15">
        <f t="shared" si="12"/>
        <v>14200.199999999999</v>
      </c>
      <c r="Y31" s="14">
        <v>9660</v>
      </c>
      <c r="Z31" s="13">
        <f t="shared" si="13"/>
        <v>6.7161221694604159E-2</v>
      </c>
      <c r="AB31" s="15">
        <f t="shared" si="14"/>
        <v>163331.69999999998</v>
      </c>
      <c r="AC31" s="14">
        <v>111110</v>
      </c>
      <c r="AD31" s="13">
        <f t="shared" si="15"/>
        <v>0.14661754343368233</v>
      </c>
      <c r="AF31" s="15">
        <f t="shared" si="1"/>
        <v>333451.86</v>
      </c>
      <c r="AG31" s="19">
        <f t="shared" si="16"/>
        <v>226838</v>
      </c>
      <c r="AH31" s="13">
        <f t="shared" si="17"/>
        <v>0.1247255590128537</v>
      </c>
    </row>
    <row r="32" spans="1:34" x14ac:dyDescent="0.25">
      <c r="A32" s="14" t="s">
        <v>61</v>
      </c>
      <c r="B32" s="3" t="s">
        <v>62</v>
      </c>
      <c r="C32" s="15">
        <v>1.22</v>
      </c>
      <c r="D32" s="6">
        <f t="shared" si="2"/>
        <v>17862.02</v>
      </c>
      <c r="E32" s="14">
        <v>14641</v>
      </c>
      <c r="F32" s="13">
        <f t="shared" si="3"/>
        <v>1.6223631473911544E-2</v>
      </c>
      <c r="H32" s="15">
        <f t="shared" si="4"/>
        <v>2135</v>
      </c>
      <c r="I32" s="14">
        <v>1750</v>
      </c>
      <c r="J32" s="13">
        <f t="shared" si="5"/>
        <v>1.1506420582685138E-2</v>
      </c>
      <c r="L32" s="15">
        <f t="shared" si="6"/>
        <v>16921.399999999998</v>
      </c>
      <c r="M32" s="14">
        <v>13870</v>
      </c>
      <c r="N32" s="13">
        <f t="shared" si="7"/>
        <v>1.8178458199375878E-2</v>
      </c>
      <c r="P32" s="15">
        <f t="shared" si="0"/>
        <v>36918.42</v>
      </c>
      <c r="Q32" s="19">
        <f t="shared" si="8"/>
        <v>30261</v>
      </c>
      <c r="R32" s="13">
        <f t="shared" si="9"/>
        <v>1.6649528013033078E-2</v>
      </c>
      <c r="S32" s="3"/>
      <c r="T32" s="6">
        <f t="shared" si="10"/>
        <v>19783.52</v>
      </c>
      <c r="U32" s="14">
        <v>16216</v>
      </c>
      <c r="V32" s="13">
        <f t="shared" si="11"/>
        <v>1.7682941457425067E-2</v>
      </c>
      <c r="X32" s="15">
        <f t="shared" si="12"/>
        <v>1461.56</v>
      </c>
      <c r="Y32" s="14">
        <v>1198</v>
      </c>
      <c r="Z32" s="13">
        <f t="shared" si="13"/>
        <v>8.3291038913184037E-3</v>
      </c>
      <c r="AB32" s="15">
        <f t="shared" si="14"/>
        <v>18021.84</v>
      </c>
      <c r="AC32" s="14">
        <v>14772</v>
      </c>
      <c r="AD32" s="13">
        <f t="shared" si="15"/>
        <v>1.9492704091462112E-2</v>
      </c>
      <c r="AF32" s="15">
        <f t="shared" si="1"/>
        <v>39266.92</v>
      </c>
      <c r="AG32" s="19">
        <f t="shared" si="16"/>
        <v>32186</v>
      </c>
      <c r="AH32" s="13">
        <f t="shared" si="17"/>
        <v>1.7697285474160898E-2</v>
      </c>
    </row>
    <row r="33" spans="1:34" x14ac:dyDescent="0.25">
      <c r="A33" s="14" t="s">
        <v>7</v>
      </c>
      <c r="B33" s="3" t="s">
        <v>63</v>
      </c>
      <c r="C33" s="15">
        <v>0.71</v>
      </c>
      <c r="D33" s="6">
        <f t="shared" si="2"/>
        <v>3902.16</v>
      </c>
      <c r="E33" s="14">
        <v>5496</v>
      </c>
      <c r="F33" s="13">
        <f t="shared" si="3"/>
        <v>6.0900948419245855E-3</v>
      </c>
      <c r="H33" s="15">
        <f t="shared" si="4"/>
        <v>134.9</v>
      </c>
      <c r="I33" s="14">
        <v>190</v>
      </c>
      <c r="J33" s="13">
        <f t="shared" si="5"/>
        <v>1.249268520405815E-3</v>
      </c>
      <c r="L33" s="15">
        <f t="shared" si="6"/>
        <v>2590.08</v>
      </c>
      <c r="M33" s="14">
        <v>3648</v>
      </c>
      <c r="N33" s="13">
        <f t="shared" si="7"/>
        <v>4.7811835264111894E-3</v>
      </c>
      <c r="P33" s="15">
        <f t="shared" si="0"/>
        <v>6627.1399999999994</v>
      </c>
      <c r="Q33" s="19">
        <f t="shared" si="8"/>
        <v>9334</v>
      </c>
      <c r="R33" s="13">
        <f t="shared" si="9"/>
        <v>5.1355439170434145E-3</v>
      </c>
      <c r="S33" s="3"/>
      <c r="T33" s="6">
        <f t="shared" si="10"/>
        <v>4786.82</v>
      </c>
      <c r="U33" s="14">
        <v>6742</v>
      </c>
      <c r="V33" s="13">
        <f t="shared" si="11"/>
        <v>7.351898822518489E-3</v>
      </c>
      <c r="X33" s="15">
        <f t="shared" si="12"/>
        <v>19.88</v>
      </c>
      <c r="Y33" s="14">
        <v>28</v>
      </c>
      <c r="Z33" s="13">
        <f t="shared" si="13"/>
        <v>1.9467020781044683E-4</v>
      </c>
      <c r="AB33" s="15">
        <f t="shared" si="14"/>
        <v>2125.7399999999998</v>
      </c>
      <c r="AC33" s="14">
        <v>2994</v>
      </c>
      <c r="AD33" s="13">
        <f t="shared" si="15"/>
        <v>3.9507958333223365E-3</v>
      </c>
      <c r="AF33" s="15">
        <f t="shared" si="1"/>
        <v>6932.44</v>
      </c>
      <c r="AG33" s="19">
        <f t="shared" si="16"/>
        <v>9764</v>
      </c>
      <c r="AH33" s="13">
        <f t="shared" si="17"/>
        <v>5.3686787848663082E-3</v>
      </c>
    </row>
    <row r="34" spans="1:34" x14ac:dyDescent="0.25">
      <c r="A34" s="14" t="s">
        <v>64</v>
      </c>
      <c r="B34" s="3" t="s">
        <v>65</v>
      </c>
      <c r="C34" s="15">
        <v>1.1299999999999999</v>
      </c>
      <c r="D34" s="6">
        <f t="shared" si="2"/>
        <v>180746.88999999998</v>
      </c>
      <c r="E34" s="14">
        <v>159953</v>
      </c>
      <c r="F34" s="13">
        <f t="shared" si="3"/>
        <v>0.17724325695967308</v>
      </c>
      <c r="H34" s="15">
        <f t="shared" si="4"/>
        <v>40114.999999999993</v>
      </c>
      <c r="I34" s="14">
        <v>35500</v>
      </c>
      <c r="J34" s="13">
        <f t="shared" si="5"/>
        <v>0.2334159603916128</v>
      </c>
      <c r="L34" s="15">
        <f t="shared" si="6"/>
        <v>218068.52999999997</v>
      </c>
      <c r="M34" s="14">
        <v>192981</v>
      </c>
      <c r="N34" s="13">
        <f t="shared" si="7"/>
        <v>0.25292696768376038</v>
      </c>
      <c r="P34" s="15">
        <f t="shared" si="0"/>
        <v>438930.42</v>
      </c>
      <c r="Q34" s="19">
        <f t="shared" si="8"/>
        <v>388434</v>
      </c>
      <c r="R34" s="13">
        <f t="shared" si="9"/>
        <v>0.21371543452676683</v>
      </c>
      <c r="S34" s="3"/>
      <c r="T34" s="6">
        <f t="shared" si="10"/>
        <v>185238.63999999998</v>
      </c>
      <c r="U34" s="14">
        <v>163928</v>
      </c>
      <c r="V34" s="13">
        <f t="shared" si="11"/>
        <v>0.17875735244405383</v>
      </c>
      <c r="X34" s="15">
        <f t="shared" si="12"/>
        <v>35337.359999999993</v>
      </c>
      <c r="Y34" s="14">
        <v>31272</v>
      </c>
      <c r="Z34" s="13">
        <f t="shared" si="13"/>
        <v>0.21741881209458191</v>
      </c>
      <c r="AB34" s="15">
        <f t="shared" si="14"/>
        <v>216565.62999999998</v>
      </c>
      <c r="AC34" s="14">
        <v>191651</v>
      </c>
      <c r="AD34" s="13">
        <f t="shared" si="15"/>
        <v>0.25289711832066103</v>
      </c>
      <c r="AF34" s="15">
        <f t="shared" si="1"/>
        <v>437141.62999999995</v>
      </c>
      <c r="AG34" s="19">
        <f t="shared" si="16"/>
        <v>386851</v>
      </c>
      <c r="AH34" s="13">
        <f t="shared" si="17"/>
        <v>0.2127077792507493</v>
      </c>
    </row>
    <row r="35" spans="1:34" x14ac:dyDescent="0.25">
      <c r="A35" s="14" t="s">
        <v>8</v>
      </c>
      <c r="B35" s="3" t="s">
        <v>66</v>
      </c>
      <c r="C35" s="15">
        <v>0.66</v>
      </c>
      <c r="D35" s="6">
        <f t="shared" si="2"/>
        <v>85143.3</v>
      </c>
      <c r="E35" s="14">
        <v>129005</v>
      </c>
      <c r="F35" s="13">
        <f t="shared" si="3"/>
        <v>0.14294990631049512</v>
      </c>
      <c r="H35" s="15">
        <f t="shared" si="4"/>
        <v>973.5</v>
      </c>
      <c r="I35" s="14">
        <v>1475</v>
      </c>
      <c r="J35" s="13">
        <f t="shared" si="5"/>
        <v>9.6982687768346169E-3</v>
      </c>
      <c r="L35" s="15">
        <f t="shared" si="6"/>
        <v>50330.94</v>
      </c>
      <c r="M35" s="14">
        <v>76259</v>
      </c>
      <c r="N35" s="13">
        <f t="shared" si="7"/>
        <v>9.9947443678890052E-2</v>
      </c>
      <c r="P35" s="15">
        <f t="shared" si="0"/>
        <v>136447.74000000002</v>
      </c>
      <c r="Q35" s="19">
        <f t="shared" si="8"/>
        <v>206739</v>
      </c>
      <c r="R35" s="13">
        <f t="shared" si="9"/>
        <v>0.11374729096482092</v>
      </c>
      <c r="S35" s="3"/>
      <c r="T35" s="6">
        <f t="shared" si="10"/>
        <v>88232.760000000009</v>
      </c>
      <c r="U35" s="14">
        <v>133686</v>
      </c>
      <c r="V35" s="13">
        <f t="shared" si="11"/>
        <v>0.14577958261453675</v>
      </c>
      <c r="X35" s="15">
        <f t="shared" si="12"/>
        <v>1009.1400000000001</v>
      </c>
      <c r="Y35" s="14">
        <v>1529</v>
      </c>
      <c r="Z35" s="13">
        <f t="shared" si="13"/>
        <v>1.0630383847934757E-2</v>
      </c>
      <c r="AB35" s="15">
        <f t="shared" si="14"/>
        <v>49996.98</v>
      </c>
      <c r="AC35" s="14">
        <v>75753</v>
      </c>
      <c r="AD35" s="13">
        <f t="shared" si="15"/>
        <v>9.9961468524270874E-2</v>
      </c>
      <c r="AF35" s="15">
        <f t="shared" si="1"/>
        <v>139238.88</v>
      </c>
      <c r="AG35" s="19">
        <f t="shared" si="16"/>
        <v>210968</v>
      </c>
      <c r="AH35" s="13">
        <f t="shared" si="17"/>
        <v>0.1159995315327402</v>
      </c>
    </row>
    <row r="36" spans="1:34" x14ac:dyDescent="0.25">
      <c r="A36" s="14" t="s">
        <v>11</v>
      </c>
      <c r="B36" s="3" t="s">
        <v>67</v>
      </c>
      <c r="C36" s="15">
        <v>0.66</v>
      </c>
      <c r="D36" s="6">
        <f t="shared" si="2"/>
        <v>0</v>
      </c>
      <c r="E36" s="18">
        <v>0</v>
      </c>
      <c r="F36" s="13">
        <f t="shared" si="3"/>
        <v>0</v>
      </c>
      <c r="H36" s="15">
        <f t="shared" si="4"/>
        <v>0</v>
      </c>
      <c r="I36" s="18">
        <v>0</v>
      </c>
      <c r="J36" s="13">
        <f t="shared" si="5"/>
        <v>0</v>
      </c>
      <c r="L36" s="15">
        <f t="shared" si="6"/>
        <v>0</v>
      </c>
      <c r="M36" s="14">
        <v>0</v>
      </c>
      <c r="N36" s="13">
        <f t="shared" si="7"/>
        <v>0</v>
      </c>
      <c r="P36" s="15">
        <f t="shared" si="0"/>
        <v>0</v>
      </c>
      <c r="Q36" s="20">
        <f t="shared" si="8"/>
        <v>0</v>
      </c>
      <c r="R36" s="13">
        <f t="shared" si="9"/>
        <v>0</v>
      </c>
      <c r="S36" s="3"/>
      <c r="T36" s="6">
        <f t="shared" si="10"/>
        <v>0</v>
      </c>
      <c r="U36" s="18">
        <v>0</v>
      </c>
      <c r="V36" s="13">
        <f t="shared" si="11"/>
        <v>0</v>
      </c>
      <c r="X36" s="15">
        <f t="shared" si="12"/>
        <v>0</v>
      </c>
      <c r="Y36" s="18">
        <v>0</v>
      </c>
      <c r="Z36" s="13">
        <f t="shared" si="13"/>
        <v>0</v>
      </c>
      <c r="AB36" s="15">
        <f t="shared" si="14"/>
        <v>0</v>
      </c>
      <c r="AC36" s="18">
        <v>0</v>
      </c>
      <c r="AD36" s="13">
        <f t="shared" si="15"/>
        <v>0</v>
      </c>
      <c r="AF36" s="15">
        <f t="shared" si="1"/>
        <v>0</v>
      </c>
      <c r="AG36" s="20">
        <f t="shared" si="16"/>
        <v>0</v>
      </c>
      <c r="AH36" s="13">
        <f t="shared" si="17"/>
        <v>0</v>
      </c>
    </row>
    <row r="37" spans="1:34" x14ac:dyDescent="0.25">
      <c r="A37" s="14"/>
      <c r="C37" s="15"/>
      <c r="D37" s="6"/>
      <c r="E37" s="4"/>
      <c r="F37" s="13"/>
      <c r="I37" s="4"/>
      <c r="J37" s="13"/>
      <c r="M37" s="4"/>
      <c r="N37" s="13"/>
      <c r="Q37" s="4"/>
      <c r="R37" s="13"/>
      <c r="S37" s="3"/>
      <c r="T37" s="6"/>
      <c r="U37" s="4"/>
      <c r="V37" s="13"/>
      <c r="Y37" s="4"/>
      <c r="Z37" s="13"/>
      <c r="AC37" s="4"/>
      <c r="AD37" s="13"/>
      <c r="AG37" s="4"/>
      <c r="AH37" s="13"/>
    </row>
    <row r="38" spans="1:34" x14ac:dyDescent="0.25">
      <c r="A38" s="1"/>
      <c r="B38" s="21" t="s">
        <v>17</v>
      </c>
      <c r="C38" s="12"/>
      <c r="D38" s="12"/>
      <c r="E38" s="12">
        <f>SUM(E11:E36)</f>
        <v>902449</v>
      </c>
      <c r="F38" s="12"/>
      <c r="G38" s="12"/>
      <c r="H38" s="12"/>
      <c r="I38" s="12">
        <f>SUM(I11:I36)</f>
        <v>152089</v>
      </c>
      <c r="J38" s="12"/>
      <c r="K38" s="12"/>
      <c r="L38" s="12"/>
      <c r="M38" s="12">
        <f>SUM(M11:M36)</f>
        <v>762991</v>
      </c>
      <c r="N38" s="12"/>
      <c r="O38" s="12"/>
      <c r="P38" s="12"/>
      <c r="Q38" s="12">
        <f>SUM(Q11:Q36)</f>
        <v>1817529</v>
      </c>
      <c r="S38" s="3"/>
      <c r="T38" s="12"/>
      <c r="U38" s="12">
        <f>SUM(U11:U36)</f>
        <v>917042</v>
      </c>
      <c r="V38" s="12"/>
      <c r="W38" s="12"/>
      <c r="X38" s="12"/>
      <c r="Y38" s="12">
        <f>SUM(Y11:Y36)</f>
        <v>143833</v>
      </c>
      <c r="Z38" s="12"/>
      <c r="AA38" s="12"/>
      <c r="AB38" s="12"/>
      <c r="AC38" s="12">
        <f>SUM(AC11:AC36)</f>
        <v>757822</v>
      </c>
      <c r="AD38" s="12"/>
      <c r="AE38" s="12"/>
      <c r="AF38" s="12"/>
      <c r="AG38" s="12">
        <f>SUM(AG11:AG36)</f>
        <v>1818697</v>
      </c>
    </row>
    <row r="39" spans="1:34" x14ac:dyDescent="0.25">
      <c r="A39" s="1"/>
      <c r="B39" s="21"/>
      <c r="C39" s="7"/>
      <c r="D39" s="6"/>
      <c r="Q39" s="4"/>
      <c r="S39" s="3"/>
      <c r="T39" s="6"/>
      <c r="AG39" s="4"/>
    </row>
    <row r="40" spans="1:34" x14ac:dyDescent="0.25">
      <c r="A40" s="1"/>
      <c r="B40" s="21"/>
      <c r="C40" s="7"/>
      <c r="D40" s="6"/>
      <c r="Q40" s="4"/>
      <c r="S40" s="3"/>
      <c r="T40" s="6"/>
      <c r="AG40" s="4"/>
    </row>
    <row r="41" spans="1:34" x14ac:dyDescent="0.25">
      <c r="A41" s="1"/>
      <c r="B41" s="21" t="s">
        <v>68</v>
      </c>
      <c r="C41" s="7"/>
      <c r="D41" s="6">
        <f>SUM(D11:D36)</f>
        <v>1186811.3</v>
      </c>
      <c r="E41" s="6">
        <f>IF(E38&lt;&gt;0,D41/E38,0)</f>
        <v>1.3151006871302424</v>
      </c>
      <c r="H41" s="6">
        <f>SUM(H11:H36)</f>
        <v>232385.79999999996</v>
      </c>
      <c r="I41" s="6">
        <f>IF(I38&lt;&gt;0,H41/I38,0)</f>
        <v>1.5279592869964294</v>
      </c>
      <c r="L41" s="6">
        <f>SUM(L11:L36)</f>
        <v>983769.52</v>
      </c>
      <c r="M41" s="6">
        <f>IF(M38&lt;&gt;0,L41/M38,0)</f>
        <v>1.2893592716034659</v>
      </c>
      <c r="P41" s="6">
        <f>SUM(P11:P36)</f>
        <v>2402966.62</v>
      </c>
      <c r="Q41" s="6">
        <f>IF(Q38&lt;&gt;0,P41/Q38,0)</f>
        <v>1.3221063432825557</v>
      </c>
      <c r="S41" s="3"/>
      <c r="T41" s="6">
        <f>SUM(T11:T36)</f>
        <v>1177149.2699999998</v>
      </c>
      <c r="U41" s="6">
        <f>IF(U38&lt;&gt;0,T41/U38,0)</f>
        <v>1.2836372488937255</v>
      </c>
      <c r="X41" s="6">
        <f>SUM(X11:X36)</f>
        <v>217471.08000000005</v>
      </c>
      <c r="Y41" s="6">
        <f>IF(Y38&lt;&gt;0,X41/Y38,0)</f>
        <v>1.5119692977272257</v>
      </c>
      <c r="AB41" s="6">
        <f>SUM(AB11:AB36)</f>
        <v>958499.96999999986</v>
      </c>
      <c r="AC41" s="6">
        <f>IF(AC38&lt;&gt;0,AB41/AC38,0)</f>
        <v>1.2648088469323928</v>
      </c>
      <c r="AF41" s="6">
        <f>SUM(AF11:AF36)</f>
        <v>2353120.3199999998</v>
      </c>
      <c r="AG41" s="6">
        <f>IF(AG38&lt;&gt;0,AF41/AG38,0)</f>
        <v>1.293849563726118</v>
      </c>
    </row>
    <row r="42" spans="1:34" x14ac:dyDescent="0.25">
      <c r="C42" s="7"/>
      <c r="Q42" s="4"/>
      <c r="S42" s="3"/>
      <c r="T42" s="6"/>
      <c r="AG42" s="4"/>
    </row>
    <row r="43" spans="1:34" x14ac:dyDescent="0.25">
      <c r="C43" s="7"/>
      <c r="E43" s="17"/>
      <c r="I43" s="17"/>
      <c r="M43" s="17"/>
      <c r="Q43" s="17"/>
      <c r="R43" s="5"/>
      <c r="S43" s="3"/>
      <c r="T43" s="6"/>
      <c r="U43" s="17"/>
      <c r="Y43" s="17"/>
      <c r="AC43" s="17"/>
      <c r="AG43" s="17"/>
      <c r="AH43" s="5"/>
    </row>
    <row r="44" spans="1:34" x14ac:dyDescent="0.25">
      <c r="C44" s="7"/>
      <c r="Q44" s="4"/>
      <c r="R44" s="5"/>
      <c r="S44" s="3"/>
      <c r="T44" s="6"/>
      <c r="AG44" s="4"/>
      <c r="AH44" s="5"/>
    </row>
    <row r="45" spans="1:34" x14ac:dyDescent="0.25">
      <c r="C45" s="7"/>
      <c r="Q45" s="4"/>
      <c r="R45" s="5"/>
      <c r="S45" s="3"/>
      <c r="T45" s="6"/>
      <c r="AG45" s="4"/>
      <c r="AH45" s="5"/>
    </row>
    <row r="46" spans="1:34" x14ac:dyDescent="0.25">
      <c r="C46" s="7"/>
      <c r="Q46" s="4"/>
      <c r="R46" s="5"/>
      <c r="S46" s="3"/>
      <c r="T46" s="6"/>
      <c r="AG46" s="4"/>
      <c r="AH46" s="5"/>
    </row>
    <row r="47" spans="1:34" x14ac:dyDescent="0.25">
      <c r="C47" s="7"/>
      <c r="Q47" s="4"/>
      <c r="R47" s="5"/>
      <c r="S47" s="3"/>
      <c r="T47" s="6"/>
      <c r="AG47" s="4"/>
      <c r="AH47" s="5"/>
    </row>
    <row r="48" spans="1:34" x14ac:dyDescent="0.25">
      <c r="C48" s="7"/>
      <c r="Q48" s="4"/>
      <c r="R48" s="5"/>
      <c r="S48" s="3"/>
      <c r="T48" s="6"/>
      <c r="AG48" s="4"/>
      <c r="AH48" s="5"/>
    </row>
    <row r="49" spans="3:34" x14ac:dyDescent="0.25">
      <c r="C49" s="7"/>
      <c r="Q49" s="4"/>
      <c r="R49" s="5"/>
      <c r="S49" s="3"/>
      <c r="T49" s="6"/>
      <c r="AG49" s="4"/>
      <c r="AH49" s="5"/>
    </row>
    <row r="50" spans="3:34" x14ac:dyDescent="0.25">
      <c r="C50" s="7"/>
      <c r="Q50" s="4"/>
      <c r="R50" s="5"/>
      <c r="S50" s="3"/>
      <c r="T50" s="6"/>
      <c r="AG50" s="4"/>
      <c r="AH50" s="5"/>
    </row>
    <row r="51" spans="3:34" x14ac:dyDescent="0.25">
      <c r="C51" s="7"/>
      <c r="Q51" s="4"/>
      <c r="R51" s="5"/>
      <c r="S51" s="3"/>
      <c r="T51" s="6"/>
      <c r="AG51" s="4"/>
      <c r="AH51" s="5"/>
    </row>
    <row r="52" spans="3:34" x14ac:dyDescent="0.25">
      <c r="C52" s="7"/>
      <c r="Q52" s="4"/>
      <c r="R52" s="5"/>
      <c r="S52" s="3"/>
      <c r="T52" s="6"/>
      <c r="AG52" s="4"/>
      <c r="AH52" s="5"/>
    </row>
    <row r="53" spans="3:34" x14ac:dyDescent="0.25">
      <c r="C53" s="7"/>
      <c r="Q53" s="4"/>
      <c r="R53" s="5"/>
      <c r="S53" s="3"/>
      <c r="T53" s="6"/>
      <c r="AG53" s="4"/>
      <c r="AH53" s="5"/>
    </row>
    <row r="54" spans="3:34" x14ac:dyDescent="0.25">
      <c r="C54" s="7"/>
      <c r="Q54" s="4"/>
      <c r="R54" s="5"/>
      <c r="S54" s="3"/>
      <c r="T54" s="6"/>
      <c r="AG54" s="4"/>
      <c r="AH54" s="5"/>
    </row>
    <row r="55" spans="3:34" x14ac:dyDescent="0.25">
      <c r="C55" s="7"/>
      <c r="Q55" s="4"/>
      <c r="R55" s="5"/>
      <c r="S55" s="3"/>
      <c r="T55" s="6"/>
      <c r="AG55" s="4"/>
      <c r="AH55" s="5"/>
    </row>
    <row r="56" spans="3:34" x14ac:dyDescent="0.25">
      <c r="C56" s="7"/>
      <c r="Q56" s="4"/>
      <c r="R56" s="5"/>
      <c r="S56" s="3"/>
      <c r="T56" s="6"/>
      <c r="AG56" s="4"/>
      <c r="AH56" s="5"/>
    </row>
    <row r="57" spans="3:34" x14ac:dyDescent="0.25">
      <c r="C57" s="7"/>
      <c r="Q57" s="4"/>
      <c r="R57" s="5"/>
      <c r="S57" s="3"/>
      <c r="T57" s="6"/>
      <c r="AG57" s="4"/>
      <c r="AH57" s="5"/>
    </row>
    <row r="58" spans="3:34" x14ac:dyDescent="0.25">
      <c r="C58" s="7"/>
      <c r="Q58" s="4"/>
      <c r="R58" s="5"/>
      <c r="S58" s="3"/>
      <c r="T58" s="6"/>
      <c r="AG58" s="4"/>
      <c r="AH58" s="5"/>
    </row>
    <row r="59" spans="3:34" x14ac:dyDescent="0.25">
      <c r="C59" s="7"/>
      <c r="Q59" s="4"/>
      <c r="R59" s="5"/>
      <c r="S59" s="3"/>
      <c r="T59" s="6"/>
      <c r="AG59" s="4"/>
      <c r="AH59" s="5"/>
    </row>
    <row r="60" spans="3:34" x14ac:dyDescent="0.25">
      <c r="C60" s="7"/>
      <c r="Q60" s="4"/>
      <c r="R60" s="5"/>
      <c r="S60" s="3"/>
      <c r="T60" s="6"/>
      <c r="AG60" s="4"/>
      <c r="AH60" s="5"/>
    </row>
    <row r="61" spans="3:34" x14ac:dyDescent="0.25">
      <c r="C61" s="7"/>
      <c r="Q61" s="4"/>
      <c r="R61" s="5"/>
      <c r="S61" s="3"/>
      <c r="T61" s="6"/>
      <c r="AG61" s="4"/>
      <c r="AH61" s="5"/>
    </row>
    <row r="62" spans="3:34" x14ac:dyDescent="0.25">
      <c r="C62" s="7"/>
      <c r="Q62" s="4"/>
      <c r="R62" s="5"/>
      <c r="S62" s="3"/>
      <c r="T62" s="6"/>
      <c r="AG62" s="4"/>
      <c r="AH62" s="5"/>
    </row>
    <row r="63" spans="3:34" x14ac:dyDescent="0.25">
      <c r="C63" s="7"/>
      <c r="Q63" s="4"/>
      <c r="R63" s="5"/>
      <c r="S63" s="3"/>
      <c r="T63" s="6"/>
      <c r="AG63" s="4"/>
      <c r="AH63" s="5"/>
    </row>
    <row r="64" spans="3:34" x14ac:dyDescent="0.25">
      <c r="C64" s="7"/>
      <c r="Q64" s="4"/>
      <c r="R64" s="5"/>
      <c r="S64" s="3"/>
      <c r="T64" s="6"/>
      <c r="AG64" s="4"/>
      <c r="AH64" s="5"/>
    </row>
    <row r="65" spans="3:34" x14ac:dyDescent="0.25">
      <c r="C65" s="7"/>
      <c r="Q65" s="4"/>
      <c r="R65" s="5"/>
      <c r="S65" s="3"/>
      <c r="T65" s="6"/>
      <c r="AG65" s="4"/>
      <c r="AH65" s="5"/>
    </row>
    <row r="66" spans="3:34" x14ac:dyDescent="0.25">
      <c r="C66" s="7"/>
      <c r="Q66" s="4"/>
      <c r="R66" s="5"/>
      <c r="S66" s="3"/>
      <c r="T66" s="6"/>
      <c r="AG66" s="4"/>
      <c r="AH66" s="5"/>
    </row>
    <row r="67" spans="3:34" x14ac:dyDescent="0.25">
      <c r="C67" s="7"/>
      <c r="Q67" s="4"/>
      <c r="R67" s="5"/>
      <c r="S67" s="3"/>
      <c r="T67" s="6"/>
      <c r="AG67" s="4"/>
      <c r="AH67" s="5"/>
    </row>
    <row r="68" spans="3:34" x14ac:dyDescent="0.25">
      <c r="C68" s="7"/>
      <c r="Q68" s="4"/>
      <c r="R68" s="5"/>
      <c r="S68" s="3"/>
      <c r="T68" s="6"/>
      <c r="AG68" s="4"/>
      <c r="AH68" s="5"/>
    </row>
    <row r="69" spans="3:34" x14ac:dyDescent="0.25">
      <c r="C69" s="7"/>
      <c r="Q69" s="4"/>
      <c r="R69" s="5"/>
      <c r="S69" s="3"/>
      <c r="T69" s="6"/>
      <c r="AG69" s="4"/>
      <c r="AH69" s="5"/>
    </row>
    <row r="70" spans="3:34" x14ac:dyDescent="0.25">
      <c r="C70" s="7"/>
      <c r="Q70" s="4"/>
      <c r="R70" s="5"/>
      <c r="S70" s="3"/>
      <c r="T70" s="6"/>
      <c r="AG70" s="4"/>
      <c r="AH70" s="5"/>
    </row>
    <row r="71" spans="3:34" x14ac:dyDescent="0.25">
      <c r="C71" s="7"/>
      <c r="Q71" s="4"/>
      <c r="R71" s="5"/>
      <c r="S71" s="3"/>
      <c r="T71" s="6"/>
      <c r="AG71" s="4"/>
      <c r="AH71" s="5"/>
    </row>
    <row r="72" spans="3:34" x14ac:dyDescent="0.25">
      <c r="C72" s="7"/>
      <c r="Q72" s="4"/>
      <c r="R72" s="5"/>
      <c r="S72" s="3"/>
      <c r="T72" s="6"/>
      <c r="AG72" s="4"/>
      <c r="AH72" s="5"/>
    </row>
    <row r="73" spans="3:34" x14ac:dyDescent="0.25">
      <c r="C73" s="7"/>
      <c r="Q73" s="4"/>
      <c r="R73" s="5"/>
      <c r="S73" s="3"/>
      <c r="T73" s="6"/>
      <c r="AG73" s="4"/>
      <c r="AH73" s="5"/>
    </row>
    <row r="74" spans="3:34" x14ac:dyDescent="0.25">
      <c r="C74" s="7"/>
      <c r="Q74" s="4"/>
      <c r="R74" s="5"/>
      <c r="S74" s="3"/>
      <c r="T74" s="6"/>
      <c r="AG74" s="4"/>
      <c r="AH74" s="5"/>
    </row>
    <row r="75" spans="3:34" x14ac:dyDescent="0.25">
      <c r="C75" s="7"/>
      <c r="Q75" s="4"/>
      <c r="R75" s="5"/>
      <c r="S75" s="3"/>
      <c r="T75" s="6"/>
      <c r="AG75" s="4"/>
      <c r="AH75" s="5"/>
    </row>
    <row r="76" spans="3:34" x14ac:dyDescent="0.25">
      <c r="C76" s="7"/>
      <c r="Q76" s="4"/>
      <c r="R76" s="5"/>
      <c r="S76" s="3"/>
      <c r="T76" s="6"/>
      <c r="AG76" s="4"/>
      <c r="AH76" s="5"/>
    </row>
    <row r="77" spans="3:34" x14ac:dyDescent="0.25">
      <c r="C77" s="7"/>
      <c r="Q77" s="4"/>
      <c r="R77" s="5"/>
      <c r="S77" s="3"/>
      <c r="T77" s="6"/>
      <c r="AG77" s="4"/>
      <c r="AH77" s="5"/>
    </row>
    <row r="78" spans="3:34" x14ac:dyDescent="0.25">
      <c r="C78" s="7"/>
      <c r="Q78" s="4"/>
      <c r="R78" s="5"/>
      <c r="S78" s="3"/>
      <c r="T78" s="6"/>
      <c r="AG78" s="4"/>
      <c r="AH78" s="5"/>
    </row>
    <row r="79" spans="3:34" x14ac:dyDescent="0.25">
      <c r="C79" s="7"/>
      <c r="Q79" s="4"/>
      <c r="R79" s="5"/>
      <c r="S79" s="3"/>
      <c r="T79" s="6"/>
      <c r="AG79" s="4"/>
      <c r="AH79" s="5"/>
    </row>
    <row r="80" spans="3:34" x14ac:dyDescent="0.25">
      <c r="C80" s="7"/>
      <c r="Q80" s="4"/>
      <c r="R80" s="5"/>
      <c r="S80" s="3"/>
      <c r="T80" s="6"/>
      <c r="AG80" s="4"/>
      <c r="AH80" s="5"/>
    </row>
    <row r="81" spans="3:34" x14ac:dyDescent="0.25">
      <c r="C81" s="7"/>
      <c r="Q81" s="4"/>
      <c r="R81" s="5"/>
      <c r="S81" s="3"/>
      <c r="T81" s="6"/>
      <c r="AG81" s="4"/>
      <c r="AH81" s="5"/>
    </row>
    <row r="82" spans="3:34" x14ac:dyDescent="0.25">
      <c r="C82" s="7"/>
      <c r="Q82" s="4"/>
      <c r="R82" s="5"/>
      <c r="S82" s="3"/>
      <c r="T82" s="6"/>
      <c r="AG82" s="4"/>
      <c r="AH82" s="5"/>
    </row>
    <row r="83" spans="3:34" x14ac:dyDescent="0.25">
      <c r="C83" s="7"/>
      <c r="Q83" s="4"/>
      <c r="R83" s="5"/>
      <c r="S83" s="3"/>
      <c r="T83" s="6"/>
      <c r="AG83" s="4"/>
      <c r="AH83" s="5"/>
    </row>
    <row r="84" spans="3:34" x14ac:dyDescent="0.25">
      <c r="C84" s="7"/>
      <c r="Q84" s="4"/>
      <c r="R84" s="5"/>
      <c r="S84" s="3"/>
      <c r="T84" s="6"/>
      <c r="AG84" s="4"/>
      <c r="AH84" s="5"/>
    </row>
    <row r="85" spans="3:34" x14ac:dyDescent="0.25">
      <c r="C85" s="7"/>
      <c r="Q85" s="4"/>
      <c r="R85" s="5"/>
      <c r="S85" s="3"/>
      <c r="T85" s="6"/>
      <c r="AG85" s="4"/>
      <c r="AH85" s="5"/>
    </row>
    <row r="86" spans="3:34" x14ac:dyDescent="0.25">
      <c r="C86" s="7"/>
      <c r="Q86" s="4"/>
      <c r="R86" s="5"/>
      <c r="S86" s="3"/>
      <c r="T86" s="6"/>
      <c r="AG86" s="4"/>
      <c r="AH86" s="5"/>
    </row>
    <row r="87" spans="3:34" x14ac:dyDescent="0.25">
      <c r="C87" s="7"/>
      <c r="Q87" s="4"/>
      <c r="R87" s="5"/>
      <c r="S87" s="3"/>
      <c r="T87" s="6"/>
      <c r="AG87" s="4"/>
      <c r="AH87" s="5"/>
    </row>
    <row r="88" spans="3:34" x14ac:dyDescent="0.25">
      <c r="C88" s="7"/>
      <c r="Q88" s="4"/>
      <c r="R88" s="5"/>
      <c r="S88" s="3"/>
      <c r="T88" s="6"/>
      <c r="AG88" s="4"/>
      <c r="AH88" s="5"/>
    </row>
    <row r="89" spans="3:34" x14ac:dyDescent="0.25">
      <c r="C89" s="7"/>
      <c r="Q89" s="4"/>
      <c r="R89" s="5"/>
      <c r="S89" s="3"/>
      <c r="T89" s="6"/>
      <c r="AG89" s="4"/>
      <c r="AH89" s="5"/>
    </row>
    <row r="90" spans="3:34" x14ac:dyDescent="0.25">
      <c r="C90" s="7"/>
      <c r="Q90" s="4"/>
      <c r="R90" s="5"/>
      <c r="S90" s="3"/>
      <c r="T90" s="6"/>
      <c r="AG90" s="4"/>
      <c r="AH90" s="5"/>
    </row>
    <row r="91" spans="3:34" x14ac:dyDescent="0.25">
      <c r="C91" s="7"/>
      <c r="Q91" s="4"/>
      <c r="R91" s="5"/>
      <c r="S91" s="3"/>
      <c r="T91" s="6"/>
      <c r="AG91" s="4"/>
      <c r="AH91" s="5"/>
    </row>
    <row r="92" spans="3:34" x14ac:dyDescent="0.25">
      <c r="C92" s="7"/>
      <c r="Q92" s="4"/>
      <c r="R92" s="5"/>
      <c r="S92" s="3"/>
      <c r="T92" s="6"/>
      <c r="AG92" s="4"/>
      <c r="AH92" s="5"/>
    </row>
    <row r="93" spans="3:34" x14ac:dyDescent="0.25">
      <c r="C93" s="7"/>
      <c r="Q93" s="4"/>
      <c r="R93" s="5"/>
      <c r="S93" s="3"/>
      <c r="T93" s="6"/>
      <c r="AG93" s="4"/>
      <c r="AH93" s="5"/>
    </row>
    <row r="94" spans="3:34" x14ac:dyDescent="0.25">
      <c r="C94" s="7"/>
      <c r="Q94" s="4"/>
      <c r="R94" s="5"/>
      <c r="S94" s="3"/>
      <c r="T94" s="6"/>
      <c r="AG94" s="4"/>
      <c r="AH94" s="5"/>
    </row>
    <row r="95" spans="3:34" x14ac:dyDescent="0.25">
      <c r="C95" s="7"/>
      <c r="Q95" s="4"/>
      <c r="R95" s="5"/>
      <c r="S95" s="3"/>
      <c r="T95" s="6"/>
      <c r="AG95" s="4"/>
      <c r="AH95" s="5"/>
    </row>
    <row r="96" spans="3:34" x14ac:dyDescent="0.25">
      <c r="C96" s="7"/>
      <c r="Q96" s="4"/>
      <c r="R96" s="5"/>
      <c r="S96" s="3"/>
      <c r="T96" s="6"/>
      <c r="AG96" s="4"/>
      <c r="AH96" s="5"/>
    </row>
    <row r="97" spans="3:34" x14ac:dyDescent="0.25">
      <c r="C97" s="7"/>
      <c r="Q97" s="4"/>
      <c r="R97" s="5"/>
      <c r="S97" s="3"/>
      <c r="T97" s="6"/>
      <c r="AG97" s="4"/>
      <c r="AH97" s="5"/>
    </row>
    <row r="98" spans="3:34" x14ac:dyDescent="0.25">
      <c r="C98" s="7"/>
      <c r="Q98" s="4"/>
      <c r="R98" s="5"/>
      <c r="S98" s="3"/>
      <c r="T98" s="6"/>
      <c r="AG98" s="4"/>
      <c r="AH98" s="5"/>
    </row>
    <row r="99" spans="3:34" x14ac:dyDescent="0.25">
      <c r="C99" s="7"/>
      <c r="Q99" s="4"/>
      <c r="R99" s="5"/>
      <c r="S99" s="3"/>
      <c r="T99" s="6"/>
      <c r="AG99" s="4"/>
      <c r="AH99" s="5"/>
    </row>
    <row r="100" spans="3:34" x14ac:dyDescent="0.25">
      <c r="C100" s="7"/>
      <c r="Q100" s="4"/>
      <c r="R100" s="5"/>
      <c r="S100" s="3"/>
      <c r="T100" s="6"/>
      <c r="AG100" s="4"/>
      <c r="AH100" s="5"/>
    </row>
    <row r="101" spans="3:34" x14ac:dyDescent="0.25">
      <c r="C101" s="7"/>
      <c r="Q101" s="4"/>
      <c r="R101" s="5"/>
      <c r="S101" s="3"/>
      <c r="T101" s="6"/>
      <c r="AG101" s="4"/>
      <c r="AH101" s="5"/>
    </row>
    <row r="102" spans="3:34" x14ac:dyDescent="0.25">
      <c r="C102" s="7"/>
      <c r="Q102" s="4"/>
      <c r="R102" s="5"/>
      <c r="S102" s="3"/>
      <c r="T102" s="6"/>
      <c r="AG102" s="4"/>
      <c r="AH102" s="5"/>
    </row>
    <row r="103" spans="3:34" x14ac:dyDescent="0.25">
      <c r="C103" s="7"/>
      <c r="Q103" s="4"/>
      <c r="R103" s="5"/>
      <c r="S103" s="3"/>
      <c r="T103" s="6"/>
      <c r="AG103" s="4"/>
      <c r="AH103" s="5"/>
    </row>
    <row r="104" spans="3:34" x14ac:dyDescent="0.25">
      <c r="C104" s="7"/>
      <c r="Q104" s="4"/>
      <c r="R104" s="5"/>
      <c r="S104" s="3"/>
      <c r="T104" s="6"/>
      <c r="AG104" s="4"/>
      <c r="AH104" s="5"/>
    </row>
    <row r="105" spans="3:34" x14ac:dyDescent="0.25">
      <c r="C105" s="7"/>
      <c r="Q105" s="4"/>
      <c r="R105" s="5"/>
      <c r="S105" s="3"/>
      <c r="T105" s="6"/>
      <c r="AG105" s="4"/>
      <c r="AH105" s="5"/>
    </row>
    <row r="106" spans="3:34" x14ac:dyDescent="0.25">
      <c r="C106" s="7"/>
      <c r="Q106" s="4"/>
      <c r="R106" s="5"/>
      <c r="S106" s="3"/>
      <c r="T106" s="6"/>
      <c r="AG106" s="4"/>
      <c r="AH106" s="5"/>
    </row>
    <row r="107" spans="3:34" x14ac:dyDescent="0.25">
      <c r="C107" s="7"/>
      <c r="Q107" s="4"/>
      <c r="R107" s="5"/>
      <c r="S107" s="3"/>
      <c r="T107" s="6"/>
      <c r="AG107" s="4"/>
      <c r="AH107" s="5"/>
    </row>
    <row r="108" spans="3:34" x14ac:dyDescent="0.25">
      <c r="C108" s="7"/>
      <c r="Q108" s="4"/>
      <c r="R108" s="5"/>
      <c r="S108" s="3"/>
      <c r="T108" s="6"/>
      <c r="AG108" s="4"/>
      <c r="AH108" s="5"/>
    </row>
    <row r="109" spans="3:34" x14ac:dyDescent="0.25">
      <c r="C109" s="7"/>
      <c r="Q109" s="4"/>
      <c r="R109" s="5"/>
      <c r="S109" s="3"/>
      <c r="T109" s="6"/>
      <c r="AG109" s="4"/>
      <c r="AH109" s="5"/>
    </row>
    <row r="110" spans="3:34" x14ac:dyDescent="0.25">
      <c r="C110" s="7"/>
      <c r="Q110" s="4"/>
      <c r="R110" s="5"/>
      <c r="S110" s="3"/>
      <c r="T110" s="6"/>
      <c r="AG110" s="4"/>
      <c r="AH110" s="5"/>
    </row>
    <row r="111" spans="3:34" x14ac:dyDescent="0.25">
      <c r="C111" s="7"/>
      <c r="Q111" s="4"/>
      <c r="R111" s="5"/>
      <c r="S111" s="3"/>
      <c r="T111" s="6"/>
      <c r="AG111" s="4"/>
      <c r="AH111" s="5"/>
    </row>
    <row r="112" spans="3:34" x14ac:dyDescent="0.25">
      <c r="C112" s="7"/>
      <c r="Q112" s="4"/>
      <c r="R112" s="5"/>
      <c r="S112" s="3"/>
      <c r="T112" s="6"/>
      <c r="AG112" s="4"/>
      <c r="AH112" s="5"/>
    </row>
    <row r="113" spans="3:34" x14ac:dyDescent="0.25">
      <c r="C113" s="7"/>
      <c r="Q113" s="4"/>
      <c r="R113" s="5"/>
      <c r="S113" s="3"/>
      <c r="T113" s="6"/>
      <c r="AG113" s="4"/>
      <c r="AH113" s="5"/>
    </row>
    <row r="114" spans="3:34" x14ac:dyDescent="0.25">
      <c r="C114" s="7"/>
      <c r="Q114" s="4"/>
      <c r="R114" s="5"/>
      <c r="S114" s="3"/>
      <c r="T114" s="6"/>
      <c r="AG114" s="4"/>
      <c r="AH114" s="5"/>
    </row>
    <row r="115" spans="3:34" x14ac:dyDescent="0.25">
      <c r="C115" s="7"/>
      <c r="Q115" s="4"/>
      <c r="R115" s="5"/>
      <c r="S115" s="3"/>
      <c r="T115" s="6"/>
      <c r="AG115" s="4"/>
      <c r="AH115" s="5"/>
    </row>
    <row r="116" spans="3:34" x14ac:dyDescent="0.25">
      <c r="C116" s="7"/>
      <c r="Q116" s="4"/>
      <c r="R116" s="5"/>
      <c r="S116" s="3"/>
      <c r="T116" s="6"/>
      <c r="AG116" s="4"/>
      <c r="AH116" s="5"/>
    </row>
    <row r="117" spans="3:34" x14ac:dyDescent="0.25">
      <c r="C117" s="7"/>
      <c r="Q117" s="4"/>
      <c r="R117" s="5"/>
      <c r="S117" s="3"/>
      <c r="T117" s="6"/>
      <c r="AG117" s="4"/>
      <c r="AH117" s="5"/>
    </row>
    <row r="118" spans="3:34" x14ac:dyDescent="0.25">
      <c r="C118" s="7"/>
      <c r="Q118" s="4"/>
      <c r="R118" s="5"/>
      <c r="S118" s="3"/>
      <c r="T118" s="6"/>
      <c r="AG118" s="4"/>
      <c r="AH118" s="5"/>
    </row>
    <row r="119" spans="3:34" x14ac:dyDescent="0.25">
      <c r="C119" s="7"/>
      <c r="Q119" s="4"/>
      <c r="R119" s="5"/>
      <c r="S119" s="3"/>
      <c r="T119" s="6"/>
      <c r="AG119" s="4"/>
      <c r="AH119" s="5"/>
    </row>
    <row r="120" spans="3:34" x14ac:dyDescent="0.25">
      <c r="C120" s="7"/>
      <c r="Q120" s="4"/>
      <c r="R120" s="5"/>
      <c r="S120" s="3"/>
      <c r="T120" s="6"/>
      <c r="AG120" s="4"/>
      <c r="AH120" s="5"/>
    </row>
    <row r="121" spans="3:34" x14ac:dyDescent="0.25">
      <c r="C121" s="7"/>
      <c r="Q121" s="4"/>
      <c r="R121" s="5"/>
      <c r="S121" s="3"/>
      <c r="T121" s="6"/>
      <c r="AG121" s="4"/>
      <c r="AH121" s="5"/>
    </row>
    <row r="122" spans="3:34" x14ac:dyDescent="0.25">
      <c r="C122" s="7"/>
      <c r="Q122" s="4"/>
      <c r="R122" s="5"/>
      <c r="S122" s="3"/>
      <c r="T122" s="6"/>
      <c r="AG122" s="4"/>
      <c r="AH122" s="5"/>
    </row>
    <row r="123" spans="3:34" x14ac:dyDescent="0.25">
      <c r="C123" s="7"/>
      <c r="Q123" s="4"/>
      <c r="R123" s="5"/>
      <c r="S123" s="3"/>
      <c r="T123" s="6"/>
      <c r="AG123" s="4"/>
      <c r="AH123" s="5"/>
    </row>
    <row r="124" spans="3:34" x14ac:dyDescent="0.25">
      <c r="C124" s="7"/>
      <c r="Q124" s="4"/>
      <c r="R124" s="5"/>
      <c r="S124" s="3"/>
      <c r="T124" s="6"/>
      <c r="AG124" s="4"/>
      <c r="AH124" s="5"/>
    </row>
    <row r="125" spans="3:34" x14ac:dyDescent="0.25">
      <c r="C125" s="7"/>
      <c r="Q125" s="4"/>
      <c r="R125" s="5"/>
      <c r="S125" s="3"/>
      <c r="T125" s="6"/>
      <c r="AG125" s="4"/>
      <c r="AH125" s="5"/>
    </row>
    <row r="126" spans="3:34" x14ac:dyDescent="0.25">
      <c r="C126" s="7"/>
      <c r="Q126" s="4"/>
      <c r="R126" s="5"/>
      <c r="S126" s="3"/>
      <c r="T126" s="6"/>
      <c r="AG126" s="4"/>
      <c r="AH126" s="5"/>
    </row>
    <row r="127" spans="3:34" x14ac:dyDescent="0.25">
      <c r="C127" s="7"/>
      <c r="Q127" s="4"/>
      <c r="R127" s="5"/>
      <c r="S127" s="3"/>
      <c r="T127" s="6"/>
      <c r="AG127" s="4"/>
      <c r="AH127" s="5"/>
    </row>
    <row r="128" spans="3:34" x14ac:dyDescent="0.25">
      <c r="C128" s="7"/>
      <c r="Q128" s="4"/>
      <c r="R128" s="5"/>
      <c r="S128" s="3"/>
      <c r="T128" s="6"/>
      <c r="AG128" s="4"/>
      <c r="AH128" s="5"/>
    </row>
    <row r="129" spans="3:34" x14ac:dyDescent="0.25">
      <c r="C129" s="7"/>
      <c r="Q129" s="4"/>
      <c r="R129" s="5"/>
      <c r="S129" s="3"/>
      <c r="T129" s="6"/>
      <c r="AG129" s="4"/>
      <c r="AH129" s="5"/>
    </row>
    <row r="130" spans="3:34" x14ac:dyDescent="0.25">
      <c r="C130" s="7"/>
      <c r="Q130" s="4"/>
      <c r="R130" s="5"/>
      <c r="S130" s="3"/>
      <c r="T130" s="6"/>
      <c r="AG130" s="4"/>
      <c r="AH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  <row r="65492" spans="16:33" x14ac:dyDescent="0.25">
      <c r="P65492" s="4"/>
      <c r="Q65492" s="5"/>
      <c r="AF65492" s="4"/>
      <c r="AG65492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  <mergeCell ref="E6:R6"/>
    <mergeCell ref="E7:F7"/>
    <mergeCell ref="I7:J7"/>
    <mergeCell ref="M7:N7"/>
    <mergeCell ref="Q7:R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C88163-2B59-411D-9A47-668097EAB663}"/>
</file>

<file path=customXml/itemProps2.xml><?xml version="1.0" encoding="utf-8"?>
<ds:datastoreItem xmlns:ds="http://schemas.openxmlformats.org/officeDocument/2006/customXml" ds:itemID="{6B9CB92B-BF57-43AB-87BA-3239955E798D}"/>
</file>

<file path=customXml/itemProps3.xml><?xml version="1.0" encoding="utf-8"?>
<ds:datastoreItem xmlns:ds="http://schemas.openxmlformats.org/officeDocument/2006/customXml" ds:itemID="{9F225052-2040-43BE-A225-6B24A6243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Johnson, Andrew [HHS]</cp:lastModifiedBy>
  <cp:lastPrinted>2018-09-25T21:43:53Z</cp:lastPrinted>
  <dcterms:created xsi:type="dcterms:W3CDTF">2005-02-17T18:17:16Z</dcterms:created>
  <dcterms:modified xsi:type="dcterms:W3CDTF">2024-12-05T15:06:30Z</dcterms:modified>
</cp:coreProperties>
</file>