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mpilations\ICF.ID\12-31-24\"/>
    </mc:Choice>
  </mc:AlternateContent>
  <xr:revisionPtr revIDLastSave="0" documentId="13_ncr:1_{3CB60874-752B-4650-8959-1B8D37F847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ST &amp; STATS" sheetId="1" r:id="rId1"/>
    <sheet name="SUM COST &amp; STATS" sheetId="2" r:id="rId2"/>
    <sheet name="SRC" sheetId="5" r:id="rId3"/>
    <sheet name="ALL" sheetId="3" r:id="rId4"/>
    <sheet name="MAX PAYMENT" sheetId="4" r:id="rId5"/>
    <sheet name="Stats" sheetId="6" r:id="rId6"/>
    <sheet name="Revenue" sheetId="7" r:id="rId7"/>
    <sheet name="Offsets" sheetId="8" r:id="rId8"/>
    <sheet name="Unallow &amp; Limits" sheetId="9" r:id="rId9"/>
    <sheet name="Total Expense" sheetId="10" r:id="rId10"/>
    <sheet name="ICF.ID Expense" sheetId="11" r:id="rId11"/>
  </sheets>
  <definedNames>
    <definedName name="_xlnm._FilterDatabase" localSheetId="0" hidden="1">'COST &amp; STATS'!$A$2:$CJ$54</definedName>
    <definedName name="_xlnm.Print_Titles" localSheetId="0">'COST &amp; STATS'!$A:$A,'COST &amp; STATS'!$2:$4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" l="1"/>
  <c r="FN57" i="7"/>
  <c r="FM57" i="7"/>
  <c r="FL57" i="7"/>
  <c r="FK57" i="7"/>
  <c r="FJ57" i="7"/>
  <c r="FI57" i="7"/>
  <c r="FH57" i="7"/>
  <c r="FG57" i="7"/>
  <c r="FF57" i="7"/>
  <c r="FE57" i="7"/>
  <c r="FD57" i="7"/>
  <c r="FC57" i="7"/>
  <c r="FB57" i="7"/>
  <c r="FA57" i="7"/>
  <c r="EZ57" i="7"/>
  <c r="EY57" i="7"/>
  <c r="EX57" i="7"/>
  <c r="EW57" i="7"/>
  <c r="EV57" i="7"/>
  <c r="EU57" i="7"/>
  <c r="ET57" i="7"/>
  <c r="ES57" i="7"/>
  <c r="ER57" i="7"/>
  <c r="EQ57" i="7"/>
  <c r="EP57" i="7"/>
  <c r="EO57" i="7"/>
  <c r="EN57" i="7"/>
  <c r="EM57" i="7"/>
  <c r="EL57" i="7"/>
  <c r="EK57" i="7"/>
  <c r="EJ57" i="7"/>
  <c r="EI57" i="7"/>
  <c r="EH57" i="7"/>
  <c r="EG57" i="7"/>
  <c r="EF57" i="7"/>
  <c r="EE57" i="7"/>
  <c r="ED57" i="7"/>
  <c r="EC57" i="7"/>
  <c r="EB57" i="7"/>
  <c r="EA57" i="7"/>
  <c r="DZ57" i="7"/>
  <c r="DY57" i="7"/>
  <c r="DX57" i="7"/>
  <c r="DW57" i="7"/>
  <c r="DV57" i="7"/>
  <c r="DU57" i="7"/>
  <c r="DT57" i="7"/>
  <c r="DS57" i="7"/>
  <c r="DR57" i="7"/>
  <c r="DQ57" i="7"/>
  <c r="DP57" i="7"/>
  <c r="DO57" i="7"/>
  <c r="DN57" i="7"/>
  <c r="DM57" i="7"/>
  <c r="DL57" i="7"/>
  <c r="DK57" i="7"/>
  <c r="DJ57" i="7"/>
  <c r="DI57" i="7"/>
  <c r="DH57" i="7"/>
  <c r="DG57" i="7"/>
  <c r="DF57" i="7"/>
  <c r="DE57" i="7"/>
  <c r="DD57" i="7"/>
  <c r="DC57" i="7"/>
  <c r="DB57" i="7"/>
  <c r="DA57" i="7"/>
  <c r="CZ57" i="7"/>
  <c r="CY57" i="7"/>
  <c r="CX57" i="7"/>
  <c r="CW57" i="7"/>
  <c r="CV57" i="7"/>
  <c r="CU57" i="7"/>
  <c r="CT57" i="7"/>
  <c r="CS57" i="7"/>
  <c r="CR57" i="7"/>
  <c r="CQ57" i="7"/>
  <c r="CP57" i="7"/>
  <c r="CO57" i="7"/>
  <c r="CN57" i="7"/>
  <c r="CM57" i="7"/>
  <c r="CL57" i="7"/>
  <c r="CK57" i="7"/>
  <c r="CJ57" i="7"/>
  <c r="CI57" i="7"/>
  <c r="FN56" i="7"/>
  <c r="FM56" i="7"/>
  <c r="FL56" i="7"/>
  <c r="FK56" i="7"/>
  <c r="FJ56" i="7"/>
  <c r="FI56" i="7"/>
  <c r="FH56" i="7"/>
  <c r="FG56" i="7"/>
  <c r="FF56" i="7"/>
  <c r="FE56" i="7"/>
  <c r="FD56" i="7"/>
  <c r="FC56" i="7"/>
  <c r="FB56" i="7"/>
  <c r="FA56" i="7"/>
  <c r="EZ56" i="7"/>
  <c r="EY56" i="7"/>
  <c r="EX56" i="7"/>
  <c r="EW56" i="7"/>
  <c r="EV56" i="7"/>
  <c r="EU56" i="7"/>
  <c r="ET56" i="7"/>
  <c r="ES56" i="7"/>
  <c r="ER56" i="7"/>
  <c r="EQ56" i="7"/>
  <c r="EP56" i="7"/>
  <c r="EO56" i="7"/>
  <c r="EN56" i="7"/>
  <c r="EM56" i="7"/>
  <c r="EL56" i="7"/>
  <c r="EK56" i="7"/>
  <c r="EJ56" i="7"/>
  <c r="EI56" i="7"/>
  <c r="EH56" i="7"/>
  <c r="EG56" i="7"/>
  <c r="EF56" i="7"/>
  <c r="EE56" i="7"/>
  <c r="ED56" i="7"/>
  <c r="EC56" i="7"/>
  <c r="EB56" i="7"/>
  <c r="EA56" i="7"/>
  <c r="DZ56" i="7"/>
  <c r="DY56" i="7"/>
  <c r="DX56" i="7"/>
  <c r="DW56" i="7"/>
  <c r="DV56" i="7"/>
  <c r="DU56" i="7"/>
  <c r="DT56" i="7"/>
  <c r="DS56" i="7"/>
  <c r="DR56" i="7"/>
  <c r="DQ56" i="7"/>
  <c r="DP56" i="7"/>
  <c r="DO56" i="7"/>
  <c r="DN56" i="7"/>
  <c r="DM56" i="7"/>
  <c r="DL56" i="7"/>
  <c r="DK56" i="7"/>
  <c r="DJ56" i="7"/>
  <c r="DI56" i="7"/>
  <c r="DH56" i="7"/>
  <c r="DG56" i="7"/>
  <c r="DF56" i="7"/>
  <c r="DE56" i="7"/>
  <c r="DD56" i="7"/>
  <c r="DC56" i="7"/>
  <c r="DB56" i="7"/>
  <c r="DA56" i="7"/>
  <c r="CZ56" i="7"/>
  <c r="CY56" i="7"/>
  <c r="CX56" i="7"/>
  <c r="CW56" i="7"/>
  <c r="CV56" i="7"/>
  <c r="CU56" i="7"/>
  <c r="CT56" i="7"/>
  <c r="CS56" i="7"/>
  <c r="CR56" i="7"/>
  <c r="CQ56" i="7"/>
  <c r="CP56" i="7"/>
  <c r="CO56" i="7"/>
  <c r="CN56" i="7"/>
  <c r="CM56" i="7"/>
  <c r="CL56" i="7"/>
  <c r="CK56" i="7"/>
  <c r="CJ56" i="7"/>
  <c r="CI56" i="7"/>
  <c r="FN55" i="7"/>
  <c r="FM55" i="7"/>
  <c r="FL55" i="7"/>
  <c r="FK55" i="7"/>
  <c r="FJ55" i="7"/>
  <c r="FI55" i="7"/>
  <c r="FH55" i="7"/>
  <c r="FG55" i="7"/>
  <c r="FF55" i="7"/>
  <c r="FE55" i="7"/>
  <c r="FD55" i="7"/>
  <c r="FC55" i="7"/>
  <c r="FB55" i="7"/>
  <c r="FA55" i="7"/>
  <c r="EZ55" i="7"/>
  <c r="EY55" i="7"/>
  <c r="EX55" i="7"/>
  <c r="EW55" i="7"/>
  <c r="EV55" i="7"/>
  <c r="EU55" i="7"/>
  <c r="ET55" i="7"/>
  <c r="ES55" i="7"/>
  <c r="ER55" i="7"/>
  <c r="EQ55" i="7"/>
  <c r="EP55" i="7"/>
  <c r="EO55" i="7"/>
  <c r="EN55" i="7"/>
  <c r="EM55" i="7"/>
  <c r="EL55" i="7"/>
  <c r="EK55" i="7"/>
  <c r="EJ55" i="7"/>
  <c r="EI55" i="7"/>
  <c r="EH55" i="7"/>
  <c r="EG55" i="7"/>
  <c r="EF55" i="7"/>
  <c r="EE55" i="7"/>
  <c r="ED55" i="7"/>
  <c r="EC55" i="7"/>
  <c r="EB55" i="7"/>
  <c r="EA55" i="7"/>
  <c r="DZ55" i="7"/>
  <c r="DY55" i="7"/>
  <c r="DX55" i="7"/>
  <c r="DW55" i="7"/>
  <c r="DV55" i="7"/>
  <c r="DU55" i="7"/>
  <c r="DT55" i="7"/>
  <c r="DS55" i="7"/>
  <c r="DR55" i="7"/>
  <c r="DQ55" i="7"/>
  <c r="DP55" i="7"/>
  <c r="DO55" i="7"/>
  <c r="DN55" i="7"/>
  <c r="DM55" i="7"/>
  <c r="DL55" i="7"/>
  <c r="DK55" i="7"/>
  <c r="DJ55" i="7"/>
  <c r="DI55" i="7"/>
  <c r="DH55" i="7"/>
  <c r="DG55" i="7"/>
  <c r="DF55" i="7"/>
  <c r="DE55" i="7"/>
  <c r="DD55" i="7"/>
  <c r="DC55" i="7"/>
  <c r="DB55" i="7"/>
  <c r="DA55" i="7"/>
  <c r="CZ55" i="7"/>
  <c r="CY55" i="7"/>
  <c r="CX55" i="7"/>
  <c r="CW55" i="7"/>
  <c r="CV55" i="7"/>
  <c r="CU55" i="7"/>
  <c r="CT55" i="7"/>
  <c r="CS55" i="7"/>
  <c r="CR55" i="7"/>
  <c r="CQ55" i="7"/>
  <c r="CP55" i="7"/>
  <c r="CO55" i="7"/>
  <c r="CN55" i="7"/>
  <c r="CM55" i="7"/>
  <c r="CL55" i="7"/>
  <c r="CK55" i="7"/>
  <c r="CJ55" i="7"/>
  <c r="CI55" i="7"/>
  <c r="FN54" i="7"/>
  <c r="FM54" i="7"/>
  <c r="FL54" i="7"/>
  <c r="FK54" i="7"/>
  <c r="FJ54" i="7"/>
  <c r="FI54" i="7"/>
  <c r="FH54" i="7"/>
  <c r="FG54" i="7"/>
  <c r="FF54" i="7"/>
  <c r="FE54" i="7"/>
  <c r="FD54" i="7"/>
  <c r="FC54" i="7"/>
  <c r="FB54" i="7"/>
  <c r="FA54" i="7"/>
  <c r="EZ54" i="7"/>
  <c r="EY54" i="7"/>
  <c r="EX54" i="7"/>
  <c r="EW54" i="7"/>
  <c r="EV54" i="7"/>
  <c r="EU54" i="7"/>
  <c r="ET54" i="7"/>
  <c r="ES54" i="7"/>
  <c r="ER54" i="7"/>
  <c r="EQ54" i="7"/>
  <c r="EP54" i="7"/>
  <c r="EO54" i="7"/>
  <c r="EN54" i="7"/>
  <c r="EM54" i="7"/>
  <c r="EL54" i="7"/>
  <c r="EK54" i="7"/>
  <c r="EJ54" i="7"/>
  <c r="EI54" i="7"/>
  <c r="EH54" i="7"/>
  <c r="EG54" i="7"/>
  <c r="EF54" i="7"/>
  <c r="EE54" i="7"/>
  <c r="ED54" i="7"/>
  <c r="EC54" i="7"/>
  <c r="EB54" i="7"/>
  <c r="EA54" i="7"/>
  <c r="DZ54" i="7"/>
  <c r="DY54" i="7"/>
  <c r="DX54" i="7"/>
  <c r="DW54" i="7"/>
  <c r="DV54" i="7"/>
  <c r="DU54" i="7"/>
  <c r="DT54" i="7"/>
  <c r="DS54" i="7"/>
  <c r="DR54" i="7"/>
  <c r="DQ54" i="7"/>
  <c r="DP54" i="7"/>
  <c r="DO54" i="7"/>
  <c r="DN54" i="7"/>
  <c r="DM54" i="7"/>
  <c r="DL54" i="7"/>
  <c r="DK54" i="7"/>
  <c r="DJ54" i="7"/>
  <c r="DI54" i="7"/>
  <c r="DH54" i="7"/>
  <c r="DG54" i="7"/>
  <c r="DF54" i="7"/>
  <c r="DE54" i="7"/>
  <c r="DD54" i="7"/>
  <c r="DC54" i="7"/>
  <c r="DB54" i="7"/>
  <c r="DA54" i="7"/>
  <c r="CZ54" i="7"/>
  <c r="CY54" i="7"/>
  <c r="CX54" i="7"/>
  <c r="CW54" i="7"/>
  <c r="CV54" i="7"/>
  <c r="CU54" i="7"/>
  <c r="CT54" i="7"/>
  <c r="CS54" i="7"/>
  <c r="CR54" i="7"/>
  <c r="CQ54" i="7"/>
  <c r="CP54" i="7"/>
  <c r="CO54" i="7"/>
  <c r="CN54" i="7"/>
  <c r="CM54" i="7"/>
  <c r="CL54" i="7"/>
  <c r="CK54" i="7"/>
  <c r="CJ54" i="7"/>
  <c r="CI54" i="7"/>
  <c r="FN53" i="7"/>
  <c r="FM53" i="7"/>
  <c r="FL53" i="7"/>
  <c r="FK53" i="7"/>
  <c r="FJ53" i="7"/>
  <c r="FI53" i="7"/>
  <c r="FH53" i="7"/>
  <c r="FG53" i="7"/>
  <c r="FF53" i="7"/>
  <c r="FE53" i="7"/>
  <c r="FD53" i="7"/>
  <c r="FC53" i="7"/>
  <c r="FB53" i="7"/>
  <c r="FA53" i="7"/>
  <c r="EZ53" i="7"/>
  <c r="EY53" i="7"/>
  <c r="EX53" i="7"/>
  <c r="EW53" i="7"/>
  <c r="EV53" i="7"/>
  <c r="EU53" i="7"/>
  <c r="ET53" i="7"/>
  <c r="ES53" i="7"/>
  <c r="ER53" i="7"/>
  <c r="EQ53" i="7"/>
  <c r="EP53" i="7"/>
  <c r="EO53" i="7"/>
  <c r="EN53" i="7"/>
  <c r="EM53" i="7"/>
  <c r="EL53" i="7"/>
  <c r="EK53" i="7"/>
  <c r="EJ53" i="7"/>
  <c r="EI53" i="7"/>
  <c r="EH53" i="7"/>
  <c r="EG53" i="7"/>
  <c r="EF53" i="7"/>
  <c r="EE53" i="7"/>
  <c r="ED53" i="7"/>
  <c r="EC53" i="7"/>
  <c r="EB53" i="7"/>
  <c r="EA53" i="7"/>
  <c r="DZ53" i="7"/>
  <c r="DY53" i="7"/>
  <c r="DX53" i="7"/>
  <c r="DW53" i="7"/>
  <c r="DV53" i="7"/>
  <c r="DU53" i="7"/>
  <c r="DT53" i="7"/>
  <c r="DS53" i="7"/>
  <c r="DR53" i="7"/>
  <c r="DQ53" i="7"/>
  <c r="DP53" i="7"/>
  <c r="DO53" i="7"/>
  <c r="DN53" i="7"/>
  <c r="DM53" i="7"/>
  <c r="DL53" i="7"/>
  <c r="DK53" i="7"/>
  <c r="DJ53" i="7"/>
  <c r="DI53" i="7"/>
  <c r="DH53" i="7"/>
  <c r="DG53" i="7"/>
  <c r="DF53" i="7"/>
  <c r="DE53" i="7"/>
  <c r="DD53" i="7"/>
  <c r="DC53" i="7"/>
  <c r="DB53" i="7"/>
  <c r="DA53" i="7"/>
  <c r="CZ53" i="7"/>
  <c r="CY53" i="7"/>
  <c r="CX53" i="7"/>
  <c r="CW53" i="7"/>
  <c r="CV53" i="7"/>
  <c r="CU53" i="7"/>
  <c r="CT53" i="7"/>
  <c r="CS53" i="7"/>
  <c r="CR53" i="7"/>
  <c r="CQ53" i="7"/>
  <c r="CP53" i="7"/>
  <c r="CO53" i="7"/>
  <c r="CN53" i="7"/>
  <c r="CM53" i="7"/>
  <c r="CL53" i="7"/>
  <c r="CK53" i="7"/>
  <c r="CJ53" i="7"/>
  <c r="CI53" i="7"/>
  <c r="FN52" i="7"/>
  <c r="FM52" i="7"/>
  <c r="FL52" i="7"/>
  <c r="FK52" i="7"/>
  <c r="FJ52" i="7"/>
  <c r="FI52" i="7"/>
  <c r="FH52" i="7"/>
  <c r="FG52" i="7"/>
  <c r="FF52" i="7"/>
  <c r="FE52" i="7"/>
  <c r="FD52" i="7"/>
  <c r="FC52" i="7"/>
  <c r="FB52" i="7"/>
  <c r="FA52" i="7"/>
  <c r="EZ52" i="7"/>
  <c r="EY52" i="7"/>
  <c r="EX52" i="7"/>
  <c r="EW52" i="7"/>
  <c r="EV52" i="7"/>
  <c r="EU52" i="7"/>
  <c r="ET52" i="7"/>
  <c r="ES52" i="7"/>
  <c r="ER52" i="7"/>
  <c r="EQ52" i="7"/>
  <c r="EP52" i="7"/>
  <c r="EO52" i="7"/>
  <c r="EN52" i="7"/>
  <c r="EM52" i="7"/>
  <c r="EL52" i="7"/>
  <c r="EK52" i="7"/>
  <c r="EJ52" i="7"/>
  <c r="EI52" i="7"/>
  <c r="EH52" i="7"/>
  <c r="EG52" i="7"/>
  <c r="EF52" i="7"/>
  <c r="EE52" i="7"/>
  <c r="ED52" i="7"/>
  <c r="EC52" i="7"/>
  <c r="EB52" i="7"/>
  <c r="EA52" i="7"/>
  <c r="DZ52" i="7"/>
  <c r="DY52" i="7"/>
  <c r="DX52" i="7"/>
  <c r="DW52" i="7"/>
  <c r="DV52" i="7"/>
  <c r="DU52" i="7"/>
  <c r="DT52" i="7"/>
  <c r="DS52" i="7"/>
  <c r="DR52" i="7"/>
  <c r="DQ52" i="7"/>
  <c r="DP52" i="7"/>
  <c r="DO52" i="7"/>
  <c r="DN52" i="7"/>
  <c r="DM52" i="7"/>
  <c r="DL52" i="7"/>
  <c r="DK52" i="7"/>
  <c r="DJ52" i="7"/>
  <c r="DI52" i="7"/>
  <c r="DH52" i="7"/>
  <c r="DG52" i="7"/>
  <c r="DF52" i="7"/>
  <c r="DE52" i="7"/>
  <c r="DD52" i="7"/>
  <c r="DC52" i="7"/>
  <c r="DB52" i="7"/>
  <c r="DA52" i="7"/>
  <c r="CZ52" i="7"/>
  <c r="CY52" i="7"/>
  <c r="CX52" i="7"/>
  <c r="CW52" i="7"/>
  <c r="CV52" i="7"/>
  <c r="CU52" i="7"/>
  <c r="CT52" i="7"/>
  <c r="CS52" i="7"/>
  <c r="CR52" i="7"/>
  <c r="CQ52" i="7"/>
  <c r="CP52" i="7"/>
  <c r="CO52" i="7"/>
  <c r="CN52" i="7"/>
  <c r="CM52" i="7"/>
  <c r="CL52" i="7"/>
  <c r="CK52" i="7"/>
  <c r="CJ52" i="7"/>
  <c r="CI52" i="7"/>
  <c r="FN51" i="7"/>
  <c r="FM51" i="7"/>
  <c r="FL51" i="7"/>
  <c r="FK51" i="7"/>
  <c r="FJ51" i="7"/>
  <c r="FI51" i="7"/>
  <c r="FH51" i="7"/>
  <c r="FG51" i="7"/>
  <c r="FF51" i="7"/>
  <c r="FE51" i="7"/>
  <c r="FD51" i="7"/>
  <c r="FC51" i="7"/>
  <c r="FB51" i="7"/>
  <c r="FA51" i="7"/>
  <c r="EZ51" i="7"/>
  <c r="EY51" i="7"/>
  <c r="EX51" i="7"/>
  <c r="EW51" i="7"/>
  <c r="EV51" i="7"/>
  <c r="EU51" i="7"/>
  <c r="ET51" i="7"/>
  <c r="ES51" i="7"/>
  <c r="ER51" i="7"/>
  <c r="EQ51" i="7"/>
  <c r="EP51" i="7"/>
  <c r="EO51" i="7"/>
  <c r="EN51" i="7"/>
  <c r="EM51" i="7"/>
  <c r="EL51" i="7"/>
  <c r="EK51" i="7"/>
  <c r="EJ51" i="7"/>
  <c r="EI51" i="7"/>
  <c r="EH51" i="7"/>
  <c r="EG51" i="7"/>
  <c r="EF51" i="7"/>
  <c r="EE51" i="7"/>
  <c r="ED51" i="7"/>
  <c r="EC51" i="7"/>
  <c r="EB51" i="7"/>
  <c r="EA51" i="7"/>
  <c r="DZ51" i="7"/>
  <c r="DY51" i="7"/>
  <c r="DX51" i="7"/>
  <c r="DW51" i="7"/>
  <c r="DV51" i="7"/>
  <c r="DU51" i="7"/>
  <c r="DT51" i="7"/>
  <c r="DS51" i="7"/>
  <c r="DR51" i="7"/>
  <c r="DQ51" i="7"/>
  <c r="DP51" i="7"/>
  <c r="DO51" i="7"/>
  <c r="DN51" i="7"/>
  <c r="DM51" i="7"/>
  <c r="DL51" i="7"/>
  <c r="DK51" i="7"/>
  <c r="DJ51" i="7"/>
  <c r="DI51" i="7"/>
  <c r="DH51" i="7"/>
  <c r="DG51" i="7"/>
  <c r="DF51" i="7"/>
  <c r="DE51" i="7"/>
  <c r="DD51" i="7"/>
  <c r="DC51" i="7"/>
  <c r="DB51" i="7"/>
  <c r="DA51" i="7"/>
  <c r="CZ51" i="7"/>
  <c r="CY51" i="7"/>
  <c r="CX51" i="7"/>
  <c r="CW51" i="7"/>
  <c r="CV51" i="7"/>
  <c r="CU51" i="7"/>
  <c r="CT51" i="7"/>
  <c r="CS51" i="7"/>
  <c r="CR51" i="7"/>
  <c r="CQ51" i="7"/>
  <c r="CP51" i="7"/>
  <c r="CO51" i="7"/>
  <c r="CN51" i="7"/>
  <c r="CM51" i="7"/>
  <c r="CL51" i="7"/>
  <c r="CK51" i="7"/>
  <c r="CJ51" i="7"/>
  <c r="CI51" i="7"/>
  <c r="FN50" i="7"/>
  <c r="FM50" i="7"/>
  <c r="FL50" i="7"/>
  <c r="FK50" i="7"/>
  <c r="FJ50" i="7"/>
  <c r="FI50" i="7"/>
  <c r="FH50" i="7"/>
  <c r="FG50" i="7"/>
  <c r="FF50" i="7"/>
  <c r="FE50" i="7"/>
  <c r="FD50" i="7"/>
  <c r="FC50" i="7"/>
  <c r="FB50" i="7"/>
  <c r="FA50" i="7"/>
  <c r="EZ50" i="7"/>
  <c r="EY50" i="7"/>
  <c r="EX50" i="7"/>
  <c r="EW50" i="7"/>
  <c r="EV50" i="7"/>
  <c r="EU50" i="7"/>
  <c r="ET50" i="7"/>
  <c r="ES50" i="7"/>
  <c r="ER50" i="7"/>
  <c r="EQ50" i="7"/>
  <c r="EP50" i="7"/>
  <c r="EO50" i="7"/>
  <c r="EN50" i="7"/>
  <c r="EM50" i="7"/>
  <c r="EL50" i="7"/>
  <c r="EK50" i="7"/>
  <c r="EJ50" i="7"/>
  <c r="EI50" i="7"/>
  <c r="EH50" i="7"/>
  <c r="EG50" i="7"/>
  <c r="EF50" i="7"/>
  <c r="EE50" i="7"/>
  <c r="ED50" i="7"/>
  <c r="EC50" i="7"/>
  <c r="EB50" i="7"/>
  <c r="EA50" i="7"/>
  <c r="DZ50" i="7"/>
  <c r="DY50" i="7"/>
  <c r="DX50" i="7"/>
  <c r="DW50" i="7"/>
  <c r="DV50" i="7"/>
  <c r="DU50" i="7"/>
  <c r="DT50" i="7"/>
  <c r="DS50" i="7"/>
  <c r="DR50" i="7"/>
  <c r="DQ50" i="7"/>
  <c r="DP50" i="7"/>
  <c r="DO50" i="7"/>
  <c r="DN50" i="7"/>
  <c r="DM50" i="7"/>
  <c r="DL50" i="7"/>
  <c r="DK50" i="7"/>
  <c r="DJ50" i="7"/>
  <c r="DI50" i="7"/>
  <c r="DH50" i="7"/>
  <c r="DG50" i="7"/>
  <c r="DF50" i="7"/>
  <c r="DE50" i="7"/>
  <c r="DD50" i="7"/>
  <c r="DC50" i="7"/>
  <c r="DB50" i="7"/>
  <c r="DA50" i="7"/>
  <c r="CZ50" i="7"/>
  <c r="CY50" i="7"/>
  <c r="CX50" i="7"/>
  <c r="CW50" i="7"/>
  <c r="CV50" i="7"/>
  <c r="CU50" i="7"/>
  <c r="CT50" i="7"/>
  <c r="CS50" i="7"/>
  <c r="CR50" i="7"/>
  <c r="CQ50" i="7"/>
  <c r="CP50" i="7"/>
  <c r="CO50" i="7"/>
  <c r="CN50" i="7"/>
  <c r="CM50" i="7"/>
  <c r="CL50" i="7"/>
  <c r="CK50" i="7"/>
  <c r="CJ50" i="7"/>
  <c r="CI50" i="7"/>
  <c r="FN49" i="7"/>
  <c r="FM49" i="7"/>
  <c r="FL49" i="7"/>
  <c r="FK49" i="7"/>
  <c r="FJ49" i="7"/>
  <c r="FI49" i="7"/>
  <c r="FH49" i="7"/>
  <c r="FG49" i="7"/>
  <c r="FF49" i="7"/>
  <c r="FE49" i="7"/>
  <c r="FD49" i="7"/>
  <c r="FC49" i="7"/>
  <c r="FB49" i="7"/>
  <c r="FA49" i="7"/>
  <c r="EZ49" i="7"/>
  <c r="EY49" i="7"/>
  <c r="EX49" i="7"/>
  <c r="EW49" i="7"/>
  <c r="EV49" i="7"/>
  <c r="EU49" i="7"/>
  <c r="ET49" i="7"/>
  <c r="ES49" i="7"/>
  <c r="ER49" i="7"/>
  <c r="EQ49" i="7"/>
  <c r="EP49" i="7"/>
  <c r="EO49" i="7"/>
  <c r="EN49" i="7"/>
  <c r="EM49" i="7"/>
  <c r="EL49" i="7"/>
  <c r="EK49" i="7"/>
  <c r="EJ49" i="7"/>
  <c r="EI49" i="7"/>
  <c r="EH49" i="7"/>
  <c r="EG49" i="7"/>
  <c r="EF49" i="7"/>
  <c r="EE49" i="7"/>
  <c r="ED49" i="7"/>
  <c r="EC49" i="7"/>
  <c r="EB49" i="7"/>
  <c r="EA49" i="7"/>
  <c r="DZ49" i="7"/>
  <c r="DY49" i="7"/>
  <c r="DX49" i="7"/>
  <c r="DW49" i="7"/>
  <c r="DV49" i="7"/>
  <c r="DU49" i="7"/>
  <c r="DT49" i="7"/>
  <c r="DS49" i="7"/>
  <c r="DR49" i="7"/>
  <c r="DQ49" i="7"/>
  <c r="DP49" i="7"/>
  <c r="DO49" i="7"/>
  <c r="DN49" i="7"/>
  <c r="DM49" i="7"/>
  <c r="DL49" i="7"/>
  <c r="DK49" i="7"/>
  <c r="DJ49" i="7"/>
  <c r="DI49" i="7"/>
  <c r="DH49" i="7"/>
  <c r="DG49" i="7"/>
  <c r="DF49" i="7"/>
  <c r="DE49" i="7"/>
  <c r="DD49" i="7"/>
  <c r="DC49" i="7"/>
  <c r="DB49" i="7"/>
  <c r="DA49" i="7"/>
  <c r="CZ49" i="7"/>
  <c r="CY49" i="7"/>
  <c r="CX49" i="7"/>
  <c r="CW49" i="7"/>
  <c r="CV49" i="7"/>
  <c r="CU49" i="7"/>
  <c r="CT49" i="7"/>
  <c r="CS49" i="7"/>
  <c r="CR49" i="7"/>
  <c r="CQ49" i="7"/>
  <c r="CP49" i="7"/>
  <c r="CO49" i="7"/>
  <c r="CN49" i="7"/>
  <c r="CM49" i="7"/>
  <c r="CL49" i="7"/>
  <c r="CK49" i="7"/>
  <c r="CJ49" i="7"/>
  <c r="CI49" i="7"/>
  <c r="FN48" i="7"/>
  <c r="FM48" i="7"/>
  <c r="FL48" i="7"/>
  <c r="FK48" i="7"/>
  <c r="FJ48" i="7"/>
  <c r="FI48" i="7"/>
  <c r="FH48" i="7"/>
  <c r="FG48" i="7"/>
  <c r="FF48" i="7"/>
  <c r="FE48" i="7"/>
  <c r="FD48" i="7"/>
  <c r="FC48" i="7"/>
  <c r="FB48" i="7"/>
  <c r="FA48" i="7"/>
  <c r="EZ48" i="7"/>
  <c r="EY48" i="7"/>
  <c r="EX48" i="7"/>
  <c r="EW48" i="7"/>
  <c r="EV48" i="7"/>
  <c r="EU48" i="7"/>
  <c r="ET48" i="7"/>
  <c r="ES48" i="7"/>
  <c r="ER48" i="7"/>
  <c r="EQ48" i="7"/>
  <c r="EP48" i="7"/>
  <c r="EO48" i="7"/>
  <c r="EN48" i="7"/>
  <c r="EM48" i="7"/>
  <c r="EL48" i="7"/>
  <c r="EK48" i="7"/>
  <c r="EJ48" i="7"/>
  <c r="EI48" i="7"/>
  <c r="EH48" i="7"/>
  <c r="EG48" i="7"/>
  <c r="EF48" i="7"/>
  <c r="EE48" i="7"/>
  <c r="ED48" i="7"/>
  <c r="EC48" i="7"/>
  <c r="EB48" i="7"/>
  <c r="EA48" i="7"/>
  <c r="DZ48" i="7"/>
  <c r="DY48" i="7"/>
  <c r="DX48" i="7"/>
  <c r="DW48" i="7"/>
  <c r="DV48" i="7"/>
  <c r="DU48" i="7"/>
  <c r="DT48" i="7"/>
  <c r="DS48" i="7"/>
  <c r="DR48" i="7"/>
  <c r="DQ48" i="7"/>
  <c r="DP48" i="7"/>
  <c r="DO48" i="7"/>
  <c r="DN48" i="7"/>
  <c r="DM48" i="7"/>
  <c r="DL48" i="7"/>
  <c r="DK48" i="7"/>
  <c r="DJ48" i="7"/>
  <c r="DI48" i="7"/>
  <c r="DH48" i="7"/>
  <c r="DG48" i="7"/>
  <c r="DF48" i="7"/>
  <c r="DE48" i="7"/>
  <c r="DD48" i="7"/>
  <c r="DC48" i="7"/>
  <c r="DB48" i="7"/>
  <c r="DA48" i="7"/>
  <c r="CZ48" i="7"/>
  <c r="CY48" i="7"/>
  <c r="CX48" i="7"/>
  <c r="CW48" i="7"/>
  <c r="CV48" i="7"/>
  <c r="CU48" i="7"/>
  <c r="CT48" i="7"/>
  <c r="CS48" i="7"/>
  <c r="CR48" i="7"/>
  <c r="CQ48" i="7"/>
  <c r="CP48" i="7"/>
  <c r="CO48" i="7"/>
  <c r="CN48" i="7"/>
  <c r="CM48" i="7"/>
  <c r="CL48" i="7"/>
  <c r="CK48" i="7"/>
  <c r="CJ48" i="7"/>
  <c r="CI48" i="7"/>
  <c r="FN47" i="7"/>
  <c r="FM47" i="7"/>
  <c r="FL47" i="7"/>
  <c r="FK47" i="7"/>
  <c r="FJ47" i="7"/>
  <c r="FI47" i="7"/>
  <c r="FH47" i="7"/>
  <c r="FG47" i="7"/>
  <c r="FF47" i="7"/>
  <c r="FE47" i="7"/>
  <c r="FD47" i="7"/>
  <c r="FC47" i="7"/>
  <c r="FB47" i="7"/>
  <c r="FA47" i="7"/>
  <c r="EZ47" i="7"/>
  <c r="EY47" i="7"/>
  <c r="EX47" i="7"/>
  <c r="EW47" i="7"/>
  <c r="EV47" i="7"/>
  <c r="EU47" i="7"/>
  <c r="ET47" i="7"/>
  <c r="ES47" i="7"/>
  <c r="ER47" i="7"/>
  <c r="EQ47" i="7"/>
  <c r="EP47" i="7"/>
  <c r="EO47" i="7"/>
  <c r="EN47" i="7"/>
  <c r="EM47" i="7"/>
  <c r="EL47" i="7"/>
  <c r="EK47" i="7"/>
  <c r="EJ47" i="7"/>
  <c r="EI47" i="7"/>
  <c r="EH47" i="7"/>
  <c r="EG47" i="7"/>
  <c r="EF47" i="7"/>
  <c r="EE47" i="7"/>
  <c r="ED47" i="7"/>
  <c r="EC47" i="7"/>
  <c r="EB47" i="7"/>
  <c r="EA47" i="7"/>
  <c r="DZ47" i="7"/>
  <c r="DY47" i="7"/>
  <c r="DX47" i="7"/>
  <c r="DW47" i="7"/>
  <c r="DV47" i="7"/>
  <c r="DU47" i="7"/>
  <c r="DT47" i="7"/>
  <c r="DS47" i="7"/>
  <c r="DR47" i="7"/>
  <c r="DQ47" i="7"/>
  <c r="DP47" i="7"/>
  <c r="DO47" i="7"/>
  <c r="DN47" i="7"/>
  <c r="DM47" i="7"/>
  <c r="DL47" i="7"/>
  <c r="DK47" i="7"/>
  <c r="DJ47" i="7"/>
  <c r="DI47" i="7"/>
  <c r="DH47" i="7"/>
  <c r="DG47" i="7"/>
  <c r="DF47" i="7"/>
  <c r="DE47" i="7"/>
  <c r="DD47" i="7"/>
  <c r="DC47" i="7"/>
  <c r="DB47" i="7"/>
  <c r="DA47" i="7"/>
  <c r="CZ47" i="7"/>
  <c r="CY47" i="7"/>
  <c r="CX47" i="7"/>
  <c r="CW47" i="7"/>
  <c r="CV47" i="7"/>
  <c r="CU47" i="7"/>
  <c r="CT47" i="7"/>
  <c r="CS47" i="7"/>
  <c r="CR47" i="7"/>
  <c r="CQ47" i="7"/>
  <c r="CP47" i="7"/>
  <c r="CO47" i="7"/>
  <c r="CN47" i="7"/>
  <c r="CM47" i="7"/>
  <c r="CL47" i="7"/>
  <c r="CK47" i="7"/>
  <c r="CJ47" i="7"/>
  <c r="CI47" i="7"/>
  <c r="FN46" i="7"/>
  <c r="FM46" i="7"/>
  <c r="FL46" i="7"/>
  <c r="FK46" i="7"/>
  <c r="FJ46" i="7"/>
  <c r="FI46" i="7"/>
  <c r="FH46" i="7"/>
  <c r="FG46" i="7"/>
  <c r="FF46" i="7"/>
  <c r="FE46" i="7"/>
  <c r="FD46" i="7"/>
  <c r="FC46" i="7"/>
  <c r="FB46" i="7"/>
  <c r="FA46" i="7"/>
  <c r="EZ46" i="7"/>
  <c r="EY46" i="7"/>
  <c r="EX46" i="7"/>
  <c r="EW46" i="7"/>
  <c r="EV46" i="7"/>
  <c r="EU46" i="7"/>
  <c r="ET46" i="7"/>
  <c r="ES46" i="7"/>
  <c r="ER46" i="7"/>
  <c r="EQ46" i="7"/>
  <c r="EP46" i="7"/>
  <c r="EO46" i="7"/>
  <c r="EN46" i="7"/>
  <c r="EM46" i="7"/>
  <c r="EL46" i="7"/>
  <c r="EK46" i="7"/>
  <c r="EJ46" i="7"/>
  <c r="EI46" i="7"/>
  <c r="EH46" i="7"/>
  <c r="EG46" i="7"/>
  <c r="EF46" i="7"/>
  <c r="EE46" i="7"/>
  <c r="ED46" i="7"/>
  <c r="EC46" i="7"/>
  <c r="EB46" i="7"/>
  <c r="EA46" i="7"/>
  <c r="DZ46" i="7"/>
  <c r="DY46" i="7"/>
  <c r="DX46" i="7"/>
  <c r="DW46" i="7"/>
  <c r="DV46" i="7"/>
  <c r="DU46" i="7"/>
  <c r="DT46" i="7"/>
  <c r="DS46" i="7"/>
  <c r="DR46" i="7"/>
  <c r="DQ46" i="7"/>
  <c r="DP46" i="7"/>
  <c r="DO46" i="7"/>
  <c r="DN46" i="7"/>
  <c r="DM46" i="7"/>
  <c r="DL46" i="7"/>
  <c r="DK46" i="7"/>
  <c r="DJ46" i="7"/>
  <c r="DI46" i="7"/>
  <c r="DH46" i="7"/>
  <c r="DG46" i="7"/>
  <c r="DF46" i="7"/>
  <c r="DE46" i="7"/>
  <c r="DD46" i="7"/>
  <c r="DC46" i="7"/>
  <c r="DB46" i="7"/>
  <c r="DA46" i="7"/>
  <c r="CZ46" i="7"/>
  <c r="CY46" i="7"/>
  <c r="CX46" i="7"/>
  <c r="CW46" i="7"/>
  <c r="CV46" i="7"/>
  <c r="CU46" i="7"/>
  <c r="CT46" i="7"/>
  <c r="CS46" i="7"/>
  <c r="CR46" i="7"/>
  <c r="CQ46" i="7"/>
  <c r="CP46" i="7"/>
  <c r="CO46" i="7"/>
  <c r="CN46" i="7"/>
  <c r="CM46" i="7"/>
  <c r="CL46" i="7"/>
  <c r="CK46" i="7"/>
  <c r="CJ46" i="7"/>
  <c r="CI46" i="7"/>
  <c r="FN45" i="7"/>
  <c r="FM45" i="7"/>
  <c r="FL45" i="7"/>
  <c r="FK45" i="7"/>
  <c r="FJ45" i="7"/>
  <c r="FI45" i="7"/>
  <c r="FH45" i="7"/>
  <c r="FG45" i="7"/>
  <c r="FF45" i="7"/>
  <c r="FE45" i="7"/>
  <c r="FD45" i="7"/>
  <c r="FC45" i="7"/>
  <c r="FB45" i="7"/>
  <c r="FA45" i="7"/>
  <c r="EZ45" i="7"/>
  <c r="EY45" i="7"/>
  <c r="EX45" i="7"/>
  <c r="EW45" i="7"/>
  <c r="EV45" i="7"/>
  <c r="EU45" i="7"/>
  <c r="ET45" i="7"/>
  <c r="ES45" i="7"/>
  <c r="ER45" i="7"/>
  <c r="EQ45" i="7"/>
  <c r="EP45" i="7"/>
  <c r="EO45" i="7"/>
  <c r="EN45" i="7"/>
  <c r="EM45" i="7"/>
  <c r="EL45" i="7"/>
  <c r="EK45" i="7"/>
  <c r="EJ45" i="7"/>
  <c r="EI45" i="7"/>
  <c r="EH45" i="7"/>
  <c r="EG45" i="7"/>
  <c r="EF45" i="7"/>
  <c r="EE45" i="7"/>
  <c r="ED45" i="7"/>
  <c r="EC45" i="7"/>
  <c r="EB45" i="7"/>
  <c r="EA45" i="7"/>
  <c r="DZ45" i="7"/>
  <c r="DY45" i="7"/>
  <c r="DX45" i="7"/>
  <c r="DW45" i="7"/>
  <c r="DV45" i="7"/>
  <c r="DU45" i="7"/>
  <c r="DT45" i="7"/>
  <c r="DS45" i="7"/>
  <c r="DR45" i="7"/>
  <c r="DQ45" i="7"/>
  <c r="DP45" i="7"/>
  <c r="DO45" i="7"/>
  <c r="DN45" i="7"/>
  <c r="DM45" i="7"/>
  <c r="DL45" i="7"/>
  <c r="DK45" i="7"/>
  <c r="DJ45" i="7"/>
  <c r="DI45" i="7"/>
  <c r="DH45" i="7"/>
  <c r="DG45" i="7"/>
  <c r="DF45" i="7"/>
  <c r="DE45" i="7"/>
  <c r="DD45" i="7"/>
  <c r="DC45" i="7"/>
  <c r="DB45" i="7"/>
  <c r="DA45" i="7"/>
  <c r="CZ45" i="7"/>
  <c r="CY45" i="7"/>
  <c r="CX45" i="7"/>
  <c r="CW45" i="7"/>
  <c r="CV45" i="7"/>
  <c r="CU45" i="7"/>
  <c r="CT45" i="7"/>
  <c r="CS45" i="7"/>
  <c r="CR45" i="7"/>
  <c r="CQ45" i="7"/>
  <c r="CP45" i="7"/>
  <c r="CO45" i="7"/>
  <c r="CN45" i="7"/>
  <c r="CM45" i="7"/>
  <c r="CL45" i="7"/>
  <c r="CK45" i="7"/>
  <c r="CJ45" i="7"/>
  <c r="CI45" i="7"/>
  <c r="FN44" i="7"/>
  <c r="FM44" i="7"/>
  <c r="FL44" i="7"/>
  <c r="FK44" i="7"/>
  <c r="FJ44" i="7"/>
  <c r="FI44" i="7"/>
  <c r="FH44" i="7"/>
  <c r="FG44" i="7"/>
  <c r="FF44" i="7"/>
  <c r="FE44" i="7"/>
  <c r="FD44" i="7"/>
  <c r="FC44" i="7"/>
  <c r="FB44" i="7"/>
  <c r="FA44" i="7"/>
  <c r="EZ44" i="7"/>
  <c r="EY44" i="7"/>
  <c r="EX44" i="7"/>
  <c r="EW44" i="7"/>
  <c r="EV44" i="7"/>
  <c r="EU44" i="7"/>
  <c r="ET44" i="7"/>
  <c r="ES44" i="7"/>
  <c r="ER44" i="7"/>
  <c r="EQ44" i="7"/>
  <c r="EP44" i="7"/>
  <c r="EO44" i="7"/>
  <c r="EN44" i="7"/>
  <c r="EM44" i="7"/>
  <c r="EL44" i="7"/>
  <c r="EK44" i="7"/>
  <c r="EJ44" i="7"/>
  <c r="EI44" i="7"/>
  <c r="EH44" i="7"/>
  <c r="EG44" i="7"/>
  <c r="EF44" i="7"/>
  <c r="EE44" i="7"/>
  <c r="ED44" i="7"/>
  <c r="EC44" i="7"/>
  <c r="EB44" i="7"/>
  <c r="EA44" i="7"/>
  <c r="DZ44" i="7"/>
  <c r="DY44" i="7"/>
  <c r="DX44" i="7"/>
  <c r="DW44" i="7"/>
  <c r="DV44" i="7"/>
  <c r="DU44" i="7"/>
  <c r="DT44" i="7"/>
  <c r="DS44" i="7"/>
  <c r="DR44" i="7"/>
  <c r="DQ44" i="7"/>
  <c r="DP44" i="7"/>
  <c r="DO44" i="7"/>
  <c r="DN44" i="7"/>
  <c r="DM44" i="7"/>
  <c r="DL44" i="7"/>
  <c r="DK44" i="7"/>
  <c r="DJ44" i="7"/>
  <c r="DI44" i="7"/>
  <c r="DH44" i="7"/>
  <c r="DG44" i="7"/>
  <c r="DF44" i="7"/>
  <c r="DE44" i="7"/>
  <c r="DD44" i="7"/>
  <c r="DC44" i="7"/>
  <c r="DB44" i="7"/>
  <c r="DA44" i="7"/>
  <c r="CZ44" i="7"/>
  <c r="CY44" i="7"/>
  <c r="CX44" i="7"/>
  <c r="CW44" i="7"/>
  <c r="CV44" i="7"/>
  <c r="CU44" i="7"/>
  <c r="CT44" i="7"/>
  <c r="CS44" i="7"/>
  <c r="CR44" i="7"/>
  <c r="CQ44" i="7"/>
  <c r="CP44" i="7"/>
  <c r="CO44" i="7"/>
  <c r="CN44" i="7"/>
  <c r="CM44" i="7"/>
  <c r="CL44" i="7"/>
  <c r="CK44" i="7"/>
  <c r="CJ44" i="7"/>
  <c r="CI44" i="7"/>
  <c r="FN43" i="7"/>
  <c r="FM43" i="7"/>
  <c r="FL43" i="7"/>
  <c r="FK43" i="7"/>
  <c r="FJ43" i="7"/>
  <c r="FI43" i="7"/>
  <c r="FH43" i="7"/>
  <c r="FG43" i="7"/>
  <c r="FF43" i="7"/>
  <c r="FE43" i="7"/>
  <c r="FD43" i="7"/>
  <c r="FC43" i="7"/>
  <c r="FB43" i="7"/>
  <c r="FA43" i="7"/>
  <c r="EZ43" i="7"/>
  <c r="EY43" i="7"/>
  <c r="EX43" i="7"/>
  <c r="EW43" i="7"/>
  <c r="EV43" i="7"/>
  <c r="EU43" i="7"/>
  <c r="ET43" i="7"/>
  <c r="ES43" i="7"/>
  <c r="ER43" i="7"/>
  <c r="EQ43" i="7"/>
  <c r="EP43" i="7"/>
  <c r="EO43" i="7"/>
  <c r="EN43" i="7"/>
  <c r="EM43" i="7"/>
  <c r="EL43" i="7"/>
  <c r="EK43" i="7"/>
  <c r="EJ43" i="7"/>
  <c r="EI43" i="7"/>
  <c r="EH43" i="7"/>
  <c r="EG43" i="7"/>
  <c r="EF43" i="7"/>
  <c r="EE43" i="7"/>
  <c r="ED43" i="7"/>
  <c r="EC43" i="7"/>
  <c r="EB43" i="7"/>
  <c r="EA43" i="7"/>
  <c r="DZ43" i="7"/>
  <c r="DY43" i="7"/>
  <c r="DX43" i="7"/>
  <c r="DW43" i="7"/>
  <c r="DV43" i="7"/>
  <c r="DU43" i="7"/>
  <c r="DT43" i="7"/>
  <c r="DS43" i="7"/>
  <c r="DR43" i="7"/>
  <c r="DQ43" i="7"/>
  <c r="DP43" i="7"/>
  <c r="DO43" i="7"/>
  <c r="DN43" i="7"/>
  <c r="DM43" i="7"/>
  <c r="DL43" i="7"/>
  <c r="DK43" i="7"/>
  <c r="DJ43" i="7"/>
  <c r="DI43" i="7"/>
  <c r="DH43" i="7"/>
  <c r="DG43" i="7"/>
  <c r="DF43" i="7"/>
  <c r="DE43" i="7"/>
  <c r="DD43" i="7"/>
  <c r="DC43" i="7"/>
  <c r="DB43" i="7"/>
  <c r="DA43" i="7"/>
  <c r="CZ43" i="7"/>
  <c r="CY43" i="7"/>
  <c r="CX43" i="7"/>
  <c r="CW43" i="7"/>
  <c r="CV43" i="7"/>
  <c r="CU43" i="7"/>
  <c r="CT43" i="7"/>
  <c r="CS43" i="7"/>
  <c r="CR43" i="7"/>
  <c r="CQ43" i="7"/>
  <c r="CP43" i="7"/>
  <c r="CO43" i="7"/>
  <c r="CN43" i="7"/>
  <c r="CM43" i="7"/>
  <c r="CL43" i="7"/>
  <c r="CK43" i="7"/>
  <c r="CJ43" i="7"/>
  <c r="CI43" i="7"/>
  <c r="FN42" i="7"/>
  <c r="FM42" i="7"/>
  <c r="FL42" i="7"/>
  <c r="FK42" i="7"/>
  <c r="FJ42" i="7"/>
  <c r="FI42" i="7"/>
  <c r="FH42" i="7"/>
  <c r="FG42" i="7"/>
  <c r="FF42" i="7"/>
  <c r="FE42" i="7"/>
  <c r="FD42" i="7"/>
  <c r="FC42" i="7"/>
  <c r="FB42" i="7"/>
  <c r="FA42" i="7"/>
  <c r="EZ42" i="7"/>
  <c r="EY42" i="7"/>
  <c r="EX42" i="7"/>
  <c r="EW42" i="7"/>
  <c r="EV42" i="7"/>
  <c r="EU42" i="7"/>
  <c r="ET42" i="7"/>
  <c r="ES42" i="7"/>
  <c r="ER42" i="7"/>
  <c r="EQ42" i="7"/>
  <c r="EP42" i="7"/>
  <c r="EO42" i="7"/>
  <c r="EN42" i="7"/>
  <c r="EM42" i="7"/>
  <c r="EL42" i="7"/>
  <c r="EK42" i="7"/>
  <c r="EJ42" i="7"/>
  <c r="EI42" i="7"/>
  <c r="EH42" i="7"/>
  <c r="EG42" i="7"/>
  <c r="EF42" i="7"/>
  <c r="EE42" i="7"/>
  <c r="ED42" i="7"/>
  <c r="EC42" i="7"/>
  <c r="EB42" i="7"/>
  <c r="EA42" i="7"/>
  <c r="DZ42" i="7"/>
  <c r="DY42" i="7"/>
  <c r="DX42" i="7"/>
  <c r="DW42" i="7"/>
  <c r="DV42" i="7"/>
  <c r="DU42" i="7"/>
  <c r="DT42" i="7"/>
  <c r="DS42" i="7"/>
  <c r="DR42" i="7"/>
  <c r="DQ42" i="7"/>
  <c r="DP42" i="7"/>
  <c r="DO42" i="7"/>
  <c r="DN42" i="7"/>
  <c r="DM42" i="7"/>
  <c r="DL42" i="7"/>
  <c r="DK42" i="7"/>
  <c r="DJ42" i="7"/>
  <c r="DI42" i="7"/>
  <c r="DH42" i="7"/>
  <c r="DG42" i="7"/>
  <c r="DF42" i="7"/>
  <c r="DE42" i="7"/>
  <c r="DD42" i="7"/>
  <c r="DC42" i="7"/>
  <c r="DB42" i="7"/>
  <c r="DA42" i="7"/>
  <c r="CZ42" i="7"/>
  <c r="CY42" i="7"/>
  <c r="CX42" i="7"/>
  <c r="CW42" i="7"/>
  <c r="CV42" i="7"/>
  <c r="CU42" i="7"/>
  <c r="CT42" i="7"/>
  <c r="CS42" i="7"/>
  <c r="CR42" i="7"/>
  <c r="CQ42" i="7"/>
  <c r="CP42" i="7"/>
  <c r="CO42" i="7"/>
  <c r="CN42" i="7"/>
  <c r="CM42" i="7"/>
  <c r="CL42" i="7"/>
  <c r="CK42" i="7"/>
  <c r="CJ42" i="7"/>
  <c r="CI42" i="7"/>
  <c r="FN41" i="7"/>
  <c r="FM41" i="7"/>
  <c r="FL41" i="7"/>
  <c r="FK41" i="7"/>
  <c r="FJ41" i="7"/>
  <c r="FI41" i="7"/>
  <c r="FH41" i="7"/>
  <c r="FG41" i="7"/>
  <c r="FF41" i="7"/>
  <c r="FE41" i="7"/>
  <c r="FD41" i="7"/>
  <c r="FC41" i="7"/>
  <c r="FB41" i="7"/>
  <c r="FA41" i="7"/>
  <c r="EZ41" i="7"/>
  <c r="EY41" i="7"/>
  <c r="EX41" i="7"/>
  <c r="EW41" i="7"/>
  <c r="EV41" i="7"/>
  <c r="EU41" i="7"/>
  <c r="ET41" i="7"/>
  <c r="ES41" i="7"/>
  <c r="ER41" i="7"/>
  <c r="EQ41" i="7"/>
  <c r="EP41" i="7"/>
  <c r="EO41" i="7"/>
  <c r="EN41" i="7"/>
  <c r="EM41" i="7"/>
  <c r="EL41" i="7"/>
  <c r="EK41" i="7"/>
  <c r="EJ41" i="7"/>
  <c r="EI41" i="7"/>
  <c r="EH41" i="7"/>
  <c r="EG41" i="7"/>
  <c r="EF41" i="7"/>
  <c r="EE41" i="7"/>
  <c r="ED41" i="7"/>
  <c r="EC41" i="7"/>
  <c r="EB41" i="7"/>
  <c r="EA41" i="7"/>
  <c r="DZ41" i="7"/>
  <c r="DY41" i="7"/>
  <c r="DX41" i="7"/>
  <c r="DW41" i="7"/>
  <c r="DV41" i="7"/>
  <c r="DU41" i="7"/>
  <c r="DT41" i="7"/>
  <c r="DS41" i="7"/>
  <c r="DR41" i="7"/>
  <c r="DQ41" i="7"/>
  <c r="DP41" i="7"/>
  <c r="DO41" i="7"/>
  <c r="DN41" i="7"/>
  <c r="DM41" i="7"/>
  <c r="DL41" i="7"/>
  <c r="DK41" i="7"/>
  <c r="DJ41" i="7"/>
  <c r="DI41" i="7"/>
  <c r="DH41" i="7"/>
  <c r="DG41" i="7"/>
  <c r="DF41" i="7"/>
  <c r="DE41" i="7"/>
  <c r="DD41" i="7"/>
  <c r="DC41" i="7"/>
  <c r="DB41" i="7"/>
  <c r="DA41" i="7"/>
  <c r="CZ41" i="7"/>
  <c r="CY41" i="7"/>
  <c r="CX41" i="7"/>
  <c r="CW41" i="7"/>
  <c r="CV41" i="7"/>
  <c r="CU41" i="7"/>
  <c r="CT41" i="7"/>
  <c r="CS41" i="7"/>
  <c r="CR41" i="7"/>
  <c r="CQ41" i="7"/>
  <c r="CP41" i="7"/>
  <c r="CO41" i="7"/>
  <c r="CN41" i="7"/>
  <c r="CM41" i="7"/>
  <c r="CL41" i="7"/>
  <c r="CK41" i="7"/>
  <c r="CJ41" i="7"/>
  <c r="CI41" i="7"/>
  <c r="FN40" i="7"/>
  <c r="FM40" i="7"/>
  <c r="FL40" i="7"/>
  <c r="FK40" i="7"/>
  <c r="FJ40" i="7"/>
  <c r="FI40" i="7"/>
  <c r="FH40" i="7"/>
  <c r="FG40" i="7"/>
  <c r="FF40" i="7"/>
  <c r="FE40" i="7"/>
  <c r="FD40" i="7"/>
  <c r="FC40" i="7"/>
  <c r="FB40" i="7"/>
  <c r="FA40" i="7"/>
  <c r="EZ40" i="7"/>
  <c r="EY40" i="7"/>
  <c r="EX40" i="7"/>
  <c r="EW40" i="7"/>
  <c r="EV40" i="7"/>
  <c r="EU40" i="7"/>
  <c r="ET40" i="7"/>
  <c r="ES40" i="7"/>
  <c r="ER40" i="7"/>
  <c r="EQ40" i="7"/>
  <c r="EP40" i="7"/>
  <c r="EO40" i="7"/>
  <c r="EN40" i="7"/>
  <c r="EM40" i="7"/>
  <c r="EL40" i="7"/>
  <c r="EK40" i="7"/>
  <c r="EJ40" i="7"/>
  <c r="EI40" i="7"/>
  <c r="EH40" i="7"/>
  <c r="EG40" i="7"/>
  <c r="EF40" i="7"/>
  <c r="EE40" i="7"/>
  <c r="ED40" i="7"/>
  <c r="EC40" i="7"/>
  <c r="EB40" i="7"/>
  <c r="EA40" i="7"/>
  <c r="DZ40" i="7"/>
  <c r="DY40" i="7"/>
  <c r="DX40" i="7"/>
  <c r="DW40" i="7"/>
  <c r="DV40" i="7"/>
  <c r="DU40" i="7"/>
  <c r="DT40" i="7"/>
  <c r="DS40" i="7"/>
  <c r="DR40" i="7"/>
  <c r="DQ40" i="7"/>
  <c r="DP40" i="7"/>
  <c r="DO40" i="7"/>
  <c r="DN40" i="7"/>
  <c r="DM40" i="7"/>
  <c r="DL40" i="7"/>
  <c r="DK40" i="7"/>
  <c r="DJ40" i="7"/>
  <c r="DI40" i="7"/>
  <c r="DH40" i="7"/>
  <c r="DG40" i="7"/>
  <c r="DF40" i="7"/>
  <c r="DE40" i="7"/>
  <c r="DD40" i="7"/>
  <c r="DC40" i="7"/>
  <c r="DB40" i="7"/>
  <c r="DA40" i="7"/>
  <c r="CZ40" i="7"/>
  <c r="CY40" i="7"/>
  <c r="CX40" i="7"/>
  <c r="CW40" i="7"/>
  <c r="CV40" i="7"/>
  <c r="CU40" i="7"/>
  <c r="CT40" i="7"/>
  <c r="CS40" i="7"/>
  <c r="CR40" i="7"/>
  <c r="CQ40" i="7"/>
  <c r="CP40" i="7"/>
  <c r="CO40" i="7"/>
  <c r="CN40" i="7"/>
  <c r="CM40" i="7"/>
  <c r="CL40" i="7"/>
  <c r="CK40" i="7"/>
  <c r="CJ40" i="7"/>
  <c r="CI40" i="7"/>
  <c r="FN39" i="7"/>
  <c r="FM39" i="7"/>
  <c r="FL39" i="7"/>
  <c r="FK39" i="7"/>
  <c r="FJ39" i="7"/>
  <c r="FI39" i="7"/>
  <c r="FH39" i="7"/>
  <c r="FG39" i="7"/>
  <c r="FF39" i="7"/>
  <c r="FE39" i="7"/>
  <c r="FD39" i="7"/>
  <c r="FC39" i="7"/>
  <c r="FB39" i="7"/>
  <c r="FA39" i="7"/>
  <c r="EZ39" i="7"/>
  <c r="EY39" i="7"/>
  <c r="EX39" i="7"/>
  <c r="EW39" i="7"/>
  <c r="EV39" i="7"/>
  <c r="EU39" i="7"/>
  <c r="ET39" i="7"/>
  <c r="ES39" i="7"/>
  <c r="ER39" i="7"/>
  <c r="EQ39" i="7"/>
  <c r="EP39" i="7"/>
  <c r="EO39" i="7"/>
  <c r="EN39" i="7"/>
  <c r="EM39" i="7"/>
  <c r="EL39" i="7"/>
  <c r="EK39" i="7"/>
  <c r="EJ39" i="7"/>
  <c r="EI39" i="7"/>
  <c r="EH39" i="7"/>
  <c r="EG39" i="7"/>
  <c r="EF39" i="7"/>
  <c r="EE39" i="7"/>
  <c r="ED39" i="7"/>
  <c r="EC39" i="7"/>
  <c r="EB39" i="7"/>
  <c r="EA39" i="7"/>
  <c r="DZ39" i="7"/>
  <c r="DY39" i="7"/>
  <c r="DX39" i="7"/>
  <c r="DW39" i="7"/>
  <c r="DV39" i="7"/>
  <c r="DU39" i="7"/>
  <c r="DT39" i="7"/>
  <c r="DS39" i="7"/>
  <c r="DR39" i="7"/>
  <c r="DQ39" i="7"/>
  <c r="DP39" i="7"/>
  <c r="DO39" i="7"/>
  <c r="DN39" i="7"/>
  <c r="DM39" i="7"/>
  <c r="DL39" i="7"/>
  <c r="DK39" i="7"/>
  <c r="DJ39" i="7"/>
  <c r="DI39" i="7"/>
  <c r="DH39" i="7"/>
  <c r="DG39" i="7"/>
  <c r="DF39" i="7"/>
  <c r="DE39" i="7"/>
  <c r="DD39" i="7"/>
  <c r="DC39" i="7"/>
  <c r="DB39" i="7"/>
  <c r="DA39" i="7"/>
  <c r="CZ39" i="7"/>
  <c r="CY39" i="7"/>
  <c r="CX39" i="7"/>
  <c r="CW39" i="7"/>
  <c r="CV39" i="7"/>
  <c r="CU39" i="7"/>
  <c r="CT39" i="7"/>
  <c r="CS39" i="7"/>
  <c r="CR39" i="7"/>
  <c r="CQ39" i="7"/>
  <c r="CP39" i="7"/>
  <c r="CO39" i="7"/>
  <c r="CN39" i="7"/>
  <c r="CM39" i="7"/>
  <c r="CL39" i="7"/>
  <c r="CK39" i="7"/>
  <c r="CJ39" i="7"/>
  <c r="CI39" i="7"/>
  <c r="FN38" i="7"/>
  <c r="FM38" i="7"/>
  <c r="FL38" i="7"/>
  <c r="FK38" i="7"/>
  <c r="FJ38" i="7"/>
  <c r="FI38" i="7"/>
  <c r="FH38" i="7"/>
  <c r="FG38" i="7"/>
  <c r="FF38" i="7"/>
  <c r="FE38" i="7"/>
  <c r="FD38" i="7"/>
  <c r="FC38" i="7"/>
  <c r="FB38" i="7"/>
  <c r="FA38" i="7"/>
  <c r="EZ38" i="7"/>
  <c r="EY38" i="7"/>
  <c r="EX38" i="7"/>
  <c r="EW38" i="7"/>
  <c r="EV38" i="7"/>
  <c r="EU38" i="7"/>
  <c r="ET38" i="7"/>
  <c r="ES38" i="7"/>
  <c r="ER38" i="7"/>
  <c r="EQ38" i="7"/>
  <c r="EP38" i="7"/>
  <c r="EO38" i="7"/>
  <c r="EN38" i="7"/>
  <c r="EM38" i="7"/>
  <c r="EL38" i="7"/>
  <c r="EK38" i="7"/>
  <c r="EJ38" i="7"/>
  <c r="EI38" i="7"/>
  <c r="EH38" i="7"/>
  <c r="EG38" i="7"/>
  <c r="EF38" i="7"/>
  <c r="EE38" i="7"/>
  <c r="ED38" i="7"/>
  <c r="EC38" i="7"/>
  <c r="EB38" i="7"/>
  <c r="EA38" i="7"/>
  <c r="DZ38" i="7"/>
  <c r="DY38" i="7"/>
  <c r="DX38" i="7"/>
  <c r="DW38" i="7"/>
  <c r="DV38" i="7"/>
  <c r="DU38" i="7"/>
  <c r="DT38" i="7"/>
  <c r="DS38" i="7"/>
  <c r="DR38" i="7"/>
  <c r="DQ38" i="7"/>
  <c r="DP38" i="7"/>
  <c r="DO38" i="7"/>
  <c r="DN38" i="7"/>
  <c r="DM38" i="7"/>
  <c r="DL38" i="7"/>
  <c r="DK38" i="7"/>
  <c r="DJ38" i="7"/>
  <c r="DI38" i="7"/>
  <c r="DH38" i="7"/>
  <c r="DG38" i="7"/>
  <c r="DF38" i="7"/>
  <c r="DE38" i="7"/>
  <c r="DD38" i="7"/>
  <c r="DC38" i="7"/>
  <c r="DB38" i="7"/>
  <c r="DA38" i="7"/>
  <c r="CZ38" i="7"/>
  <c r="CY38" i="7"/>
  <c r="CX38" i="7"/>
  <c r="CW38" i="7"/>
  <c r="CV38" i="7"/>
  <c r="CU38" i="7"/>
  <c r="CT38" i="7"/>
  <c r="CS38" i="7"/>
  <c r="CR38" i="7"/>
  <c r="CQ38" i="7"/>
  <c r="CP38" i="7"/>
  <c r="CO38" i="7"/>
  <c r="CN38" i="7"/>
  <c r="CM38" i="7"/>
  <c r="CL38" i="7"/>
  <c r="CK38" i="7"/>
  <c r="CJ38" i="7"/>
  <c r="CI38" i="7"/>
  <c r="FN37" i="7"/>
  <c r="FM37" i="7"/>
  <c r="FL37" i="7"/>
  <c r="FK37" i="7"/>
  <c r="FJ37" i="7"/>
  <c r="FI37" i="7"/>
  <c r="FH37" i="7"/>
  <c r="FG37" i="7"/>
  <c r="FF37" i="7"/>
  <c r="FE37" i="7"/>
  <c r="FD37" i="7"/>
  <c r="FC37" i="7"/>
  <c r="FB37" i="7"/>
  <c r="FA37" i="7"/>
  <c r="EZ37" i="7"/>
  <c r="EY37" i="7"/>
  <c r="EX37" i="7"/>
  <c r="EW37" i="7"/>
  <c r="EV37" i="7"/>
  <c r="EU37" i="7"/>
  <c r="ET37" i="7"/>
  <c r="ES37" i="7"/>
  <c r="ER37" i="7"/>
  <c r="EQ37" i="7"/>
  <c r="EP37" i="7"/>
  <c r="EO37" i="7"/>
  <c r="EN37" i="7"/>
  <c r="EM37" i="7"/>
  <c r="EL37" i="7"/>
  <c r="EK37" i="7"/>
  <c r="EJ37" i="7"/>
  <c r="EI37" i="7"/>
  <c r="EH37" i="7"/>
  <c r="EG37" i="7"/>
  <c r="EF37" i="7"/>
  <c r="EE37" i="7"/>
  <c r="ED37" i="7"/>
  <c r="EC37" i="7"/>
  <c r="EB37" i="7"/>
  <c r="EA37" i="7"/>
  <c r="DZ37" i="7"/>
  <c r="DY37" i="7"/>
  <c r="DX37" i="7"/>
  <c r="DW37" i="7"/>
  <c r="DV37" i="7"/>
  <c r="DU37" i="7"/>
  <c r="DT37" i="7"/>
  <c r="DS37" i="7"/>
  <c r="DR37" i="7"/>
  <c r="DQ37" i="7"/>
  <c r="DP37" i="7"/>
  <c r="DO37" i="7"/>
  <c r="DN37" i="7"/>
  <c r="DM37" i="7"/>
  <c r="DL37" i="7"/>
  <c r="DK37" i="7"/>
  <c r="DJ37" i="7"/>
  <c r="DI37" i="7"/>
  <c r="DH37" i="7"/>
  <c r="DG37" i="7"/>
  <c r="DF37" i="7"/>
  <c r="DE37" i="7"/>
  <c r="DD37" i="7"/>
  <c r="DC37" i="7"/>
  <c r="DB37" i="7"/>
  <c r="DA37" i="7"/>
  <c r="CZ37" i="7"/>
  <c r="CY37" i="7"/>
  <c r="CX37" i="7"/>
  <c r="CW37" i="7"/>
  <c r="CV37" i="7"/>
  <c r="CU37" i="7"/>
  <c r="CT37" i="7"/>
  <c r="CS37" i="7"/>
  <c r="CR37" i="7"/>
  <c r="CQ37" i="7"/>
  <c r="CP37" i="7"/>
  <c r="CO37" i="7"/>
  <c r="CN37" i="7"/>
  <c r="CM37" i="7"/>
  <c r="CL37" i="7"/>
  <c r="CK37" i="7"/>
  <c r="CJ37" i="7"/>
  <c r="CI37" i="7"/>
  <c r="FN36" i="7"/>
  <c r="FM36" i="7"/>
  <c r="FL36" i="7"/>
  <c r="FK36" i="7"/>
  <c r="FJ36" i="7"/>
  <c r="FI36" i="7"/>
  <c r="FH36" i="7"/>
  <c r="FG36" i="7"/>
  <c r="FF36" i="7"/>
  <c r="FE36" i="7"/>
  <c r="FD36" i="7"/>
  <c r="FC36" i="7"/>
  <c r="FB36" i="7"/>
  <c r="FA36" i="7"/>
  <c r="EZ36" i="7"/>
  <c r="EY36" i="7"/>
  <c r="EX36" i="7"/>
  <c r="EW36" i="7"/>
  <c r="EV36" i="7"/>
  <c r="EU36" i="7"/>
  <c r="ET36" i="7"/>
  <c r="ES36" i="7"/>
  <c r="ER36" i="7"/>
  <c r="EQ36" i="7"/>
  <c r="EP36" i="7"/>
  <c r="EO36" i="7"/>
  <c r="EN36" i="7"/>
  <c r="EM36" i="7"/>
  <c r="EL36" i="7"/>
  <c r="EK36" i="7"/>
  <c r="EJ36" i="7"/>
  <c r="EI36" i="7"/>
  <c r="EH36" i="7"/>
  <c r="EG36" i="7"/>
  <c r="EF36" i="7"/>
  <c r="EE36" i="7"/>
  <c r="ED36" i="7"/>
  <c r="EC36" i="7"/>
  <c r="EB36" i="7"/>
  <c r="EA36" i="7"/>
  <c r="DZ36" i="7"/>
  <c r="DY36" i="7"/>
  <c r="DX36" i="7"/>
  <c r="DW36" i="7"/>
  <c r="DV36" i="7"/>
  <c r="DU36" i="7"/>
  <c r="DT36" i="7"/>
  <c r="DS36" i="7"/>
  <c r="DR36" i="7"/>
  <c r="DQ36" i="7"/>
  <c r="DP36" i="7"/>
  <c r="DO36" i="7"/>
  <c r="DN36" i="7"/>
  <c r="DM36" i="7"/>
  <c r="DL36" i="7"/>
  <c r="DK36" i="7"/>
  <c r="DJ36" i="7"/>
  <c r="DI36" i="7"/>
  <c r="DH36" i="7"/>
  <c r="DG36" i="7"/>
  <c r="DF36" i="7"/>
  <c r="DE36" i="7"/>
  <c r="DD36" i="7"/>
  <c r="DC36" i="7"/>
  <c r="DB36" i="7"/>
  <c r="DA36" i="7"/>
  <c r="CZ36" i="7"/>
  <c r="CY36" i="7"/>
  <c r="CX36" i="7"/>
  <c r="CW36" i="7"/>
  <c r="CV36" i="7"/>
  <c r="CU36" i="7"/>
  <c r="CT36" i="7"/>
  <c r="CS36" i="7"/>
  <c r="CR36" i="7"/>
  <c r="CQ36" i="7"/>
  <c r="CP36" i="7"/>
  <c r="CO36" i="7"/>
  <c r="CN36" i="7"/>
  <c r="CM36" i="7"/>
  <c r="CL36" i="7"/>
  <c r="CK36" i="7"/>
  <c r="CJ36" i="7"/>
  <c r="CI36" i="7"/>
  <c r="FN35" i="7"/>
  <c r="FM35" i="7"/>
  <c r="FL35" i="7"/>
  <c r="FK35" i="7"/>
  <c r="FJ35" i="7"/>
  <c r="FI35" i="7"/>
  <c r="FH35" i="7"/>
  <c r="FG35" i="7"/>
  <c r="FF35" i="7"/>
  <c r="FE35" i="7"/>
  <c r="FD35" i="7"/>
  <c r="FC35" i="7"/>
  <c r="FB35" i="7"/>
  <c r="FA35" i="7"/>
  <c r="EZ35" i="7"/>
  <c r="EY35" i="7"/>
  <c r="EX35" i="7"/>
  <c r="EW35" i="7"/>
  <c r="EV35" i="7"/>
  <c r="EU35" i="7"/>
  <c r="ET35" i="7"/>
  <c r="ES35" i="7"/>
  <c r="ER35" i="7"/>
  <c r="EQ35" i="7"/>
  <c r="EP35" i="7"/>
  <c r="EO35" i="7"/>
  <c r="EN35" i="7"/>
  <c r="EM35" i="7"/>
  <c r="EL35" i="7"/>
  <c r="EK35" i="7"/>
  <c r="EJ35" i="7"/>
  <c r="EI35" i="7"/>
  <c r="EH35" i="7"/>
  <c r="EG35" i="7"/>
  <c r="EF35" i="7"/>
  <c r="EE35" i="7"/>
  <c r="ED35" i="7"/>
  <c r="EC35" i="7"/>
  <c r="EB35" i="7"/>
  <c r="EA35" i="7"/>
  <c r="DZ35" i="7"/>
  <c r="DY35" i="7"/>
  <c r="DX35" i="7"/>
  <c r="DW35" i="7"/>
  <c r="DV35" i="7"/>
  <c r="DU35" i="7"/>
  <c r="DT35" i="7"/>
  <c r="DS35" i="7"/>
  <c r="DR35" i="7"/>
  <c r="DQ35" i="7"/>
  <c r="DP35" i="7"/>
  <c r="DO35" i="7"/>
  <c r="DN35" i="7"/>
  <c r="DM35" i="7"/>
  <c r="DL35" i="7"/>
  <c r="DK35" i="7"/>
  <c r="DJ35" i="7"/>
  <c r="DI35" i="7"/>
  <c r="DH35" i="7"/>
  <c r="DG35" i="7"/>
  <c r="DF35" i="7"/>
  <c r="DE35" i="7"/>
  <c r="DD35" i="7"/>
  <c r="DC35" i="7"/>
  <c r="DB35" i="7"/>
  <c r="DA35" i="7"/>
  <c r="CZ35" i="7"/>
  <c r="CY35" i="7"/>
  <c r="CX35" i="7"/>
  <c r="CW35" i="7"/>
  <c r="CV35" i="7"/>
  <c r="CU35" i="7"/>
  <c r="CT35" i="7"/>
  <c r="CS35" i="7"/>
  <c r="CR35" i="7"/>
  <c r="CQ35" i="7"/>
  <c r="CP35" i="7"/>
  <c r="CO35" i="7"/>
  <c r="CN35" i="7"/>
  <c r="CM35" i="7"/>
  <c r="CL35" i="7"/>
  <c r="CK35" i="7"/>
  <c r="CJ35" i="7"/>
  <c r="CI35" i="7"/>
  <c r="FN34" i="7"/>
  <c r="FM34" i="7"/>
  <c r="FL34" i="7"/>
  <c r="FK34" i="7"/>
  <c r="FJ34" i="7"/>
  <c r="FI34" i="7"/>
  <c r="FH34" i="7"/>
  <c r="FG34" i="7"/>
  <c r="FF34" i="7"/>
  <c r="FE34" i="7"/>
  <c r="FD34" i="7"/>
  <c r="FC34" i="7"/>
  <c r="FB34" i="7"/>
  <c r="FA34" i="7"/>
  <c r="EZ34" i="7"/>
  <c r="EY34" i="7"/>
  <c r="EX34" i="7"/>
  <c r="EW34" i="7"/>
  <c r="EV34" i="7"/>
  <c r="EU34" i="7"/>
  <c r="ET34" i="7"/>
  <c r="ES34" i="7"/>
  <c r="ER34" i="7"/>
  <c r="EQ34" i="7"/>
  <c r="EP34" i="7"/>
  <c r="EO34" i="7"/>
  <c r="EN34" i="7"/>
  <c r="EM34" i="7"/>
  <c r="EL34" i="7"/>
  <c r="EK34" i="7"/>
  <c r="EJ34" i="7"/>
  <c r="EI34" i="7"/>
  <c r="EH34" i="7"/>
  <c r="EG34" i="7"/>
  <c r="EF34" i="7"/>
  <c r="EE34" i="7"/>
  <c r="ED34" i="7"/>
  <c r="EC34" i="7"/>
  <c r="EB34" i="7"/>
  <c r="EA34" i="7"/>
  <c r="DZ34" i="7"/>
  <c r="DY34" i="7"/>
  <c r="DX34" i="7"/>
  <c r="DW34" i="7"/>
  <c r="DV34" i="7"/>
  <c r="DU34" i="7"/>
  <c r="DT34" i="7"/>
  <c r="DS34" i="7"/>
  <c r="DR34" i="7"/>
  <c r="DQ34" i="7"/>
  <c r="DP34" i="7"/>
  <c r="DO34" i="7"/>
  <c r="DN34" i="7"/>
  <c r="DM34" i="7"/>
  <c r="DL34" i="7"/>
  <c r="DK34" i="7"/>
  <c r="DJ34" i="7"/>
  <c r="DI34" i="7"/>
  <c r="DH34" i="7"/>
  <c r="DG34" i="7"/>
  <c r="DF34" i="7"/>
  <c r="DE34" i="7"/>
  <c r="DD34" i="7"/>
  <c r="DC34" i="7"/>
  <c r="DB34" i="7"/>
  <c r="DA34" i="7"/>
  <c r="CZ34" i="7"/>
  <c r="CY34" i="7"/>
  <c r="CX34" i="7"/>
  <c r="CW34" i="7"/>
  <c r="CV34" i="7"/>
  <c r="CU34" i="7"/>
  <c r="CT34" i="7"/>
  <c r="CS34" i="7"/>
  <c r="CR34" i="7"/>
  <c r="CQ34" i="7"/>
  <c r="CP34" i="7"/>
  <c r="CO34" i="7"/>
  <c r="CN34" i="7"/>
  <c r="CM34" i="7"/>
  <c r="CL34" i="7"/>
  <c r="CK34" i="7"/>
  <c r="CJ34" i="7"/>
  <c r="CI34" i="7"/>
  <c r="FN33" i="7"/>
  <c r="FM33" i="7"/>
  <c r="FL33" i="7"/>
  <c r="FK33" i="7"/>
  <c r="FJ33" i="7"/>
  <c r="FI33" i="7"/>
  <c r="FH33" i="7"/>
  <c r="FG33" i="7"/>
  <c r="FF33" i="7"/>
  <c r="FE33" i="7"/>
  <c r="FD33" i="7"/>
  <c r="FC33" i="7"/>
  <c r="FB33" i="7"/>
  <c r="FA33" i="7"/>
  <c r="EZ33" i="7"/>
  <c r="EY33" i="7"/>
  <c r="EX33" i="7"/>
  <c r="EW33" i="7"/>
  <c r="EV33" i="7"/>
  <c r="EU33" i="7"/>
  <c r="ET33" i="7"/>
  <c r="ES33" i="7"/>
  <c r="ER33" i="7"/>
  <c r="EQ33" i="7"/>
  <c r="EP33" i="7"/>
  <c r="EO33" i="7"/>
  <c r="EN33" i="7"/>
  <c r="EM33" i="7"/>
  <c r="EL33" i="7"/>
  <c r="EK33" i="7"/>
  <c r="EJ33" i="7"/>
  <c r="EI33" i="7"/>
  <c r="EH33" i="7"/>
  <c r="EG33" i="7"/>
  <c r="EF33" i="7"/>
  <c r="EE33" i="7"/>
  <c r="ED33" i="7"/>
  <c r="EC33" i="7"/>
  <c r="EB33" i="7"/>
  <c r="EA33" i="7"/>
  <c r="DZ33" i="7"/>
  <c r="DY33" i="7"/>
  <c r="DX33" i="7"/>
  <c r="DW33" i="7"/>
  <c r="DV33" i="7"/>
  <c r="DU33" i="7"/>
  <c r="DT33" i="7"/>
  <c r="DS33" i="7"/>
  <c r="DR33" i="7"/>
  <c r="DQ33" i="7"/>
  <c r="DP33" i="7"/>
  <c r="DO33" i="7"/>
  <c r="DN33" i="7"/>
  <c r="DM33" i="7"/>
  <c r="DL33" i="7"/>
  <c r="DK33" i="7"/>
  <c r="DJ33" i="7"/>
  <c r="DI33" i="7"/>
  <c r="DH33" i="7"/>
  <c r="DG33" i="7"/>
  <c r="DF33" i="7"/>
  <c r="DE33" i="7"/>
  <c r="DD33" i="7"/>
  <c r="DC33" i="7"/>
  <c r="DB33" i="7"/>
  <c r="DA33" i="7"/>
  <c r="CZ33" i="7"/>
  <c r="CY33" i="7"/>
  <c r="CX33" i="7"/>
  <c r="CW33" i="7"/>
  <c r="CV33" i="7"/>
  <c r="CU33" i="7"/>
  <c r="CT33" i="7"/>
  <c r="CS33" i="7"/>
  <c r="CR33" i="7"/>
  <c r="CQ33" i="7"/>
  <c r="CP33" i="7"/>
  <c r="CO33" i="7"/>
  <c r="CN33" i="7"/>
  <c r="CM33" i="7"/>
  <c r="CL33" i="7"/>
  <c r="CK33" i="7"/>
  <c r="CJ33" i="7"/>
  <c r="CI33" i="7"/>
  <c r="FN32" i="7"/>
  <c r="FM32" i="7"/>
  <c r="FL32" i="7"/>
  <c r="FK32" i="7"/>
  <c r="FJ32" i="7"/>
  <c r="FI32" i="7"/>
  <c r="FH32" i="7"/>
  <c r="FG32" i="7"/>
  <c r="FF32" i="7"/>
  <c r="FE32" i="7"/>
  <c r="FD32" i="7"/>
  <c r="FC32" i="7"/>
  <c r="FB32" i="7"/>
  <c r="FA32" i="7"/>
  <c r="EZ32" i="7"/>
  <c r="EY32" i="7"/>
  <c r="EX32" i="7"/>
  <c r="EW32" i="7"/>
  <c r="EV32" i="7"/>
  <c r="EU32" i="7"/>
  <c r="ET32" i="7"/>
  <c r="ES32" i="7"/>
  <c r="ER32" i="7"/>
  <c r="EQ32" i="7"/>
  <c r="EP32" i="7"/>
  <c r="EO32" i="7"/>
  <c r="EN32" i="7"/>
  <c r="EM32" i="7"/>
  <c r="EL32" i="7"/>
  <c r="EK32" i="7"/>
  <c r="EJ32" i="7"/>
  <c r="EI32" i="7"/>
  <c r="EH32" i="7"/>
  <c r="EG32" i="7"/>
  <c r="EF32" i="7"/>
  <c r="EE32" i="7"/>
  <c r="ED32" i="7"/>
  <c r="EC32" i="7"/>
  <c r="EB32" i="7"/>
  <c r="EA32" i="7"/>
  <c r="DZ32" i="7"/>
  <c r="DY32" i="7"/>
  <c r="DX32" i="7"/>
  <c r="DW32" i="7"/>
  <c r="DV32" i="7"/>
  <c r="DU32" i="7"/>
  <c r="DT32" i="7"/>
  <c r="DS32" i="7"/>
  <c r="DR32" i="7"/>
  <c r="DQ32" i="7"/>
  <c r="DP32" i="7"/>
  <c r="DO32" i="7"/>
  <c r="DN32" i="7"/>
  <c r="DM32" i="7"/>
  <c r="DL32" i="7"/>
  <c r="DK32" i="7"/>
  <c r="DJ32" i="7"/>
  <c r="DI32" i="7"/>
  <c r="DH32" i="7"/>
  <c r="DG32" i="7"/>
  <c r="DF32" i="7"/>
  <c r="DE32" i="7"/>
  <c r="DD32" i="7"/>
  <c r="DC32" i="7"/>
  <c r="DB32" i="7"/>
  <c r="DA32" i="7"/>
  <c r="CZ32" i="7"/>
  <c r="CY32" i="7"/>
  <c r="CX32" i="7"/>
  <c r="CW32" i="7"/>
  <c r="CV32" i="7"/>
  <c r="CU32" i="7"/>
  <c r="CT32" i="7"/>
  <c r="CS32" i="7"/>
  <c r="CR32" i="7"/>
  <c r="CQ32" i="7"/>
  <c r="CP32" i="7"/>
  <c r="CO32" i="7"/>
  <c r="CN32" i="7"/>
  <c r="CM32" i="7"/>
  <c r="CL32" i="7"/>
  <c r="CK32" i="7"/>
  <c r="CJ32" i="7"/>
  <c r="CI32" i="7"/>
  <c r="FN31" i="7"/>
  <c r="FM31" i="7"/>
  <c r="FL31" i="7"/>
  <c r="FK31" i="7"/>
  <c r="FJ31" i="7"/>
  <c r="FI31" i="7"/>
  <c r="FH31" i="7"/>
  <c r="FG31" i="7"/>
  <c r="FF31" i="7"/>
  <c r="FE31" i="7"/>
  <c r="FD31" i="7"/>
  <c r="FC31" i="7"/>
  <c r="FB31" i="7"/>
  <c r="FA31" i="7"/>
  <c r="EZ31" i="7"/>
  <c r="EY31" i="7"/>
  <c r="EX31" i="7"/>
  <c r="EW31" i="7"/>
  <c r="EV31" i="7"/>
  <c r="EU31" i="7"/>
  <c r="ET31" i="7"/>
  <c r="ES31" i="7"/>
  <c r="ER31" i="7"/>
  <c r="EQ31" i="7"/>
  <c r="EP31" i="7"/>
  <c r="EO31" i="7"/>
  <c r="EN31" i="7"/>
  <c r="EM31" i="7"/>
  <c r="EL31" i="7"/>
  <c r="EK31" i="7"/>
  <c r="EJ31" i="7"/>
  <c r="EI31" i="7"/>
  <c r="EH31" i="7"/>
  <c r="EG31" i="7"/>
  <c r="EF31" i="7"/>
  <c r="EE31" i="7"/>
  <c r="ED31" i="7"/>
  <c r="EC31" i="7"/>
  <c r="EB31" i="7"/>
  <c r="EA31" i="7"/>
  <c r="DZ31" i="7"/>
  <c r="DY31" i="7"/>
  <c r="DX31" i="7"/>
  <c r="DW31" i="7"/>
  <c r="DV31" i="7"/>
  <c r="DU31" i="7"/>
  <c r="DT31" i="7"/>
  <c r="DS31" i="7"/>
  <c r="DR31" i="7"/>
  <c r="DQ31" i="7"/>
  <c r="DP31" i="7"/>
  <c r="DO31" i="7"/>
  <c r="DN31" i="7"/>
  <c r="DM31" i="7"/>
  <c r="DL31" i="7"/>
  <c r="DK31" i="7"/>
  <c r="DJ31" i="7"/>
  <c r="DI31" i="7"/>
  <c r="DH31" i="7"/>
  <c r="DG31" i="7"/>
  <c r="DF31" i="7"/>
  <c r="DE31" i="7"/>
  <c r="DD31" i="7"/>
  <c r="DC31" i="7"/>
  <c r="DB31" i="7"/>
  <c r="DA31" i="7"/>
  <c r="CZ31" i="7"/>
  <c r="CY31" i="7"/>
  <c r="CX31" i="7"/>
  <c r="CW31" i="7"/>
  <c r="CV31" i="7"/>
  <c r="CU31" i="7"/>
  <c r="CT31" i="7"/>
  <c r="CS31" i="7"/>
  <c r="CR31" i="7"/>
  <c r="CQ31" i="7"/>
  <c r="CP31" i="7"/>
  <c r="CO31" i="7"/>
  <c r="CN31" i="7"/>
  <c r="CM31" i="7"/>
  <c r="CL31" i="7"/>
  <c r="CK31" i="7"/>
  <c r="CJ31" i="7"/>
  <c r="CI31" i="7"/>
  <c r="FN30" i="7"/>
  <c r="FM30" i="7"/>
  <c r="FL30" i="7"/>
  <c r="FK30" i="7"/>
  <c r="FJ30" i="7"/>
  <c r="FI30" i="7"/>
  <c r="FH30" i="7"/>
  <c r="FG30" i="7"/>
  <c r="FF30" i="7"/>
  <c r="FE30" i="7"/>
  <c r="FD30" i="7"/>
  <c r="FC30" i="7"/>
  <c r="FB30" i="7"/>
  <c r="FA30" i="7"/>
  <c r="EZ30" i="7"/>
  <c r="EY30" i="7"/>
  <c r="EX30" i="7"/>
  <c r="EW30" i="7"/>
  <c r="EV30" i="7"/>
  <c r="EU30" i="7"/>
  <c r="ET30" i="7"/>
  <c r="ES30" i="7"/>
  <c r="ER30" i="7"/>
  <c r="EQ30" i="7"/>
  <c r="EP30" i="7"/>
  <c r="EO30" i="7"/>
  <c r="EN30" i="7"/>
  <c r="EM30" i="7"/>
  <c r="EL30" i="7"/>
  <c r="EK30" i="7"/>
  <c r="EJ30" i="7"/>
  <c r="EI30" i="7"/>
  <c r="EH30" i="7"/>
  <c r="EG30" i="7"/>
  <c r="EF30" i="7"/>
  <c r="EE30" i="7"/>
  <c r="ED30" i="7"/>
  <c r="EC30" i="7"/>
  <c r="EB30" i="7"/>
  <c r="EA30" i="7"/>
  <c r="DZ30" i="7"/>
  <c r="DY30" i="7"/>
  <c r="DX30" i="7"/>
  <c r="DW30" i="7"/>
  <c r="DV30" i="7"/>
  <c r="DU30" i="7"/>
  <c r="DT30" i="7"/>
  <c r="DS30" i="7"/>
  <c r="DR30" i="7"/>
  <c r="DQ30" i="7"/>
  <c r="DP30" i="7"/>
  <c r="DO30" i="7"/>
  <c r="DN30" i="7"/>
  <c r="DM30" i="7"/>
  <c r="DL30" i="7"/>
  <c r="DK30" i="7"/>
  <c r="DJ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CI30" i="7"/>
  <c r="FN29" i="7"/>
  <c r="FM29" i="7"/>
  <c r="FL29" i="7"/>
  <c r="FK29" i="7"/>
  <c r="FJ29" i="7"/>
  <c r="FI29" i="7"/>
  <c r="FH29" i="7"/>
  <c r="FG29" i="7"/>
  <c r="FF29" i="7"/>
  <c r="FE29" i="7"/>
  <c r="FD29" i="7"/>
  <c r="FC29" i="7"/>
  <c r="FB29" i="7"/>
  <c r="FA29" i="7"/>
  <c r="EZ29" i="7"/>
  <c r="EY29" i="7"/>
  <c r="EX29" i="7"/>
  <c r="EW29" i="7"/>
  <c r="EV29" i="7"/>
  <c r="EU29" i="7"/>
  <c r="ET29" i="7"/>
  <c r="ES29" i="7"/>
  <c r="ER29" i="7"/>
  <c r="EQ29" i="7"/>
  <c r="EP29" i="7"/>
  <c r="EO29" i="7"/>
  <c r="EN29" i="7"/>
  <c r="EM29" i="7"/>
  <c r="EL29" i="7"/>
  <c r="EK29" i="7"/>
  <c r="EJ29" i="7"/>
  <c r="EI29" i="7"/>
  <c r="EH29" i="7"/>
  <c r="EG29" i="7"/>
  <c r="EF29" i="7"/>
  <c r="EE29" i="7"/>
  <c r="ED29" i="7"/>
  <c r="EC29" i="7"/>
  <c r="EB29" i="7"/>
  <c r="EA29" i="7"/>
  <c r="DZ29" i="7"/>
  <c r="DY29" i="7"/>
  <c r="DX29" i="7"/>
  <c r="DW29" i="7"/>
  <c r="DV29" i="7"/>
  <c r="DU29" i="7"/>
  <c r="DT29" i="7"/>
  <c r="DS29" i="7"/>
  <c r="DR29" i="7"/>
  <c r="DQ29" i="7"/>
  <c r="DP29" i="7"/>
  <c r="DO29" i="7"/>
  <c r="DN29" i="7"/>
  <c r="DM29" i="7"/>
  <c r="DL29" i="7"/>
  <c r="DK29" i="7"/>
  <c r="DJ29" i="7"/>
  <c r="DI29" i="7"/>
  <c r="DH29" i="7"/>
  <c r="DG29" i="7"/>
  <c r="DF29" i="7"/>
  <c r="DE29" i="7"/>
  <c r="DD29" i="7"/>
  <c r="DC29" i="7"/>
  <c r="DB29" i="7"/>
  <c r="DA29" i="7"/>
  <c r="CZ29" i="7"/>
  <c r="CY29" i="7"/>
  <c r="CX29" i="7"/>
  <c r="CW29" i="7"/>
  <c r="CV29" i="7"/>
  <c r="CU29" i="7"/>
  <c r="CT29" i="7"/>
  <c r="CS29" i="7"/>
  <c r="CR29" i="7"/>
  <c r="CQ29" i="7"/>
  <c r="CP29" i="7"/>
  <c r="CO29" i="7"/>
  <c r="CN29" i="7"/>
  <c r="CM29" i="7"/>
  <c r="CL29" i="7"/>
  <c r="CK29" i="7"/>
  <c r="CJ29" i="7"/>
  <c r="CI29" i="7"/>
  <c r="FN28" i="7"/>
  <c r="FM28" i="7"/>
  <c r="FL28" i="7"/>
  <c r="FK28" i="7"/>
  <c r="FJ28" i="7"/>
  <c r="FI28" i="7"/>
  <c r="FH28" i="7"/>
  <c r="FG28" i="7"/>
  <c r="FF28" i="7"/>
  <c r="FE28" i="7"/>
  <c r="FD28" i="7"/>
  <c r="FC28" i="7"/>
  <c r="FB28" i="7"/>
  <c r="FA28" i="7"/>
  <c r="EZ28" i="7"/>
  <c r="EY28" i="7"/>
  <c r="EX28" i="7"/>
  <c r="EW28" i="7"/>
  <c r="EV28" i="7"/>
  <c r="EU28" i="7"/>
  <c r="ET28" i="7"/>
  <c r="ES28" i="7"/>
  <c r="ER28" i="7"/>
  <c r="EQ28" i="7"/>
  <c r="EP28" i="7"/>
  <c r="EO28" i="7"/>
  <c r="EN28" i="7"/>
  <c r="EM28" i="7"/>
  <c r="EL28" i="7"/>
  <c r="EK28" i="7"/>
  <c r="EJ28" i="7"/>
  <c r="EI28" i="7"/>
  <c r="EH28" i="7"/>
  <c r="EG28" i="7"/>
  <c r="EF28" i="7"/>
  <c r="EE28" i="7"/>
  <c r="ED28" i="7"/>
  <c r="EC28" i="7"/>
  <c r="EB28" i="7"/>
  <c r="EA28" i="7"/>
  <c r="DZ28" i="7"/>
  <c r="DY28" i="7"/>
  <c r="DX28" i="7"/>
  <c r="DW28" i="7"/>
  <c r="DV28" i="7"/>
  <c r="DU28" i="7"/>
  <c r="DT28" i="7"/>
  <c r="DS28" i="7"/>
  <c r="DR28" i="7"/>
  <c r="DQ28" i="7"/>
  <c r="DP28" i="7"/>
  <c r="DO28" i="7"/>
  <c r="DN28" i="7"/>
  <c r="DM28" i="7"/>
  <c r="DL28" i="7"/>
  <c r="DK28" i="7"/>
  <c r="DJ28" i="7"/>
  <c r="DI28" i="7"/>
  <c r="DH28" i="7"/>
  <c r="DG28" i="7"/>
  <c r="DF28" i="7"/>
  <c r="DE28" i="7"/>
  <c r="DD28" i="7"/>
  <c r="DC28" i="7"/>
  <c r="DB28" i="7"/>
  <c r="DA28" i="7"/>
  <c r="CZ28" i="7"/>
  <c r="CY28" i="7"/>
  <c r="CX28" i="7"/>
  <c r="CW28" i="7"/>
  <c r="CV28" i="7"/>
  <c r="CU28" i="7"/>
  <c r="CT28" i="7"/>
  <c r="CS28" i="7"/>
  <c r="CR28" i="7"/>
  <c r="CQ28" i="7"/>
  <c r="CP28" i="7"/>
  <c r="CO28" i="7"/>
  <c r="CN28" i="7"/>
  <c r="CM28" i="7"/>
  <c r="CL28" i="7"/>
  <c r="CK28" i="7"/>
  <c r="CJ28" i="7"/>
  <c r="CI28" i="7"/>
  <c r="FN27" i="7"/>
  <c r="FM27" i="7"/>
  <c r="FL27" i="7"/>
  <c r="FK27" i="7"/>
  <c r="FJ27" i="7"/>
  <c r="FI27" i="7"/>
  <c r="FH27" i="7"/>
  <c r="FG27" i="7"/>
  <c r="FF27" i="7"/>
  <c r="FE27" i="7"/>
  <c r="FD27" i="7"/>
  <c r="FC27" i="7"/>
  <c r="FB27" i="7"/>
  <c r="FA27" i="7"/>
  <c r="EZ27" i="7"/>
  <c r="EY27" i="7"/>
  <c r="EX27" i="7"/>
  <c r="EW27" i="7"/>
  <c r="EV27" i="7"/>
  <c r="EU27" i="7"/>
  <c r="ET27" i="7"/>
  <c r="ES27" i="7"/>
  <c r="ER27" i="7"/>
  <c r="EQ27" i="7"/>
  <c r="EP27" i="7"/>
  <c r="EO27" i="7"/>
  <c r="EN27" i="7"/>
  <c r="EM27" i="7"/>
  <c r="EL27" i="7"/>
  <c r="EK27" i="7"/>
  <c r="EJ27" i="7"/>
  <c r="EI27" i="7"/>
  <c r="EH27" i="7"/>
  <c r="EG27" i="7"/>
  <c r="EF27" i="7"/>
  <c r="EE27" i="7"/>
  <c r="ED27" i="7"/>
  <c r="EC27" i="7"/>
  <c r="EB27" i="7"/>
  <c r="EA27" i="7"/>
  <c r="DZ27" i="7"/>
  <c r="DY27" i="7"/>
  <c r="DX27" i="7"/>
  <c r="DW27" i="7"/>
  <c r="DV27" i="7"/>
  <c r="DU27" i="7"/>
  <c r="DT27" i="7"/>
  <c r="DS27" i="7"/>
  <c r="DR27" i="7"/>
  <c r="DQ27" i="7"/>
  <c r="DP27" i="7"/>
  <c r="DO27" i="7"/>
  <c r="DN27" i="7"/>
  <c r="DM27" i="7"/>
  <c r="DL27" i="7"/>
  <c r="DK27" i="7"/>
  <c r="DJ27" i="7"/>
  <c r="DI27" i="7"/>
  <c r="DH27" i="7"/>
  <c r="DG27" i="7"/>
  <c r="DF27" i="7"/>
  <c r="DE27" i="7"/>
  <c r="DD27" i="7"/>
  <c r="DC27" i="7"/>
  <c r="DB27" i="7"/>
  <c r="DA27" i="7"/>
  <c r="CZ27" i="7"/>
  <c r="CY27" i="7"/>
  <c r="CX27" i="7"/>
  <c r="CW27" i="7"/>
  <c r="CV27" i="7"/>
  <c r="CU27" i="7"/>
  <c r="CT27" i="7"/>
  <c r="CS27" i="7"/>
  <c r="CR27" i="7"/>
  <c r="CQ27" i="7"/>
  <c r="CP27" i="7"/>
  <c r="CO27" i="7"/>
  <c r="CN27" i="7"/>
  <c r="CM27" i="7"/>
  <c r="CL27" i="7"/>
  <c r="CK27" i="7"/>
  <c r="CJ27" i="7"/>
  <c r="CI27" i="7"/>
  <c r="FN26" i="7"/>
  <c r="FM26" i="7"/>
  <c r="FL26" i="7"/>
  <c r="FK26" i="7"/>
  <c r="FJ26" i="7"/>
  <c r="FI26" i="7"/>
  <c r="FH26" i="7"/>
  <c r="FG26" i="7"/>
  <c r="FF26" i="7"/>
  <c r="FE26" i="7"/>
  <c r="FD26" i="7"/>
  <c r="FC26" i="7"/>
  <c r="FB26" i="7"/>
  <c r="FA26" i="7"/>
  <c r="EZ26" i="7"/>
  <c r="EY26" i="7"/>
  <c r="EX26" i="7"/>
  <c r="EW26" i="7"/>
  <c r="EV26" i="7"/>
  <c r="EU26" i="7"/>
  <c r="ET26" i="7"/>
  <c r="ES26" i="7"/>
  <c r="ER26" i="7"/>
  <c r="EQ26" i="7"/>
  <c r="EP26" i="7"/>
  <c r="EO26" i="7"/>
  <c r="EN26" i="7"/>
  <c r="EM26" i="7"/>
  <c r="EL26" i="7"/>
  <c r="EK26" i="7"/>
  <c r="EJ26" i="7"/>
  <c r="EI26" i="7"/>
  <c r="EH26" i="7"/>
  <c r="EG26" i="7"/>
  <c r="EF26" i="7"/>
  <c r="EE26" i="7"/>
  <c r="ED26" i="7"/>
  <c r="EC26" i="7"/>
  <c r="EB26" i="7"/>
  <c r="EA26" i="7"/>
  <c r="DZ26" i="7"/>
  <c r="DY26" i="7"/>
  <c r="DX26" i="7"/>
  <c r="DW26" i="7"/>
  <c r="DV26" i="7"/>
  <c r="DU26" i="7"/>
  <c r="DT26" i="7"/>
  <c r="DS26" i="7"/>
  <c r="DR26" i="7"/>
  <c r="DQ26" i="7"/>
  <c r="DP26" i="7"/>
  <c r="DO26" i="7"/>
  <c r="DN26" i="7"/>
  <c r="DM26" i="7"/>
  <c r="DL26" i="7"/>
  <c r="DK26" i="7"/>
  <c r="DJ26" i="7"/>
  <c r="DI26" i="7"/>
  <c r="DH26" i="7"/>
  <c r="DG26" i="7"/>
  <c r="DF26" i="7"/>
  <c r="DE26" i="7"/>
  <c r="DD26" i="7"/>
  <c r="DC26" i="7"/>
  <c r="DB26" i="7"/>
  <c r="DA26" i="7"/>
  <c r="CZ26" i="7"/>
  <c r="CY26" i="7"/>
  <c r="CX26" i="7"/>
  <c r="CW26" i="7"/>
  <c r="CV26" i="7"/>
  <c r="CU26" i="7"/>
  <c r="CT26" i="7"/>
  <c r="CS26" i="7"/>
  <c r="CR26" i="7"/>
  <c r="CQ26" i="7"/>
  <c r="CP26" i="7"/>
  <c r="CO26" i="7"/>
  <c r="CN26" i="7"/>
  <c r="CM26" i="7"/>
  <c r="CL26" i="7"/>
  <c r="CK26" i="7"/>
  <c r="CJ26" i="7"/>
  <c r="CI26" i="7"/>
  <c r="FN25" i="7"/>
  <c r="FM25" i="7"/>
  <c r="FL25" i="7"/>
  <c r="FK25" i="7"/>
  <c r="FJ25" i="7"/>
  <c r="FI25" i="7"/>
  <c r="FH25" i="7"/>
  <c r="FG25" i="7"/>
  <c r="FF25" i="7"/>
  <c r="FE25" i="7"/>
  <c r="FD25" i="7"/>
  <c r="FC25" i="7"/>
  <c r="FB25" i="7"/>
  <c r="FA25" i="7"/>
  <c r="EZ25" i="7"/>
  <c r="EY25" i="7"/>
  <c r="EX25" i="7"/>
  <c r="EW25" i="7"/>
  <c r="EV25" i="7"/>
  <c r="EU25" i="7"/>
  <c r="ET25" i="7"/>
  <c r="ES25" i="7"/>
  <c r="ER25" i="7"/>
  <c r="EQ25" i="7"/>
  <c r="EP25" i="7"/>
  <c r="EO25" i="7"/>
  <c r="EN25" i="7"/>
  <c r="EM25" i="7"/>
  <c r="EL25" i="7"/>
  <c r="EK25" i="7"/>
  <c r="EJ25" i="7"/>
  <c r="EI25" i="7"/>
  <c r="EH25" i="7"/>
  <c r="EG25" i="7"/>
  <c r="EF25" i="7"/>
  <c r="EE25" i="7"/>
  <c r="ED25" i="7"/>
  <c r="EC25" i="7"/>
  <c r="EB25" i="7"/>
  <c r="EA25" i="7"/>
  <c r="DZ25" i="7"/>
  <c r="DY25" i="7"/>
  <c r="DX25" i="7"/>
  <c r="DW25" i="7"/>
  <c r="DV25" i="7"/>
  <c r="DU25" i="7"/>
  <c r="DT25" i="7"/>
  <c r="DS25" i="7"/>
  <c r="DR25" i="7"/>
  <c r="DQ25" i="7"/>
  <c r="DP25" i="7"/>
  <c r="DO25" i="7"/>
  <c r="DN25" i="7"/>
  <c r="DM25" i="7"/>
  <c r="DL25" i="7"/>
  <c r="DK25" i="7"/>
  <c r="DJ25" i="7"/>
  <c r="DI25" i="7"/>
  <c r="DH25" i="7"/>
  <c r="DG25" i="7"/>
  <c r="DF25" i="7"/>
  <c r="DE25" i="7"/>
  <c r="DD25" i="7"/>
  <c r="DC25" i="7"/>
  <c r="DB25" i="7"/>
  <c r="DA25" i="7"/>
  <c r="CZ25" i="7"/>
  <c r="CY25" i="7"/>
  <c r="CX25" i="7"/>
  <c r="CW25" i="7"/>
  <c r="CV25" i="7"/>
  <c r="CU25" i="7"/>
  <c r="CT25" i="7"/>
  <c r="CS25" i="7"/>
  <c r="CR25" i="7"/>
  <c r="CQ25" i="7"/>
  <c r="CP25" i="7"/>
  <c r="CO25" i="7"/>
  <c r="CN25" i="7"/>
  <c r="CM25" i="7"/>
  <c r="CL25" i="7"/>
  <c r="CK25" i="7"/>
  <c r="CJ25" i="7"/>
  <c r="CI25" i="7"/>
  <c r="FN24" i="7"/>
  <c r="FM24" i="7"/>
  <c r="FL24" i="7"/>
  <c r="FK24" i="7"/>
  <c r="FJ24" i="7"/>
  <c r="FI24" i="7"/>
  <c r="FH24" i="7"/>
  <c r="FG24" i="7"/>
  <c r="FF24" i="7"/>
  <c r="FE24" i="7"/>
  <c r="FD24" i="7"/>
  <c r="FC24" i="7"/>
  <c r="FB24" i="7"/>
  <c r="FA24" i="7"/>
  <c r="EZ24" i="7"/>
  <c r="EY24" i="7"/>
  <c r="EX24" i="7"/>
  <c r="EW24" i="7"/>
  <c r="EV24" i="7"/>
  <c r="EU24" i="7"/>
  <c r="ET24" i="7"/>
  <c r="ES24" i="7"/>
  <c r="ER24" i="7"/>
  <c r="EQ24" i="7"/>
  <c r="EP24" i="7"/>
  <c r="EO24" i="7"/>
  <c r="EN24" i="7"/>
  <c r="EM24" i="7"/>
  <c r="EL24" i="7"/>
  <c r="EK24" i="7"/>
  <c r="EJ24" i="7"/>
  <c r="EI24" i="7"/>
  <c r="EH24" i="7"/>
  <c r="EG24" i="7"/>
  <c r="EF24" i="7"/>
  <c r="EE24" i="7"/>
  <c r="ED24" i="7"/>
  <c r="EC24" i="7"/>
  <c r="EB24" i="7"/>
  <c r="EA24" i="7"/>
  <c r="DZ24" i="7"/>
  <c r="DY24" i="7"/>
  <c r="DX24" i="7"/>
  <c r="DW24" i="7"/>
  <c r="DV24" i="7"/>
  <c r="DU24" i="7"/>
  <c r="DT24" i="7"/>
  <c r="DS24" i="7"/>
  <c r="DR24" i="7"/>
  <c r="DQ24" i="7"/>
  <c r="DP24" i="7"/>
  <c r="DO24" i="7"/>
  <c r="DN24" i="7"/>
  <c r="DM24" i="7"/>
  <c r="DL24" i="7"/>
  <c r="DK24" i="7"/>
  <c r="DJ24" i="7"/>
  <c r="DI24" i="7"/>
  <c r="DH24" i="7"/>
  <c r="DG24" i="7"/>
  <c r="DF24" i="7"/>
  <c r="DE24" i="7"/>
  <c r="DD24" i="7"/>
  <c r="DC24" i="7"/>
  <c r="DB24" i="7"/>
  <c r="DA24" i="7"/>
  <c r="CZ24" i="7"/>
  <c r="CY24" i="7"/>
  <c r="CX24" i="7"/>
  <c r="CW24" i="7"/>
  <c r="CV24" i="7"/>
  <c r="CU24" i="7"/>
  <c r="CT24" i="7"/>
  <c r="CS24" i="7"/>
  <c r="CR24" i="7"/>
  <c r="CQ24" i="7"/>
  <c r="CP24" i="7"/>
  <c r="CO24" i="7"/>
  <c r="CN24" i="7"/>
  <c r="CM24" i="7"/>
  <c r="CL24" i="7"/>
  <c r="CK24" i="7"/>
  <c r="CJ24" i="7"/>
  <c r="CI24" i="7"/>
  <c r="FN23" i="7"/>
  <c r="FM23" i="7"/>
  <c r="FL23" i="7"/>
  <c r="FK23" i="7"/>
  <c r="FJ23" i="7"/>
  <c r="FI23" i="7"/>
  <c r="FH23" i="7"/>
  <c r="FG23" i="7"/>
  <c r="FF23" i="7"/>
  <c r="FE23" i="7"/>
  <c r="FD23" i="7"/>
  <c r="FC23" i="7"/>
  <c r="FB23" i="7"/>
  <c r="FA23" i="7"/>
  <c r="EZ23" i="7"/>
  <c r="EY23" i="7"/>
  <c r="EX23" i="7"/>
  <c r="EW23" i="7"/>
  <c r="EV23" i="7"/>
  <c r="EU23" i="7"/>
  <c r="ET23" i="7"/>
  <c r="ES23" i="7"/>
  <c r="ER23" i="7"/>
  <c r="EQ23" i="7"/>
  <c r="EP23" i="7"/>
  <c r="EO23" i="7"/>
  <c r="EN23" i="7"/>
  <c r="EM23" i="7"/>
  <c r="EL23" i="7"/>
  <c r="EK23" i="7"/>
  <c r="EJ23" i="7"/>
  <c r="EI23" i="7"/>
  <c r="EH23" i="7"/>
  <c r="EG23" i="7"/>
  <c r="EF23" i="7"/>
  <c r="EE23" i="7"/>
  <c r="ED23" i="7"/>
  <c r="EC23" i="7"/>
  <c r="EB23" i="7"/>
  <c r="EA23" i="7"/>
  <c r="DZ23" i="7"/>
  <c r="DY23" i="7"/>
  <c r="DX23" i="7"/>
  <c r="DW23" i="7"/>
  <c r="DV23" i="7"/>
  <c r="DU23" i="7"/>
  <c r="DT23" i="7"/>
  <c r="DS23" i="7"/>
  <c r="DR23" i="7"/>
  <c r="DQ23" i="7"/>
  <c r="DP23" i="7"/>
  <c r="DO23" i="7"/>
  <c r="DN23" i="7"/>
  <c r="DM23" i="7"/>
  <c r="DL23" i="7"/>
  <c r="DK23" i="7"/>
  <c r="DJ23" i="7"/>
  <c r="DI23" i="7"/>
  <c r="DH23" i="7"/>
  <c r="DG23" i="7"/>
  <c r="DF23" i="7"/>
  <c r="DE23" i="7"/>
  <c r="DD23" i="7"/>
  <c r="DC23" i="7"/>
  <c r="DB23" i="7"/>
  <c r="DA23" i="7"/>
  <c r="CZ23" i="7"/>
  <c r="CY23" i="7"/>
  <c r="CX23" i="7"/>
  <c r="CW23" i="7"/>
  <c r="CV23" i="7"/>
  <c r="CU23" i="7"/>
  <c r="CT23" i="7"/>
  <c r="CS23" i="7"/>
  <c r="CR23" i="7"/>
  <c r="CQ23" i="7"/>
  <c r="CP23" i="7"/>
  <c r="CO23" i="7"/>
  <c r="CN23" i="7"/>
  <c r="CM23" i="7"/>
  <c r="CL23" i="7"/>
  <c r="CK23" i="7"/>
  <c r="CJ23" i="7"/>
  <c r="CI23" i="7"/>
  <c r="FN22" i="7"/>
  <c r="FM22" i="7"/>
  <c r="FL22" i="7"/>
  <c r="FK22" i="7"/>
  <c r="FJ22" i="7"/>
  <c r="FI22" i="7"/>
  <c r="FH22" i="7"/>
  <c r="FG22" i="7"/>
  <c r="FF22" i="7"/>
  <c r="FE22" i="7"/>
  <c r="FD22" i="7"/>
  <c r="FC22" i="7"/>
  <c r="FB22" i="7"/>
  <c r="FA22" i="7"/>
  <c r="EZ22" i="7"/>
  <c r="EY22" i="7"/>
  <c r="EX22" i="7"/>
  <c r="EW22" i="7"/>
  <c r="EV22" i="7"/>
  <c r="EU22" i="7"/>
  <c r="ET22" i="7"/>
  <c r="ES22" i="7"/>
  <c r="ER22" i="7"/>
  <c r="EQ22" i="7"/>
  <c r="EP22" i="7"/>
  <c r="EO22" i="7"/>
  <c r="EN22" i="7"/>
  <c r="EM22" i="7"/>
  <c r="EL22" i="7"/>
  <c r="EK22" i="7"/>
  <c r="EJ22" i="7"/>
  <c r="EI22" i="7"/>
  <c r="EH22" i="7"/>
  <c r="EG22" i="7"/>
  <c r="EF22" i="7"/>
  <c r="EE22" i="7"/>
  <c r="ED22" i="7"/>
  <c r="EC22" i="7"/>
  <c r="EB22" i="7"/>
  <c r="EA22" i="7"/>
  <c r="DZ22" i="7"/>
  <c r="DY22" i="7"/>
  <c r="DX22" i="7"/>
  <c r="DW22" i="7"/>
  <c r="DV22" i="7"/>
  <c r="DU22" i="7"/>
  <c r="DT22" i="7"/>
  <c r="DS22" i="7"/>
  <c r="DR22" i="7"/>
  <c r="DQ22" i="7"/>
  <c r="DP22" i="7"/>
  <c r="DO22" i="7"/>
  <c r="DN22" i="7"/>
  <c r="DM22" i="7"/>
  <c r="DL22" i="7"/>
  <c r="DK22" i="7"/>
  <c r="DJ22" i="7"/>
  <c r="DI22" i="7"/>
  <c r="DH22" i="7"/>
  <c r="DG22" i="7"/>
  <c r="DF22" i="7"/>
  <c r="DE22" i="7"/>
  <c r="DD22" i="7"/>
  <c r="DC22" i="7"/>
  <c r="DB22" i="7"/>
  <c r="DA22" i="7"/>
  <c r="CZ22" i="7"/>
  <c r="CY22" i="7"/>
  <c r="CX22" i="7"/>
  <c r="CW22" i="7"/>
  <c r="CV22" i="7"/>
  <c r="CU22" i="7"/>
  <c r="CT22" i="7"/>
  <c r="CS22" i="7"/>
  <c r="CR22" i="7"/>
  <c r="CQ22" i="7"/>
  <c r="CP22" i="7"/>
  <c r="CO22" i="7"/>
  <c r="CN22" i="7"/>
  <c r="CM22" i="7"/>
  <c r="CL22" i="7"/>
  <c r="CK22" i="7"/>
  <c r="CJ22" i="7"/>
  <c r="CI22" i="7"/>
  <c r="FN21" i="7"/>
  <c r="FM21" i="7"/>
  <c r="FL21" i="7"/>
  <c r="FK21" i="7"/>
  <c r="FJ21" i="7"/>
  <c r="FI21" i="7"/>
  <c r="FH21" i="7"/>
  <c r="FG21" i="7"/>
  <c r="FF21" i="7"/>
  <c r="FE21" i="7"/>
  <c r="FD21" i="7"/>
  <c r="FC21" i="7"/>
  <c r="FB21" i="7"/>
  <c r="FA21" i="7"/>
  <c r="EZ21" i="7"/>
  <c r="EY21" i="7"/>
  <c r="EX21" i="7"/>
  <c r="EW21" i="7"/>
  <c r="EV21" i="7"/>
  <c r="EU21" i="7"/>
  <c r="ET21" i="7"/>
  <c r="ES21" i="7"/>
  <c r="ER21" i="7"/>
  <c r="EQ21" i="7"/>
  <c r="EP21" i="7"/>
  <c r="EO21" i="7"/>
  <c r="EN21" i="7"/>
  <c r="EM21" i="7"/>
  <c r="EL21" i="7"/>
  <c r="EK21" i="7"/>
  <c r="EJ21" i="7"/>
  <c r="EI21" i="7"/>
  <c r="EH21" i="7"/>
  <c r="EG21" i="7"/>
  <c r="EF21" i="7"/>
  <c r="EE21" i="7"/>
  <c r="ED21" i="7"/>
  <c r="EC21" i="7"/>
  <c r="EB21" i="7"/>
  <c r="EA21" i="7"/>
  <c r="DZ21" i="7"/>
  <c r="DY21" i="7"/>
  <c r="DX21" i="7"/>
  <c r="DW21" i="7"/>
  <c r="DV21" i="7"/>
  <c r="DU21" i="7"/>
  <c r="DT21" i="7"/>
  <c r="DS21" i="7"/>
  <c r="DR21" i="7"/>
  <c r="DQ21" i="7"/>
  <c r="DP21" i="7"/>
  <c r="DO21" i="7"/>
  <c r="DN21" i="7"/>
  <c r="DM21" i="7"/>
  <c r="DL21" i="7"/>
  <c r="DK21" i="7"/>
  <c r="DJ21" i="7"/>
  <c r="DI21" i="7"/>
  <c r="DH21" i="7"/>
  <c r="DG21" i="7"/>
  <c r="DF21" i="7"/>
  <c r="DE21" i="7"/>
  <c r="DD21" i="7"/>
  <c r="DC21" i="7"/>
  <c r="DB21" i="7"/>
  <c r="DA21" i="7"/>
  <c r="CZ21" i="7"/>
  <c r="CY21" i="7"/>
  <c r="CX21" i="7"/>
  <c r="CW21" i="7"/>
  <c r="CV21" i="7"/>
  <c r="CU21" i="7"/>
  <c r="CT21" i="7"/>
  <c r="CS21" i="7"/>
  <c r="CR21" i="7"/>
  <c r="CQ21" i="7"/>
  <c r="CP21" i="7"/>
  <c r="CO21" i="7"/>
  <c r="CN21" i="7"/>
  <c r="CM21" i="7"/>
  <c r="CL21" i="7"/>
  <c r="CK21" i="7"/>
  <c r="CJ21" i="7"/>
  <c r="CI21" i="7"/>
  <c r="FN20" i="7"/>
  <c r="FM20" i="7"/>
  <c r="FL20" i="7"/>
  <c r="FK20" i="7"/>
  <c r="FJ20" i="7"/>
  <c r="FI20" i="7"/>
  <c r="FH20" i="7"/>
  <c r="FG20" i="7"/>
  <c r="FF20" i="7"/>
  <c r="FE20" i="7"/>
  <c r="FD20" i="7"/>
  <c r="FC20" i="7"/>
  <c r="FB20" i="7"/>
  <c r="FA20" i="7"/>
  <c r="EZ20" i="7"/>
  <c r="EY20" i="7"/>
  <c r="EX20" i="7"/>
  <c r="EW20" i="7"/>
  <c r="EV20" i="7"/>
  <c r="EU20" i="7"/>
  <c r="ET20" i="7"/>
  <c r="ES20" i="7"/>
  <c r="ER20" i="7"/>
  <c r="EQ20" i="7"/>
  <c r="EP20" i="7"/>
  <c r="EO20" i="7"/>
  <c r="EN20" i="7"/>
  <c r="EM20" i="7"/>
  <c r="EL20" i="7"/>
  <c r="EK20" i="7"/>
  <c r="EJ20" i="7"/>
  <c r="EI20" i="7"/>
  <c r="EH20" i="7"/>
  <c r="EG20" i="7"/>
  <c r="EF20" i="7"/>
  <c r="EE20" i="7"/>
  <c r="ED20" i="7"/>
  <c r="EC20" i="7"/>
  <c r="EB20" i="7"/>
  <c r="EA20" i="7"/>
  <c r="DZ20" i="7"/>
  <c r="DY20" i="7"/>
  <c r="DX20" i="7"/>
  <c r="DW20" i="7"/>
  <c r="DV20" i="7"/>
  <c r="DU20" i="7"/>
  <c r="DT20" i="7"/>
  <c r="DS20" i="7"/>
  <c r="DR20" i="7"/>
  <c r="DQ20" i="7"/>
  <c r="DP20" i="7"/>
  <c r="DO20" i="7"/>
  <c r="DN20" i="7"/>
  <c r="DM20" i="7"/>
  <c r="DL20" i="7"/>
  <c r="DK20" i="7"/>
  <c r="DJ20" i="7"/>
  <c r="DI20" i="7"/>
  <c r="DH20" i="7"/>
  <c r="DG20" i="7"/>
  <c r="DF20" i="7"/>
  <c r="DE20" i="7"/>
  <c r="DD20" i="7"/>
  <c r="DC20" i="7"/>
  <c r="DB20" i="7"/>
  <c r="DA20" i="7"/>
  <c r="CZ20" i="7"/>
  <c r="CY20" i="7"/>
  <c r="CX20" i="7"/>
  <c r="CW20" i="7"/>
  <c r="CV20" i="7"/>
  <c r="CU20" i="7"/>
  <c r="CT20" i="7"/>
  <c r="CS20" i="7"/>
  <c r="CR20" i="7"/>
  <c r="CQ20" i="7"/>
  <c r="CP20" i="7"/>
  <c r="CO20" i="7"/>
  <c r="CN20" i="7"/>
  <c r="CM20" i="7"/>
  <c r="CL20" i="7"/>
  <c r="CK20" i="7"/>
  <c r="CJ20" i="7"/>
  <c r="CI20" i="7"/>
  <c r="FN19" i="7"/>
  <c r="FM19" i="7"/>
  <c r="FL19" i="7"/>
  <c r="FK19" i="7"/>
  <c r="FJ19" i="7"/>
  <c r="FI19" i="7"/>
  <c r="FH19" i="7"/>
  <c r="FG19" i="7"/>
  <c r="FF19" i="7"/>
  <c r="FE19" i="7"/>
  <c r="FD19" i="7"/>
  <c r="FC19" i="7"/>
  <c r="FB19" i="7"/>
  <c r="FA19" i="7"/>
  <c r="EZ19" i="7"/>
  <c r="EY19" i="7"/>
  <c r="EX19" i="7"/>
  <c r="EW19" i="7"/>
  <c r="EV19" i="7"/>
  <c r="EU19" i="7"/>
  <c r="ET19" i="7"/>
  <c r="ES19" i="7"/>
  <c r="ER19" i="7"/>
  <c r="EQ19" i="7"/>
  <c r="EP19" i="7"/>
  <c r="EO19" i="7"/>
  <c r="EN19" i="7"/>
  <c r="EM19" i="7"/>
  <c r="EL19" i="7"/>
  <c r="EK19" i="7"/>
  <c r="EJ19" i="7"/>
  <c r="EI19" i="7"/>
  <c r="EH19" i="7"/>
  <c r="EG19" i="7"/>
  <c r="EF19" i="7"/>
  <c r="EE19" i="7"/>
  <c r="ED19" i="7"/>
  <c r="EC19" i="7"/>
  <c r="EB19" i="7"/>
  <c r="EA19" i="7"/>
  <c r="DZ19" i="7"/>
  <c r="DY19" i="7"/>
  <c r="DX19" i="7"/>
  <c r="DW19" i="7"/>
  <c r="DV19" i="7"/>
  <c r="DU19" i="7"/>
  <c r="DT19" i="7"/>
  <c r="DS19" i="7"/>
  <c r="DR19" i="7"/>
  <c r="DQ19" i="7"/>
  <c r="DP19" i="7"/>
  <c r="DO19" i="7"/>
  <c r="DN19" i="7"/>
  <c r="DM19" i="7"/>
  <c r="DL19" i="7"/>
  <c r="DK19" i="7"/>
  <c r="DJ19" i="7"/>
  <c r="DI19" i="7"/>
  <c r="DH19" i="7"/>
  <c r="DG19" i="7"/>
  <c r="DF19" i="7"/>
  <c r="DE19" i="7"/>
  <c r="DD19" i="7"/>
  <c r="DC19" i="7"/>
  <c r="DB19" i="7"/>
  <c r="DA19" i="7"/>
  <c r="CZ19" i="7"/>
  <c r="CY19" i="7"/>
  <c r="CX19" i="7"/>
  <c r="CW19" i="7"/>
  <c r="CV19" i="7"/>
  <c r="CU19" i="7"/>
  <c r="CT19" i="7"/>
  <c r="CS19" i="7"/>
  <c r="CR19" i="7"/>
  <c r="CQ19" i="7"/>
  <c r="CP19" i="7"/>
  <c r="CO19" i="7"/>
  <c r="CN19" i="7"/>
  <c r="CM19" i="7"/>
  <c r="CL19" i="7"/>
  <c r="CK19" i="7"/>
  <c r="CJ19" i="7"/>
  <c r="CI19" i="7"/>
  <c r="FN18" i="7"/>
  <c r="FM18" i="7"/>
  <c r="FL18" i="7"/>
  <c r="FK18" i="7"/>
  <c r="FJ18" i="7"/>
  <c r="FI18" i="7"/>
  <c r="FH18" i="7"/>
  <c r="FG18" i="7"/>
  <c r="FF18" i="7"/>
  <c r="FE18" i="7"/>
  <c r="FD18" i="7"/>
  <c r="FC18" i="7"/>
  <c r="FB18" i="7"/>
  <c r="FA18" i="7"/>
  <c r="EZ18" i="7"/>
  <c r="EY18" i="7"/>
  <c r="EX18" i="7"/>
  <c r="EW18" i="7"/>
  <c r="EV18" i="7"/>
  <c r="EU18" i="7"/>
  <c r="ET18" i="7"/>
  <c r="ES18" i="7"/>
  <c r="ER18" i="7"/>
  <c r="EQ18" i="7"/>
  <c r="EP18" i="7"/>
  <c r="EO18" i="7"/>
  <c r="EN18" i="7"/>
  <c r="EM18" i="7"/>
  <c r="EL18" i="7"/>
  <c r="EK18" i="7"/>
  <c r="EJ18" i="7"/>
  <c r="EI18" i="7"/>
  <c r="EH18" i="7"/>
  <c r="EG18" i="7"/>
  <c r="EF18" i="7"/>
  <c r="EE18" i="7"/>
  <c r="ED18" i="7"/>
  <c r="EC18" i="7"/>
  <c r="EB18" i="7"/>
  <c r="EA18" i="7"/>
  <c r="DZ18" i="7"/>
  <c r="DY18" i="7"/>
  <c r="DX18" i="7"/>
  <c r="DW18" i="7"/>
  <c r="DV18" i="7"/>
  <c r="DU18" i="7"/>
  <c r="DT18" i="7"/>
  <c r="DS18" i="7"/>
  <c r="DR18" i="7"/>
  <c r="DQ18" i="7"/>
  <c r="DP18" i="7"/>
  <c r="DO18" i="7"/>
  <c r="DN18" i="7"/>
  <c r="DM18" i="7"/>
  <c r="DL18" i="7"/>
  <c r="DK18" i="7"/>
  <c r="DJ18" i="7"/>
  <c r="DI18" i="7"/>
  <c r="DH18" i="7"/>
  <c r="DG18" i="7"/>
  <c r="DF18" i="7"/>
  <c r="DE18" i="7"/>
  <c r="DD18" i="7"/>
  <c r="DC18" i="7"/>
  <c r="DB18" i="7"/>
  <c r="DA18" i="7"/>
  <c r="CZ18" i="7"/>
  <c r="CY18" i="7"/>
  <c r="CX18" i="7"/>
  <c r="CW18" i="7"/>
  <c r="CV18" i="7"/>
  <c r="CU18" i="7"/>
  <c r="CT18" i="7"/>
  <c r="CS18" i="7"/>
  <c r="CR18" i="7"/>
  <c r="CQ18" i="7"/>
  <c r="CP18" i="7"/>
  <c r="CO18" i="7"/>
  <c r="CN18" i="7"/>
  <c r="CM18" i="7"/>
  <c r="CL18" i="7"/>
  <c r="CK18" i="7"/>
  <c r="CJ18" i="7"/>
  <c r="CI18" i="7"/>
  <c r="FN17" i="7"/>
  <c r="FM17" i="7"/>
  <c r="FL17" i="7"/>
  <c r="FK17" i="7"/>
  <c r="FJ17" i="7"/>
  <c r="FI17" i="7"/>
  <c r="FH17" i="7"/>
  <c r="FG17" i="7"/>
  <c r="FF17" i="7"/>
  <c r="FE17" i="7"/>
  <c r="FD17" i="7"/>
  <c r="FC17" i="7"/>
  <c r="FB17" i="7"/>
  <c r="FA17" i="7"/>
  <c r="EZ17" i="7"/>
  <c r="EY17" i="7"/>
  <c r="EX17" i="7"/>
  <c r="EW17" i="7"/>
  <c r="EV17" i="7"/>
  <c r="EU17" i="7"/>
  <c r="ET17" i="7"/>
  <c r="ES17" i="7"/>
  <c r="ER17" i="7"/>
  <c r="EQ17" i="7"/>
  <c r="EP17" i="7"/>
  <c r="EO17" i="7"/>
  <c r="EN17" i="7"/>
  <c r="EM17" i="7"/>
  <c r="EL17" i="7"/>
  <c r="EK17" i="7"/>
  <c r="EJ17" i="7"/>
  <c r="EI17" i="7"/>
  <c r="EH17" i="7"/>
  <c r="EG17" i="7"/>
  <c r="EF17" i="7"/>
  <c r="EE17" i="7"/>
  <c r="ED17" i="7"/>
  <c r="EC17" i="7"/>
  <c r="EB17" i="7"/>
  <c r="EA17" i="7"/>
  <c r="DZ17" i="7"/>
  <c r="DY17" i="7"/>
  <c r="DX17" i="7"/>
  <c r="DW17" i="7"/>
  <c r="DV17" i="7"/>
  <c r="DU17" i="7"/>
  <c r="DT17" i="7"/>
  <c r="DS17" i="7"/>
  <c r="DR17" i="7"/>
  <c r="DQ17" i="7"/>
  <c r="DP17" i="7"/>
  <c r="DO17" i="7"/>
  <c r="DN17" i="7"/>
  <c r="DM17" i="7"/>
  <c r="DL17" i="7"/>
  <c r="DK17" i="7"/>
  <c r="DJ17" i="7"/>
  <c r="DI17" i="7"/>
  <c r="DH17" i="7"/>
  <c r="DG17" i="7"/>
  <c r="DF17" i="7"/>
  <c r="DE17" i="7"/>
  <c r="DD17" i="7"/>
  <c r="DC17" i="7"/>
  <c r="DB17" i="7"/>
  <c r="DA17" i="7"/>
  <c r="CZ17" i="7"/>
  <c r="CY17" i="7"/>
  <c r="CX17" i="7"/>
  <c r="CW17" i="7"/>
  <c r="CV17" i="7"/>
  <c r="CU17" i="7"/>
  <c r="CT17" i="7"/>
  <c r="CS17" i="7"/>
  <c r="CR17" i="7"/>
  <c r="CQ17" i="7"/>
  <c r="CP17" i="7"/>
  <c r="CO17" i="7"/>
  <c r="CN17" i="7"/>
  <c r="CM17" i="7"/>
  <c r="CL17" i="7"/>
  <c r="CK17" i="7"/>
  <c r="CJ17" i="7"/>
  <c r="CI17" i="7"/>
  <c r="FN16" i="7"/>
  <c r="FM16" i="7"/>
  <c r="FL16" i="7"/>
  <c r="FK16" i="7"/>
  <c r="FJ16" i="7"/>
  <c r="FI16" i="7"/>
  <c r="FH16" i="7"/>
  <c r="FG16" i="7"/>
  <c r="FF16" i="7"/>
  <c r="FE16" i="7"/>
  <c r="FD16" i="7"/>
  <c r="FC16" i="7"/>
  <c r="FB16" i="7"/>
  <c r="FA16" i="7"/>
  <c r="EZ16" i="7"/>
  <c r="EY16" i="7"/>
  <c r="EX16" i="7"/>
  <c r="EW16" i="7"/>
  <c r="EV16" i="7"/>
  <c r="EU16" i="7"/>
  <c r="ET16" i="7"/>
  <c r="ES16" i="7"/>
  <c r="ER16" i="7"/>
  <c r="EQ16" i="7"/>
  <c r="EP16" i="7"/>
  <c r="EO16" i="7"/>
  <c r="EN16" i="7"/>
  <c r="EM16" i="7"/>
  <c r="EL16" i="7"/>
  <c r="EK16" i="7"/>
  <c r="EJ16" i="7"/>
  <c r="EI16" i="7"/>
  <c r="EH16" i="7"/>
  <c r="EG16" i="7"/>
  <c r="EF16" i="7"/>
  <c r="EE16" i="7"/>
  <c r="ED16" i="7"/>
  <c r="EC16" i="7"/>
  <c r="EB16" i="7"/>
  <c r="EA16" i="7"/>
  <c r="DZ16" i="7"/>
  <c r="DY16" i="7"/>
  <c r="DX16" i="7"/>
  <c r="DW16" i="7"/>
  <c r="DV16" i="7"/>
  <c r="DU16" i="7"/>
  <c r="DT16" i="7"/>
  <c r="DS16" i="7"/>
  <c r="DR16" i="7"/>
  <c r="DQ16" i="7"/>
  <c r="DP16" i="7"/>
  <c r="DO16" i="7"/>
  <c r="DN16" i="7"/>
  <c r="DM16" i="7"/>
  <c r="DL16" i="7"/>
  <c r="DK16" i="7"/>
  <c r="DJ16" i="7"/>
  <c r="DI16" i="7"/>
  <c r="DH16" i="7"/>
  <c r="DG16" i="7"/>
  <c r="DF16" i="7"/>
  <c r="DE16" i="7"/>
  <c r="DD16" i="7"/>
  <c r="DC16" i="7"/>
  <c r="DB16" i="7"/>
  <c r="DA16" i="7"/>
  <c r="CZ16" i="7"/>
  <c r="CY16" i="7"/>
  <c r="CX16" i="7"/>
  <c r="CW16" i="7"/>
  <c r="CV16" i="7"/>
  <c r="CU16" i="7"/>
  <c r="CT16" i="7"/>
  <c r="CS16" i="7"/>
  <c r="CR16" i="7"/>
  <c r="CQ16" i="7"/>
  <c r="CP16" i="7"/>
  <c r="CO16" i="7"/>
  <c r="CN16" i="7"/>
  <c r="CM16" i="7"/>
  <c r="CL16" i="7"/>
  <c r="CK16" i="7"/>
  <c r="CJ16" i="7"/>
  <c r="CI16" i="7"/>
  <c r="FN15" i="7"/>
  <c r="FM15" i="7"/>
  <c r="FL15" i="7"/>
  <c r="FK15" i="7"/>
  <c r="FJ15" i="7"/>
  <c r="FI15" i="7"/>
  <c r="FH15" i="7"/>
  <c r="FG15" i="7"/>
  <c r="FF15" i="7"/>
  <c r="FE15" i="7"/>
  <c r="FD15" i="7"/>
  <c r="FC15" i="7"/>
  <c r="FB15" i="7"/>
  <c r="FA15" i="7"/>
  <c r="EZ15" i="7"/>
  <c r="EY15" i="7"/>
  <c r="EX15" i="7"/>
  <c r="EW15" i="7"/>
  <c r="EV15" i="7"/>
  <c r="EU15" i="7"/>
  <c r="ET15" i="7"/>
  <c r="ES15" i="7"/>
  <c r="ER15" i="7"/>
  <c r="EQ15" i="7"/>
  <c r="EP15" i="7"/>
  <c r="EO15" i="7"/>
  <c r="EN15" i="7"/>
  <c r="EM15" i="7"/>
  <c r="EL15" i="7"/>
  <c r="EK15" i="7"/>
  <c r="EJ15" i="7"/>
  <c r="EI15" i="7"/>
  <c r="EH15" i="7"/>
  <c r="EG15" i="7"/>
  <c r="EF15" i="7"/>
  <c r="EE15" i="7"/>
  <c r="ED15" i="7"/>
  <c r="EC15" i="7"/>
  <c r="EB15" i="7"/>
  <c r="EA15" i="7"/>
  <c r="DZ15" i="7"/>
  <c r="DY15" i="7"/>
  <c r="DX15" i="7"/>
  <c r="DW15" i="7"/>
  <c r="DV15" i="7"/>
  <c r="DU15" i="7"/>
  <c r="DT15" i="7"/>
  <c r="DS15" i="7"/>
  <c r="DR15" i="7"/>
  <c r="DQ15" i="7"/>
  <c r="DP15" i="7"/>
  <c r="DO15" i="7"/>
  <c r="DN15" i="7"/>
  <c r="DM15" i="7"/>
  <c r="DL15" i="7"/>
  <c r="DK15" i="7"/>
  <c r="DJ15" i="7"/>
  <c r="DI15" i="7"/>
  <c r="DH15" i="7"/>
  <c r="DG15" i="7"/>
  <c r="DF15" i="7"/>
  <c r="DE15" i="7"/>
  <c r="DD15" i="7"/>
  <c r="DC15" i="7"/>
  <c r="DB15" i="7"/>
  <c r="DA15" i="7"/>
  <c r="CZ15" i="7"/>
  <c r="CY15" i="7"/>
  <c r="CX15" i="7"/>
  <c r="CW15" i="7"/>
  <c r="CV15" i="7"/>
  <c r="CU15" i="7"/>
  <c r="CT15" i="7"/>
  <c r="CS15" i="7"/>
  <c r="CR15" i="7"/>
  <c r="CQ15" i="7"/>
  <c r="CP15" i="7"/>
  <c r="CO15" i="7"/>
  <c r="CN15" i="7"/>
  <c r="CM15" i="7"/>
  <c r="CL15" i="7"/>
  <c r="CK15" i="7"/>
  <c r="CJ15" i="7"/>
  <c r="CI15" i="7"/>
  <c r="FN14" i="7"/>
  <c r="FM14" i="7"/>
  <c r="FL14" i="7"/>
  <c r="FK14" i="7"/>
  <c r="FJ14" i="7"/>
  <c r="FI14" i="7"/>
  <c r="FH14" i="7"/>
  <c r="FG14" i="7"/>
  <c r="FF14" i="7"/>
  <c r="FE14" i="7"/>
  <c r="FD14" i="7"/>
  <c r="FC14" i="7"/>
  <c r="FB14" i="7"/>
  <c r="FA14" i="7"/>
  <c r="EZ14" i="7"/>
  <c r="EY14" i="7"/>
  <c r="EX14" i="7"/>
  <c r="EW14" i="7"/>
  <c r="EV14" i="7"/>
  <c r="EU14" i="7"/>
  <c r="ET14" i="7"/>
  <c r="ES14" i="7"/>
  <c r="ER14" i="7"/>
  <c r="EQ14" i="7"/>
  <c r="EP14" i="7"/>
  <c r="EO14" i="7"/>
  <c r="EN14" i="7"/>
  <c r="EM14" i="7"/>
  <c r="EL14" i="7"/>
  <c r="EK14" i="7"/>
  <c r="EJ14" i="7"/>
  <c r="EI14" i="7"/>
  <c r="EH14" i="7"/>
  <c r="EG14" i="7"/>
  <c r="EF14" i="7"/>
  <c r="EE14" i="7"/>
  <c r="ED14" i="7"/>
  <c r="EC14" i="7"/>
  <c r="EB14" i="7"/>
  <c r="EA14" i="7"/>
  <c r="DZ14" i="7"/>
  <c r="DY14" i="7"/>
  <c r="DX14" i="7"/>
  <c r="DW14" i="7"/>
  <c r="DV14" i="7"/>
  <c r="DU14" i="7"/>
  <c r="DT14" i="7"/>
  <c r="DS14" i="7"/>
  <c r="DR14" i="7"/>
  <c r="DQ14" i="7"/>
  <c r="DP14" i="7"/>
  <c r="DO14" i="7"/>
  <c r="DN14" i="7"/>
  <c r="DM14" i="7"/>
  <c r="DL14" i="7"/>
  <c r="DK14" i="7"/>
  <c r="DJ14" i="7"/>
  <c r="DI14" i="7"/>
  <c r="DH14" i="7"/>
  <c r="DG14" i="7"/>
  <c r="DF14" i="7"/>
  <c r="DE14" i="7"/>
  <c r="DD14" i="7"/>
  <c r="DC14" i="7"/>
  <c r="DB14" i="7"/>
  <c r="DA14" i="7"/>
  <c r="CZ14" i="7"/>
  <c r="CY14" i="7"/>
  <c r="CX14" i="7"/>
  <c r="CW14" i="7"/>
  <c r="CV14" i="7"/>
  <c r="CU14" i="7"/>
  <c r="CT14" i="7"/>
  <c r="CS14" i="7"/>
  <c r="CR14" i="7"/>
  <c r="CQ14" i="7"/>
  <c r="CP14" i="7"/>
  <c r="CO14" i="7"/>
  <c r="CN14" i="7"/>
  <c r="CM14" i="7"/>
  <c r="CL14" i="7"/>
  <c r="CK14" i="7"/>
  <c r="CJ14" i="7"/>
  <c r="CI14" i="7"/>
  <c r="FN13" i="7"/>
  <c r="FM13" i="7"/>
  <c r="FL13" i="7"/>
  <c r="FK13" i="7"/>
  <c r="FJ13" i="7"/>
  <c r="FI13" i="7"/>
  <c r="FH13" i="7"/>
  <c r="FG13" i="7"/>
  <c r="FF13" i="7"/>
  <c r="FE13" i="7"/>
  <c r="FD13" i="7"/>
  <c r="FC13" i="7"/>
  <c r="FB13" i="7"/>
  <c r="FA13" i="7"/>
  <c r="EZ13" i="7"/>
  <c r="EY13" i="7"/>
  <c r="EX13" i="7"/>
  <c r="EW13" i="7"/>
  <c r="EV13" i="7"/>
  <c r="EU13" i="7"/>
  <c r="ET13" i="7"/>
  <c r="ES13" i="7"/>
  <c r="ER13" i="7"/>
  <c r="EQ13" i="7"/>
  <c r="EP13" i="7"/>
  <c r="EO13" i="7"/>
  <c r="EN13" i="7"/>
  <c r="EM13" i="7"/>
  <c r="EL13" i="7"/>
  <c r="EK13" i="7"/>
  <c r="EJ13" i="7"/>
  <c r="EI13" i="7"/>
  <c r="EH13" i="7"/>
  <c r="EG13" i="7"/>
  <c r="EF13" i="7"/>
  <c r="EE13" i="7"/>
  <c r="ED13" i="7"/>
  <c r="EC13" i="7"/>
  <c r="EB13" i="7"/>
  <c r="EA13" i="7"/>
  <c r="DZ13" i="7"/>
  <c r="DY13" i="7"/>
  <c r="DX13" i="7"/>
  <c r="DW13" i="7"/>
  <c r="DV13" i="7"/>
  <c r="DU13" i="7"/>
  <c r="DT13" i="7"/>
  <c r="DS13" i="7"/>
  <c r="DR13" i="7"/>
  <c r="DQ13" i="7"/>
  <c r="DP13" i="7"/>
  <c r="DO13" i="7"/>
  <c r="DN13" i="7"/>
  <c r="DM13" i="7"/>
  <c r="DL13" i="7"/>
  <c r="DK13" i="7"/>
  <c r="DJ13" i="7"/>
  <c r="DI13" i="7"/>
  <c r="DH13" i="7"/>
  <c r="DG13" i="7"/>
  <c r="DF13" i="7"/>
  <c r="DE13" i="7"/>
  <c r="DD13" i="7"/>
  <c r="DC13" i="7"/>
  <c r="DB13" i="7"/>
  <c r="DA13" i="7"/>
  <c r="CZ13" i="7"/>
  <c r="CY13" i="7"/>
  <c r="CX13" i="7"/>
  <c r="CW13" i="7"/>
  <c r="CV13" i="7"/>
  <c r="CU13" i="7"/>
  <c r="CT13" i="7"/>
  <c r="CS13" i="7"/>
  <c r="CR13" i="7"/>
  <c r="CQ13" i="7"/>
  <c r="CP13" i="7"/>
  <c r="CO13" i="7"/>
  <c r="CN13" i="7"/>
  <c r="CM13" i="7"/>
  <c r="CL13" i="7"/>
  <c r="CK13" i="7"/>
  <c r="CJ13" i="7"/>
  <c r="CI13" i="7"/>
  <c r="FN12" i="7"/>
  <c r="FM12" i="7"/>
  <c r="FL12" i="7"/>
  <c r="FK12" i="7"/>
  <c r="FJ12" i="7"/>
  <c r="FI12" i="7"/>
  <c r="FH12" i="7"/>
  <c r="FG12" i="7"/>
  <c r="FF12" i="7"/>
  <c r="FE12" i="7"/>
  <c r="FD12" i="7"/>
  <c r="FC12" i="7"/>
  <c r="FB12" i="7"/>
  <c r="FA12" i="7"/>
  <c r="EZ12" i="7"/>
  <c r="EY12" i="7"/>
  <c r="EX12" i="7"/>
  <c r="EW12" i="7"/>
  <c r="EV12" i="7"/>
  <c r="EU12" i="7"/>
  <c r="ET12" i="7"/>
  <c r="ES12" i="7"/>
  <c r="ER12" i="7"/>
  <c r="EQ12" i="7"/>
  <c r="EP12" i="7"/>
  <c r="EO12" i="7"/>
  <c r="EN12" i="7"/>
  <c r="EM12" i="7"/>
  <c r="EL12" i="7"/>
  <c r="EK12" i="7"/>
  <c r="EJ12" i="7"/>
  <c r="EI12" i="7"/>
  <c r="EH12" i="7"/>
  <c r="EG12" i="7"/>
  <c r="EF12" i="7"/>
  <c r="EE12" i="7"/>
  <c r="ED12" i="7"/>
  <c r="EC12" i="7"/>
  <c r="EB12" i="7"/>
  <c r="EA12" i="7"/>
  <c r="DZ12" i="7"/>
  <c r="DY12" i="7"/>
  <c r="DX12" i="7"/>
  <c r="DW12" i="7"/>
  <c r="DV12" i="7"/>
  <c r="DU12" i="7"/>
  <c r="DT12" i="7"/>
  <c r="DS12" i="7"/>
  <c r="DR12" i="7"/>
  <c r="DQ12" i="7"/>
  <c r="DP12" i="7"/>
  <c r="DO12" i="7"/>
  <c r="DN12" i="7"/>
  <c r="DM12" i="7"/>
  <c r="DL12" i="7"/>
  <c r="DK12" i="7"/>
  <c r="DJ12" i="7"/>
  <c r="DI12" i="7"/>
  <c r="DH12" i="7"/>
  <c r="DG12" i="7"/>
  <c r="DF12" i="7"/>
  <c r="DE12" i="7"/>
  <c r="DD12" i="7"/>
  <c r="DC12" i="7"/>
  <c r="DB12" i="7"/>
  <c r="DA12" i="7"/>
  <c r="CZ12" i="7"/>
  <c r="CY12" i="7"/>
  <c r="CX12" i="7"/>
  <c r="CW12" i="7"/>
  <c r="CV12" i="7"/>
  <c r="CU12" i="7"/>
  <c r="CT12" i="7"/>
  <c r="CS12" i="7"/>
  <c r="CR12" i="7"/>
  <c r="CQ12" i="7"/>
  <c r="CP12" i="7"/>
  <c r="CO12" i="7"/>
  <c r="CN12" i="7"/>
  <c r="CM12" i="7"/>
  <c r="CL12" i="7"/>
  <c r="CK12" i="7"/>
  <c r="CJ12" i="7"/>
  <c r="CI12" i="7"/>
  <c r="FN11" i="7"/>
  <c r="FM11" i="7"/>
  <c r="FL11" i="7"/>
  <c r="FK11" i="7"/>
  <c r="FJ11" i="7"/>
  <c r="FI11" i="7"/>
  <c r="FH11" i="7"/>
  <c r="FG11" i="7"/>
  <c r="FF11" i="7"/>
  <c r="FE11" i="7"/>
  <c r="FD11" i="7"/>
  <c r="FC11" i="7"/>
  <c r="FB11" i="7"/>
  <c r="FA11" i="7"/>
  <c r="EZ11" i="7"/>
  <c r="EY11" i="7"/>
  <c r="EX11" i="7"/>
  <c r="EW11" i="7"/>
  <c r="EV11" i="7"/>
  <c r="EU11" i="7"/>
  <c r="ET11" i="7"/>
  <c r="ES11" i="7"/>
  <c r="ER11" i="7"/>
  <c r="EQ11" i="7"/>
  <c r="EP11" i="7"/>
  <c r="EO11" i="7"/>
  <c r="EN11" i="7"/>
  <c r="EM11" i="7"/>
  <c r="EL11" i="7"/>
  <c r="EK11" i="7"/>
  <c r="EJ11" i="7"/>
  <c r="EI11" i="7"/>
  <c r="EH11" i="7"/>
  <c r="EG11" i="7"/>
  <c r="EF11" i="7"/>
  <c r="EE11" i="7"/>
  <c r="ED11" i="7"/>
  <c r="EC11" i="7"/>
  <c r="EB11" i="7"/>
  <c r="EA11" i="7"/>
  <c r="DZ11" i="7"/>
  <c r="DY11" i="7"/>
  <c r="DX11" i="7"/>
  <c r="DW11" i="7"/>
  <c r="DV11" i="7"/>
  <c r="DU11" i="7"/>
  <c r="DT11" i="7"/>
  <c r="DS11" i="7"/>
  <c r="DR11" i="7"/>
  <c r="DQ11" i="7"/>
  <c r="DP11" i="7"/>
  <c r="DO11" i="7"/>
  <c r="DN11" i="7"/>
  <c r="DM11" i="7"/>
  <c r="DL11" i="7"/>
  <c r="DK11" i="7"/>
  <c r="DJ11" i="7"/>
  <c r="DI11" i="7"/>
  <c r="DH11" i="7"/>
  <c r="DG11" i="7"/>
  <c r="DF11" i="7"/>
  <c r="DE11" i="7"/>
  <c r="DD11" i="7"/>
  <c r="DC11" i="7"/>
  <c r="DB11" i="7"/>
  <c r="DA11" i="7"/>
  <c r="CZ11" i="7"/>
  <c r="CY11" i="7"/>
  <c r="CX11" i="7"/>
  <c r="CW11" i="7"/>
  <c r="CV11" i="7"/>
  <c r="CU11" i="7"/>
  <c r="CT11" i="7"/>
  <c r="CS11" i="7"/>
  <c r="CR11" i="7"/>
  <c r="CQ11" i="7"/>
  <c r="CP11" i="7"/>
  <c r="CO11" i="7"/>
  <c r="CN11" i="7"/>
  <c r="CM11" i="7"/>
  <c r="CL11" i="7"/>
  <c r="CK11" i="7"/>
  <c r="CJ11" i="7"/>
  <c r="CI11" i="7"/>
  <c r="FN10" i="7"/>
  <c r="FM10" i="7"/>
  <c r="FL10" i="7"/>
  <c r="FK10" i="7"/>
  <c r="FJ10" i="7"/>
  <c r="FI10" i="7"/>
  <c r="FH10" i="7"/>
  <c r="FG10" i="7"/>
  <c r="FF10" i="7"/>
  <c r="FE10" i="7"/>
  <c r="FD10" i="7"/>
  <c r="FC10" i="7"/>
  <c r="FB10" i="7"/>
  <c r="FA10" i="7"/>
  <c r="EZ10" i="7"/>
  <c r="EY10" i="7"/>
  <c r="EX10" i="7"/>
  <c r="EW10" i="7"/>
  <c r="EV10" i="7"/>
  <c r="EU10" i="7"/>
  <c r="ET10" i="7"/>
  <c r="ES10" i="7"/>
  <c r="ER10" i="7"/>
  <c r="EQ10" i="7"/>
  <c r="EP10" i="7"/>
  <c r="EO10" i="7"/>
  <c r="EN10" i="7"/>
  <c r="EM10" i="7"/>
  <c r="EL10" i="7"/>
  <c r="EK10" i="7"/>
  <c r="EJ10" i="7"/>
  <c r="EI10" i="7"/>
  <c r="EH10" i="7"/>
  <c r="EG10" i="7"/>
  <c r="EF10" i="7"/>
  <c r="EE10" i="7"/>
  <c r="ED10" i="7"/>
  <c r="EC10" i="7"/>
  <c r="EB10" i="7"/>
  <c r="EA10" i="7"/>
  <c r="DZ10" i="7"/>
  <c r="DY10" i="7"/>
  <c r="DX10" i="7"/>
  <c r="DW10" i="7"/>
  <c r="DV10" i="7"/>
  <c r="DU10" i="7"/>
  <c r="DT10" i="7"/>
  <c r="DS10" i="7"/>
  <c r="DR10" i="7"/>
  <c r="DQ10" i="7"/>
  <c r="DP10" i="7"/>
  <c r="DO10" i="7"/>
  <c r="DN10" i="7"/>
  <c r="DM10" i="7"/>
  <c r="DL10" i="7"/>
  <c r="DK10" i="7"/>
  <c r="DJ10" i="7"/>
  <c r="DI10" i="7"/>
  <c r="DH10" i="7"/>
  <c r="DG10" i="7"/>
  <c r="DF10" i="7"/>
  <c r="DE10" i="7"/>
  <c r="DD10" i="7"/>
  <c r="DC10" i="7"/>
  <c r="DB10" i="7"/>
  <c r="DA10" i="7"/>
  <c r="CZ10" i="7"/>
  <c r="CY10" i="7"/>
  <c r="CX10" i="7"/>
  <c r="CW10" i="7"/>
  <c r="CV10" i="7"/>
  <c r="CU10" i="7"/>
  <c r="CT10" i="7"/>
  <c r="CS10" i="7"/>
  <c r="CR10" i="7"/>
  <c r="CQ10" i="7"/>
  <c r="CP10" i="7"/>
  <c r="CO10" i="7"/>
  <c r="CN10" i="7"/>
  <c r="CM10" i="7"/>
  <c r="CL10" i="7"/>
  <c r="CK10" i="7"/>
  <c r="CJ10" i="7"/>
  <c r="CI10" i="7"/>
  <c r="FN9" i="7"/>
  <c r="FM9" i="7"/>
  <c r="FL9" i="7"/>
  <c r="FK9" i="7"/>
  <c r="FJ9" i="7"/>
  <c r="FI9" i="7"/>
  <c r="FH9" i="7"/>
  <c r="FG9" i="7"/>
  <c r="FF9" i="7"/>
  <c r="FE9" i="7"/>
  <c r="FD9" i="7"/>
  <c r="FC9" i="7"/>
  <c r="FB9" i="7"/>
  <c r="FA9" i="7"/>
  <c r="EZ9" i="7"/>
  <c r="EY9" i="7"/>
  <c r="EX9" i="7"/>
  <c r="EW9" i="7"/>
  <c r="EV9" i="7"/>
  <c r="EU9" i="7"/>
  <c r="ET9" i="7"/>
  <c r="ES9" i="7"/>
  <c r="ER9" i="7"/>
  <c r="EQ9" i="7"/>
  <c r="EP9" i="7"/>
  <c r="EO9" i="7"/>
  <c r="EN9" i="7"/>
  <c r="EM9" i="7"/>
  <c r="EL9" i="7"/>
  <c r="EK9" i="7"/>
  <c r="EJ9" i="7"/>
  <c r="EI9" i="7"/>
  <c r="EH9" i="7"/>
  <c r="EG9" i="7"/>
  <c r="EF9" i="7"/>
  <c r="EE9" i="7"/>
  <c r="ED9" i="7"/>
  <c r="EC9" i="7"/>
  <c r="EB9" i="7"/>
  <c r="EA9" i="7"/>
  <c r="DZ9" i="7"/>
  <c r="DY9" i="7"/>
  <c r="DX9" i="7"/>
  <c r="DW9" i="7"/>
  <c r="DV9" i="7"/>
  <c r="DU9" i="7"/>
  <c r="DT9" i="7"/>
  <c r="DS9" i="7"/>
  <c r="DR9" i="7"/>
  <c r="DQ9" i="7"/>
  <c r="DP9" i="7"/>
  <c r="DO9" i="7"/>
  <c r="DN9" i="7"/>
  <c r="DM9" i="7"/>
  <c r="DL9" i="7"/>
  <c r="DK9" i="7"/>
  <c r="DJ9" i="7"/>
  <c r="DI9" i="7"/>
  <c r="DH9" i="7"/>
  <c r="DG9" i="7"/>
  <c r="DF9" i="7"/>
  <c r="DE9" i="7"/>
  <c r="DD9" i="7"/>
  <c r="DC9" i="7"/>
  <c r="DB9" i="7"/>
  <c r="DA9" i="7"/>
  <c r="CZ9" i="7"/>
  <c r="CY9" i="7"/>
  <c r="CX9" i="7"/>
  <c r="CW9" i="7"/>
  <c r="CV9" i="7"/>
  <c r="CU9" i="7"/>
  <c r="CT9" i="7"/>
  <c r="CS9" i="7"/>
  <c r="CR9" i="7"/>
  <c r="CQ9" i="7"/>
  <c r="CP9" i="7"/>
  <c r="CO9" i="7"/>
  <c r="CN9" i="7"/>
  <c r="CM9" i="7"/>
  <c r="CL9" i="7"/>
  <c r="CK9" i="7"/>
  <c r="CJ9" i="7"/>
  <c r="CI9" i="7"/>
  <c r="FN8" i="7"/>
  <c r="FM8" i="7"/>
  <c r="FL8" i="7"/>
  <c r="FK8" i="7"/>
  <c r="FJ8" i="7"/>
  <c r="FI8" i="7"/>
  <c r="FH8" i="7"/>
  <c r="FG8" i="7"/>
  <c r="FF8" i="7"/>
  <c r="FE8" i="7"/>
  <c r="FD8" i="7"/>
  <c r="FC8" i="7"/>
  <c r="FB8" i="7"/>
  <c r="FA8" i="7"/>
  <c r="EZ8" i="7"/>
  <c r="EY8" i="7"/>
  <c r="EX8" i="7"/>
  <c r="EW8" i="7"/>
  <c r="EV8" i="7"/>
  <c r="EU8" i="7"/>
  <c r="ET8" i="7"/>
  <c r="ES8" i="7"/>
  <c r="ER8" i="7"/>
  <c r="EQ8" i="7"/>
  <c r="EP8" i="7"/>
  <c r="EO8" i="7"/>
  <c r="EN8" i="7"/>
  <c r="EM8" i="7"/>
  <c r="EL8" i="7"/>
  <c r="EK8" i="7"/>
  <c r="EJ8" i="7"/>
  <c r="EI8" i="7"/>
  <c r="EH8" i="7"/>
  <c r="EG8" i="7"/>
  <c r="EF8" i="7"/>
  <c r="EE8" i="7"/>
  <c r="ED8" i="7"/>
  <c r="EC8" i="7"/>
  <c r="EB8" i="7"/>
  <c r="EA8" i="7"/>
  <c r="DZ8" i="7"/>
  <c r="DY8" i="7"/>
  <c r="DX8" i="7"/>
  <c r="DW8" i="7"/>
  <c r="DV8" i="7"/>
  <c r="DU8" i="7"/>
  <c r="DT8" i="7"/>
  <c r="DS8" i="7"/>
  <c r="DR8" i="7"/>
  <c r="DQ8" i="7"/>
  <c r="DP8" i="7"/>
  <c r="DO8" i="7"/>
  <c r="DN8" i="7"/>
  <c r="DM8" i="7"/>
  <c r="DL8" i="7"/>
  <c r="DK8" i="7"/>
  <c r="DJ8" i="7"/>
  <c r="DI8" i="7"/>
  <c r="DH8" i="7"/>
  <c r="DG8" i="7"/>
  <c r="DF8" i="7"/>
  <c r="DE8" i="7"/>
  <c r="DD8" i="7"/>
  <c r="DC8" i="7"/>
  <c r="DB8" i="7"/>
  <c r="DA8" i="7"/>
  <c r="CZ8" i="7"/>
  <c r="CY8" i="7"/>
  <c r="CX8" i="7"/>
  <c r="CW8" i="7"/>
  <c r="CV8" i="7"/>
  <c r="CU8" i="7"/>
  <c r="CT8" i="7"/>
  <c r="CS8" i="7"/>
  <c r="CR8" i="7"/>
  <c r="CQ8" i="7"/>
  <c r="CP8" i="7"/>
  <c r="CO8" i="7"/>
  <c r="CN8" i="7"/>
  <c r="CM8" i="7"/>
  <c r="CL8" i="7"/>
  <c r="CK8" i="7"/>
  <c r="CJ8" i="7"/>
  <c r="CI8" i="7"/>
  <c r="FN7" i="7"/>
  <c r="FM7" i="7"/>
  <c r="FL7" i="7"/>
  <c r="FK7" i="7"/>
  <c r="FJ7" i="7"/>
  <c r="FI7" i="7"/>
  <c r="FH7" i="7"/>
  <c r="FG7" i="7"/>
  <c r="FF7" i="7"/>
  <c r="FE7" i="7"/>
  <c r="FD7" i="7"/>
  <c r="FC7" i="7"/>
  <c r="FB7" i="7"/>
  <c r="FA7" i="7"/>
  <c r="EZ7" i="7"/>
  <c r="EY7" i="7"/>
  <c r="EX7" i="7"/>
  <c r="EW7" i="7"/>
  <c r="EV7" i="7"/>
  <c r="EU7" i="7"/>
  <c r="ET7" i="7"/>
  <c r="ES7" i="7"/>
  <c r="ER7" i="7"/>
  <c r="EQ7" i="7"/>
  <c r="EP7" i="7"/>
  <c r="EO7" i="7"/>
  <c r="EN7" i="7"/>
  <c r="EM7" i="7"/>
  <c r="EL7" i="7"/>
  <c r="EK7" i="7"/>
  <c r="EJ7" i="7"/>
  <c r="EI7" i="7"/>
  <c r="EH7" i="7"/>
  <c r="EG7" i="7"/>
  <c r="EF7" i="7"/>
  <c r="EE7" i="7"/>
  <c r="ED7" i="7"/>
  <c r="EC7" i="7"/>
  <c r="EB7" i="7"/>
  <c r="EA7" i="7"/>
  <c r="DZ7" i="7"/>
  <c r="DY7" i="7"/>
  <c r="DX7" i="7"/>
  <c r="DW7" i="7"/>
  <c r="DV7" i="7"/>
  <c r="DU7" i="7"/>
  <c r="DT7" i="7"/>
  <c r="DS7" i="7"/>
  <c r="DR7" i="7"/>
  <c r="DQ7" i="7"/>
  <c r="DP7" i="7"/>
  <c r="DO7" i="7"/>
  <c r="DN7" i="7"/>
  <c r="DM7" i="7"/>
  <c r="DL7" i="7"/>
  <c r="DK7" i="7"/>
  <c r="DJ7" i="7"/>
  <c r="DI7" i="7"/>
  <c r="DH7" i="7"/>
  <c r="DG7" i="7"/>
  <c r="DF7" i="7"/>
  <c r="DE7" i="7"/>
  <c r="DD7" i="7"/>
  <c r="DC7" i="7"/>
  <c r="DB7" i="7"/>
  <c r="DA7" i="7"/>
  <c r="CZ7" i="7"/>
  <c r="CY7" i="7"/>
  <c r="CX7" i="7"/>
  <c r="CW7" i="7"/>
  <c r="CV7" i="7"/>
  <c r="CU7" i="7"/>
  <c r="CT7" i="7"/>
  <c r="CS7" i="7"/>
  <c r="CR7" i="7"/>
  <c r="CQ7" i="7"/>
  <c r="CP7" i="7"/>
  <c r="CO7" i="7"/>
  <c r="CN7" i="7"/>
  <c r="CM7" i="7"/>
  <c r="CL7" i="7"/>
  <c r="CK7" i="7"/>
  <c r="CJ7" i="7"/>
  <c r="CI7" i="7"/>
  <c r="FN6" i="7"/>
  <c r="FM6" i="7"/>
  <c r="FL6" i="7"/>
  <c r="FK6" i="7"/>
  <c r="FJ6" i="7"/>
  <c r="FI6" i="7"/>
  <c r="FH6" i="7"/>
  <c r="FG6" i="7"/>
  <c r="FF6" i="7"/>
  <c r="FE6" i="7"/>
  <c r="FD6" i="7"/>
  <c r="FC6" i="7"/>
  <c r="FB6" i="7"/>
  <c r="FA6" i="7"/>
  <c r="EZ6" i="7"/>
  <c r="EY6" i="7"/>
  <c r="EX6" i="7"/>
  <c r="EW6" i="7"/>
  <c r="EV6" i="7"/>
  <c r="EU6" i="7"/>
  <c r="ET6" i="7"/>
  <c r="ES6" i="7"/>
  <c r="ER6" i="7"/>
  <c r="EQ6" i="7"/>
  <c r="EP6" i="7"/>
  <c r="EO6" i="7"/>
  <c r="EN6" i="7"/>
  <c r="EM6" i="7"/>
  <c r="EL6" i="7"/>
  <c r="EK6" i="7"/>
  <c r="EJ6" i="7"/>
  <c r="EI6" i="7"/>
  <c r="EH6" i="7"/>
  <c r="EG6" i="7"/>
  <c r="EF6" i="7"/>
  <c r="EE6" i="7"/>
  <c r="ED6" i="7"/>
  <c r="EC6" i="7"/>
  <c r="EB6" i="7"/>
  <c r="EA6" i="7"/>
  <c r="DZ6" i="7"/>
  <c r="DY6" i="7"/>
  <c r="DX6" i="7"/>
  <c r="DW6" i="7"/>
  <c r="DV6" i="7"/>
  <c r="DU6" i="7"/>
  <c r="DT6" i="7"/>
  <c r="DS6" i="7"/>
  <c r="DR6" i="7"/>
  <c r="DQ6" i="7"/>
  <c r="DP6" i="7"/>
  <c r="DO6" i="7"/>
  <c r="DN6" i="7"/>
  <c r="DM6" i="7"/>
  <c r="DL6" i="7"/>
  <c r="DK6" i="7"/>
  <c r="DJ6" i="7"/>
  <c r="DI6" i="7"/>
  <c r="DH6" i="7"/>
  <c r="DG6" i="7"/>
  <c r="DF6" i="7"/>
  <c r="DE6" i="7"/>
  <c r="DD6" i="7"/>
  <c r="DC6" i="7"/>
  <c r="DB6" i="7"/>
  <c r="DA6" i="7"/>
  <c r="CZ6" i="7"/>
  <c r="CY6" i="7"/>
  <c r="CX6" i="7"/>
  <c r="CW6" i="7"/>
  <c r="CV6" i="7"/>
  <c r="CU6" i="7"/>
  <c r="CT6" i="7"/>
  <c r="CS6" i="7"/>
  <c r="CR6" i="7"/>
  <c r="CQ6" i="7"/>
  <c r="CP6" i="7"/>
  <c r="CO6" i="7"/>
  <c r="CN6" i="7"/>
  <c r="CM6" i="7"/>
  <c r="CL6" i="7"/>
  <c r="CK6" i="7"/>
  <c r="CJ6" i="7"/>
  <c r="CI6" i="7"/>
  <c r="FN5" i="7"/>
  <c r="FM5" i="7"/>
  <c r="FL5" i="7"/>
  <c r="FK5" i="7"/>
  <c r="FJ5" i="7"/>
  <c r="FI5" i="7"/>
  <c r="FH5" i="7"/>
  <c r="FG5" i="7"/>
  <c r="FF5" i="7"/>
  <c r="FE5" i="7"/>
  <c r="FD5" i="7"/>
  <c r="FC5" i="7"/>
  <c r="FB5" i="7"/>
  <c r="FA5" i="7"/>
  <c r="EZ5" i="7"/>
  <c r="EY5" i="7"/>
  <c r="EX5" i="7"/>
  <c r="EW5" i="7"/>
  <c r="EV5" i="7"/>
  <c r="EU5" i="7"/>
  <c r="ET5" i="7"/>
  <c r="ES5" i="7"/>
  <c r="ER5" i="7"/>
  <c r="EQ5" i="7"/>
  <c r="EP5" i="7"/>
  <c r="EO5" i="7"/>
  <c r="EN5" i="7"/>
  <c r="EM5" i="7"/>
  <c r="EL5" i="7"/>
  <c r="EK5" i="7"/>
  <c r="EJ5" i="7"/>
  <c r="EI5" i="7"/>
  <c r="EH5" i="7"/>
  <c r="EG5" i="7"/>
  <c r="EF5" i="7"/>
  <c r="EE5" i="7"/>
  <c r="ED5" i="7"/>
  <c r="EC5" i="7"/>
  <c r="EB5" i="7"/>
  <c r="EA5" i="7"/>
  <c r="DZ5" i="7"/>
  <c r="DY5" i="7"/>
  <c r="DX5" i="7"/>
  <c r="DW5" i="7"/>
  <c r="DV5" i="7"/>
  <c r="DU5" i="7"/>
  <c r="DT5" i="7"/>
  <c r="DS5" i="7"/>
  <c r="DR5" i="7"/>
  <c r="DQ5" i="7"/>
  <c r="DP5" i="7"/>
  <c r="DO5" i="7"/>
  <c r="DN5" i="7"/>
  <c r="DM5" i="7"/>
  <c r="DL5" i="7"/>
  <c r="DK5" i="7"/>
  <c r="DJ5" i="7"/>
  <c r="DI5" i="7"/>
  <c r="DH5" i="7"/>
  <c r="DG5" i="7"/>
  <c r="DF5" i="7"/>
  <c r="DE5" i="7"/>
  <c r="DD5" i="7"/>
  <c r="DC5" i="7"/>
  <c r="DB5" i="7"/>
  <c r="DA5" i="7"/>
  <c r="CZ5" i="7"/>
  <c r="CY5" i="7"/>
  <c r="CX5" i="7"/>
  <c r="CW5" i="7"/>
  <c r="CV5" i="7"/>
  <c r="CU5" i="7"/>
  <c r="CT5" i="7"/>
  <c r="CS5" i="7"/>
  <c r="CR5" i="7"/>
  <c r="CQ5" i="7"/>
  <c r="CP5" i="7"/>
  <c r="CO5" i="7"/>
  <c r="CN5" i="7"/>
  <c r="CM5" i="7"/>
  <c r="CL5" i="7"/>
  <c r="CK5" i="7"/>
  <c r="CJ5" i="7"/>
  <c r="CI5" i="7"/>
  <c r="FN4" i="7"/>
  <c r="FM4" i="7"/>
  <c r="FL4" i="7"/>
  <c r="FK4" i="7"/>
  <c r="FJ4" i="7"/>
  <c r="FI4" i="7"/>
  <c r="FH4" i="7"/>
  <c r="FG4" i="7"/>
  <c r="FF4" i="7"/>
  <c r="FE4" i="7"/>
  <c r="FD4" i="7"/>
  <c r="FC4" i="7"/>
  <c r="FB4" i="7"/>
  <c r="FA4" i="7"/>
  <c r="EZ4" i="7"/>
  <c r="EY4" i="7"/>
  <c r="EX4" i="7"/>
  <c r="EW4" i="7"/>
  <c r="EV4" i="7"/>
  <c r="EU4" i="7"/>
  <c r="ET4" i="7"/>
  <c r="ES4" i="7"/>
  <c r="ER4" i="7"/>
  <c r="EQ4" i="7"/>
  <c r="EP4" i="7"/>
  <c r="EO4" i="7"/>
  <c r="EN4" i="7"/>
  <c r="EM4" i="7"/>
  <c r="EL4" i="7"/>
  <c r="EK4" i="7"/>
  <c r="EJ4" i="7"/>
  <c r="EI4" i="7"/>
  <c r="EH4" i="7"/>
  <c r="EG4" i="7"/>
  <c r="EF4" i="7"/>
  <c r="EE4" i="7"/>
  <c r="ED4" i="7"/>
  <c r="EC4" i="7"/>
  <c r="EB4" i="7"/>
  <c r="EA4" i="7"/>
  <c r="DZ4" i="7"/>
  <c r="DY4" i="7"/>
  <c r="DX4" i="7"/>
  <c r="DW4" i="7"/>
  <c r="DV4" i="7"/>
  <c r="DU4" i="7"/>
  <c r="DT4" i="7"/>
  <c r="DS4" i="7"/>
  <c r="DR4" i="7"/>
  <c r="DQ4" i="7"/>
  <c r="DP4" i="7"/>
  <c r="DO4" i="7"/>
  <c r="DN4" i="7"/>
  <c r="DM4" i="7"/>
  <c r="DL4" i="7"/>
  <c r="DK4" i="7"/>
  <c r="DJ4" i="7"/>
  <c r="DI4" i="7"/>
  <c r="DH4" i="7"/>
  <c r="DG4" i="7"/>
  <c r="DF4" i="7"/>
  <c r="DE4" i="7"/>
  <c r="DD4" i="7"/>
  <c r="DC4" i="7"/>
  <c r="DB4" i="7"/>
  <c r="DA4" i="7"/>
  <c r="CZ4" i="7"/>
  <c r="CY4" i="7"/>
  <c r="CX4" i="7"/>
  <c r="CW4" i="7"/>
  <c r="CV4" i="7"/>
  <c r="CU4" i="7"/>
  <c r="CT4" i="7"/>
  <c r="CS4" i="7"/>
  <c r="CR4" i="7"/>
  <c r="CQ4" i="7"/>
  <c r="CP4" i="7"/>
  <c r="CO4" i="7"/>
  <c r="CN4" i="7"/>
  <c r="CM4" i="7"/>
  <c r="CL4" i="7"/>
  <c r="CK4" i="7"/>
  <c r="CJ4" i="7"/>
  <c r="CI4" i="7"/>
  <c r="FN3" i="7"/>
  <c r="FM3" i="7"/>
  <c r="FL3" i="7"/>
  <c r="FK3" i="7"/>
  <c r="FJ3" i="7"/>
  <c r="FI3" i="7"/>
  <c r="FH3" i="7"/>
  <c r="FG3" i="7"/>
  <c r="FF3" i="7"/>
  <c r="FE3" i="7"/>
  <c r="FD3" i="7"/>
  <c r="FC3" i="7"/>
  <c r="FB3" i="7"/>
  <c r="FA3" i="7"/>
  <c r="EZ3" i="7"/>
  <c r="EY3" i="7"/>
  <c r="EX3" i="7"/>
  <c r="EW3" i="7"/>
  <c r="EV3" i="7"/>
  <c r="EU3" i="7"/>
  <c r="ET3" i="7"/>
  <c r="ES3" i="7"/>
  <c r="ER3" i="7"/>
  <c r="EQ3" i="7"/>
  <c r="EP3" i="7"/>
  <c r="EO3" i="7"/>
  <c r="EN3" i="7"/>
  <c r="EM3" i="7"/>
  <c r="EL3" i="7"/>
  <c r="EK3" i="7"/>
  <c r="EJ3" i="7"/>
  <c r="EI3" i="7"/>
  <c r="EH3" i="7"/>
  <c r="EG3" i="7"/>
  <c r="EF3" i="7"/>
  <c r="EE3" i="7"/>
  <c r="ED3" i="7"/>
  <c r="EC3" i="7"/>
  <c r="EB3" i="7"/>
  <c r="EA3" i="7"/>
  <c r="DZ3" i="7"/>
  <c r="DY3" i="7"/>
  <c r="DX3" i="7"/>
  <c r="DW3" i="7"/>
  <c r="DV3" i="7"/>
  <c r="DU3" i="7"/>
  <c r="DT3" i="7"/>
  <c r="DS3" i="7"/>
  <c r="DR3" i="7"/>
  <c r="DQ3" i="7"/>
  <c r="DP3" i="7"/>
  <c r="DO3" i="7"/>
  <c r="DN3" i="7"/>
  <c r="DM3" i="7"/>
  <c r="DL3" i="7"/>
  <c r="DK3" i="7"/>
  <c r="DJ3" i="7"/>
  <c r="DI3" i="7"/>
  <c r="DH3" i="7"/>
  <c r="DG3" i="7"/>
  <c r="DF3" i="7"/>
  <c r="DE3" i="7"/>
  <c r="DD3" i="7"/>
  <c r="DC3" i="7"/>
  <c r="DB3" i="7"/>
  <c r="DA3" i="7"/>
  <c r="CZ3" i="7"/>
  <c r="CY3" i="7"/>
  <c r="CX3" i="7"/>
  <c r="CW3" i="7"/>
  <c r="CV3" i="7"/>
  <c r="CU3" i="7"/>
  <c r="CT3" i="7"/>
  <c r="CS3" i="7"/>
  <c r="CR3" i="7"/>
  <c r="CQ3" i="7"/>
  <c r="CP3" i="7"/>
  <c r="CO3" i="7"/>
  <c r="CN3" i="7"/>
  <c r="CM3" i="7"/>
  <c r="CL3" i="7"/>
  <c r="CK3" i="7"/>
  <c r="CJ3" i="7"/>
  <c r="CI3" i="7"/>
  <c r="FN2" i="7"/>
  <c r="FM2" i="7"/>
  <c r="FL2" i="7"/>
  <c r="FK2" i="7"/>
  <c r="FJ2" i="7"/>
  <c r="FI2" i="7"/>
  <c r="FH2" i="7"/>
  <c r="FG2" i="7"/>
  <c r="FF2" i="7"/>
  <c r="FE2" i="7"/>
  <c r="FD2" i="7"/>
  <c r="FC2" i="7"/>
  <c r="FB2" i="7"/>
  <c r="FA2" i="7"/>
  <c r="EZ2" i="7"/>
  <c r="EY2" i="7"/>
  <c r="EX2" i="7"/>
  <c r="EW2" i="7"/>
  <c r="EV2" i="7"/>
  <c r="EU2" i="7"/>
  <c r="ET2" i="7"/>
  <c r="ES2" i="7"/>
  <c r="ER2" i="7"/>
  <c r="EQ2" i="7"/>
  <c r="EP2" i="7"/>
  <c r="EO2" i="7"/>
  <c r="EN2" i="7"/>
  <c r="EM2" i="7"/>
  <c r="EL2" i="7"/>
  <c r="EK2" i="7"/>
  <c r="EJ2" i="7"/>
  <c r="EI2" i="7"/>
  <c r="EH2" i="7"/>
  <c r="EG2" i="7"/>
  <c r="EF2" i="7"/>
  <c r="EE2" i="7"/>
  <c r="ED2" i="7"/>
  <c r="EC2" i="7"/>
  <c r="EB2" i="7"/>
  <c r="EA2" i="7"/>
  <c r="DZ2" i="7"/>
  <c r="DY2" i="7"/>
  <c r="DX2" i="7"/>
  <c r="DW2" i="7"/>
  <c r="DV2" i="7"/>
  <c r="DU2" i="7"/>
  <c r="DT2" i="7"/>
  <c r="DS2" i="7"/>
  <c r="DR2" i="7"/>
  <c r="DQ2" i="7"/>
  <c r="DP2" i="7"/>
  <c r="DO2" i="7"/>
  <c r="DN2" i="7"/>
  <c r="DM2" i="7"/>
  <c r="DL2" i="7"/>
  <c r="DK2" i="7"/>
  <c r="DJ2" i="7"/>
  <c r="DI2" i="7"/>
  <c r="DH2" i="7"/>
  <c r="DG2" i="7"/>
  <c r="DF2" i="7"/>
  <c r="DE2" i="7"/>
  <c r="DD2" i="7"/>
  <c r="DC2" i="7"/>
  <c r="DB2" i="7"/>
  <c r="DA2" i="7"/>
  <c r="CZ2" i="7"/>
  <c r="CY2" i="7"/>
  <c r="CX2" i="7"/>
  <c r="CW2" i="7"/>
  <c r="CV2" i="7"/>
  <c r="CU2" i="7"/>
  <c r="CT2" i="7"/>
  <c r="CS2" i="7"/>
  <c r="CR2" i="7"/>
  <c r="CQ2" i="7"/>
  <c r="CP2" i="7"/>
  <c r="CO2" i="7"/>
  <c r="CN2" i="7"/>
  <c r="CM2" i="7"/>
  <c r="CL2" i="7"/>
  <c r="CK2" i="7"/>
  <c r="CJ2" i="7"/>
  <c r="CI2" i="7"/>
  <c r="A20" i="2" l="1"/>
  <c r="C10" i="2"/>
  <c r="D10" i="2"/>
  <c r="D20" i="2" l="1"/>
  <c r="B20" i="2" l="1"/>
  <c r="E10" i="2"/>
  <c r="C20" i="2" l="1"/>
  <c r="F11" i="5" l="1"/>
  <c r="F13" i="3"/>
  <c r="F19" i="3"/>
  <c r="F12" i="5" l="1"/>
  <c r="F18" i="5"/>
  <c r="G6" i="5"/>
  <c r="F22" i="3" l="1"/>
  <c r="I6" i="5"/>
  <c r="G3" i="3"/>
  <c r="F17" i="3" l="1"/>
  <c r="F24" i="3"/>
  <c r="F14" i="3"/>
  <c r="F33" i="3"/>
  <c r="F37" i="3"/>
  <c r="F41" i="3"/>
  <c r="F39" i="3"/>
  <c r="F25" i="3"/>
  <c r="F38" i="3"/>
  <c r="F32" i="3"/>
  <c r="F18" i="3"/>
  <c r="F30" i="3"/>
  <c r="F26" i="3"/>
  <c r="F40" i="3"/>
  <c r="F31" i="3"/>
  <c r="G4" i="3"/>
  <c r="I4" i="3" s="1"/>
  <c r="F12" i="3"/>
  <c r="F23" i="3"/>
  <c r="F34" i="3"/>
  <c r="F29" i="3"/>
  <c r="G4" i="5"/>
  <c r="I4" i="5" s="1"/>
  <c r="G7" i="3"/>
  <c r="I7" i="3" s="1"/>
  <c r="F29" i="5" l="1"/>
  <c r="F16" i="5"/>
  <c r="F13" i="5"/>
  <c r="F25" i="5"/>
  <c r="F22" i="5"/>
  <c r="F24" i="5"/>
  <c r="F31" i="5"/>
  <c r="F38" i="5"/>
  <c r="G5" i="5"/>
  <c r="I7" i="5" s="1"/>
  <c r="F40" i="5"/>
  <c r="F33" i="5"/>
  <c r="F28" i="5"/>
  <c r="F21" i="5"/>
  <c r="F32" i="5"/>
  <c r="F30" i="5"/>
  <c r="F36" i="5"/>
  <c r="F17" i="5"/>
  <c r="F37" i="5"/>
  <c r="F39" i="5"/>
  <c r="F23" i="5"/>
  <c r="F15" i="3"/>
  <c r="B10" i="2"/>
  <c r="G5" i="3"/>
  <c r="H30" i="5" l="1"/>
  <c r="H28" i="5"/>
  <c r="F19" i="5"/>
  <c r="H21" i="5"/>
  <c r="H24" i="5"/>
  <c r="H16" i="5"/>
  <c r="H39" i="5"/>
  <c r="H36" i="5"/>
  <c r="H29" i="5"/>
  <c r="H37" i="5"/>
  <c r="F26" i="5"/>
  <c r="H40" i="5"/>
  <c r="H31" i="5"/>
  <c r="H13" i="5"/>
  <c r="H23" i="5"/>
  <c r="H17" i="5"/>
  <c r="F41" i="5"/>
  <c r="F14" i="5"/>
  <c r="H11" i="5"/>
  <c r="H18" i="5"/>
  <c r="H12" i="5"/>
  <c r="I5" i="5"/>
  <c r="H22" i="5"/>
  <c r="F34" i="5"/>
  <c r="H32" i="5"/>
  <c r="H33" i="5"/>
  <c r="H38" i="5"/>
  <c r="H25" i="5"/>
  <c r="I5" i="3"/>
  <c r="I8" i="3"/>
  <c r="H26" i="5" l="1"/>
  <c r="H19" i="5"/>
  <c r="H34" i="5"/>
  <c r="F43" i="5"/>
  <c r="H41" i="5"/>
  <c r="H14" i="5"/>
  <c r="F20" i="3"/>
  <c r="H43" i="5" l="1"/>
  <c r="J28" i="5" s="1"/>
  <c r="F35" i="3"/>
  <c r="F42" i="3"/>
  <c r="F27" i="3"/>
  <c r="G6" i="3"/>
  <c r="J24" i="5" l="1"/>
  <c r="J22" i="5"/>
  <c r="J11" i="5"/>
  <c r="J23" i="5"/>
  <c r="J34" i="5"/>
  <c r="J29" i="5"/>
  <c r="J38" i="5"/>
  <c r="J36" i="5"/>
  <c r="J16" i="5"/>
  <c r="J21" i="5"/>
  <c r="J25" i="5"/>
  <c r="J13" i="5"/>
  <c r="J32" i="5"/>
  <c r="J39" i="5"/>
  <c r="J12" i="5"/>
  <c r="J30" i="5"/>
  <c r="J17" i="5"/>
  <c r="J43" i="5"/>
  <c r="J40" i="5"/>
  <c r="J37" i="5"/>
  <c r="J18" i="5"/>
  <c r="J33" i="5"/>
  <c r="J31" i="5"/>
  <c r="J26" i="5"/>
  <c r="J41" i="5"/>
  <c r="I6" i="3"/>
  <c r="H13" i="3"/>
  <c r="H19" i="3"/>
  <c r="H22" i="3"/>
  <c r="H23" i="3"/>
  <c r="H31" i="3"/>
  <c r="H17" i="3"/>
  <c r="H40" i="3"/>
  <c r="H34" i="3"/>
  <c r="H30" i="3"/>
  <c r="H18" i="3"/>
  <c r="H14" i="3"/>
  <c r="H24" i="3"/>
  <c r="H29" i="3"/>
  <c r="H38" i="3"/>
  <c r="H25" i="3"/>
  <c r="H39" i="3"/>
  <c r="H32" i="3"/>
  <c r="H33" i="3"/>
  <c r="H26" i="3"/>
  <c r="H12" i="3"/>
  <c r="H41" i="3"/>
  <c r="H37" i="3"/>
  <c r="F44" i="3"/>
  <c r="J14" i="5" l="1"/>
  <c r="J19" i="5"/>
  <c r="H27" i="3"/>
  <c r="H42" i="3"/>
  <c r="H20" i="3"/>
  <c r="H35" i="3"/>
  <c r="H15" i="3"/>
  <c r="H44" i="3" l="1"/>
  <c r="J13" i="3" s="1"/>
  <c r="J14" i="3" l="1"/>
  <c r="J12" i="3"/>
  <c r="G8" i="4"/>
  <c r="H8" i="4" s="1"/>
  <c r="I8" i="4" s="1"/>
  <c r="J35" i="3"/>
  <c r="J44" i="3"/>
  <c r="J19" i="3"/>
  <c r="J39" i="3"/>
  <c r="J37" i="3"/>
  <c r="J24" i="3"/>
  <c r="J18" i="3"/>
  <c r="J22" i="3"/>
  <c r="J31" i="3"/>
  <c r="J38" i="3"/>
  <c r="J25" i="3"/>
  <c r="J26" i="3"/>
  <c r="J41" i="3"/>
  <c r="J17" i="3"/>
  <c r="J29" i="3"/>
  <c r="J30" i="3"/>
  <c r="J40" i="3"/>
  <c r="J32" i="3"/>
  <c r="J34" i="3"/>
  <c r="J33" i="3"/>
  <c r="J23" i="3"/>
  <c r="J42" i="3"/>
  <c r="J27" i="3"/>
  <c r="J15" i="3" l="1"/>
  <c r="J20" i="3"/>
</calcChain>
</file>

<file path=xl/sharedStrings.xml><?xml version="1.0" encoding="utf-8"?>
<sst xmlns="http://schemas.openxmlformats.org/spreadsheetml/2006/main" count="1433" uniqueCount="594">
  <si>
    <t>Vendor Name</t>
  </si>
  <si>
    <t xml:space="preserve">County </t>
  </si>
  <si>
    <t>Beds</t>
  </si>
  <si>
    <t>Percent Title XIX</t>
  </si>
  <si>
    <t>Cost Per Day</t>
  </si>
  <si>
    <t>Percentile</t>
  </si>
  <si>
    <t xml:space="preserve">SUMMARY: </t>
  </si>
  <si>
    <t>Total Vendors*</t>
  </si>
  <si>
    <t>Total Beds</t>
  </si>
  <si>
    <t>Computation of 80th Percentile</t>
  </si>
  <si>
    <t>80th          Percentile</t>
  </si>
  <si>
    <t>Average</t>
  </si>
  <si>
    <t>Dollars</t>
  </si>
  <si>
    <t>Percent</t>
  </si>
  <si>
    <t>Administrative</t>
  </si>
  <si>
    <t>The above report shows the average costs of all vendors in a group. This information should</t>
  </si>
  <si>
    <t>be useful in identifying areas where your facility excels and where improvements may be</t>
  </si>
  <si>
    <t>possible.</t>
  </si>
  <si>
    <t>including those reported on combined reports</t>
  </si>
  <si>
    <t>Environmental</t>
  </si>
  <si>
    <t>Administrative Salaries</t>
  </si>
  <si>
    <t>Subtotal Environmental</t>
  </si>
  <si>
    <t>Property</t>
  </si>
  <si>
    <t>Depreciation</t>
  </si>
  <si>
    <t>Interest</t>
  </si>
  <si>
    <t>Subtotal Property</t>
  </si>
  <si>
    <t>Subtotal</t>
  </si>
  <si>
    <t xml:space="preserve">  Support Care</t>
  </si>
  <si>
    <t>Food</t>
  </si>
  <si>
    <t>Medical Supplies</t>
  </si>
  <si>
    <t>Difference</t>
  </si>
  <si>
    <t>Percentage</t>
  </si>
  <si>
    <t>Total Bed Days</t>
  </si>
  <si>
    <t>Total Patient Days</t>
  </si>
  <si>
    <t>Title XIX Days</t>
  </si>
  <si>
    <t>Average Title XIX Days</t>
  </si>
  <si>
    <t>Fiscal Year End</t>
  </si>
  <si>
    <t>(excludes assessment fee)</t>
  </si>
  <si>
    <t>Total Costs</t>
  </si>
  <si>
    <t>Occupancy Percentage</t>
  </si>
  <si>
    <t>Totals</t>
  </si>
  <si>
    <t>Averages</t>
  </si>
  <si>
    <t>Average Patient Days</t>
  </si>
  <si>
    <t>Other Administrative Expenses</t>
  </si>
  <si>
    <t>Other Support Care Expenses</t>
  </si>
  <si>
    <t>Subtotal Support Care</t>
  </si>
  <si>
    <t>Other Property Expenses</t>
  </si>
  <si>
    <t>Other Environmental Expenses</t>
  </si>
  <si>
    <t>Minimum Occupancy Days</t>
  </si>
  <si>
    <r>
      <t>Subtotal Administrative Per Diem</t>
    </r>
    <r>
      <rPr>
        <b/>
        <vertAlign val="superscript"/>
        <sz val="8"/>
        <rFont val="Arial"/>
        <family val="2"/>
      </rPr>
      <t>1</t>
    </r>
  </si>
  <si>
    <r>
      <t>Administrative Salaries Per Diem</t>
    </r>
    <r>
      <rPr>
        <vertAlign val="superscript"/>
        <sz val="8"/>
        <rFont val="Arial"/>
        <family val="2"/>
      </rPr>
      <t>1</t>
    </r>
  </si>
  <si>
    <r>
      <t>Other Administrative Expenses Per Diem</t>
    </r>
    <r>
      <rPr>
        <vertAlign val="superscript"/>
        <sz val="8"/>
        <rFont val="Arial"/>
        <family val="2"/>
      </rPr>
      <t>1</t>
    </r>
  </si>
  <si>
    <r>
      <t>Subtotal Administrative</t>
    </r>
    <r>
      <rPr>
        <sz val="10"/>
        <rFont val="Arial"/>
        <family val="2"/>
      </rPr>
      <t/>
    </r>
  </si>
  <si>
    <t>Contracted Nursing Services</t>
  </si>
  <si>
    <r>
      <t>Other Environmental Expenses Per Diem</t>
    </r>
    <r>
      <rPr>
        <vertAlign val="superscript"/>
        <sz val="8"/>
        <rFont val="Arial"/>
        <family val="2"/>
      </rPr>
      <t>1</t>
    </r>
  </si>
  <si>
    <r>
      <t>Other Property Expenses Per Diem</t>
    </r>
    <r>
      <rPr>
        <vertAlign val="superscript"/>
        <sz val="8"/>
        <rFont val="Arial"/>
        <family val="2"/>
      </rPr>
      <t>1</t>
    </r>
  </si>
  <si>
    <r>
      <t>Contracted Nursing Services Per Diem</t>
    </r>
    <r>
      <rPr>
        <vertAlign val="superscript"/>
        <sz val="8"/>
        <rFont val="Arial"/>
        <family val="2"/>
      </rPr>
      <t>1</t>
    </r>
  </si>
  <si>
    <r>
      <t>Subtotal Direct Health Per Diem</t>
    </r>
    <r>
      <rPr>
        <b/>
        <vertAlign val="superscript"/>
        <sz val="8"/>
        <rFont val="Arial"/>
        <family val="2"/>
      </rPr>
      <t>1</t>
    </r>
  </si>
  <si>
    <r>
      <t>Food Per Diem</t>
    </r>
    <r>
      <rPr>
        <vertAlign val="superscript"/>
        <sz val="8"/>
        <rFont val="Arial"/>
        <family val="2"/>
      </rPr>
      <t>1</t>
    </r>
  </si>
  <si>
    <r>
      <t>Other Support Care Expenses Per Diem</t>
    </r>
    <r>
      <rPr>
        <vertAlign val="superscript"/>
        <sz val="8"/>
        <rFont val="Arial"/>
        <family val="2"/>
      </rPr>
      <t>1</t>
    </r>
  </si>
  <si>
    <r>
      <t>Total Per Diem</t>
    </r>
    <r>
      <rPr>
        <b/>
        <vertAlign val="superscript"/>
        <sz val="8"/>
        <rFont val="Arial"/>
        <family val="2"/>
      </rPr>
      <t>1</t>
    </r>
  </si>
  <si>
    <r>
      <t>Subtotal Environmental Per Diem</t>
    </r>
    <r>
      <rPr>
        <b/>
        <vertAlign val="superscript"/>
        <sz val="8"/>
        <rFont val="Arial"/>
        <family val="2"/>
      </rPr>
      <t>1</t>
    </r>
  </si>
  <si>
    <r>
      <t>Interest Per Diem</t>
    </r>
    <r>
      <rPr>
        <vertAlign val="superscript"/>
        <sz val="8"/>
        <rFont val="Arial"/>
        <family val="2"/>
      </rPr>
      <t>1</t>
    </r>
  </si>
  <si>
    <t>Pharmacy</t>
  </si>
  <si>
    <t>* Total vendors as reported on financial and statistical reports including those reported as combined on one report.</t>
  </si>
  <si>
    <r>
      <t>Per Diem</t>
    </r>
    <r>
      <rPr>
        <vertAlign val="superscript"/>
        <sz val="9"/>
        <rFont val="Arial"/>
        <family val="2"/>
      </rPr>
      <t>1</t>
    </r>
  </si>
  <si>
    <r>
      <t>Weighted Average Costs</t>
    </r>
    <r>
      <rPr>
        <vertAlign val="superscript"/>
        <sz val="8"/>
        <rFont val="Arial"/>
        <family val="2"/>
      </rPr>
      <t>1</t>
    </r>
  </si>
  <si>
    <r>
      <t>Cost         Per Day</t>
    </r>
    <r>
      <rPr>
        <vertAlign val="superscript"/>
        <sz val="8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</si>
  <si>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The greater of Actual or 80% of total bed days were used to calculate the per diem cost</t>
    </r>
  </si>
  <si>
    <r>
      <t>1</t>
    </r>
    <r>
      <rPr>
        <sz val="9"/>
        <rFont val="Arial"/>
        <family val="2"/>
      </rPr>
      <t xml:space="preserve"> The greater of Actual or 80% of total bed days were used to calculate the per diem cost</t>
    </r>
  </si>
  <si>
    <r>
      <t>Maximum Payment Rate</t>
    </r>
    <r>
      <rPr>
        <vertAlign val="superscript"/>
        <sz val="10"/>
        <rFont val="Arial"/>
        <family val="2"/>
      </rPr>
      <t>1</t>
    </r>
  </si>
  <si>
    <r>
      <t>1</t>
    </r>
    <r>
      <rPr>
        <sz val="10"/>
        <rFont val="Arial"/>
        <family val="2"/>
      </rPr>
      <t xml:space="preserve"> The greater of Actual or 80% of total bed days were used to calculate the per diem cost</t>
    </r>
  </si>
  <si>
    <t>* Total vendors as reported on financial and statistical report</t>
  </si>
  <si>
    <t>Number of Beds</t>
  </si>
  <si>
    <t>Government Controlled Resource Center Totals</t>
  </si>
  <si>
    <t>Government Controlled Resource Center Averages</t>
  </si>
  <si>
    <r>
      <t>Minimum Occupancy (Greater of Total Patient Days or 80% of Total Bed Days)</t>
    </r>
    <r>
      <rPr>
        <vertAlign val="superscript"/>
        <sz val="8"/>
        <rFont val="Arial"/>
        <family val="2"/>
      </rPr>
      <t>1</t>
    </r>
  </si>
  <si>
    <r>
      <t>Subtotal Property Per Diem</t>
    </r>
    <r>
      <rPr>
        <b/>
        <vertAlign val="superscript"/>
        <sz val="7"/>
        <rFont val="Arial"/>
        <family val="2"/>
      </rPr>
      <t>1</t>
    </r>
  </si>
  <si>
    <t>SFY</t>
  </si>
  <si>
    <t>Direct Health Care</t>
  </si>
  <si>
    <t>Administrative Benefits</t>
  </si>
  <si>
    <t>Environmental Salaries</t>
  </si>
  <si>
    <t>Environmental Benefits</t>
  </si>
  <si>
    <t>Property Taxes</t>
  </si>
  <si>
    <t>Facility Lease</t>
  </si>
  <si>
    <t xml:space="preserve">Total </t>
  </si>
  <si>
    <t>Support Care Salaries</t>
  </si>
  <si>
    <t>Support Care Benefits</t>
  </si>
  <si>
    <t>Direct Care Salaries</t>
  </si>
  <si>
    <t>Direct Care Benefits</t>
  </si>
  <si>
    <t>Therapy</t>
  </si>
  <si>
    <t>Other Direct Health Care Expenses</t>
  </si>
  <si>
    <r>
      <t>Administrative Benefits Per Diem</t>
    </r>
    <r>
      <rPr>
        <vertAlign val="superscript"/>
        <sz val="8"/>
        <rFont val="Arial"/>
        <family val="2"/>
      </rPr>
      <t>1</t>
    </r>
  </si>
  <si>
    <r>
      <t>Environmental Salaries Per Diem</t>
    </r>
    <r>
      <rPr>
        <vertAlign val="superscript"/>
        <sz val="8"/>
        <rFont val="Arial"/>
        <family val="2"/>
      </rPr>
      <t>1</t>
    </r>
  </si>
  <si>
    <r>
      <t>Environmental Benefits Per Diem</t>
    </r>
    <r>
      <rPr>
        <vertAlign val="superscript"/>
        <sz val="8"/>
        <rFont val="Arial"/>
        <family val="2"/>
      </rPr>
      <t>1</t>
    </r>
  </si>
  <si>
    <r>
      <t>Property Taxes Per Diem</t>
    </r>
    <r>
      <rPr>
        <vertAlign val="superscript"/>
        <sz val="8"/>
        <rFont val="Arial"/>
        <family val="2"/>
      </rPr>
      <t>1</t>
    </r>
  </si>
  <si>
    <r>
      <t>Facility Lease Per Diem</t>
    </r>
    <r>
      <rPr>
        <vertAlign val="superscript"/>
        <sz val="8"/>
        <rFont val="Arial"/>
        <family val="2"/>
      </rPr>
      <t>1</t>
    </r>
  </si>
  <si>
    <r>
      <t>Depreciation Per Diem</t>
    </r>
    <r>
      <rPr>
        <vertAlign val="superscript"/>
        <sz val="8"/>
        <rFont val="Arial"/>
        <family val="2"/>
      </rPr>
      <t>1</t>
    </r>
  </si>
  <si>
    <r>
      <t>Support Care Salaries Per Diem</t>
    </r>
    <r>
      <rPr>
        <vertAlign val="superscript"/>
        <sz val="8"/>
        <rFont val="Arial"/>
        <family val="2"/>
      </rPr>
      <t>1</t>
    </r>
  </si>
  <si>
    <r>
      <t>Support Care Benefits Per Diem</t>
    </r>
    <r>
      <rPr>
        <vertAlign val="superscript"/>
        <sz val="8"/>
        <rFont val="Arial"/>
        <family val="2"/>
      </rPr>
      <t>1</t>
    </r>
  </si>
  <si>
    <r>
      <t>Medical SuppliesPer Diem</t>
    </r>
    <r>
      <rPr>
        <vertAlign val="superscript"/>
        <sz val="8"/>
        <rFont val="Arial"/>
        <family val="2"/>
      </rPr>
      <t>1</t>
    </r>
  </si>
  <si>
    <r>
      <t>Pharmacy Per Diem</t>
    </r>
    <r>
      <rPr>
        <vertAlign val="superscript"/>
        <sz val="8"/>
        <rFont val="Arial"/>
        <family val="2"/>
      </rPr>
      <t>1</t>
    </r>
  </si>
  <si>
    <r>
      <t>Direct Care Salaries Per Diem</t>
    </r>
    <r>
      <rPr>
        <vertAlign val="superscript"/>
        <sz val="8"/>
        <rFont val="Arial"/>
        <family val="2"/>
      </rPr>
      <t>1</t>
    </r>
  </si>
  <si>
    <r>
      <t>Direct Care Benefits Per Diem</t>
    </r>
    <r>
      <rPr>
        <vertAlign val="superscript"/>
        <sz val="8"/>
        <rFont val="Arial"/>
        <family val="2"/>
      </rPr>
      <t>1</t>
    </r>
  </si>
  <si>
    <r>
      <t>Therapy Per Diem</t>
    </r>
    <r>
      <rPr>
        <vertAlign val="superscript"/>
        <sz val="8"/>
        <rFont val="Arial"/>
        <family val="2"/>
      </rPr>
      <t>1</t>
    </r>
  </si>
  <si>
    <r>
      <t>Other Direct Health Care Expenses Per Diem</t>
    </r>
    <r>
      <rPr>
        <vertAlign val="superscript"/>
        <sz val="8"/>
        <rFont val="Arial"/>
        <family val="2"/>
      </rPr>
      <t>1</t>
    </r>
  </si>
  <si>
    <t>Subtotal Direct Health Care</t>
  </si>
  <si>
    <r>
      <t>Subtotal Direct Health Care Per Diem</t>
    </r>
    <r>
      <rPr>
        <b/>
        <vertAlign val="superscript"/>
        <sz val="8"/>
        <rFont val="Arial"/>
        <family val="2"/>
      </rPr>
      <t>1</t>
    </r>
  </si>
  <si>
    <t>Glenwood Resource Center*</t>
  </si>
  <si>
    <t>Woodward Resource Center*</t>
  </si>
  <si>
    <t>Mills</t>
  </si>
  <si>
    <t>Boone</t>
  </si>
  <si>
    <t>Provider Name</t>
  </si>
  <si>
    <t>Chain Name</t>
  </si>
  <si>
    <t>End Date</t>
  </si>
  <si>
    <t>ICF/ID - Beds Start</t>
  </si>
  <si>
    <t>ICF/ID - Beds End</t>
  </si>
  <si>
    <t>ICF/ID - Bed Days</t>
  </si>
  <si>
    <t>ICF/ID - UnDuplicated Admits</t>
  </si>
  <si>
    <t>ICF/ID - Unduplicated Discharge</t>
  </si>
  <si>
    <t>ICF/ID - Paid Bed Hold Days</t>
  </si>
  <si>
    <t>ICF/ID - Non-Paid Bed Hold Days</t>
  </si>
  <si>
    <t>ICF/ID - Non-Medicaid Hospice</t>
  </si>
  <si>
    <t>ICF/ID - Medicaid Hospice</t>
  </si>
  <si>
    <t>ICF/ID - Veterans Affairs</t>
  </si>
  <si>
    <t>ICF/ID - State Supplemental Assistance</t>
  </si>
  <si>
    <t>ICF/ID - County</t>
  </si>
  <si>
    <t>ICF/ID - Other</t>
  </si>
  <si>
    <t>ICF/ID - Total</t>
  </si>
  <si>
    <t>ICF/ID - Medicaid FFS</t>
  </si>
  <si>
    <t>ICF/ID - Medicaid MCO</t>
  </si>
  <si>
    <t>ICF/ID - Medicare Part A /MCO</t>
  </si>
  <si>
    <t>ICF/ID - Private Pay / Insurance</t>
  </si>
  <si>
    <t>Area Residential Care</t>
  </si>
  <si>
    <t>Balance Autism</t>
  </si>
  <si>
    <t>Balance Autism Youth Home</t>
  </si>
  <si>
    <t>Bluff View Homes</t>
  </si>
  <si>
    <t>Mid-Step Services, Inc</t>
  </si>
  <si>
    <t>Burling House</t>
  </si>
  <si>
    <t>Comprehensive Systems, Inc</t>
  </si>
  <si>
    <t>Carlton Drive</t>
  </si>
  <si>
    <t>ChildServe Homes</t>
  </si>
  <si>
    <t>Christian Opportunity Center-Broadway</t>
  </si>
  <si>
    <t>Christian Opportunity Center</t>
  </si>
  <si>
    <t>Country Lane</t>
  </si>
  <si>
    <t>Courage Homes</t>
  </si>
  <si>
    <t>Crestview</t>
  </si>
  <si>
    <t>Glenwood Resource Center</t>
  </si>
  <si>
    <t>Harmony House Health Care Ctr</t>
  </si>
  <si>
    <t>ABCM, Corp</t>
  </si>
  <si>
    <t>Highland Drive</t>
  </si>
  <si>
    <t>Hills &amp; Dales Child Development Center</t>
  </si>
  <si>
    <t>Mosaic</t>
  </si>
  <si>
    <t>New Hope Village</t>
  </si>
  <si>
    <t>One Vision-Cedar House</t>
  </si>
  <si>
    <t>One Vision</t>
  </si>
  <si>
    <t>One Vision-Oak House</t>
  </si>
  <si>
    <t>One Vision-Pine House</t>
  </si>
  <si>
    <t>Opportunities Unlimited-Berry Ridge</t>
  </si>
  <si>
    <t>Opportunities Unlimited</t>
  </si>
  <si>
    <t>Opportunities Unlimited-Chamber Ridge</t>
  </si>
  <si>
    <t>Opportunities Unlimited-Glenshire</t>
  </si>
  <si>
    <t>Opportunities Unlimited-Meadow</t>
  </si>
  <si>
    <t>Opportunities Unlimited-Ridge Trail</t>
  </si>
  <si>
    <t>Opportunities Unlimited-Sunrise Trail</t>
  </si>
  <si>
    <t>Opportunities Unlimited-Woodridge</t>
  </si>
  <si>
    <t>Opportunity Living</t>
  </si>
  <si>
    <t>Park View Homes</t>
  </si>
  <si>
    <t>Pillar of Cedar Valley</t>
  </si>
  <si>
    <t>Progress East</t>
  </si>
  <si>
    <t>Progress</t>
  </si>
  <si>
    <t>Progress North</t>
  </si>
  <si>
    <t>Progress West</t>
  </si>
  <si>
    <t>REM Iowa, Inc - 16th Ave</t>
  </si>
  <si>
    <t>REM Iowa, Inc</t>
  </si>
  <si>
    <t>REM Iowa, Inc - 33rd Ave</t>
  </si>
  <si>
    <t>REM-Iowa, Inc - 36th Ave</t>
  </si>
  <si>
    <t>REM-Iowa, Inc - 8th Street</t>
  </si>
  <si>
    <t>REM-Iowa, Inc - Aspen Building</t>
  </si>
  <si>
    <t>REM-Iowa, Inc - Birch Cottage</t>
  </si>
  <si>
    <t>REM-Iowa, Inc - Coralville</t>
  </si>
  <si>
    <t>REM-Iowa, Inc - Crestwood Drive</t>
  </si>
  <si>
    <t>REM-Iowa, Inc - Daleview Drive</t>
  </si>
  <si>
    <t>REM-Iowa, Inc - Mansfield Ave.</t>
  </si>
  <si>
    <t>REM-Iowa, Inc - N 35th Street</t>
  </si>
  <si>
    <t>REM-Iowa, Inc - Terry Avenue</t>
  </si>
  <si>
    <t>Richland</t>
  </si>
  <si>
    <t>South Hill Home</t>
  </si>
  <si>
    <t>Sunnycrest Manor</t>
  </si>
  <si>
    <t>County of Dubuque</t>
  </si>
  <si>
    <t>Tanager Place</t>
  </si>
  <si>
    <t>Theimer Street Group Home</t>
  </si>
  <si>
    <t>Village Northwest Unlimited</t>
  </si>
  <si>
    <t>Woodward Resource Center</t>
  </si>
  <si>
    <t>Average Private Pay Rate</t>
  </si>
  <si>
    <t>Routine daily service - Total</t>
  </si>
  <si>
    <t>Client Participation - Total</t>
  </si>
  <si>
    <t>Assessment Revenue - Total</t>
  </si>
  <si>
    <t>Pharmacy-drugs &amp; medications - Total</t>
  </si>
  <si>
    <t>Routine medical supplies - Total</t>
  </si>
  <si>
    <t>Non-Routine medical supplies - Total</t>
  </si>
  <si>
    <t>Laboratory - Total</t>
  </si>
  <si>
    <t>X-Ray - Total</t>
  </si>
  <si>
    <t>Occupational Therapy - Total</t>
  </si>
  <si>
    <t>Physical Therapy - Total</t>
  </si>
  <si>
    <t>Speech Therapy - Total</t>
  </si>
  <si>
    <t>Respiratory Therapy - Total</t>
  </si>
  <si>
    <t>Professional care, physician - Total</t>
  </si>
  <si>
    <t>Beauty, barber shop - Total</t>
  </si>
  <si>
    <t>Personal purchases for residents - Total</t>
  </si>
  <si>
    <t>Activities - Total</t>
  </si>
  <si>
    <t>Other Ancillary - Total</t>
  </si>
  <si>
    <t>Meals sold to guest &amp; employee - Total</t>
  </si>
  <si>
    <t>Income from private room - Total</t>
  </si>
  <si>
    <t>Rental Income - Total</t>
  </si>
  <si>
    <t>Income of technology charges paid by others - Total</t>
  </si>
  <si>
    <t>Purchase discounts, if recorded - Total</t>
  </si>
  <si>
    <t>Revenues from supplies employees - Total</t>
  </si>
  <si>
    <t>Rebates - Total</t>
  </si>
  <si>
    <t>Religious Income - Total</t>
  </si>
  <si>
    <t>Realized Investment Income - Total</t>
  </si>
  <si>
    <t>Unrealized Investment Income - Total</t>
  </si>
  <si>
    <t>Work services revenue / member wages - Total</t>
  </si>
  <si>
    <t>Personal use of vehicles - Total</t>
  </si>
  <si>
    <t>Unrestricted Contributions - Total</t>
  </si>
  <si>
    <t>Restricted Contributions - Total</t>
  </si>
  <si>
    <t>Donations - Total</t>
  </si>
  <si>
    <t>Grants - Total</t>
  </si>
  <si>
    <t>Gain / Loss on sale of asset - Total</t>
  </si>
  <si>
    <t>Insurance Settlement - Total</t>
  </si>
  <si>
    <t>Other - Total</t>
  </si>
  <si>
    <t>GROSS REVENUE - Total</t>
  </si>
  <si>
    <t>Contractual Allowances - Total</t>
  </si>
  <si>
    <t>Provision for uncollectible accounts - Total</t>
  </si>
  <si>
    <t>TOTAL DEDUCTIONS - Total</t>
  </si>
  <si>
    <t>NET REVENUE  - Total</t>
  </si>
  <si>
    <t>Routine daily service - ICF/ID</t>
  </si>
  <si>
    <t>Client Participation - ICF/ID</t>
  </si>
  <si>
    <t>Assessment Revenue - ICF/ID</t>
  </si>
  <si>
    <t>Pharmacy-drugs &amp; medications - ICF/ID</t>
  </si>
  <si>
    <t>Routine medical supplies - ICF/ID</t>
  </si>
  <si>
    <t>Non-Routine medical supplies - ICF/ID</t>
  </si>
  <si>
    <t>Laboratory - ICF/ID</t>
  </si>
  <si>
    <t>X-Ray - ICF/ID</t>
  </si>
  <si>
    <t>Occupational Therapy - ICF/ID</t>
  </si>
  <si>
    <t>Physical Therapy - ICF/ID</t>
  </si>
  <si>
    <t>Speech Therapy - ICF/ID</t>
  </si>
  <si>
    <t>Respiratory Therapy - ICF/ID</t>
  </si>
  <si>
    <t>Professional care, physician - ICF/ID</t>
  </si>
  <si>
    <t>Beauty, barber shop - ICF/ID</t>
  </si>
  <si>
    <t>Personal purchases for residents - ICF/ID</t>
  </si>
  <si>
    <t>Activities - ICF/ID</t>
  </si>
  <si>
    <t>Other Ancillary - ICF/ID</t>
  </si>
  <si>
    <t>Meals sold to guest &amp; employee - ICF/ID</t>
  </si>
  <si>
    <t>Income from private room - ICF/ID</t>
  </si>
  <si>
    <t>Rental Income - ICF/ID</t>
  </si>
  <si>
    <t>Income of technology charges paid by others - ICF/ID</t>
  </si>
  <si>
    <t>Purchase discounts, if recorded - ICF/ID</t>
  </si>
  <si>
    <t>Revenues from supplies employees - ICF/ID</t>
  </si>
  <si>
    <t>Rebates - ICF/ID</t>
  </si>
  <si>
    <t>Religious Income - ICF/ID</t>
  </si>
  <si>
    <t>Realized Investment Income - ICF/ID</t>
  </si>
  <si>
    <t>Unrealized Investment Income - ICF/ID</t>
  </si>
  <si>
    <t>Work services revenue / member wages - ICF/ID</t>
  </si>
  <si>
    <t>Personal use of vehicles - ICF/ID</t>
  </si>
  <si>
    <t>Unrestricted Contributions - ICF/ID</t>
  </si>
  <si>
    <t>Restricted Contributions - ICF/ID</t>
  </si>
  <si>
    <t>Donations - ICF/ID</t>
  </si>
  <si>
    <t>Grants - ICF/ID</t>
  </si>
  <si>
    <t>Gain / Loss on sale of asset - ICF/ID</t>
  </si>
  <si>
    <t>Insurance Settlement - ICF/ID</t>
  </si>
  <si>
    <t>Other - ICF/ID</t>
  </si>
  <si>
    <t>GROSS REVENUE - ICF/ID</t>
  </si>
  <si>
    <t>Contractual Allowances - ICF/ID</t>
  </si>
  <si>
    <t>Provision for uncollectible accounts - ICF/ID</t>
  </si>
  <si>
    <t>TOTAL DEDUCTIONS - ICF/ID</t>
  </si>
  <si>
    <t>NET REVENUE  - ICF/ID</t>
  </si>
  <si>
    <t>Routine daily service - Adjustment Amount</t>
  </si>
  <si>
    <t>Client Participation - Adjustment Amount</t>
  </si>
  <si>
    <t>Assessment Revenue - Adjustment Amount</t>
  </si>
  <si>
    <t>Pharmacy-drugs &amp; medications - Adjustment Amount</t>
  </si>
  <si>
    <t>Routine medical supplies - Adjustment Amount</t>
  </si>
  <si>
    <t>Non-Routine medical supplies - Adjustment Amount</t>
  </si>
  <si>
    <t>Laboratory - Adjustment Amount</t>
  </si>
  <si>
    <t>X-Ray - Adjustment Amount</t>
  </si>
  <si>
    <t>Occupational Therapy - Adjustment Amount</t>
  </si>
  <si>
    <t>Physical Therapy - Adjustment Amount</t>
  </si>
  <si>
    <t>Speech Therapy - Adjustment Amount</t>
  </si>
  <si>
    <t>Respiratory Therapy - Adjustment Amount</t>
  </si>
  <si>
    <t>Professional care, physician - Adjustment Amount</t>
  </si>
  <si>
    <t>Beauty, barber shop - Adjustment Amount</t>
  </si>
  <si>
    <t>Personal purchases for residents - Adjustment Amount</t>
  </si>
  <si>
    <t>Activities - Adjustment Amount</t>
  </si>
  <si>
    <t>Other Ancillary - Adjustment Amount</t>
  </si>
  <si>
    <t>Meals sold to guest &amp; employee - Adjustment Amount</t>
  </si>
  <si>
    <t>Income from private room - Adjustment Amount</t>
  </si>
  <si>
    <t>Rental Income - Adjustment Amount</t>
  </si>
  <si>
    <t>Income of technology charges paid by others - Adjustment Amount</t>
  </si>
  <si>
    <t>Purchase discounts, if recorded - Adjustment Amount</t>
  </si>
  <si>
    <t>Revenues from supplies employees - Adjustment Amount</t>
  </si>
  <si>
    <t>Rebates - Adjustment Amount</t>
  </si>
  <si>
    <t>Religious Income - Adjustment Amount</t>
  </si>
  <si>
    <t>Realized Investment Income - Adjustment Amount</t>
  </si>
  <si>
    <t>Unrealized Investment Income - Adjustment Amount</t>
  </si>
  <si>
    <t>Work services revenue / member wages - Adjustment Amount</t>
  </si>
  <si>
    <t>Personal use of vehicles - Adjustment Amount</t>
  </si>
  <si>
    <t>Unrestricted Contributions - Adjustment Amount</t>
  </si>
  <si>
    <t>Restricted Contributions - Adjustment Amount</t>
  </si>
  <si>
    <t>Donations - Adjustment Amount</t>
  </si>
  <si>
    <t>Grants - Adjustment Amount</t>
  </si>
  <si>
    <t>Gain / Loss on sale of asset - Adjustment Amount</t>
  </si>
  <si>
    <t>Insurance Settlement - Adjustment Amount</t>
  </si>
  <si>
    <t>Other - Adjustment Amount</t>
  </si>
  <si>
    <t>GROSS REVENUE - Adjustment Amount</t>
  </si>
  <si>
    <t>Provisions for income tax - ICF/ID</t>
  </si>
  <si>
    <t>Fees paid Board of Directors - ICF/ID</t>
  </si>
  <si>
    <t>Non-Working officers salaries - ICF/ID</t>
  </si>
  <si>
    <t>Bad Debts - ICF/ID</t>
  </si>
  <si>
    <t>Expenses of non-participating facilities - ICF/ID</t>
  </si>
  <si>
    <t>Other expenses not related to resident care - ICF/ID</t>
  </si>
  <si>
    <t>Fund-raising expenses - ICF/ID</t>
  </si>
  <si>
    <t>Pharmacy, drugs, and medications - ICF/ID</t>
  </si>
  <si>
    <t>X-ray  - ICF/ID</t>
  </si>
  <si>
    <t>Insurance premiums on life of officer / owner - ICF/ID</t>
  </si>
  <si>
    <t>Lobbying fees - ICF/ID</t>
  </si>
  <si>
    <t>Assessment fees - ICF/ID</t>
  </si>
  <si>
    <t>Penalties, Fines, NSF Fees, Delinquent Payment Fees - ICF/ID</t>
  </si>
  <si>
    <t>Administrative costs (ICF/ID, ICF/MC) - ICF/ID</t>
  </si>
  <si>
    <t>Related Party Compensation - Schedule G - ICF/ID</t>
  </si>
  <si>
    <t>Home Office Costs - ICF/ID</t>
  </si>
  <si>
    <t>Related Party Payments - Schedule G - ICF/ID</t>
  </si>
  <si>
    <t>Straight-line depreciation - ICF/ID</t>
  </si>
  <si>
    <t>Allowable Depreciation - Schedule C, C-1 and G-2 - ICF/ID</t>
  </si>
  <si>
    <t>Excess Promotional advertising expense  - ICF/ID</t>
  </si>
  <si>
    <t>Legal Fees - ICF/ID</t>
  </si>
  <si>
    <t>TOTAL - ICF/ID</t>
  </si>
  <si>
    <t>Administrator wages - Expenses per G/L</t>
  </si>
  <si>
    <t>Business office wages - Expenses per G/L</t>
  </si>
  <si>
    <t>Advertising &amp; marketing wages - Expenses per G/L</t>
  </si>
  <si>
    <t>Employers taxes (Admin) - Expenses per G/L</t>
  </si>
  <si>
    <t>Group / Life &amp; Retirement Benefits (Admin) - Expenses per G/L</t>
  </si>
  <si>
    <t>Workers comp. insurance (Admin.) - Expenses per G/L</t>
  </si>
  <si>
    <t>Employment Advertising &amp; Recruit (Admin.) - Expenses per G/L</t>
  </si>
  <si>
    <t>Criminal record checks (Admin.) - Expenses per G/L</t>
  </si>
  <si>
    <t>Education &amp; training (Admin.) - Expenses per G/L</t>
  </si>
  <si>
    <t>Supplies (Admin.) - Expenses per G/L</t>
  </si>
  <si>
    <t>Telephone - Expenses per G/L</t>
  </si>
  <si>
    <t>Equipment rental (Admin.) - Expenses per G/L</t>
  </si>
  <si>
    <t>Home office costs - Expenses per G/L</t>
  </si>
  <si>
    <t>Management fees - Expenses per G/L</t>
  </si>
  <si>
    <t>Accounting - Expenses per G/L</t>
  </si>
  <si>
    <t>Professional organization dues - Expenses per G/L</t>
  </si>
  <si>
    <t>Licensing fees - Expenses per G/L</t>
  </si>
  <si>
    <t>Information technology - Expenses per G/L</t>
  </si>
  <si>
    <t>Legal fees - direct patient care related - Expenses per G/L</t>
  </si>
  <si>
    <t>Legal fees - other - Expenses per G/L</t>
  </si>
  <si>
    <t>Working capital interest - Expenses per G/L</t>
  </si>
  <si>
    <t>General liability insurance - Expenses per G/L</t>
  </si>
  <si>
    <t>Travel, entertainment, &amp; auto - Expenses per G/L</t>
  </si>
  <si>
    <t>Advertising &amp; public relations - Expenses per G/L</t>
  </si>
  <si>
    <t>Other-Administrative - Expenses per G/L</t>
  </si>
  <si>
    <t>TOTAL ADMINISTRATIVE COSTS - Expenses per G/L</t>
  </si>
  <si>
    <t>Laundry wages - Expenses per G/L</t>
  </si>
  <si>
    <t>Housekeeping wages - Expenses per G/L</t>
  </si>
  <si>
    <t>Maintenance wages - Expenses per G/L</t>
  </si>
  <si>
    <t>Environmental Universal Worker - Expenses per G/L</t>
  </si>
  <si>
    <t>Employers taxes (Enviro.) - Expenses per G/L</t>
  </si>
  <si>
    <t>Group / Life &amp; Retirement Benefits (Enviro.) - Expenses per G/L</t>
  </si>
  <si>
    <t>Workers comp. insurance (Enviro.) - Expenses per G/L</t>
  </si>
  <si>
    <t>Employment Advertising &amp; Recruit (Enviro.) - Expenses per G/L</t>
  </si>
  <si>
    <t>Criminal record checks (Enviro.) - Expenses per G/L</t>
  </si>
  <si>
    <t>Education &amp; training (Enviro.) - Expenses per G/L</t>
  </si>
  <si>
    <t>Supplies - laundry - Expenses per G/L</t>
  </si>
  <si>
    <t>Supplies - housekeeping - Expenses per G/L</t>
  </si>
  <si>
    <t>Supplies - maintenance - Expenses per G/L</t>
  </si>
  <si>
    <t>Utilities - Expenses per G/L</t>
  </si>
  <si>
    <t>Purchased services - laundry - Expenses per G/L</t>
  </si>
  <si>
    <t>Purchased services - housekeeping - Expenses per G/L</t>
  </si>
  <si>
    <t>Purchased services - maintenance - Expenses per G/L</t>
  </si>
  <si>
    <t>Equipment repairs - Expenses per G/L</t>
  </si>
  <si>
    <t>Equipment rental (Enviro.) - Expenses per G/L</t>
  </si>
  <si>
    <t>Other-Environmental - Expenses per G/L</t>
  </si>
  <si>
    <t>TOTAL ENVIRONMENTAL SERVICE COSTS - Expenses per G/L</t>
  </si>
  <si>
    <t>Depreciation - Expenses per G/L</t>
  </si>
  <si>
    <t>Amortization - Expenses per G/L</t>
  </si>
  <si>
    <t>Real estate taxes - Expenses per G/L</t>
  </si>
  <si>
    <t>Facility lease - Expenses per G/L</t>
  </si>
  <si>
    <t>Property interest - Expenses per G/L</t>
  </si>
  <si>
    <t>Property &amp; casualty insurance - Expenses per G/L</t>
  </si>
  <si>
    <t>Building &amp; grounds repairs - Expenses per G/L</t>
  </si>
  <si>
    <t>Other-Property - Expenses per G/L</t>
  </si>
  <si>
    <t>TOTAL PROPERTY COSTS - Expenses per G/L</t>
  </si>
  <si>
    <t>TOTAL ADMINISTRATIVE, ENVIRONMENTAL &amp; PROPERTY COSTS - Expenses per G/L</t>
  </si>
  <si>
    <t>Director of nursing wages - Expenses per G/L</t>
  </si>
  <si>
    <t>Administrative nursing  wages - Expenses per G/L</t>
  </si>
  <si>
    <t>Medical record wages - Expenses per G/L</t>
  </si>
  <si>
    <t>Medical Director   - Expenses per G/L</t>
  </si>
  <si>
    <t>Activities wages - Expenses per G/L</t>
  </si>
  <si>
    <t>Social service wages - Expenses per G/L</t>
  </si>
  <si>
    <t>Dietary service wages - Expenses per G/L</t>
  </si>
  <si>
    <t>Support Universal Worker - Expenses per G/L</t>
  </si>
  <si>
    <t>Employers taxes (Support) - Expenses per G/L</t>
  </si>
  <si>
    <t>Group / Life &amp; Retirement Benefits (Support) - Expenses per G/L</t>
  </si>
  <si>
    <t>Workers comp. insurance (Support) - Expenses per G/L</t>
  </si>
  <si>
    <t>Employment Advertising &amp; Recruit (Support) - Expenses per G/L</t>
  </si>
  <si>
    <t>Criminal record checks (Support) - Expenses per G/L</t>
  </si>
  <si>
    <t>Education &amp; training (Support) - Expenses per G/L</t>
  </si>
  <si>
    <t>Routine supplies - patient care services - Expenses per G/L</t>
  </si>
  <si>
    <t>Non-routine supplies - patient care services - Expenses per G/L</t>
  </si>
  <si>
    <t>Non-routine supplies - DME - Expenses per G/L</t>
  </si>
  <si>
    <t>Supplies - dietary services - Expenses per G/L</t>
  </si>
  <si>
    <t>Supplies - activities - Expenses per G/L</t>
  </si>
  <si>
    <t>Supplies - social services - Expenses per G/L</t>
  </si>
  <si>
    <t>Supplies - therapies - Expenses per G/L</t>
  </si>
  <si>
    <t>Food &amp; nutritional supplements - Expenses per G/L</t>
  </si>
  <si>
    <t>Pharmacy - OTC - Expenses per G/L</t>
  </si>
  <si>
    <t>Pharmacy - consulting - Expenses per G/L</t>
  </si>
  <si>
    <t>X-ray services - in-house - Expenses per G/L</t>
  </si>
  <si>
    <t>Laboratory - in-house - Expenses per G/L</t>
  </si>
  <si>
    <t>Contracted professional social services - Expenses per G/L</t>
  </si>
  <si>
    <t>Professional support services  - Expenses per G/L</t>
  </si>
  <si>
    <t>Equipment rental (Support) - Expenses per G/L</t>
  </si>
  <si>
    <t>Other-Support - Expenses per G/L</t>
  </si>
  <si>
    <t>TOTAL SUPPORT CARE COSTS - Expenses per G/L</t>
  </si>
  <si>
    <t>TOTAL NON-DIRECT CARE COSTS - Expenses per G/L</t>
  </si>
  <si>
    <t>RN wages - Expenses per G/L</t>
  </si>
  <si>
    <t>LPN wages - Expenses per G/L</t>
  </si>
  <si>
    <t>Certified aides - CNA, CMA, etc wages - Expenses per G/L</t>
  </si>
  <si>
    <t>Direct Care Universal Worker - Expenses per G/L</t>
  </si>
  <si>
    <t>Therapy salaries - inpatient residents - Expenses per G/L</t>
  </si>
  <si>
    <t>Therapy salaries - outpatient care - Expenses per G/L</t>
  </si>
  <si>
    <t>Direct support professionals - Expenses per G/L</t>
  </si>
  <si>
    <t>Other direct care wages - Expenses per G/L</t>
  </si>
  <si>
    <t>Employers taxes (Direct) - Expenses per G/L</t>
  </si>
  <si>
    <t>Group / Life &amp; Retirement Benefits (Direct) - Expenses per G/L</t>
  </si>
  <si>
    <t>Workers comp. insurance (Direct) - Expenses per G/L</t>
  </si>
  <si>
    <t>Employment Advertising &amp; Recruit (Direct) - Expenses per G/L</t>
  </si>
  <si>
    <t>Criminal record checks (Direct) - Expenses per G/L</t>
  </si>
  <si>
    <t>Education &amp; training (Direct) - Expenses per G/L</t>
  </si>
  <si>
    <t>Certified nursing aide training  - Expenses per G/L</t>
  </si>
  <si>
    <t>Professional support - nurse consulting - Expenses per G/L</t>
  </si>
  <si>
    <t>Contracted nursing services - RN, LPN - Expenses per G/L</t>
  </si>
  <si>
    <t>Contracted nursing services - aides - Expenses per G/L</t>
  </si>
  <si>
    <t>Therapy services - inpatient residents - Expenses per G/L</t>
  </si>
  <si>
    <t>Therapy services - outpatient care - Expenses per G/L</t>
  </si>
  <si>
    <t>Other-Direct - Expenses per G/L</t>
  </si>
  <si>
    <t>TOTAL DIRECT PATIENT CARE COSTS - Expenses per G/L</t>
  </si>
  <si>
    <t>Beauty &amp; barber shops - Expenses per G/L</t>
  </si>
  <si>
    <t>Personal purchases for residents - Expenses per G/L</t>
  </si>
  <si>
    <t>Professional care - physicians - Expenses per G/L</t>
  </si>
  <si>
    <t>Provisions for income tax - Expenses per G/L</t>
  </si>
  <si>
    <t>Fees paid Board of Directors - Expenses per G/L</t>
  </si>
  <si>
    <t>Non-Working officers salaries - Expenses per G/L</t>
  </si>
  <si>
    <t>Fundraising expenses - Expenses per G/L</t>
  </si>
  <si>
    <t>Bad Debts - Expenses per G/L</t>
  </si>
  <si>
    <t>Donations - Expenses per G/L</t>
  </si>
  <si>
    <t>Expenses of non-participating facilities - Expenses per G/L</t>
  </si>
  <si>
    <t>Pharmacy - prescription (legend) - Expenses per G/L</t>
  </si>
  <si>
    <t>X-ray services - referral - Expenses per G/L</t>
  </si>
  <si>
    <t>Laboratory - referral - Expenses per G/L</t>
  </si>
  <si>
    <t>Insurance premiums on life of officer / owner - Expenses per G/L</t>
  </si>
  <si>
    <t>Lobbying fees - Expenses per G/L</t>
  </si>
  <si>
    <t>Assessment fees - Expenses per G/L</t>
  </si>
  <si>
    <t>Penalties, Fines, NSF Fees, Delinquent Payment Fees - Expenses per G/L</t>
  </si>
  <si>
    <t>Other - Expenses per G/L</t>
  </si>
  <si>
    <t>TOTAL OTHER COSTS - Expenses per G/L</t>
  </si>
  <si>
    <t>TOTAL OF ALL EXPENSES  - Expenses per G/L</t>
  </si>
  <si>
    <t>Total Medicaid</t>
  </si>
  <si>
    <t>Empowering Abilities</t>
  </si>
  <si>
    <t>Mosaic at Des Moines</t>
  </si>
  <si>
    <t>Administrator wages - ICF/ID</t>
  </si>
  <si>
    <t>Business office wages - ICF/ID</t>
  </si>
  <si>
    <t>Advertising &amp; marketing wages - ICF/ID</t>
  </si>
  <si>
    <t>Employers taxes (Admin) - ICF/ID</t>
  </si>
  <si>
    <t>Group / Life &amp; Retirement Benefits (Admin) - ICF/ID</t>
  </si>
  <si>
    <t>Workers comp. insurance (Admin.) - ICF/ID</t>
  </si>
  <si>
    <t>Employment Advertising &amp; Recruit (Admin.) - ICF/ID</t>
  </si>
  <si>
    <t>Criminal record checks (Admin.) - ICF/ID</t>
  </si>
  <si>
    <t>Education &amp; training (Admin.) - ICF/ID</t>
  </si>
  <si>
    <t>Supplies (Admin.) - ICF/ID</t>
  </si>
  <si>
    <t>Telephone - ICF/ID</t>
  </si>
  <si>
    <t>Equipment rental (Admin.) - ICF/ID</t>
  </si>
  <si>
    <t>Home office costs - ICF/ID</t>
  </si>
  <si>
    <t>Management fees - ICF/ID</t>
  </si>
  <si>
    <t>Accounting - ICF/ID</t>
  </si>
  <si>
    <t>Professional organization dues - ICF/ID</t>
  </si>
  <si>
    <t>Licensing fees - ICF/ID</t>
  </si>
  <si>
    <t>Information technology - ICF/ID</t>
  </si>
  <si>
    <t>Legal fees - direct patient care related - ICF/ID</t>
  </si>
  <si>
    <t>Legal fees - other - ICF/ID</t>
  </si>
  <si>
    <t>Working capital interest - ICF/ID</t>
  </si>
  <si>
    <t>General liability insurance - ICF/ID</t>
  </si>
  <si>
    <t>Travel, entertainment, &amp; auto - ICF/ID</t>
  </si>
  <si>
    <t>Advertising &amp; public relations - ICF/ID</t>
  </si>
  <si>
    <t>Other-Administrative - ICF/ID</t>
  </si>
  <si>
    <t>TOTAL ADMINISTRATIVE COSTS - ICF/ID</t>
  </si>
  <si>
    <t>Laundry wages - ICF/ID</t>
  </si>
  <si>
    <t>Housekeeping wages - ICF/ID</t>
  </si>
  <si>
    <t>Maintenance wages - ICF/ID</t>
  </si>
  <si>
    <t>Environmental Universal Worker - ICF/ID</t>
  </si>
  <si>
    <t>Employers taxes (Enviro.) - ICF/ID</t>
  </si>
  <si>
    <t>Group / Life &amp; Retirement Benefits (Enviro.) - ICF/ID</t>
  </si>
  <si>
    <t>Workers comp. insurance (Enviro.) - ICF/ID</t>
  </si>
  <si>
    <t>Employment Advertising &amp; Recruit (Enviro.) - ICF/ID</t>
  </si>
  <si>
    <t>Criminal record checks (Enviro.) - ICF/ID</t>
  </si>
  <si>
    <t>Education &amp; training (Enviro.) - ICF/ID</t>
  </si>
  <si>
    <t>Supplies - laundry - ICF/ID</t>
  </si>
  <si>
    <t>Supplies - housekeeping - ICF/ID</t>
  </si>
  <si>
    <t>Supplies - maintenance - ICF/ID</t>
  </si>
  <si>
    <t>Utilities - ICF/ID</t>
  </si>
  <si>
    <t>Purchased services - laundry - ICF/ID</t>
  </si>
  <si>
    <t>Purchased services - housekeeping - ICF/ID</t>
  </si>
  <si>
    <t>Purchased services - maintenance - ICF/ID</t>
  </si>
  <si>
    <t>Equipment repairs - ICF/ID</t>
  </si>
  <si>
    <t>Equipment rental (Enviro.) - ICF/ID</t>
  </si>
  <si>
    <t>Other-Environmental - ICF/ID</t>
  </si>
  <si>
    <t>TOTAL ENVIRONMENTAL SERVICE COSTS - ICF/ID</t>
  </si>
  <si>
    <t>Depreciation - ICF/ID</t>
  </si>
  <si>
    <t>Amortization - ICF/ID</t>
  </si>
  <si>
    <t>Real estate taxes - ICF/ID</t>
  </si>
  <si>
    <t>Facility lease - ICF/ID</t>
  </si>
  <si>
    <t>Property interest - ICF/ID</t>
  </si>
  <si>
    <t>Property &amp; casualty insurance - ICF/ID</t>
  </si>
  <si>
    <t>Building &amp; grounds repairs - ICF/ID</t>
  </si>
  <si>
    <t>Other-Property - ICF/ID</t>
  </si>
  <si>
    <t>TOTAL PROPERTY COSTS - ICF/ID</t>
  </si>
  <si>
    <t>TOTAL ADMINISTRATIVE, ENVIRONMENTAL &amp; PROPERTY COSTS - ICF/ID</t>
  </si>
  <si>
    <t>Director of nursing wages - ICF/ID</t>
  </si>
  <si>
    <t>Administrative nursing  wages - ICF/ID</t>
  </si>
  <si>
    <t>Medical record wages - ICF/ID</t>
  </si>
  <si>
    <t>Medical Director   - ICF/ID</t>
  </si>
  <si>
    <t>Activities wages - ICF/ID</t>
  </si>
  <si>
    <t>Social service wages - ICF/ID</t>
  </si>
  <si>
    <t>Dietary service wages - ICF/ID</t>
  </si>
  <si>
    <t>Support Universal Worker - ICF/ID</t>
  </si>
  <si>
    <t>Employers taxes (Support) - ICF/ID</t>
  </si>
  <si>
    <t>Group / Life &amp; Retirement Benefits (Support) - ICF/ID</t>
  </si>
  <si>
    <t>Workers comp. insurance (Support) - ICF/ID</t>
  </si>
  <si>
    <t>Employment Advertising &amp; Recruit (Support) - ICF/ID</t>
  </si>
  <si>
    <t>Criminal record checks (Support) - ICF/ID</t>
  </si>
  <si>
    <t>Education &amp; training (Support) - ICF/ID</t>
  </si>
  <si>
    <t>Routine supplies - patient care services - ICF/ID</t>
  </si>
  <si>
    <t>Non-routine supplies - patient care services - ICF/ID</t>
  </si>
  <si>
    <t>Non-routine supplies - DME - ICF/ID</t>
  </si>
  <si>
    <t>Supplies - dietary services - ICF/ID</t>
  </si>
  <si>
    <t>Supplies - activities - ICF/ID</t>
  </si>
  <si>
    <t>Supplies - social services - ICF/ID</t>
  </si>
  <si>
    <t>Supplies - therapies - ICF/ID</t>
  </si>
  <si>
    <t>Food &amp; nutritional supplements - ICF/ID</t>
  </si>
  <si>
    <t>Pharmacy - OTC - ICF/ID</t>
  </si>
  <si>
    <t>Pharmacy - consulting - ICF/ID</t>
  </si>
  <si>
    <t>X-ray services - in-house - ICF/ID</t>
  </si>
  <si>
    <t>Laboratory - in-house - ICF/ID</t>
  </si>
  <si>
    <t>Contracted professional social services - ICF/ID</t>
  </si>
  <si>
    <t>Professional support services  - ICF/ID</t>
  </si>
  <si>
    <t>Equipment rental (Support) - ICF/ID</t>
  </si>
  <si>
    <t>Other-Support - ICF/ID</t>
  </si>
  <si>
    <t>TOTAL SUPPORT CARE COSTS - ICF/ID</t>
  </si>
  <si>
    <t>TOTAL NON-DIRECT CARE COSTS - ICF/ID</t>
  </si>
  <si>
    <t>RN wages - ICF/ID</t>
  </si>
  <si>
    <t>LPN wages - ICF/ID</t>
  </si>
  <si>
    <t>Certified aides - CNA, CMA, etc wages - ICF/ID</t>
  </si>
  <si>
    <t>Direct Care Universal Worker - ICF/ID</t>
  </si>
  <si>
    <t>Therapy salaries - inpatient residents - ICF/ID</t>
  </si>
  <si>
    <t>Therapy salaries - outpatient care - ICF/ID</t>
  </si>
  <si>
    <t>Direct support professionals - ICF/ID</t>
  </si>
  <si>
    <t>Other direct care wages - ICF/ID</t>
  </si>
  <si>
    <t>Employers taxes (Direct) - ICF/ID</t>
  </si>
  <si>
    <t>Group / Life &amp; Retirement Benefits (Direct) - ICF/ID</t>
  </si>
  <si>
    <t>Workers comp. insurance (Direct) - ICF/ID</t>
  </si>
  <si>
    <t>Employment Advertising &amp; Recruit (Direct) - ICF/ID</t>
  </si>
  <si>
    <t>Criminal record checks (Direct) - ICF/ID</t>
  </si>
  <si>
    <t>Education &amp; training (Direct) - ICF/ID</t>
  </si>
  <si>
    <t>Certified nursing aide training  - ICF/ID</t>
  </si>
  <si>
    <t>Professional support - nurse consulting - ICF/ID</t>
  </si>
  <si>
    <t>Contracted nursing services - RN, LPN - ICF/ID</t>
  </si>
  <si>
    <t>Contracted nursing services - aides - ICF/ID</t>
  </si>
  <si>
    <t>Therapy services - inpatient residents - ICF/ID</t>
  </si>
  <si>
    <t>Therapy services - outpatient care - ICF/ID</t>
  </si>
  <si>
    <t>Other-Direct - ICF/ID</t>
  </si>
  <si>
    <t>TOTAL DIRECT PATIENT CARE COSTS - ICF/ID</t>
  </si>
  <si>
    <t>Beauty &amp; barber shops - ICF/ID</t>
  </si>
  <si>
    <t>Professional care - physicians - ICF/ID</t>
  </si>
  <si>
    <t>Fundraising expenses - ICF/ID</t>
  </si>
  <si>
    <t>Pharmacy - prescription (legend) - ICF/ID</t>
  </si>
  <si>
    <t>X-ray services - referral - ICF/ID</t>
  </si>
  <si>
    <t>Laboratory - referral - ICF/ID</t>
  </si>
  <si>
    <t>TOTAL OTHER COSTS - ICF/ID</t>
  </si>
  <si>
    <t>TOTAL OF ALL EXPENSES  - ICF/ID</t>
  </si>
  <si>
    <t xml:space="preserve">Urban   </t>
  </si>
  <si>
    <t>Urban</t>
  </si>
  <si>
    <t xml:space="preserve">Rural   </t>
  </si>
  <si>
    <t>Rural</t>
  </si>
  <si>
    <t xml:space="preserve">Neither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</si>
</sst>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&quot;_);_(@_)"/>
    <numFmt numFmtId="166" formatCode="_(* #,##0.00_);_(* \(#,##0.00\);_(* &quot;0.00&quot;_);_(@_)"/>
    <numFmt numFmtId="167" formatCode="_(* #,##0_);_(* \(#,##0\);_(* &quot;0.00&quot;_);_(@_)"/>
    <numFmt numFmtId="168" formatCode="_(&quot;$&quot;* #,##0_);_(&quot;$&quot;* \(#,##0\);_(&quot;$&quot;* &quot;0&quot;_);_(@_)"/>
    <numFmt numFmtId="169" formatCode="_(&quot;$&quot;* #,##0.00_);_(&quot;$&quot;* \(#,##0.00\);_(&quot;$&quot;* &quot;0.00&quot;_);_(@_)"/>
    <numFmt numFmtId="170" formatCode="_(&quot;$&quot;* #,##0_);_(&quot;$&quot;* \(#,##0\);_(&quot;$&quot;* &quot;0.00&quot;_);_(@_)"/>
    <numFmt numFmtId="171" formatCode="_(&quot;$&quot;* #,##0_);_(&quot;$&quot;* \(#,##0\);_(&quot;$&quot;* &quot;-&quot;??_);_(@_)"/>
    <numFmt numFmtId="172" formatCode="\C\us\t\om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10"/>
      <color indexed="9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7"/>
      <name val="Arial"/>
      <family val="2"/>
    </font>
    <font>
      <b/>
      <vertAlign val="superscript"/>
      <sz val="7"/>
      <name val="Arial"/>
      <family val="2"/>
    </font>
    <font>
      <b/>
      <sz val="9"/>
      <name val="Arial"/>
      <family val="2"/>
    </font>
    <font>
      <sz val="9.6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000000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0" xfId="0" applyNumberFormat="1"/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10" fontId="4" fillId="0" borderId="1" xfId="4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10" fontId="4" fillId="0" borderId="0" xfId="4" applyNumberFormat="1" applyFont="1" applyAlignment="1">
      <alignment horizontal="center"/>
    </xf>
    <xf numFmtId="0" fontId="4" fillId="0" borderId="0" xfId="0" applyFont="1"/>
    <xf numFmtId="164" fontId="4" fillId="0" borderId="0" xfId="1" applyNumberFormat="1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164" fontId="4" fillId="0" borderId="0" xfId="1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10" fontId="4" fillId="0" borderId="0" xfId="0" applyNumberFormat="1" applyFont="1"/>
    <xf numFmtId="10" fontId="0" fillId="0" borderId="0" xfId="4" applyNumberFormat="1" applyFont="1"/>
    <xf numFmtId="10" fontId="4" fillId="0" borderId="0" xfId="4" applyNumberFormat="1" applyFont="1" applyAlignment="1">
      <alignment horizontal="right"/>
    </xf>
    <xf numFmtId="10" fontId="3" fillId="0" borderId="1" xfId="4" applyNumberFormat="1" applyFont="1" applyBorder="1" applyAlignment="1">
      <alignment horizontal="center" wrapText="1"/>
    </xf>
    <xf numFmtId="10" fontId="6" fillId="0" borderId="1" xfId="4" applyNumberFormat="1" applyFont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10" fontId="3" fillId="0" borderId="0" xfId="4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43" fontId="3" fillId="0" borderId="0" xfId="0" applyNumberFormat="1" applyFont="1" applyBorder="1" applyAlignment="1">
      <alignment horizontal="right"/>
    </xf>
    <xf numFmtId="165" fontId="3" fillId="0" borderId="0" xfId="4" applyNumberFormat="1" applyFont="1" applyBorder="1" applyAlignment="1">
      <alignment horizontal="right"/>
    </xf>
    <xf numFmtId="166" fontId="3" fillId="0" borderId="0" xfId="4" applyNumberFormat="1" applyFont="1" applyBorder="1" applyAlignment="1">
      <alignment horizontal="right"/>
    </xf>
    <xf numFmtId="167" fontId="3" fillId="0" borderId="0" xfId="1" applyNumberFormat="1" applyFont="1" applyBorder="1" applyAlignment="1">
      <alignment horizontal="right"/>
    </xf>
    <xf numFmtId="10" fontId="7" fillId="0" borderId="0" xfId="4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 wrapText="1"/>
    </xf>
    <xf numFmtId="10" fontId="7" fillId="0" borderId="0" xfId="4" applyNumberFormat="1" applyFont="1" applyBorder="1" applyAlignment="1">
      <alignment horizontal="center" wrapText="1"/>
    </xf>
    <xf numFmtId="164" fontId="7" fillId="0" borderId="0" xfId="1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164" fontId="7" fillId="0" borderId="0" xfId="1" applyNumberFormat="1" applyFont="1" applyBorder="1" applyAlignment="1">
      <alignment horizontal="right"/>
    </xf>
    <xf numFmtId="2" fontId="7" fillId="0" borderId="0" xfId="4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43" fontId="7" fillId="0" borderId="0" xfId="0" applyNumberFormat="1" applyFont="1" applyBorder="1" applyAlignment="1">
      <alignment horizontal="right"/>
    </xf>
    <xf numFmtId="10" fontId="4" fillId="0" borderId="2" xfId="4" applyNumberFormat="1" applyFont="1" applyBorder="1" applyAlignment="1">
      <alignment horizontal="right"/>
    </xf>
    <xf numFmtId="164" fontId="4" fillId="0" borderId="2" xfId="1" applyNumberFormat="1" applyFont="1" applyBorder="1" applyAlignment="1">
      <alignment horizontal="right"/>
    </xf>
    <xf numFmtId="164" fontId="4" fillId="0" borderId="3" xfId="1" applyNumberFormat="1" applyFont="1" applyBorder="1" applyAlignment="1">
      <alignment horizontal="center"/>
    </xf>
    <xf numFmtId="10" fontId="4" fillId="0" borderId="3" xfId="4" applyNumberFormat="1" applyFont="1" applyBorder="1" applyAlignment="1">
      <alignment horizontal="right"/>
    </xf>
    <xf numFmtId="44" fontId="4" fillId="0" borderId="0" xfId="2" applyFont="1" applyAlignment="1">
      <alignment horizontal="right"/>
    </xf>
    <xf numFmtId="168" fontId="4" fillId="0" borderId="0" xfId="2" applyNumberFormat="1" applyFont="1" applyAlignment="1">
      <alignment horizontal="right"/>
    </xf>
    <xf numFmtId="168" fontId="4" fillId="0" borderId="2" xfId="2" applyNumberFormat="1" applyFont="1" applyBorder="1" applyAlignment="1">
      <alignment horizontal="right"/>
    </xf>
    <xf numFmtId="168" fontId="3" fillId="0" borderId="0" xfId="2" applyNumberFormat="1" applyFont="1" applyBorder="1" applyAlignment="1">
      <alignment horizontal="right"/>
    </xf>
    <xf numFmtId="168" fontId="3" fillId="0" borderId="3" xfId="2" applyNumberFormat="1" applyFont="1" applyBorder="1" applyAlignment="1">
      <alignment horizontal="right"/>
    </xf>
    <xf numFmtId="169" fontId="3" fillId="0" borderId="0" xfId="2" applyNumberFormat="1" applyFont="1" applyBorder="1" applyAlignment="1">
      <alignment horizontal="right"/>
    </xf>
    <xf numFmtId="169" fontId="3" fillId="0" borderId="2" xfId="2" applyNumberFormat="1" applyFont="1" applyBorder="1" applyAlignment="1">
      <alignment horizontal="right"/>
    </xf>
    <xf numFmtId="169" fontId="3" fillId="0" borderId="3" xfId="2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center"/>
    </xf>
    <xf numFmtId="44" fontId="0" fillId="0" borderId="0" xfId="2" applyFont="1"/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/>
    <xf numFmtId="43" fontId="2" fillId="0" borderId="0" xfId="1" applyFont="1"/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12" fillId="0" borderId="0" xfId="0" applyFont="1"/>
    <xf numFmtId="164" fontId="12" fillId="0" borderId="0" xfId="1" applyNumberFormat="1" applyFont="1"/>
    <xf numFmtId="164" fontId="12" fillId="0" borderId="2" xfId="1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right"/>
    </xf>
    <xf numFmtId="164" fontId="12" fillId="0" borderId="0" xfId="1" applyNumberFormat="1" applyFont="1" applyAlignment="1">
      <alignment horizontal="right"/>
    </xf>
    <xf numFmtId="10" fontId="12" fillId="0" borderId="0" xfId="4" applyNumberFormat="1" applyFont="1" applyAlignment="1">
      <alignment horizontal="right"/>
    </xf>
    <xf numFmtId="169" fontId="12" fillId="0" borderId="0" xfId="1" applyNumberFormat="1" applyFont="1" applyAlignment="1">
      <alignment horizontal="right"/>
    </xf>
    <xf numFmtId="10" fontId="12" fillId="0" borderId="0" xfId="0" applyNumberFormat="1" applyFont="1" applyAlignment="1">
      <alignment horizontal="right"/>
    </xf>
    <xf numFmtId="169" fontId="12" fillId="0" borderId="2" xfId="1" applyNumberFormat="1" applyFont="1" applyBorder="1" applyAlignment="1">
      <alignment horizontal="right"/>
    </xf>
    <xf numFmtId="10" fontId="12" fillId="0" borderId="2" xfId="0" applyNumberFormat="1" applyFont="1" applyBorder="1" applyAlignment="1">
      <alignment horizontal="right"/>
    </xf>
    <xf numFmtId="169" fontId="12" fillId="0" borderId="0" xfId="1" applyNumberFormat="1" applyFont="1" applyBorder="1" applyAlignment="1">
      <alignment horizontal="right"/>
    </xf>
    <xf numFmtId="10" fontId="12" fillId="0" borderId="0" xfId="0" applyNumberFormat="1" applyFont="1" applyBorder="1" applyAlignment="1">
      <alignment horizontal="right"/>
    </xf>
    <xf numFmtId="43" fontId="12" fillId="0" borderId="0" xfId="0" applyNumberFormat="1" applyFont="1"/>
    <xf numFmtId="10" fontId="12" fillId="0" borderId="0" xfId="0" applyNumberFormat="1" applyFont="1"/>
    <xf numFmtId="169" fontId="12" fillId="0" borderId="6" xfId="1" applyNumberFormat="1" applyFont="1" applyBorder="1" applyAlignment="1">
      <alignment horizontal="right"/>
    </xf>
    <xf numFmtId="10" fontId="12" fillId="0" borderId="2" xfId="4" applyNumberFormat="1" applyFont="1" applyBorder="1" applyAlignment="1">
      <alignment horizontal="center" wrapText="1"/>
    </xf>
    <xf numFmtId="2" fontId="9" fillId="0" borderId="0" xfId="0" applyNumberFormat="1" applyFont="1" applyAlignment="1"/>
    <xf numFmtId="2" fontId="13" fillId="0" borderId="0" xfId="0" applyNumberFormat="1" applyFont="1" applyAlignment="1"/>
    <xf numFmtId="2" fontId="11" fillId="0" borderId="0" xfId="0" applyNumberFormat="1" applyFont="1" applyAlignment="1"/>
    <xf numFmtId="164" fontId="12" fillId="0" borderId="0" xfId="1" applyNumberFormat="1" applyFont="1" applyFill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 wrapText="1"/>
    </xf>
    <xf numFmtId="10" fontId="14" fillId="0" borderId="1" xfId="4" applyNumberFormat="1" applyFont="1" applyBorder="1" applyAlignment="1">
      <alignment horizontal="center" wrapText="1"/>
    </xf>
    <xf numFmtId="7" fontId="0" fillId="0" borderId="0" xfId="2" applyNumberFormat="1" applyFont="1"/>
    <xf numFmtId="8" fontId="4" fillId="0" borderId="0" xfId="0" applyNumberFormat="1" applyFont="1"/>
    <xf numFmtId="2" fontId="3" fillId="0" borderId="0" xfId="0" applyNumberFormat="1" applyFont="1"/>
    <xf numFmtId="0" fontId="4" fillId="0" borderId="0" xfId="0" applyFont="1" applyFill="1" applyAlignment="1">
      <alignment horizontal="left"/>
    </xf>
    <xf numFmtId="164" fontId="4" fillId="0" borderId="0" xfId="1" applyNumberFormat="1" applyFont="1" applyFill="1" applyAlignment="1">
      <alignment horizontal="right"/>
    </xf>
    <xf numFmtId="10" fontId="4" fillId="0" borderId="0" xfId="4" applyNumberFormat="1" applyFont="1" applyFill="1" applyAlignment="1">
      <alignment horizontal="right"/>
    </xf>
    <xf numFmtId="168" fontId="4" fillId="0" borderId="0" xfId="2" applyNumberFormat="1" applyFont="1" applyFill="1" applyAlignment="1">
      <alignment horizontal="right"/>
    </xf>
    <xf numFmtId="169" fontId="3" fillId="0" borderId="0" xfId="2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/>
    <xf numFmtId="43" fontId="10" fillId="0" borderId="0" xfId="1" applyFont="1" applyFill="1"/>
    <xf numFmtId="0" fontId="3" fillId="0" borderId="0" xfId="0" applyFont="1" applyFill="1"/>
    <xf numFmtId="0" fontId="3" fillId="0" borderId="0" xfId="0" applyFont="1" applyAlignment="1">
      <alignment horizontal="left"/>
    </xf>
    <xf numFmtId="44" fontId="0" fillId="0" borderId="0" xfId="2" applyNumberFormat="1" applyFont="1"/>
    <xf numFmtId="0" fontId="0" fillId="0" borderId="0" xfId="0" applyAlignment="1">
      <alignment horizontal="center"/>
    </xf>
    <xf numFmtId="44" fontId="3" fillId="0" borderId="4" xfId="2" applyNumberFormat="1" applyFont="1" applyBorder="1" applyAlignment="1">
      <alignment horizontal="right"/>
    </xf>
    <xf numFmtId="10" fontId="3" fillId="0" borderId="4" xfId="0" applyNumberFormat="1" applyFont="1" applyBorder="1"/>
    <xf numFmtId="0" fontId="3" fillId="0" borderId="0" xfId="0" applyFont="1" applyFill="1" applyAlignment="1">
      <alignment horizontal="center"/>
    </xf>
    <xf numFmtId="164" fontId="4" fillId="0" borderId="2" xfId="1" applyNumberFormat="1" applyFont="1" applyFill="1" applyBorder="1" applyAlignment="1">
      <alignment horizontal="right"/>
    </xf>
    <xf numFmtId="10" fontId="4" fillId="0" borderId="2" xfId="4" applyNumberFormat="1" applyFont="1" applyFill="1" applyBorder="1" applyAlignment="1">
      <alignment horizontal="right"/>
    </xf>
    <xf numFmtId="168" fontId="4" fillId="0" borderId="2" xfId="2" applyNumberFormat="1" applyFont="1" applyFill="1" applyBorder="1" applyAlignment="1">
      <alignment horizontal="right"/>
    </xf>
    <xf numFmtId="169" fontId="3" fillId="0" borderId="2" xfId="2" applyNumberFormat="1" applyFont="1" applyFill="1" applyBorder="1" applyAlignment="1">
      <alignment horizontal="right"/>
    </xf>
    <xf numFmtId="170" fontId="3" fillId="0" borderId="0" xfId="2" applyNumberFormat="1" applyFont="1" applyFill="1" applyBorder="1" applyAlignment="1">
      <alignment horizontal="right"/>
    </xf>
    <xf numFmtId="169" fontId="12" fillId="0" borderId="7" xfId="1" applyNumberFormat="1" applyFont="1" applyBorder="1" applyAlignment="1">
      <alignment horizontal="right"/>
    </xf>
    <xf numFmtId="0" fontId="12" fillId="0" borderId="0" xfId="0" applyFont="1" applyBorder="1"/>
    <xf numFmtId="169" fontId="12" fillId="0" borderId="3" xfId="1" applyNumberFormat="1" applyFont="1" applyBorder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right"/>
    </xf>
    <xf numFmtId="10" fontId="12" fillId="0" borderId="6" xfId="0" applyNumberFormat="1" applyFont="1" applyBorder="1" applyAlignment="1">
      <alignment horizontal="right"/>
    </xf>
    <xf numFmtId="10" fontId="12" fillId="0" borderId="7" xfId="0" applyNumberFormat="1" applyFont="1" applyBorder="1" applyAlignment="1">
      <alignment horizontal="right"/>
    </xf>
    <xf numFmtId="10" fontId="12" fillId="0" borderId="3" xfId="0" applyNumberFormat="1" applyFont="1" applyBorder="1" applyAlignment="1">
      <alignment horizontal="right"/>
    </xf>
    <xf numFmtId="168" fontId="12" fillId="0" borderId="0" xfId="1" applyNumberFormat="1" applyFont="1" applyAlignment="1">
      <alignment horizontal="right"/>
    </xf>
    <xf numFmtId="168" fontId="12" fillId="0" borderId="2" xfId="1" applyNumberFormat="1" applyFont="1" applyBorder="1" applyAlignment="1">
      <alignment horizontal="right"/>
    </xf>
    <xf numFmtId="168" fontId="12" fillId="0" borderId="6" xfId="1" applyNumberFormat="1" applyFont="1" applyBorder="1" applyAlignment="1">
      <alignment horizontal="right"/>
    </xf>
    <xf numFmtId="168" fontId="12" fillId="0" borderId="3" xfId="1" applyNumberFormat="1" applyFont="1" applyBorder="1" applyAlignment="1">
      <alignment horizontal="right"/>
    </xf>
    <xf numFmtId="168" fontId="3" fillId="0" borderId="0" xfId="2" applyNumberFormat="1" applyFont="1" applyFill="1" applyAlignment="1">
      <alignment horizontal="right"/>
    </xf>
    <xf numFmtId="170" fontId="3" fillId="0" borderId="2" xfId="2" applyNumberFormat="1" applyFont="1" applyFill="1" applyBorder="1" applyAlignment="1">
      <alignment horizontal="right"/>
    </xf>
    <xf numFmtId="168" fontId="3" fillId="0" borderId="2" xfId="2" applyNumberFormat="1" applyFont="1" applyFill="1" applyBorder="1" applyAlignment="1">
      <alignment horizontal="right"/>
    </xf>
    <xf numFmtId="10" fontId="3" fillId="0" borderId="2" xfId="0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10" fontId="4" fillId="0" borderId="0" xfId="4" applyNumberFormat="1" applyFont="1" applyFill="1" applyBorder="1" applyAlignment="1">
      <alignment horizontal="right"/>
    </xf>
    <xf numFmtId="168" fontId="4" fillId="0" borderId="0" xfId="2" applyNumberFormat="1" applyFont="1" applyFill="1" applyBorder="1" applyAlignment="1">
      <alignment horizontal="right"/>
    </xf>
    <xf numFmtId="168" fontId="3" fillId="0" borderId="0" xfId="2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10" fontId="4" fillId="0" borderId="0" xfId="4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8" fontId="4" fillId="0" borderId="0" xfId="2" applyNumberFormat="1" applyFont="1" applyBorder="1" applyAlignment="1">
      <alignment horizontal="right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center" wrapText="1"/>
    </xf>
    <xf numFmtId="10" fontId="4" fillId="0" borderId="0" xfId="4" applyNumberFormat="1" applyFont="1" applyBorder="1" applyAlignment="1">
      <alignment horizontal="center" wrapText="1"/>
    </xf>
    <xf numFmtId="10" fontId="3" fillId="0" borderId="0" xfId="4" applyNumberFormat="1" applyFont="1" applyBorder="1" applyAlignment="1">
      <alignment horizontal="center" wrapText="1"/>
    </xf>
    <xf numFmtId="10" fontId="6" fillId="0" borderId="0" xfId="4" applyNumberFormat="1" applyFont="1" applyBorder="1" applyAlignment="1">
      <alignment horizontal="center" wrapText="1"/>
    </xf>
    <xf numFmtId="10" fontId="14" fillId="0" borderId="0" xfId="4" applyNumberFormat="1" applyFont="1" applyBorder="1" applyAlignment="1">
      <alignment horizontal="center" wrapText="1"/>
    </xf>
    <xf numFmtId="0" fontId="6" fillId="0" borderId="0" xfId="0" applyNumberFormat="1" applyFont="1" applyBorder="1" applyAlignment="1">
      <alignment horizontal="center" wrapText="1"/>
    </xf>
    <xf numFmtId="10" fontId="6" fillId="0" borderId="0" xfId="0" applyNumberFormat="1" applyFont="1" applyBorder="1" applyAlignment="1">
      <alignment horizontal="center" wrapText="1"/>
    </xf>
    <xf numFmtId="14" fontId="4" fillId="0" borderId="0" xfId="0" applyNumberFormat="1" applyFont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14" fontId="4" fillId="0" borderId="0" xfId="0" applyNumberFormat="1" applyFont="1" applyBorder="1" applyAlignment="1">
      <alignment horizontal="center" wrapText="1"/>
    </xf>
    <xf numFmtId="14" fontId="4" fillId="0" borderId="0" xfId="0" applyNumberFormat="1" applyFont="1" applyFill="1" applyAlignment="1">
      <alignment horizont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vertical="center" wrapText="1"/>
    </xf>
    <xf numFmtId="14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168" fontId="3" fillId="0" borderId="0" xfId="0" applyNumberFormat="1" applyFont="1" applyBorder="1" applyAlignment="1">
      <alignment horizontal="right"/>
    </xf>
    <xf numFmtId="49" fontId="17" fillId="2" borderId="8" xfId="0" applyNumberFormat="1" applyFont="1" applyFill="1" applyBorder="1" applyAlignment="1">
      <alignment horizontal="left" vertical="center"/>
    </xf>
    <xf numFmtId="0" fontId="0" fillId="0" borderId="0" xfId="0" applyAlignment="1"/>
    <xf numFmtId="49" fontId="17" fillId="3" borderId="8" xfId="0" applyNumberFormat="1" applyFont="1" applyFill="1" applyBorder="1" applyAlignment="1">
      <alignment horizontal="left" vertical="center"/>
    </xf>
    <xf numFmtId="14" fontId="17" fillId="3" borderId="8" xfId="0" applyNumberFormat="1" applyFont="1" applyFill="1" applyBorder="1" applyAlignment="1">
      <alignment horizontal="left" vertical="center"/>
    </xf>
    <xf numFmtId="164" fontId="17" fillId="3" borderId="8" xfId="0" applyNumberFormat="1" applyFont="1" applyFill="1" applyBorder="1" applyAlignment="1">
      <alignment horizontal="left" vertical="center"/>
    </xf>
    <xf numFmtId="14" fontId="0" fillId="0" borderId="0" xfId="0" applyNumberFormat="1" applyAlignment="1"/>
    <xf numFmtId="171" fontId="17" fillId="3" borderId="8" xfId="0" applyNumberFormat="1" applyFont="1" applyFill="1" applyBorder="1" applyAlignment="1">
      <alignment horizontal="left" vertical="center"/>
    </xf>
    <xf numFmtId="171" fontId="0" fillId="0" borderId="0" xfId="2" applyNumberFormat="1" applyFont="1" applyBorder="1" applyAlignment="1"/>
    <xf numFmtId="172" fontId="17" fillId="3" borderId="8" xfId="0" applyNumberFormat="1" applyFont="1" applyFill="1" applyBorder="1" applyAlignment="1">
      <alignment horizontal="left" vertical="center"/>
    </xf>
    <xf numFmtId="44" fontId="17" fillId="3" borderId="8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171" fontId="17" fillId="0" borderId="8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00"/>
  <sheetViews>
    <sheetView tabSelected="1" zoomScaleNormal="100" workbookViewId="0">
      <pane xSplit="1" ySplit="3" topLeftCell="B57" activePane="bottomRight" state="frozen"/>
      <selection pane="topRight" activeCell="C1" sqref="C1"/>
      <selection pane="bottomLeft" activeCell="A4" sqref="A4"/>
      <selection pane="bottomRight" activeCell="B4" sqref="B4"/>
    </sheetView>
  </sheetViews>
  <sheetFormatPr defaultColWidth="9.109375" defaultRowHeight="13.2" x14ac:dyDescent="0.25"/>
  <cols>
    <col min="1" max="1" width="33.5546875" style="10" bestFit="1" customWidth="1"/>
    <col min="2" max="2" width="8.88671875" style="152" bestFit="1" customWidth="1"/>
    <col min="3" max="3" width="10.6640625" style="10" bestFit="1" customWidth="1"/>
    <col min="4" max="4" width="8.5546875" style="9" bestFit="1" customWidth="1"/>
    <col min="5" max="5" width="11.5546875" style="12" bestFit="1" customWidth="1"/>
    <col min="6" max="6" width="7.6640625" style="12" bestFit="1" customWidth="1"/>
    <col min="7" max="7" width="9" style="12" bestFit="1" customWidth="1"/>
    <col min="8" max="8" width="9" style="12" customWidth="1"/>
    <col min="9" max="9" width="7.6640625" style="12" bestFit="1" customWidth="1"/>
    <col min="10" max="10" width="7.109375" style="13" bestFit="1" customWidth="1"/>
    <col min="11" max="11" width="10.5546875" style="27" customWidth="1"/>
    <col min="12" max="16" width="10.6640625" style="27" bestFit="1" customWidth="1"/>
    <col min="17" max="18" width="13.6640625" style="27" customWidth="1"/>
    <col min="19" max="19" width="10.33203125" style="27" customWidth="1"/>
    <col min="20" max="20" width="10.77734375" style="27" customWidth="1"/>
    <col min="21" max="21" width="10.44140625" style="27" customWidth="1"/>
    <col min="22" max="22" width="11" style="27" customWidth="1"/>
    <col min="23" max="23" width="10.5546875" style="27" bestFit="1" customWidth="1"/>
    <col min="24" max="24" width="10.33203125" style="27" customWidth="1"/>
    <col min="25" max="25" width="14.5546875" style="27" customWidth="1"/>
    <col min="26" max="26" width="13.21875" style="27" customWidth="1"/>
    <col min="27" max="27" width="9.88671875" style="27" bestFit="1" customWidth="1"/>
    <col min="28" max="28" width="9.6640625" style="27" customWidth="1"/>
    <col min="29" max="29" width="8.5546875" style="27" bestFit="1" customWidth="1"/>
    <col min="30" max="30" width="7.109375" style="27" customWidth="1"/>
    <col min="31" max="31" width="10.109375" style="27" bestFit="1" customWidth="1"/>
    <col min="32" max="32" width="6.5546875" style="27" customWidth="1"/>
    <col min="33" max="33" width="9.88671875" style="27" bestFit="1" customWidth="1"/>
    <col min="34" max="34" width="6.88671875" style="27" bestFit="1" customWidth="1"/>
    <col min="35" max="35" width="9.88671875" style="27" bestFit="1" customWidth="1"/>
    <col min="36" max="36" width="7.88671875" style="27" bestFit="1" customWidth="1"/>
    <col min="37" max="37" width="10.6640625" style="27" bestFit="1" customWidth="1"/>
    <col min="38" max="38" width="8.21875" style="27" customWidth="1"/>
    <col min="39" max="39" width="16" style="27" bestFit="1" customWidth="1"/>
    <col min="40" max="40" width="7.6640625" style="27" bestFit="1" customWidth="1"/>
    <col min="41" max="41" width="11.21875" style="27" bestFit="1" customWidth="1"/>
    <col min="42" max="42" width="7.6640625" style="27" bestFit="1" customWidth="1"/>
    <col min="43" max="43" width="9.77734375" style="27" customWidth="1"/>
    <col min="44" max="44" width="8.5546875" style="27" customWidth="1"/>
    <col min="45" max="45" width="9.77734375" style="27" customWidth="1"/>
    <col min="46" max="46" width="7" style="27" customWidth="1"/>
    <col min="47" max="48" width="9.88671875" style="27" customWidth="1"/>
    <col min="49" max="49" width="10.6640625" style="27" bestFit="1" customWidth="1"/>
    <col min="50" max="50" width="7.88671875" style="27" bestFit="1" customWidth="1"/>
    <col min="51" max="51" width="11.44140625" style="27" customWidth="1"/>
    <col min="52" max="52" width="8.5546875" style="27" customWidth="1"/>
    <col min="53" max="53" width="14.33203125" style="27" bestFit="1" customWidth="1"/>
    <col min="54" max="54" width="9" style="27" bestFit="1" customWidth="1"/>
    <col min="55" max="55" width="11.5546875" style="27" customWidth="1"/>
    <col min="56" max="56" width="6.88671875" style="27" bestFit="1" customWidth="1"/>
    <col min="57" max="57" width="9.88671875" style="27" bestFit="1" customWidth="1"/>
    <col min="58" max="58" width="9.21875" style="27" customWidth="1"/>
    <col min="59" max="59" width="9.5546875" style="27" customWidth="1"/>
    <col min="60" max="60" width="6.5546875" style="27" bestFit="1" customWidth="1"/>
    <col min="61" max="61" width="10.5546875" style="27" customWidth="1"/>
    <col min="62" max="62" width="7.88671875" style="27" bestFit="1" customWidth="1"/>
    <col min="63" max="63" width="10.6640625" style="27" bestFit="1" customWidth="1"/>
    <col min="64" max="64" width="8.77734375" style="27" customWidth="1"/>
    <col min="65" max="65" width="11.5546875" style="27" bestFit="1" customWidth="1"/>
    <col min="66" max="66" width="8" style="28" bestFit="1" customWidth="1"/>
    <col min="67" max="67" width="9.88671875" style="29" bestFit="1" customWidth="1"/>
    <col min="68" max="68" width="9.109375" style="67"/>
    <col min="69" max="69" width="12.88671875" style="1" bestFit="1" customWidth="1"/>
    <col min="70" max="16384" width="9.109375" style="2"/>
  </cols>
  <sheetData>
    <row r="1" spans="1:88" x14ac:dyDescent="0.25">
      <c r="K1" s="75">
        <v>137</v>
      </c>
      <c r="L1" s="75"/>
      <c r="M1" s="75">
        <v>138</v>
      </c>
      <c r="N1" s="71"/>
      <c r="O1" s="75">
        <v>139</v>
      </c>
      <c r="P1" s="71"/>
      <c r="Q1" s="71"/>
      <c r="R1" s="75"/>
      <c r="S1" s="75">
        <v>140</v>
      </c>
      <c r="T1" s="75"/>
      <c r="U1" s="71">
        <v>141</v>
      </c>
      <c r="V1" s="71"/>
      <c r="W1" s="71">
        <v>142</v>
      </c>
      <c r="X1" s="71"/>
      <c r="Y1" s="71"/>
      <c r="Z1" s="71"/>
      <c r="AA1" s="71">
        <v>143</v>
      </c>
      <c r="AB1" s="75"/>
      <c r="AC1" s="75">
        <v>144</v>
      </c>
      <c r="AD1" s="75"/>
      <c r="AE1" s="75">
        <v>145</v>
      </c>
      <c r="AF1" s="75"/>
      <c r="AG1" s="71">
        <v>146</v>
      </c>
      <c r="AH1" s="71"/>
      <c r="AI1" s="71">
        <v>147</v>
      </c>
      <c r="AJ1" s="71"/>
      <c r="AK1" s="71"/>
      <c r="AL1" s="71"/>
      <c r="AM1" s="71">
        <v>148</v>
      </c>
      <c r="AN1" s="75"/>
      <c r="AO1" s="75">
        <v>149</v>
      </c>
      <c r="AP1" s="75"/>
      <c r="AQ1" s="75">
        <v>150</v>
      </c>
      <c r="AR1" s="75"/>
      <c r="AS1" s="75">
        <v>151</v>
      </c>
      <c r="AT1" s="71"/>
      <c r="AU1" s="71">
        <v>152</v>
      </c>
      <c r="AV1" s="71"/>
      <c r="AW1" s="71">
        <v>153</v>
      </c>
      <c r="AX1" s="71"/>
      <c r="AY1" s="71"/>
      <c r="AZ1" s="75"/>
      <c r="BA1" s="75">
        <v>154</v>
      </c>
      <c r="BB1" s="75"/>
      <c r="BC1" s="75">
        <v>155</v>
      </c>
      <c r="BD1" s="75"/>
      <c r="BE1" s="2">
        <v>156</v>
      </c>
      <c r="BG1" s="2">
        <v>157</v>
      </c>
      <c r="BI1" s="2">
        <v>158</v>
      </c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8"/>
      <c r="CH1" s="29"/>
      <c r="CI1" s="67"/>
      <c r="CJ1" s="1"/>
    </row>
    <row r="2" spans="1:88" s="66" customFormat="1" ht="84" customHeight="1" thickBot="1" x14ac:dyDescent="0.25">
      <c r="A2" s="6" t="s">
        <v>0</v>
      </c>
      <c r="B2" s="153" t="s">
        <v>36</v>
      </c>
      <c r="C2" s="6" t="s">
        <v>1</v>
      </c>
      <c r="D2" s="6" t="s">
        <v>2</v>
      </c>
      <c r="E2" s="7" t="s">
        <v>32</v>
      </c>
      <c r="F2" s="7" t="s">
        <v>33</v>
      </c>
      <c r="G2" s="7" t="s">
        <v>39</v>
      </c>
      <c r="H2" s="7" t="s">
        <v>76</v>
      </c>
      <c r="I2" s="7" t="s">
        <v>34</v>
      </c>
      <c r="J2" s="8" t="s">
        <v>3</v>
      </c>
      <c r="K2" s="24" t="s">
        <v>20</v>
      </c>
      <c r="L2" s="24" t="s">
        <v>50</v>
      </c>
      <c r="M2" s="24" t="s">
        <v>80</v>
      </c>
      <c r="N2" s="24" t="s">
        <v>92</v>
      </c>
      <c r="O2" s="24" t="s">
        <v>43</v>
      </c>
      <c r="P2" s="24" t="s">
        <v>51</v>
      </c>
      <c r="Q2" s="25" t="s">
        <v>52</v>
      </c>
      <c r="R2" s="25" t="s">
        <v>49</v>
      </c>
      <c r="S2" s="24" t="s">
        <v>81</v>
      </c>
      <c r="T2" s="24" t="s">
        <v>93</v>
      </c>
      <c r="U2" s="24" t="s">
        <v>82</v>
      </c>
      <c r="V2" s="24" t="s">
        <v>94</v>
      </c>
      <c r="W2" s="24" t="s">
        <v>47</v>
      </c>
      <c r="X2" s="24" t="s">
        <v>54</v>
      </c>
      <c r="Y2" s="25" t="s">
        <v>21</v>
      </c>
      <c r="Z2" s="25" t="s">
        <v>61</v>
      </c>
      <c r="AA2" s="24" t="s">
        <v>23</v>
      </c>
      <c r="AB2" s="24" t="s">
        <v>97</v>
      </c>
      <c r="AC2" s="24" t="s">
        <v>83</v>
      </c>
      <c r="AD2" s="24" t="s">
        <v>95</v>
      </c>
      <c r="AE2" s="24" t="s">
        <v>84</v>
      </c>
      <c r="AF2" s="24" t="s">
        <v>96</v>
      </c>
      <c r="AG2" s="24" t="s">
        <v>24</v>
      </c>
      <c r="AH2" s="24" t="s">
        <v>62</v>
      </c>
      <c r="AI2" s="24" t="s">
        <v>46</v>
      </c>
      <c r="AJ2" s="24" t="s">
        <v>55</v>
      </c>
      <c r="AK2" s="25" t="s">
        <v>25</v>
      </c>
      <c r="AL2" s="94" t="s">
        <v>77</v>
      </c>
      <c r="AM2" s="24" t="s">
        <v>86</v>
      </c>
      <c r="AN2" s="24" t="s">
        <v>98</v>
      </c>
      <c r="AO2" s="24" t="s">
        <v>87</v>
      </c>
      <c r="AP2" s="24" t="s">
        <v>99</v>
      </c>
      <c r="AQ2" s="24" t="s">
        <v>28</v>
      </c>
      <c r="AR2" s="24" t="s">
        <v>58</v>
      </c>
      <c r="AS2" s="24" t="s">
        <v>29</v>
      </c>
      <c r="AT2" s="24" t="s">
        <v>100</v>
      </c>
      <c r="AU2" s="24" t="s">
        <v>63</v>
      </c>
      <c r="AV2" s="24" t="s">
        <v>101</v>
      </c>
      <c r="AW2" s="24" t="s">
        <v>44</v>
      </c>
      <c r="AX2" s="24" t="s">
        <v>59</v>
      </c>
      <c r="AY2" s="25" t="s">
        <v>45</v>
      </c>
      <c r="AZ2" s="25" t="s">
        <v>57</v>
      </c>
      <c r="BA2" s="24" t="s">
        <v>88</v>
      </c>
      <c r="BB2" s="24" t="s">
        <v>102</v>
      </c>
      <c r="BC2" s="24" t="s">
        <v>89</v>
      </c>
      <c r="BD2" s="24" t="s">
        <v>103</v>
      </c>
      <c r="BE2" s="24" t="s">
        <v>53</v>
      </c>
      <c r="BF2" s="24" t="s">
        <v>56</v>
      </c>
      <c r="BG2" s="24" t="s">
        <v>90</v>
      </c>
      <c r="BH2" s="24" t="s">
        <v>104</v>
      </c>
      <c r="BI2" s="24" t="s">
        <v>91</v>
      </c>
      <c r="BJ2" s="24" t="s">
        <v>105</v>
      </c>
      <c r="BK2" s="25" t="s">
        <v>106</v>
      </c>
      <c r="BL2" s="25" t="s">
        <v>107</v>
      </c>
      <c r="BM2" s="25" t="s">
        <v>38</v>
      </c>
      <c r="BN2" s="26" t="s">
        <v>60</v>
      </c>
      <c r="BO2" s="93" t="s">
        <v>5</v>
      </c>
      <c r="BP2" s="65"/>
    </row>
    <row r="3" spans="1:88" s="66" customFormat="1" ht="10.199999999999999" x14ac:dyDescent="0.2">
      <c r="A3" s="144"/>
      <c r="B3" s="154"/>
      <c r="C3" s="144"/>
      <c r="D3" s="144"/>
      <c r="E3" s="145"/>
      <c r="F3" s="145"/>
      <c r="G3" s="145"/>
      <c r="H3" s="145"/>
      <c r="I3" s="145"/>
      <c r="J3" s="146"/>
      <c r="K3" s="147"/>
      <c r="L3" s="147"/>
      <c r="M3" s="147"/>
      <c r="N3" s="147"/>
      <c r="O3" s="147"/>
      <c r="P3" s="147"/>
      <c r="Q3" s="148"/>
      <c r="R3" s="148"/>
      <c r="S3" s="147"/>
      <c r="T3" s="147"/>
      <c r="U3" s="147"/>
      <c r="V3" s="147"/>
      <c r="W3" s="147"/>
      <c r="X3" s="147"/>
      <c r="Y3" s="148"/>
      <c r="Z3" s="148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8"/>
      <c r="AL3" s="149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8"/>
      <c r="AZ3" s="148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8"/>
      <c r="BL3" s="148"/>
      <c r="BM3" s="148"/>
      <c r="BN3" s="150"/>
      <c r="BO3" s="151"/>
      <c r="BP3" s="65"/>
    </row>
    <row r="4" spans="1:88" x14ac:dyDescent="0.25">
      <c r="A4" s="98" t="s">
        <v>148</v>
      </c>
      <c r="B4" s="158">
        <v>45473</v>
      </c>
      <c r="C4" s="159" t="s">
        <v>589</v>
      </c>
      <c r="D4" s="99">
        <v>54</v>
      </c>
      <c r="E4" s="99">
        <v>19764</v>
      </c>
      <c r="F4" s="99">
        <v>13120</v>
      </c>
      <c r="G4" s="100">
        <v>0.66383323213924306</v>
      </c>
      <c r="H4" s="99">
        <v>15811</v>
      </c>
      <c r="I4" s="99">
        <v>13120</v>
      </c>
      <c r="J4" s="100">
        <v>1</v>
      </c>
      <c r="K4" s="101">
        <v>205235</v>
      </c>
      <c r="L4" s="102">
        <v>12.980519891214977</v>
      </c>
      <c r="M4" s="101">
        <v>20326</v>
      </c>
      <c r="N4" s="102">
        <v>1.2855606855986339</v>
      </c>
      <c r="O4" s="101">
        <v>325749</v>
      </c>
      <c r="P4" s="102">
        <v>20.602681677313264</v>
      </c>
      <c r="Q4" s="117">
        <v>551310</v>
      </c>
      <c r="R4" s="102">
        <v>34.868762254126878</v>
      </c>
      <c r="S4" s="101">
        <v>289863</v>
      </c>
      <c r="T4" s="102">
        <v>18.332996015432293</v>
      </c>
      <c r="U4" s="101">
        <v>33700</v>
      </c>
      <c r="V4" s="102">
        <v>2.131427487192461</v>
      </c>
      <c r="W4" s="101">
        <v>122724</v>
      </c>
      <c r="X4" s="102">
        <v>7.7619378913414714</v>
      </c>
      <c r="Y4" s="117">
        <v>446287</v>
      </c>
      <c r="Z4" s="102">
        <v>28.226361393966226</v>
      </c>
      <c r="AA4" s="101">
        <v>74180</v>
      </c>
      <c r="AB4" s="102">
        <v>4.6916703560812092</v>
      </c>
      <c r="AC4" s="101">
        <v>47724</v>
      </c>
      <c r="AD4" s="102">
        <v>3.01840490797546</v>
      </c>
      <c r="AE4" s="101">
        <v>0</v>
      </c>
      <c r="AF4" s="102">
        <v>0</v>
      </c>
      <c r="AG4" s="101">
        <v>0</v>
      </c>
      <c r="AH4" s="102">
        <v>0</v>
      </c>
      <c r="AI4" s="101">
        <v>43401</v>
      </c>
      <c r="AJ4" s="102">
        <v>2.7449876668142434</v>
      </c>
      <c r="AK4" s="101">
        <v>165305</v>
      </c>
      <c r="AL4" s="102">
        <v>10.455062930870913</v>
      </c>
      <c r="AM4" s="101">
        <v>431285</v>
      </c>
      <c r="AN4" s="102">
        <v>27.277528303080135</v>
      </c>
      <c r="AO4" s="101">
        <v>45997</v>
      </c>
      <c r="AP4" s="102">
        <v>2.909177155145152</v>
      </c>
      <c r="AQ4" s="101">
        <v>187909</v>
      </c>
      <c r="AR4" s="102">
        <v>11.884700524950983</v>
      </c>
      <c r="AS4" s="101">
        <v>91118</v>
      </c>
      <c r="AT4" s="102">
        <v>5.7629498450445888</v>
      </c>
      <c r="AU4" s="101">
        <v>1650</v>
      </c>
      <c r="AV4" s="102">
        <v>0.10435772563405224</v>
      </c>
      <c r="AW4" s="101">
        <v>885</v>
      </c>
      <c r="AX4" s="102">
        <v>5.5973689203718931E-2</v>
      </c>
      <c r="AY4" s="101">
        <v>758844</v>
      </c>
      <c r="AZ4" s="102">
        <v>47.994687243058628</v>
      </c>
      <c r="BA4" s="101">
        <v>1944694</v>
      </c>
      <c r="BB4" s="102">
        <v>122.99626842071976</v>
      </c>
      <c r="BC4" s="101">
        <v>226553</v>
      </c>
      <c r="BD4" s="102">
        <v>14.328821706406933</v>
      </c>
      <c r="BE4" s="101">
        <v>0</v>
      </c>
      <c r="BF4" s="102">
        <v>0</v>
      </c>
      <c r="BG4" s="101">
        <v>4381</v>
      </c>
      <c r="BH4" s="102">
        <v>0.27708557333501993</v>
      </c>
      <c r="BI4" s="101">
        <v>8016</v>
      </c>
      <c r="BJ4" s="102">
        <v>0.50698880526215928</v>
      </c>
      <c r="BK4" s="101">
        <v>2183644</v>
      </c>
      <c r="BL4" s="102">
        <v>138.10916450572387</v>
      </c>
      <c r="BM4" s="130">
        <v>4105390</v>
      </c>
      <c r="BN4" s="102">
        <v>259.65403832774655</v>
      </c>
      <c r="BO4" s="103">
        <v>0</v>
      </c>
      <c r="BP4" s="104"/>
      <c r="BQ4" s="105">
        <v>3406660.9828600348</v>
      </c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</row>
    <row r="5" spans="1:88" x14ac:dyDescent="0.25">
      <c r="A5" s="98" t="s">
        <v>168</v>
      </c>
      <c r="B5" s="158">
        <v>45473</v>
      </c>
      <c r="C5" s="159" t="s">
        <v>590</v>
      </c>
      <c r="D5" s="99">
        <v>53</v>
      </c>
      <c r="E5" s="99">
        <v>17926</v>
      </c>
      <c r="F5" s="99">
        <v>16264</v>
      </c>
      <c r="G5" s="100">
        <v>0.90728550708468148</v>
      </c>
      <c r="H5" s="99">
        <v>16264</v>
      </c>
      <c r="I5" s="99">
        <v>16152</v>
      </c>
      <c r="J5" s="100">
        <v>0.99311362518445645</v>
      </c>
      <c r="K5" s="101">
        <v>166633</v>
      </c>
      <c r="L5" s="102">
        <v>10.245511559272012</v>
      </c>
      <c r="M5" s="101">
        <v>28196</v>
      </c>
      <c r="N5" s="102">
        <v>1.733644859813084</v>
      </c>
      <c r="O5" s="101">
        <v>398373</v>
      </c>
      <c r="P5" s="102">
        <v>24.494158878504674</v>
      </c>
      <c r="Q5" s="117">
        <v>593202</v>
      </c>
      <c r="R5" s="102">
        <v>36.473315297589771</v>
      </c>
      <c r="S5" s="101">
        <v>117592</v>
      </c>
      <c r="T5" s="102">
        <v>7.230201672405312</v>
      </c>
      <c r="U5" s="101">
        <v>23177</v>
      </c>
      <c r="V5" s="102">
        <v>1.4250491883915395</v>
      </c>
      <c r="W5" s="101">
        <v>102085</v>
      </c>
      <c r="X5" s="102">
        <v>6.276746187899656</v>
      </c>
      <c r="Y5" s="117">
        <v>242854</v>
      </c>
      <c r="Z5" s="102">
        <v>14.931997048696507</v>
      </c>
      <c r="AA5" s="101">
        <v>44917</v>
      </c>
      <c r="AB5" s="102">
        <v>2.7617437284800785</v>
      </c>
      <c r="AC5" s="101">
        <v>5252</v>
      </c>
      <c r="AD5" s="102">
        <v>0.32292179045745206</v>
      </c>
      <c r="AE5" s="101">
        <v>44248</v>
      </c>
      <c r="AF5" s="102">
        <v>2.7206099360550908</v>
      </c>
      <c r="AG5" s="101">
        <v>0</v>
      </c>
      <c r="AH5" s="102">
        <v>0</v>
      </c>
      <c r="AI5" s="101">
        <v>55604</v>
      </c>
      <c r="AJ5" s="102">
        <v>3.4188391539596656</v>
      </c>
      <c r="AK5" s="101">
        <v>150021</v>
      </c>
      <c r="AL5" s="102">
        <v>9.2241146089522879</v>
      </c>
      <c r="AM5" s="101">
        <v>448273</v>
      </c>
      <c r="AN5" s="102">
        <v>27.562284800787015</v>
      </c>
      <c r="AO5" s="101">
        <v>75761</v>
      </c>
      <c r="AP5" s="102">
        <v>4.6582021642892277</v>
      </c>
      <c r="AQ5" s="101">
        <v>112764</v>
      </c>
      <c r="AR5" s="102">
        <v>6.9333497294638464</v>
      </c>
      <c r="AS5" s="101">
        <v>51155</v>
      </c>
      <c r="AT5" s="102">
        <v>3.1452902115100838</v>
      </c>
      <c r="AU5" s="101">
        <v>7822</v>
      </c>
      <c r="AV5" s="102">
        <v>0.48093949827840632</v>
      </c>
      <c r="AW5" s="101">
        <v>32961</v>
      </c>
      <c r="AX5" s="102">
        <v>2.0266232169208065</v>
      </c>
      <c r="AY5" s="101">
        <v>728736</v>
      </c>
      <c r="AZ5" s="102">
        <v>44.806689621249383</v>
      </c>
      <c r="BA5" s="101">
        <v>2382011</v>
      </c>
      <c r="BB5" s="102">
        <v>146.4591121495327</v>
      </c>
      <c r="BC5" s="101">
        <v>271998</v>
      </c>
      <c r="BD5" s="102">
        <v>16.723930152484012</v>
      </c>
      <c r="BE5" s="101">
        <v>312392</v>
      </c>
      <c r="BF5" s="102">
        <v>19.207575012297099</v>
      </c>
      <c r="BG5" s="101">
        <v>12486</v>
      </c>
      <c r="BH5" s="102">
        <v>0.76770782095425483</v>
      </c>
      <c r="BI5" s="101">
        <v>11250</v>
      </c>
      <c r="BJ5" s="102">
        <v>0.691711756025578</v>
      </c>
      <c r="BK5" s="101">
        <v>2990137</v>
      </c>
      <c r="BL5" s="102">
        <v>183.85003689129366</v>
      </c>
      <c r="BM5" s="130">
        <v>4704950</v>
      </c>
      <c r="BN5" s="102">
        <v>289.28615346778162</v>
      </c>
      <c r="BO5" s="103">
        <v>0.02</v>
      </c>
      <c r="BP5" s="104"/>
      <c r="BQ5" s="105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</row>
    <row r="6" spans="1:88" x14ac:dyDescent="0.25">
      <c r="A6" s="98" t="s">
        <v>142</v>
      </c>
      <c r="B6" s="158">
        <v>45473</v>
      </c>
      <c r="C6" s="159" t="s">
        <v>591</v>
      </c>
      <c r="D6" s="99">
        <v>15</v>
      </c>
      <c r="E6" s="99">
        <v>5490</v>
      </c>
      <c r="F6" s="99">
        <v>2634</v>
      </c>
      <c r="G6" s="100">
        <v>0.47978142076502733</v>
      </c>
      <c r="H6" s="99">
        <v>4392</v>
      </c>
      <c r="I6" s="99">
        <v>2634</v>
      </c>
      <c r="J6" s="100">
        <v>1</v>
      </c>
      <c r="K6" s="101">
        <v>106971</v>
      </c>
      <c r="L6" s="102">
        <v>24.355874316939889</v>
      </c>
      <c r="M6" s="101">
        <v>27412</v>
      </c>
      <c r="N6" s="102">
        <v>6.2413479052823311</v>
      </c>
      <c r="O6" s="101">
        <v>67607</v>
      </c>
      <c r="P6" s="102">
        <v>15.393214936247723</v>
      </c>
      <c r="Q6" s="117">
        <v>201990</v>
      </c>
      <c r="R6" s="102">
        <v>45.990437158469945</v>
      </c>
      <c r="S6" s="101">
        <v>20125</v>
      </c>
      <c r="T6" s="102">
        <v>4.5821948998178508</v>
      </c>
      <c r="U6" s="101">
        <v>5157</v>
      </c>
      <c r="V6" s="102">
        <v>1.1741803278688525</v>
      </c>
      <c r="W6" s="101">
        <v>41630</v>
      </c>
      <c r="X6" s="102">
        <v>9.4785974499089249</v>
      </c>
      <c r="Y6" s="117">
        <v>66912</v>
      </c>
      <c r="Z6" s="102">
        <v>15.234972677595628</v>
      </c>
      <c r="AA6" s="101">
        <v>16677</v>
      </c>
      <c r="AB6" s="102">
        <v>3.7971311475409837</v>
      </c>
      <c r="AC6" s="101">
        <v>0</v>
      </c>
      <c r="AD6" s="102">
        <v>0</v>
      </c>
      <c r="AE6" s="101">
        <v>3101</v>
      </c>
      <c r="AF6" s="102">
        <v>0.70605646630236796</v>
      </c>
      <c r="AG6" s="101">
        <v>0</v>
      </c>
      <c r="AH6" s="102">
        <v>0</v>
      </c>
      <c r="AI6" s="101">
        <v>16418</v>
      </c>
      <c r="AJ6" s="102">
        <v>3.7381602914389798</v>
      </c>
      <c r="AK6" s="101">
        <v>36196</v>
      </c>
      <c r="AL6" s="102">
        <v>8.241347905282332</v>
      </c>
      <c r="AM6" s="101">
        <v>13417</v>
      </c>
      <c r="AN6" s="102">
        <v>3.0548724954462658</v>
      </c>
      <c r="AO6" s="101">
        <v>3438</v>
      </c>
      <c r="AP6" s="102">
        <v>0.78278688524590168</v>
      </c>
      <c r="AQ6" s="101">
        <v>35385</v>
      </c>
      <c r="AR6" s="102">
        <v>8.0566939890710376</v>
      </c>
      <c r="AS6" s="101">
        <v>18553</v>
      </c>
      <c r="AT6" s="102">
        <v>4.2242714025500909</v>
      </c>
      <c r="AU6" s="101">
        <v>0</v>
      </c>
      <c r="AV6" s="102">
        <v>0</v>
      </c>
      <c r="AW6" s="101">
        <v>0</v>
      </c>
      <c r="AX6" s="102">
        <v>0</v>
      </c>
      <c r="AY6" s="101">
        <v>70793</v>
      </c>
      <c r="AZ6" s="102">
        <v>16.118624772313296</v>
      </c>
      <c r="BA6" s="101">
        <v>802252</v>
      </c>
      <c r="BB6" s="102">
        <v>182.66211293260474</v>
      </c>
      <c r="BC6" s="101">
        <v>205579</v>
      </c>
      <c r="BD6" s="102">
        <v>46.807604735883423</v>
      </c>
      <c r="BE6" s="101">
        <v>0</v>
      </c>
      <c r="BF6" s="102">
        <v>0</v>
      </c>
      <c r="BG6" s="101">
        <v>2171</v>
      </c>
      <c r="BH6" s="102">
        <v>0.49430783242258652</v>
      </c>
      <c r="BI6" s="101">
        <v>2820</v>
      </c>
      <c r="BJ6" s="102">
        <v>0.64207650273224048</v>
      </c>
      <c r="BK6" s="101">
        <v>1012822</v>
      </c>
      <c r="BL6" s="102">
        <v>230.606102003643</v>
      </c>
      <c r="BM6" s="130">
        <v>1388713</v>
      </c>
      <c r="BN6" s="102">
        <v>316.19148451730422</v>
      </c>
      <c r="BO6" s="103">
        <v>0.04</v>
      </c>
      <c r="BP6" s="104"/>
      <c r="BQ6" s="105">
        <v>832848.37021857931</v>
      </c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</row>
    <row r="7" spans="1:88" x14ac:dyDescent="0.25">
      <c r="A7" s="98" t="s">
        <v>167</v>
      </c>
      <c r="B7" s="158">
        <v>45473</v>
      </c>
      <c r="C7" s="159" t="s">
        <v>589</v>
      </c>
      <c r="D7" s="99">
        <v>45</v>
      </c>
      <c r="E7" s="99">
        <v>16425</v>
      </c>
      <c r="F7" s="99">
        <v>15972</v>
      </c>
      <c r="G7" s="100">
        <v>0.97242009132420093</v>
      </c>
      <c r="H7" s="99">
        <v>15972</v>
      </c>
      <c r="I7" s="99">
        <v>15972</v>
      </c>
      <c r="J7" s="100">
        <v>1</v>
      </c>
      <c r="K7" s="101">
        <v>115501</v>
      </c>
      <c r="L7" s="102">
        <v>7.2314675682444278</v>
      </c>
      <c r="M7" s="101">
        <v>24089</v>
      </c>
      <c r="N7" s="102">
        <v>1.5082018532431756</v>
      </c>
      <c r="O7" s="101">
        <v>454011</v>
      </c>
      <c r="P7" s="102">
        <v>28.425432006010517</v>
      </c>
      <c r="Q7" s="117">
        <v>593601</v>
      </c>
      <c r="R7" s="102">
        <v>37.165101427498122</v>
      </c>
      <c r="S7" s="101">
        <v>162913</v>
      </c>
      <c r="T7" s="102">
        <v>10.199912346606562</v>
      </c>
      <c r="U7" s="101">
        <v>43747</v>
      </c>
      <c r="V7" s="102">
        <v>2.7389807162534434</v>
      </c>
      <c r="W7" s="101">
        <v>137113</v>
      </c>
      <c r="X7" s="102">
        <v>8.584585524668169</v>
      </c>
      <c r="Y7" s="117">
        <v>343773</v>
      </c>
      <c r="Z7" s="102">
        <v>21.523478587528174</v>
      </c>
      <c r="AA7" s="101">
        <v>125595</v>
      </c>
      <c r="AB7" s="102">
        <v>7.863448534936138</v>
      </c>
      <c r="AC7" s="101">
        <v>0</v>
      </c>
      <c r="AD7" s="102">
        <v>0</v>
      </c>
      <c r="AE7" s="101">
        <v>0</v>
      </c>
      <c r="AF7" s="102">
        <v>0</v>
      </c>
      <c r="AG7" s="101">
        <v>60673</v>
      </c>
      <c r="AH7" s="102">
        <v>3.7987102429251189</v>
      </c>
      <c r="AI7" s="101">
        <v>58985</v>
      </c>
      <c r="AJ7" s="102">
        <v>3.6930252942649635</v>
      </c>
      <c r="AK7" s="101">
        <v>245253</v>
      </c>
      <c r="AL7" s="102">
        <v>15.355184072126221</v>
      </c>
      <c r="AM7" s="101">
        <v>571052</v>
      </c>
      <c r="AN7" s="102">
        <v>35.753318307037318</v>
      </c>
      <c r="AO7" s="101">
        <v>124123</v>
      </c>
      <c r="AP7" s="102">
        <v>7.7712872526922112</v>
      </c>
      <c r="AQ7" s="101">
        <v>188868</v>
      </c>
      <c r="AR7" s="102">
        <v>11.824943651389932</v>
      </c>
      <c r="AS7" s="101">
        <v>84934</v>
      </c>
      <c r="AT7" s="102">
        <v>5.3176809416478834</v>
      </c>
      <c r="AU7" s="101">
        <v>10243</v>
      </c>
      <c r="AV7" s="102">
        <v>0.6413097921362384</v>
      </c>
      <c r="AW7" s="101">
        <v>37263</v>
      </c>
      <c r="AX7" s="102">
        <v>2.3330202854996243</v>
      </c>
      <c r="AY7" s="101">
        <v>1016483</v>
      </c>
      <c r="AZ7" s="102">
        <v>63.641560230403208</v>
      </c>
      <c r="BA7" s="101">
        <v>3017738</v>
      </c>
      <c r="BB7" s="102">
        <v>188.93926872026046</v>
      </c>
      <c r="BC7" s="101">
        <v>656265</v>
      </c>
      <c r="BD7" s="102">
        <v>41.088467317806163</v>
      </c>
      <c r="BE7" s="101">
        <v>88236</v>
      </c>
      <c r="BF7" s="102">
        <v>5.5244177310293017</v>
      </c>
      <c r="BG7" s="101">
        <v>2420</v>
      </c>
      <c r="BH7" s="102">
        <v>0.15151515151515152</v>
      </c>
      <c r="BI7" s="101">
        <v>171656</v>
      </c>
      <c r="BJ7" s="102">
        <v>10.747307788630103</v>
      </c>
      <c r="BK7" s="101">
        <v>3936315</v>
      </c>
      <c r="BL7" s="102">
        <v>246.45097670924116</v>
      </c>
      <c r="BM7" s="130">
        <v>6135425</v>
      </c>
      <c r="BN7" s="102">
        <v>384.1363010267969</v>
      </c>
      <c r="BO7" s="103">
        <v>0.06</v>
      </c>
      <c r="BP7" s="104"/>
      <c r="BQ7" s="105">
        <v>6135425</v>
      </c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</row>
    <row r="8" spans="1:88" x14ac:dyDescent="0.25">
      <c r="A8" s="98" t="s">
        <v>135</v>
      </c>
      <c r="B8" s="158">
        <v>45473</v>
      </c>
      <c r="C8" s="159" t="s">
        <v>589</v>
      </c>
      <c r="D8" s="99">
        <v>8</v>
      </c>
      <c r="E8" s="99">
        <v>2928</v>
      </c>
      <c r="F8" s="99">
        <v>2928</v>
      </c>
      <c r="G8" s="100">
        <v>1</v>
      </c>
      <c r="H8" s="99">
        <v>2928</v>
      </c>
      <c r="I8" s="99">
        <v>2928</v>
      </c>
      <c r="J8" s="100">
        <v>1</v>
      </c>
      <c r="K8" s="101">
        <v>74993</v>
      </c>
      <c r="L8" s="102">
        <v>25.612363387978142</v>
      </c>
      <c r="M8" s="101">
        <v>15384</v>
      </c>
      <c r="N8" s="102">
        <v>5.2540983606557381</v>
      </c>
      <c r="O8" s="101">
        <v>77023</v>
      </c>
      <c r="P8" s="102">
        <v>26.305669398907103</v>
      </c>
      <c r="Q8" s="117">
        <v>167400</v>
      </c>
      <c r="R8" s="102">
        <v>57.172131147540981</v>
      </c>
      <c r="S8" s="101">
        <v>0</v>
      </c>
      <c r="T8" s="102">
        <v>0</v>
      </c>
      <c r="U8" s="101">
        <v>0</v>
      </c>
      <c r="V8" s="102">
        <v>0</v>
      </c>
      <c r="W8" s="101">
        <v>31594</v>
      </c>
      <c r="X8" s="102">
        <v>10.790300546448087</v>
      </c>
      <c r="Y8" s="117">
        <v>31594</v>
      </c>
      <c r="Z8" s="102">
        <v>10.790300546448087</v>
      </c>
      <c r="AA8" s="101">
        <v>30780</v>
      </c>
      <c r="AB8" s="102">
        <v>10.512295081967213</v>
      </c>
      <c r="AC8" s="101">
        <v>0</v>
      </c>
      <c r="AD8" s="102">
        <v>0</v>
      </c>
      <c r="AE8" s="101">
        <v>1562</v>
      </c>
      <c r="AF8" s="102">
        <v>0.53346994535519121</v>
      </c>
      <c r="AG8" s="101">
        <v>-4583</v>
      </c>
      <c r="AH8" s="102">
        <v>-1.5652322404371584</v>
      </c>
      <c r="AI8" s="101">
        <v>53498</v>
      </c>
      <c r="AJ8" s="102">
        <v>18.271174863387976</v>
      </c>
      <c r="AK8" s="101">
        <v>81257</v>
      </c>
      <c r="AL8" s="102">
        <v>27.751707650273222</v>
      </c>
      <c r="AM8" s="101">
        <v>0</v>
      </c>
      <c r="AN8" s="102">
        <v>0</v>
      </c>
      <c r="AO8" s="101">
        <v>0</v>
      </c>
      <c r="AP8" s="102">
        <v>0</v>
      </c>
      <c r="AQ8" s="101">
        <v>29424</v>
      </c>
      <c r="AR8" s="102">
        <v>10.049180327868852</v>
      </c>
      <c r="AS8" s="101">
        <v>27590</v>
      </c>
      <c r="AT8" s="102">
        <v>9.4228142076502728</v>
      </c>
      <c r="AU8" s="101">
        <v>0</v>
      </c>
      <c r="AV8" s="102">
        <v>0</v>
      </c>
      <c r="AW8" s="101">
        <v>9249</v>
      </c>
      <c r="AX8" s="102">
        <v>3.158811475409836</v>
      </c>
      <c r="AY8" s="101">
        <v>66263</v>
      </c>
      <c r="AZ8" s="102">
        <v>22.630806010928957</v>
      </c>
      <c r="BA8" s="101">
        <v>720980</v>
      </c>
      <c r="BB8" s="102">
        <v>246.2363387978142</v>
      </c>
      <c r="BC8" s="101">
        <v>111191</v>
      </c>
      <c r="BD8" s="102">
        <v>37.975068306010932</v>
      </c>
      <c r="BE8" s="101">
        <v>2400</v>
      </c>
      <c r="BF8" s="102">
        <v>0.81967213114754101</v>
      </c>
      <c r="BG8" s="101">
        <v>641</v>
      </c>
      <c r="BH8" s="102">
        <v>0.21892076502732241</v>
      </c>
      <c r="BI8" s="101">
        <v>3920</v>
      </c>
      <c r="BJ8" s="102">
        <v>1.3387978142076502</v>
      </c>
      <c r="BK8" s="101">
        <v>839132</v>
      </c>
      <c r="BL8" s="102">
        <v>286.58879781420762</v>
      </c>
      <c r="BM8" s="130">
        <v>1185646</v>
      </c>
      <c r="BN8" s="102">
        <v>404.93374316939889</v>
      </c>
      <c r="BO8" s="103">
        <v>0.08</v>
      </c>
      <c r="BP8" s="104"/>
      <c r="BQ8" s="105">
        <v>1185646</v>
      </c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</row>
    <row r="9" spans="1:88" x14ac:dyDescent="0.25">
      <c r="A9" s="98" t="s">
        <v>177</v>
      </c>
      <c r="B9" s="158">
        <v>45473</v>
      </c>
      <c r="C9" s="159" t="s">
        <v>590</v>
      </c>
      <c r="D9" s="99">
        <v>8</v>
      </c>
      <c r="E9" s="99">
        <v>2928</v>
      </c>
      <c r="F9" s="99">
        <v>2863</v>
      </c>
      <c r="G9" s="100">
        <v>0.97780054644808745</v>
      </c>
      <c r="H9" s="99">
        <v>2863</v>
      </c>
      <c r="I9" s="99">
        <v>2863</v>
      </c>
      <c r="J9" s="100">
        <v>1</v>
      </c>
      <c r="K9" s="101">
        <v>5431</v>
      </c>
      <c r="L9" s="102">
        <v>1.8969612294795668</v>
      </c>
      <c r="M9" s="101">
        <v>546</v>
      </c>
      <c r="N9" s="102">
        <v>0.19070904645476772</v>
      </c>
      <c r="O9" s="101">
        <v>191080</v>
      </c>
      <c r="P9" s="102">
        <v>66.741180579811385</v>
      </c>
      <c r="Q9" s="117">
        <v>197057</v>
      </c>
      <c r="R9" s="102">
        <v>68.828850855745713</v>
      </c>
      <c r="S9" s="101">
        <v>6490</v>
      </c>
      <c r="T9" s="102">
        <v>2.2668529514495286</v>
      </c>
      <c r="U9" s="101">
        <v>899</v>
      </c>
      <c r="V9" s="102">
        <v>0.31400628711142159</v>
      </c>
      <c r="W9" s="101">
        <v>56817</v>
      </c>
      <c r="X9" s="102">
        <v>19.845267202235416</v>
      </c>
      <c r="Y9" s="117">
        <v>64206</v>
      </c>
      <c r="Z9" s="102">
        <v>22.426126440796367</v>
      </c>
      <c r="AA9" s="101">
        <v>27548</v>
      </c>
      <c r="AB9" s="102">
        <v>9.6220747467691226</v>
      </c>
      <c r="AC9" s="101">
        <v>8397</v>
      </c>
      <c r="AD9" s="102">
        <v>2.9329374781697521</v>
      </c>
      <c r="AE9" s="101">
        <v>7095</v>
      </c>
      <c r="AF9" s="102">
        <v>2.478169752008383</v>
      </c>
      <c r="AG9" s="101">
        <v>83883</v>
      </c>
      <c r="AH9" s="102">
        <v>29.298987076493187</v>
      </c>
      <c r="AI9" s="101">
        <v>51793</v>
      </c>
      <c r="AJ9" s="102">
        <v>18.090464547677261</v>
      </c>
      <c r="AK9" s="101">
        <v>178716</v>
      </c>
      <c r="AL9" s="102">
        <v>62.42263360111771</v>
      </c>
      <c r="AM9" s="101">
        <v>183676</v>
      </c>
      <c r="AN9" s="102">
        <v>64.155082081732445</v>
      </c>
      <c r="AO9" s="101">
        <v>25446</v>
      </c>
      <c r="AP9" s="102">
        <v>8.8878798463150535</v>
      </c>
      <c r="AQ9" s="101">
        <v>40129</v>
      </c>
      <c r="AR9" s="102">
        <v>14.016416346489697</v>
      </c>
      <c r="AS9" s="101">
        <v>15811</v>
      </c>
      <c r="AT9" s="102">
        <v>5.5225288159273491</v>
      </c>
      <c r="AU9" s="101">
        <v>12761</v>
      </c>
      <c r="AV9" s="102">
        <v>4.4572127139364301</v>
      </c>
      <c r="AW9" s="101">
        <v>0</v>
      </c>
      <c r="AX9" s="102">
        <v>0</v>
      </c>
      <c r="AY9" s="101">
        <v>277823</v>
      </c>
      <c r="AZ9" s="102">
        <v>97.039119804400968</v>
      </c>
      <c r="BA9" s="101">
        <v>387214</v>
      </c>
      <c r="BB9" s="102">
        <v>135.2476423332169</v>
      </c>
      <c r="BC9" s="101">
        <v>53852</v>
      </c>
      <c r="BD9" s="102">
        <v>18.809640237513097</v>
      </c>
      <c r="BE9" s="101">
        <v>4910</v>
      </c>
      <c r="BF9" s="102">
        <v>1.7149842822214461</v>
      </c>
      <c r="BG9" s="101">
        <v>0</v>
      </c>
      <c r="BH9" s="102">
        <v>0</v>
      </c>
      <c r="BI9" s="101">
        <v>15586</v>
      </c>
      <c r="BJ9" s="102">
        <v>5.4439399231575267</v>
      </c>
      <c r="BK9" s="101">
        <v>461562</v>
      </c>
      <c r="BL9" s="102">
        <v>161.21620677610898</v>
      </c>
      <c r="BM9" s="130">
        <v>1179364</v>
      </c>
      <c r="BN9" s="102">
        <v>411.93293747816972</v>
      </c>
      <c r="BO9" s="103">
        <v>0.1</v>
      </c>
      <c r="BP9" s="104"/>
      <c r="BQ9" s="105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</row>
    <row r="10" spans="1:88" x14ac:dyDescent="0.25">
      <c r="A10" s="98" t="s">
        <v>179</v>
      </c>
      <c r="B10" s="158">
        <v>45473</v>
      </c>
      <c r="C10" s="159" t="s">
        <v>591</v>
      </c>
      <c r="D10" s="99">
        <v>8</v>
      </c>
      <c r="E10" s="99">
        <v>2928</v>
      </c>
      <c r="F10" s="99">
        <v>2870</v>
      </c>
      <c r="G10" s="100">
        <v>0.98019125683060104</v>
      </c>
      <c r="H10" s="99">
        <v>2870</v>
      </c>
      <c r="I10" s="99">
        <v>2870</v>
      </c>
      <c r="J10" s="100">
        <v>1</v>
      </c>
      <c r="K10" s="101">
        <v>13314</v>
      </c>
      <c r="L10" s="102">
        <v>4.6390243902439021</v>
      </c>
      <c r="M10" s="101">
        <v>2316</v>
      </c>
      <c r="N10" s="102">
        <v>0.80696864111498257</v>
      </c>
      <c r="O10" s="101">
        <v>177694</v>
      </c>
      <c r="P10" s="102">
        <v>61.914285714285711</v>
      </c>
      <c r="Q10" s="117">
        <v>193324</v>
      </c>
      <c r="R10" s="102">
        <v>67.360278745644592</v>
      </c>
      <c r="S10" s="101">
        <v>11223</v>
      </c>
      <c r="T10" s="102">
        <v>3.9104529616724739</v>
      </c>
      <c r="U10" s="101">
        <v>1952</v>
      </c>
      <c r="V10" s="102">
        <v>0.68013937282229964</v>
      </c>
      <c r="W10" s="101">
        <v>23659</v>
      </c>
      <c r="X10" s="102">
        <v>8.2435540069686404</v>
      </c>
      <c r="Y10" s="117">
        <v>36834</v>
      </c>
      <c r="Z10" s="102">
        <v>12.834146341463414</v>
      </c>
      <c r="AA10" s="101">
        <v>41055</v>
      </c>
      <c r="AB10" s="102">
        <v>14.304878048780488</v>
      </c>
      <c r="AC10" s="101">
        <v>9740</v>
      </c>
      <c r="AD10" s="102">
        <v>3.3937282229965158</v>
      </c>
      <c r="AE10" s="101">
        <v>0</v>
      </c>
      <c r="AF10" s="102">
        <v>0</v>
      </c>
      <c r="AG10" s="101">
        <v>86353</v>
      </c>
      <c r="AH10" s="102">
        <v>30.088153310104531</v>
      </c>
      <c r="AI10" s="101">
        <v>15976</v>
      </c>
      <c r="AJ10" s="102">
        <v>5.5665505226480834</v>
      </c>
      <c r="AK10" s="101">
        <v>153124</v>
      </c>
      <c r="AL10" s="102">
        <v>53.353310104529619</v>
      </c>
      <c r="AM10" s="101">
        <v>124055</v>
      </c>
      <c r="AN10" s="102">
        <v>43.224738675958186</v>
      </c>
      <c r="AO10" s="101">
        <v>21580</v>
      </c>
      <c r="AP10" s="102">
        <v>7.519163763066202</v>
      </c>
      <c r="AQ10" s="101">
        <v>44195</v>
      </c>
      <c r="AR10" s="102">
        <v>15.398954703832752</v>
      </c>
      <c r="AS10" s="101">
        <v>18336</v>
      </c>
      <c r="AT10" s="102">
        <v>6.388850174216028</v>
      </c>
      <c r="AU10" s="101">
        <v>9507</v>
      </c>
      <c r="AV10" s="102">
        <v>3.3125435540069685</v>
      </c>
      <c r="AW10" s="101">
        <v>0</v>
      </c>
      <c r="AX10" s="102">
        <v>0</v>
      </c>
      <c r="AY10" s="101">
        <v>217673</v>
      </c>
      <c r="AZ10" s="102">
        <v>75.844250871080135</v>
      </c>
      <c r="BA10" s="101">
        <v>491105</v>
      </c>
      <c r="BB10" s="102">
        <v>171.11672473867597</v>
      </c>
      <c r="BC10" s="101">
        <v>85430</v>
      </c>
      <c r="BD10" s="102">
        <v>29.766550522648085</v>
      </c>
      <c r="BE10" s="101">
        <v>596</v>
      </c>
      <c r="BF10" s="102">
        <v>0.20766550522648083</v>
      </c>
      <c r="BG10" s="101">
        <v>0</v>
      </c>
      <c r="BH10" s="102">
        <v>0</v>
      </c>
      <c r="BI10" s="101">
        <v>23804</v>
      </c>
      <c r="BJ10" s="102">
        <v>8.2940766550522653</v>
      </c>
      <c r="BK10" s="101">
        <v>600935</v>
      </c>
      <c r="BL10" s="102">
        <v>209.38501742160281</v>
      </c>
      <c r="BM10" s="130">
        <v>1201890</v>
      </c>
      <c r="BN10" s="102">
        <v>418.77700348432057</v>
      </c>
      <c r="BO10" s="103">
        <v>0.12</v>
      </c>
      <c r="BP10" s="104"/>
      <c r="BQ10" s="105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</row>
    <row r="11" spans="1:88" x14ac:dyDescent="0.25">
      <c r="A11" s="98" t="s">
        <v>468</v>
      </c>
      <c r="B11" s="158">
        <v>45473</v>
      </c>
      <c r="C11" s="159" t="s">
        <v>589</v>
      </c>
      <c r="D11" s="99">
        <v>60</v>
      </c>
      <c r="E11" s="99">
        <v>21960</v>
      </c>
      <c r="F11" s="99">
        <v>20743</v>
      </c>
      <c r="G11" s="100">
        <v>0.94458105646630242</v>
      </c>
      <c r="H11" s="99">
        <v>20743</v>
      </c>
      <c r="I11" s="99">
        <v>20743</v>
      </c>
      <c r="J11" s="100">
        <v>1</v>
      </c>
      <c r="K11" s="101">
        <v>241255</v>
      </c>
      <c r="L11" s="102">
        <v>11.63067058766813</v>
      </c>
      <c r="M11" s="101">
        <v>69211</v>
      </c>
      <c r="N11" s="102">
        <v>3.3365954779925757</v>
      </c>
      <c r="O11" s="101">
        <v>802792</v>
      </c>
      <c r="P11" s="102">
        <v>38.70182712240274</v>
      </c>
      <c r="Q11" s="117">
        <v>1113258</v>
      </c>
      <c r="R11" s="102">
        <v>53.669093188063442</v>
      </c>
      <c r="S11" s="101">
        <v>336569</v>
      </c>
      <c r="T11" s="102">
        <v>16.225666489900206</v>
      </c>
      <c r="U11" s="101">
        <v>96555</v>
      </c>
      <c r="V11" s="102">
        <v>4.6548233138890227</v>
      </c>
      <c r="W11" s="101">
        <v>180133</v>
      </c>
      <c r="X11" s="102">
        <v>8.6840379887190853</v>
      </c>
      <c r="Y11" s="117">
        <v>613257</v>
      </c>
      <c r="Z11" s="102">
        <v>29.564527792508315</v>
      </c>
      <c r="AA11" s="101">
        <v>100721</v>
      </c>
      <c r="AB11" s="102">
        <v>4.8556621510871141</v>
      </c>
      <c r="AC11" s="101">
        <v>0</v>
      </c>
      <c r="AD11" s="102">
        <v>0</v>
      </c>
      <c r="AE11" s="101">
        <v>0</v>
      </c>
      <c r="AF11" s="102">
        <v>0</v>
      </c>
      <c r="AG11" s="101">
        <v>0</v>
      </c>
      <c r="AH11" s="102">
        <v>0</v>
      </c>
      <c r="AI11" s="101">
        <v>112534</v>
      </c>
      <c r="AJ11" s="102">
        <v>5.4251554741358534</v>
      </c>
      <c r="AK11" s="101">
        <v>213255</v>
      </c>
      <c r="AL11" s="102">
        <v>10.280817625222967</v>
      </c>
      <c r="AM11" s="101">
        <v>491609</v>
      </c>
      <c r="AN11" s="102">
        <v>23.699995179096561</v>
      </c>
      <c r="AO11" s="101">
        <v>141032</v>
      </c>
      <c r="AP11" s="102">
        <v>6.7990165356987902</v>
      </c>
      <c r="AQ11" s="101">
        <v>234766</v>
      </c>
      <c r="AR11" s="102">
        <v>11.317842163621462</v>
      </c>
      <c r="AS11" s="101">
        <v>165925</v>
      </c>
      <c r="AT11" s="102">
        <v>7.9990840283469122</v>
      </c>
      <c r="AU11" s="101">
        <v>0</v>
      </c>
      <c r="AV11" s="102">
        <v>0</v>
      </c>
      <c r="AW11" s="101">
        <v>7814</v>
      </c>
      <c r="AX11" s="102">
        <v>0.37670539459094632</v>
      </c>
      <c r="AY11" s="101">
        <v>1041146</v>
      </c>
      <c r="AZ11" s="102">
        <v>50.192643301354678</v>
      </c>
      <c r="BA11" s="101">
        <v>3047677</v>
      </c>
      <c r="BB11" s="102">
        <v>146.92556525092803</v>
      </c>
      <c r="BC11" s="101">
        <v>874307</v>
      </c>
      <c r="BD11" s="102">
        <v>42.149496215590801</v>
      </c>
      <c r="BE11" s="101">
        <v>974666</v>
      </c>
      <c r="BF11" s="102">
        <v>46.987706696234874</v>
      </c>
      <c r="BG11" s="101">
        <v>0</v>
      </c>
      <c r="BH11" s="102">
        <v>0</v>
      </c>
      <c r="BI11" s="101">
        <v>882533</v>
      </c>
      <c r="BJ11" s="102">
        <v>42.546063732343441</v>
      </c>
      <c r="BK11" s="101">
        <v>5779183</v>
      </c>
      <c r="BL11" s="102">
        <v>278.60883189509718</v>
      </c>
      <c r="BM11" s="130">
        <v>8760099</v>
      </c>
      <c r="BN11" s="102">
        <v>422.3159138022466</v>
      </c>
      <c r="BO11" s="103">
        <v>0.14000000000000001</v>
      </c>
      <c r="BP11" s="104"/>
      <c r="BQ11" s="105">
        <v>8760099.0000000019</v>
      </c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</row>
    <row r="12" spans="1:88" x14ac:dyDescent="0.25">
      <c r="A12" s="98" t="s">
        <v>169</v>
      </c>
      <c r="B12" s="158">
        <v>45473</v>
      </c>
      <c r="C12" s="159" t="s">
        <v>592</v>
      </c>
      <c r="D12" s="99">
        <v>8</v>
      </c>
      <c r="E12" s="99">
        <v>2928</v>
      </c>
      <c r="F12" s="99">
        <v>2924</v>
      </c>
      <c r="G12" s="100">
        <v>0.99863387978142082</v>
      </c>
      <c r="H12" s="99">
        <v>2924</v>
      </c>
      <c r="I12" s="99">
        <v>2924</v>
      </c>
      <c r="J12" s="100">
        <v>1</v>
      </c>
      <c r="K12" s="101">
        <v>98644</v>
      </c>
      <c r="L12" s="102">
        <v>33.735978112175104</v>
      </c>
      <c r="M12" s="101">
        <v>41872</v>
      </c>
      <c r="N12" s="102">
        <v>14.320109439124487</v>
      </c>
      <c r="O12" s="101">
        <v>62640</v>
      </c>
      <c r="P12" s="102">
        <v>21.422708618331054</v>
      </c>
      <c r="Q12" s="117">
        <v>203156</v>
      </c>
      <c r="R12" s="102">
        <v>69.478796169630641</v>
      </c>
      <c r="S12" s="101">
        <v>0</v>
      </c>
      <c r="T12" s="102">
        <v>0</v>
      </c>
      <c r="U12" s="101">
        <v>0</v>
      </c>
      <c r="V12" s="102">
        <v>0</v>
      </c>
      <c r="W12" s="101">
        <v>5415</v>
      </c>
      <c r="X12" s="102">
        <v>1.8519151846785227</v>
      </c>
      <c r="Y12" s="117">
        <v>5415</v>
      </c>
      <c r="Z12" s="102">
        <v>1.8519151846785227</v>
      </c>
      <c r="AA12" s="101">
        <v>25351</v>
      </c>
      <c r="AB12" s="102">
        <v>8.6699726402188784</v>
      </c>
      <c r="AC12" s="101">
        <v>505</v>
      </c>
      <c r="AD12" s="102">
        <v>0.17270861833105336</v>
      </c>
      <c r="AE12" s="101">
        <v>0</v>
      </c>
      <c r="AF12" s="102">
        <v>0</v>
      </c>
      <c r="AG12" s="101">
        <v>0</v>
      </c>
      <c r="AH12" s="102">
        <v>0</v>
      </c>
      <c r="AI12" s="101">
        <v>7802</v>
      </c>
      <c r="AJ12" s="102">
        <v>2.6682626538987688</v>
      </c>
      <c r="AK12" s="101">
        <v>33658</v>
      </c>
      <c r="AL12" s="102">
        <v>11.510943912448701</v>
      </c>
      <c r="AM12" s="101">
        <v>0</v>
      </c>
      <c r="AN12" s="102">
        <v>0</v>
      </c>
      <c r="AO12" s="101">
        <v>0</v>
      </c>
      <c r="AP12" s="102">
        <v>0</v>
      </c>
      <c r="AQ12" s="101">
        <v>20134</v>
      </c>
      <c r="AR12" s="102">
        <v>6.8857729138166892</v>
      </c>
      <c r="AS12" s="101">
        <v>25144</v>
      </c>
      <c r="AT12" s="102">
        <v>8.5991792065663475</v>
      </c>
      <c r="AU12" s="101">
        <v>0</v>
      </c>
      <c r="AV12" s="102">
        <v>0</v>
      </c>
      <c r="AW12" s="101">
        <v>822</v>
      </c>
      <c r="AX12" s="102">
        <v>0.2811217510259918</v>
      </c>
      <c r="AY12" s="101">
        <v>46100</v>
      </c>
      <c r="AZ12" s="102">
        <v>15.766073871409029</v>
      </c>
      <c r="BA12" s="101">
        <v>665286</v>
      </c>
      <c r="BB12" s="102">
        <v>227.52599179206567</v>
      </c>
      <c r="BC12" s="101">
        <v>282401</v>
      </c>
      <c r="BD12" s="102">
        <v>96.580369357045143</v>
      </c>
      <c r="BE12" s="101">
        <v>0</v>
      </c>
      <c r="BF12" s="102">
        <v>0</v>
      </c>
      <c r="BG12" s="101">
        <v>0</v>
      </c>
      <c r="BH12" s="102">
        <v>0</v>
      </c>
      <c r="BI12" s="101">
        <v>6734</v>
      </c>
      <c r="BJ12" s="102">
        <v>2.3030095759233924</v>
      </c>
      <c r="BK12" s="101">
        <v>954421</v>
      </c>
      <c r="BL12" s="102">
        <v>326.40937072503419</v>
      </c>
      <c r="BM12" s="130">
        <v>1242750</v>
      </c>
      <c r="BN12" s="102">
        <v>425.01709986320111</v>
      </c>
      <c r="BO12" s="103">
        <v>0.16</v>
      </c>
      <c r="BP12" s="104"/>
      <c r="BQ12" s="105">
        <v>1242750</v>
      </c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</row>
    <row r="13" spans="1:88" x14ac:dyDescent="0.25">
      <c r="A13" s="98" t="s">
        <v>136</v>
      </c>
      <c r="B13" s="158">
        <v>45473</v>
      </c>
      <c r="C13" s="159" t="s">
        <v>589</v>
      </c>
      <c r="D13" s="99">
        <v>16</v>
      </c>
      <c r="E13" s="99">
        <v>5856</v>
      </c>
      <c r="F13" s="99">
        <v>5727</v>
      </c>
      <c r="G13" s="100">
        <v>0.97797131147540983</v>
      </c>
      <c r="H13" s="99">
        <v>5727</v>
      </c>
      <c r="I13" s="99">
        <v>5727</v>
      </c>
      <c r="J13" s="100">
        <v>1</v>
      </c>
      <c r="K13" s="101">
        <v>99489</v>
      </c>
      <c r="L13" s="102">
        <v>17.371922472498689</v>
      </c>
      <c r="M13" s="101">
        <v>20799</v>
      </c>
      <c r="N13" s="102">
        <v>3.6317443687794655</v>
      </c>
      <c r="O13" s="101">
        <v>188314</v>
      </c>
      <c r="P13" s="102">
        <v>32.881788021651822</v>
      </c>
      <c r="Q13" s="117">
        <v>308602</v>
      </c>
      <c r="R13" s="102">
        <v>53.885454862929976</v>
      </c>
      <c r="S13" s="101">
        <v>46512</v>
      </c>
      <c r="T13" s="102">
        <v>8.1215295966474592</v>
      </c>
      <c r="U13" s="101">
        <v>14789</v>
      </c>
      <c r="V13" s="102">
        <v>2.5823293172690764</v>
      </c>
      <c r="W13" s="101">
        <v>60709</v>
      </c>
      <c r="X13" s="102">
        <v>10.600488912170421</v>
      </c>
      <c r="Y13" s="117">
        <v>122010</v>
      </c>
      <c r="Z13" s="102">
        <v>21.304347826086957</v>
      </c>
      <c r="AA13" s="101">
        <v>19811</v>
      </c>
      <c r="AB13" s="102">
        <v>3.459228217216693</v>
      </c>
      <c r="AC13" s="101">
        <v>0</v>
      </c>
      <c r="AD13" s="102">
        <v>0</v>
      </c>
      <c r="AE13" s="101">
        <v>177495</v>
      </c>
      <c r="AF13" s="102">
        <v>30.992666317443689</v>
      </c>
      <c r="AG13" s="101">
        <v>0</v>
      </c>
      <c r="AH13" s="102">
        <v>0</v>
      </c>
      <c r="AI13" s="101">
        <v>31936</v>
      </c>
      <c r="AJ13" s="102">
        <v>5.5763925266282524</v>
      </c>
      <c r="AK13" s="101">
        <v>229242</v>
      </c>
      <c r="AL13" s="102">
        <v>40.02828706128863</v>
      </c>
      <c r="AM13" s="101">
        <v>190374</v>
      </c>
      <c r="AN13" s="102">
        <v>33.241487689889993</v>
      </c>
      <c r="AO13" s="101">
        <v>36306</v>
      </c>
      <c r="AP13" s="102">
        <v>6.3394447354635934</v>
      </c>
      <c r="AQ13" s="101">
        <v>70274</v>
      </c>
      <c r="AR13" s="102">
        <v>12.270647808625808</v>
      </c>
      <c r="AS13" s="101">
        <v>39863</v>
      </c>
      <c r="AT13" s="102">
        <v>6.9605378033874628</v>
      </c>
      <c r="AU13" s="101">
        <v>4860</v>
      </c>
      <c r="AV13" s="102">
        <v>0.84861183865898371</v>
      </c>
      <c r="AW13" s="101">
        <v>15934</v>
      </c>
      <c r="AX13" s="102">
        <v>2.7822594726733021</v>
      </c>
      <c r="AY13" s="101">
        <v>357611</v>
      </c>
      <c r="AZ13" s="102">
        <v>62.442989348699143</v>
      </c>
      <c r="BA13" s="101">
        <v>1111189</v>
      </c>
      <c r="BB13" s="102">
        <v>194.02636633490485</v>
      </c>
      <c r="BC13" s="101">
        <v>244629</v>
      </c>
      <c r="BD13" s="102">
        <v>42.715034049240437</v>
      </c>
      <c r="BE13" s="101">
        <v>4504</v>
      </c>
      <c r="BF13" s="102">
        <v>0.78645014841976602</v>
      </c>
      <c r="BG13" s="101">
        <v>3489</v>
      </c>
      <c r="BH13" s="102">
        <v>0.60921948664222103</v>
      </c>
      <c r="BI13" s="101">
        <v>54302</v>
      </c>
      <c r="BJ13" s="102">
        <v>9.4817530993539378</v>
      </c>
      <c r="BK13" s="101">
        <v>1418113</v>
      </c>
      <c r="BL13" s="102">
        <v>247.61882311856121</v>
      </c>
      <c r="BM13" s="130">
        <v>2435578</v>
      </c>
      <c r="BN13" s="102">
        <v>425.2799022175659</v>
      </c>
      <c r="BO13" s="103">
        <v>0.18</v>
      </c>
      <c r="BP13" s="104"/>
      <c r="BQ13" s="105">
        <v>2435578</v>
      </c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</row>
    <row r="14" spans="1:88" x14ac:dyDescent="0.25">
      <c r="A14" s="98" t="s">
        <v>172</v>
      </c>
      <c r="B14" s="158">
        <v>45473</v>
      </c>
      <c r="C14" s="159" t="s">
        <v>591</v>
      </c>
      <c r="D14" s="99">
        <v>8</v>
      </c>
      <c r="E14" s="99">
        <v>2928</v>
      </c>
      <c r="F14" s="99">
        <v>2896</v>
      </c>
      <c r="G14" s="100">
        <v>0.98907103825136611</v>
      </c>
      <c r="H14" s="99">
        <v>2896</v>
      </c>
      <c r="I14" s="99">
        <v>2896</v>
      </c>
      <c r="J14" s="100">
        <v>1</v>
      </c>
      <c r="K14" s="101">
        <v>96690</v>
      </c>
      <c r="L14" s="102">
        <v>33.387430939226519</v>
      </c>
      <c r="M14" s="101">
        <v>40983</v>
      </c>
      <c r="N14" s="102">
        <v>14.151588397790055</v>
      </c>
      <c r="O14" s="101">
        <v>62683</v>
      </c>
      <c r="P14" s="102">
        <v>21.644682320441991</v>
      </c>
      <c r="Q14" s="117">
        <v>200356</v>
      </c>
      <c r="R14" s="102">
        <v>69.18370165745857</v>
      </c>
      <c r="S14" s="101">
        <v>0</v>
      </c>
      <c r="T14" s="102">
        <v>0</v>
      </c>
      <c r="U14" s="101">
        <v>0</v>
      </c>
      <c r="V14" s="102">
        <v>0</v>
      </c>
      <c r="W14" s="101">
        <v>5359</v>
      </c>
      <c r="X14" s="102">
        <v>1.8504834254143647</v>
      </c>
      <c r="Y14" s="117">
        <v>5359</v>
      </c>
      <c r="Z14" s="102">
        <v>1.8504834254143647</v>
      </c>
      <c r="AA14" s="101">
        <v>22666</v>
      </c>
      <c r="AB14" s="102">
        <v>7.8266574585635356</v>
      </c>
      <c r="AC14" s="101">
        <v>499</v>
      </c>
      <c r="AD14" s="102">
        <v>0.17230662983425415</v>
      </c>
      <c r="AE14" s="101">
        <v>0</v>
      </c>
      <c r="AF14" s="102">
        <v>0</v>
      </c>
      <c r="AG14" s="101">
        <v>0</v>
      </c>
      <c r="AH14" s="102">
        <v>0</v>
      </c>
      <c r="AI14" s="101">
        <v>21163</v>
      </c>
      <c r="AJ14" s="102">
        <v>7.3076657458563536</v>
      </c>
      <c r="AK14" s="101">
        <v>44328</v>
      </c>
      <c r="AL14" s="102">
        <v>15.306629834254142</v>
      </c>
      <c r="AM14" s="101">
        <v>0</v>
      </c>
      <c r="AN14" s="102">
        <v>0</v>
      </c>
      <c r="AO14" s="101">
        <v>0</v>
      </c>
      <c r="AP14" s="102">
        <v>0</v>
      </c>
      <c r="AQ14" s="101">
        <v>18632</v>
      </c>
      <c r="AR14" s="102">
        <v>6.4337016574585633</v>
      </c>
      <c r="AS14" s="101">
        <v>23144</v>
      </c>
      <c r="AT14" s="102">
        <v>7.9917127071823204</v>
      </c>
      <c r="AU14" s="101">
        <v>0</v>
      </c>
      <c r="AV14" s="102">
        <v>0</v>
      </c>
      <c r="AW14" s="101">
        <v>814</v>
      </c>
      <c r="AX14" s="102">
        <v>0.28107734806629836</v>
      </c>
      <c r="AY14" s="101">
        <v>42590</v>
      </c>
      <c r="AZ14" s="102">
        <v>14.706491712707182</v>
      </c>
      <c r="BA14" s="101">
        <v>662928</v>
      </c>
      <c r="BB14" s="102">
        <v>228.91160220994476</v>
      </c>
      <c r="BC14" s="101">
        <v>280988</v>
      </c>
      <c r="BD14" s="102">
        <v>97.026243093922659</v>
      </c>
      <c r="BE14" s="101">
        <v>0</v>
      </c>
      <c r="BF14" s="102">
        <v>0</v>
      </c>
      <c r="BG14" s="101">
        <v>0</v>
      </c>
      <c r="BH14" s="102">
        <v>0</v>
      </c>
      <c r="BI14" s="101">
        <v>6745</v>
      </c>
      <c r="BJ14" s="102">
        <v>2.3290745856353592</v>
      </c>
      <c r="BK14" s="101">
        <v>950661</v>
      </c>
      <c r="BL14" s="102">
        <v>328.26691988950279</v>
      </c>
      <c r="BM14" s="130">
        <v>1243294</v>
      </c>
      <c r="BN14" s="102">
        <v>429.31422651933701</v>
      </c>
      <c r="BO14" s="103">
        <v>0.2</v>
      </c>
      <c r="BP14" s="104"/>
      <c r="BQ14" s="105">
        <v>1243294</v>
      </c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</row>
    <row r="15" spans="1:88" x14ac:dyDescent="0.25">
      <c r="A15" s="98" t="s">
        <v>181</v>
      </c>
      <c r="B15" s="158">
        <v>45473</v>
      </c>
      <c r="C15" s="159" t="s">
        <v>589</v>
      </c>
      <c r="D15" s="99">
        <v>8</v>
      </c>
      <c r="E15" s="99">
        <v>2928</v>
      </c>
      <c r="F15" s="99">
        <v>2928</v>
      </c>
      <c r="G15" s="100">
        <v>1</v>
      </c>
      <c r="H15" s="99">
        <v>2928</v>
      </c>
      <c r="I15" s="99">
        <v>2928</v>
      </c>
      <c r="J15" s="100">
        <v>1</v>
      </c>
      <c r="K15" s="101">
        <v>5893</v>
      </c>
      <c r="L15" s="102">
        <v>2.0126366120218577</v>
      </c>
      <c r="M15" s="101">
        <v>983</v>
      </c>
      <c r="N15" s="102">
        <v>0.33572404371584702</v>
      </c>
      <c r="O15" s="101">
        <v>215871</v>
      </c>
      <c r="P15" s="102">
        <v>73.726434426229503</v>
      </c>
      <c r="Q15" s="117">
        <v>222747</v>
      </c>
      <c r="R15" s="102">
        <v>76.07479508196721</v>
      </c>
      <c r="S15" s="101">
        <v>7041</v>
      </c>
      <c r="T15" s="102">
        <v>2.4047131147540983</v>
      </c>
      <c r="U15" s="101">
        <v>1543</v>
      </c>
      <c r="V15" s="102">
        <v>0.52698087431693985</v>
      </c>
      <c r="W15" s="101">
        <v>58077</v>
      </c>
      <c r="X15" s="102">
        <v>19.835040983606557</v>
      </c>
      <c r="Y15" s="117">
        <v>66661</v>
      </c>
      <c r="Z15" s="102">
        <v>22.766734972677597</v>
      </c>
      <c r="AA15" s="101">
        <v>39540</v>
      </c>
      <c r="AB15" s="102">
        <v>13.504098360655737</v>
      </c>
      <c r="AC15" s="101">
        <v>15155</v>
      </c>
      <c r="AD15" s="102">
        <v>5.1758879781420761</v>
      </c>
      <c r="AE15" s="101">
        <v>6772</v>
      </c>
      <c r="AF15" s="102">
        <v>2.3128415300546448</v>
      </c>
      <c r="AG15" s="101">
        <v>90405</v>
      </c>
      <c r="AH15" s="102">
        <v>30.876024590163933</v>
      </c>
      <c r="AI15" s="101">
        <v>35650</v>
      </c>
      <c r="AJ15" s="102">
        <v>12.175546448087431</v>
      </c>
      <c r="AK15" s="101">
        <v>187522</v>
      </c>
      <c r="AL15" s="102">
        <v>64.044398907103826</v>
      </c>
      <c r="AM15" s="101">
        <v>186606</v>
      </c>
      <c r="AN15" s="102">
        <v>63.731557377049178</v>
      </c>
      <c r="AO15" s="101">
        <v>40923</v>
      </c>
      <c r="AP15" s="102">
        <v>13.976434426229508</v>
      </c>
      <c r="AQ15" s="101">
        <v>48159</v>
      </c>
      <c r="AR15" s="102">
        <v>16.447745901639344</v>
      </c>
      <c r="AS15" s="101">
        <v>18797</v>
      </c>
      <c r="AT15" s="102">
        <v>6.4197404371584703</v>
      </c>
      <c r="AU15" s="101">
        <v>9437</v>
      </c>
      <c r="AV15" s="102">
        <v>3.2230191256830603</v>
      </c>
      <c r="AW15" s="101">
        <v>0</v>
      </c>
      <c r="AX15" s="102">
        <v>0</v>
      </c>
      <c r="AY15" s="101">
        <v>303922</v>
      </c>
      <c r="AZ15" s="102">
        <v>103.79849726775957</v>
      </c>
      <c r="BA15" s="101">
        <v>384183</v>
      </c>
      <c r="BB15" s="102">
        <v>131.21004098360655</v>
      </c>
      <c r="BC15" s="101">
        <v>84560</v>
      </c>
      <c r="BD15" s="102">
        <v>28.879781420765028</v>
      </c>
      <c r="BE15" s="101">
        <v>7024</v>
      </c>
      <c r="BF15" s="102">
        <v>2.3989071038251368</v>
      </c>
      <c r="BG15" s="101">
        <v>0</v>
      </c>
      <c r="BH15" s="102">
        <v>0</v>
      </c>
      <c r="BI15" s="101">
        <v>15190</v>
      </c>
      <c r="BJ15" s="102">
        <v>5.1878415300546452</v>
      </c>
      <c r="BK15" s="101">
        <v>490957</v>
      </c>
      <c r="BL15" s="102">
        <v>167.67657103825135</v>
      </c>
      <c r="BM15" s="130">
        <v>1271809</v>
      </c>
      <c r="BN15" s="102">
        <v>434.36099726775956</v>
      </c>
      <c r="BO15" s="103">
        <v>0.22</v>
      </c>
      <c r="BP15" s="104"/>
      <c r="BQ15" s="105">
        <v>1271809</v>
      </c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</row>
    <row r="16" spans="1:88" x14ac:dyDescent="0.25">
      <c r="A16" s="98" t="s">
        <v>138</v>
      </c>
      <c r="B16" s="158">
        <v>45473</v>
      </c>
      <c r="C16" s="159" t="s">
        <v>591</v>
      </c>
      <c r="D16" s="99">
        <v>12</v>
      </c>
      <c r="E16" s="99">
        <v>4392</v>
      </c>
      <c r="F16" s="99">
        <v>4196</v>
      </c>
      <c r="G16" s="100">
        <v>0.95537340619307831</v>
      </c>
      <c r="H16" s="99">
        <v>4196</v>
      </c>
      <c r="I16" s="99">
        <v>4196</v>
      </c>
      <c r="J16" s="100">
        <v>1</v>
      </c>
      <c r="K16" s="101">
        <v>127106</v>
      </c>
      <c r="L16" s="102">
        <v>30.292183031458531</v>
      </c>
      <c r="M16" s="101">
        <v>27707</v>
      </c>
      <c r="N16" s="102">
        <v>6.6031935176358436</v>
      </c>
      <c r="O16" s="101">
        <v>91723</v>
      </c>
      <c r="P16" s="102">
        <v>21.859628217349858</v>
      </c>
      <c r="Q16" s="117">
        <v>246536</v>
      </c>
      <c r="R16" s="102">
        <v>58.75500476644423</v>
      </c>
      <c r="S16" s="101">
        <v>15512</v>
      </c>
      <c r="T16" s="102">
        <v>3.6968541468064822</v>
      </c>
      <c r="U16" s="101">
        <v>3381</v>
      </c>
      <c r="V16" s="102">
        <v>0.80576739752144899</v>
      </c>
      <c r="W16" s="101">
        <v>77386</v>
      </c>
      <c r="X16" s="102">
        <v>18.442802669208771</v>
      </c>
      <c r="Y16" s="117">
        <v>96279</v>
      </c>
      <c r="Z16" s="102">
        <v>22.945424213536704</v>
      </c>
      <c r="AA16" s="101">
        <v>18006</v>
      </c>
      <c r="AB16" s="102">
        <v>4.2912297426120114</v>
      </c>
      <c r="AC16" s="101">
        <v>0</v>
      </c>
      <c r="AD16" s="102">
        <v>0</v>
      </c>
      <c r="AE16" s="101">
        <v>-59668</v>
      </c>
      <c r="AF16" s="102">
        <v>-14.220209723546235</v>
      </c>
      <c r="AG16" s="101">
        <v>3867</v>
      </c>
      <c r="AH16" s="102">
        <v>0.92159199237368927</v>
      </c>
      <c r="AI16" s="101">
        <v>22896</v>
      </c>
      <c r="AJ16" s="102">
        <v>5.4566253574833175</v>
      </c>
      <c r="AK16" s="101">
        <v>-14899</v>
      </c>
      <c r="AL16" s="102">
        <v>-3.5507626310772169</v>
      </c>
      <c r="AM16" s="101">
        <v>56826</v>
      </c>
      <c r="AN16" s="102">
        <v>13.542897998093423</v>
      </c>
      <c r="AO16" s="101">
        <v>12388</v>
      </c>
      <c r="AP16" s="102">
        <v>2.9523355576739752</v>
      </c>
      <c r="AQ16" s="101">
        <v>68941</v>
      </c>
      <c r="AR16" s="102">
        <v>16.430171591992373</v>
      </c>
      <c r="AS16" s="101">
        <v>17868</v>
      </c>
      <c r="AT16" s="102">
        <v>4.2583412774070544</v>
      </c>
      <c r="AU16" s="101">
        <v>0</v>
      </c>
      <c r="AV16" s="102">
        <v>0</v>
      </c>
      <c r="AW16" s="101">
        <v>19</v>
      </c>
      <c r="AX16" s="102">
        <v>4.5281220209723548E-3</v>
      </c>
      <c r="AY16" s="101">
        <v>156042</v>
      </c>
      <c r="AZ16" s="102">
        <v>37.188274547187802</v>
      </c>
      <c r="BA16" s="101">
        <v>1081091</v>
      </c>
      <c r="BB16" s="102">
        <v>257.6479980934223</v>
      </c>
      <c r="BC16" s="101">
        <v>235660</v>
      </c>
      <c r="BD16" s="102">
        <v>56.163012392755007</v>
      </c>
      <c r="BE16" s="101">
        <v>0</v>
      </c>
      <c r="BF16" s="102">
        <v>0</v>
      </c>
      <c r="BG16" s="101">
        <v>24037</v>
      </c>
      <c r="BH16" s="102">
        <v>5.7285510009532885</v>
      </c>
      <c r="BI16" s="101">
        <v>6217</v>
      </c>
      <c r="BJ16" s="102">
        <v>1.4816491897044806</v>
      </c>
      <c r="BK16" s="101">
        <v>1347005</v>
      </c>
      <c r="BL16" s="102">
        <v>321.0212106768351</v>
      </c>
      <c r="BM16" s="130">
        <v>1830963</v>
      </c>
      <c r="BN16" s="102">
        <v>436.35915157292663</v>
      </c>
      <c r="BO16" s="103">
        <v>0.24</v>
      </c>
      <c r="BP16" s="104"/>
      <c r="BQ16" s="105">
        <v>1830963.0000000002</v>
      </c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</row>
    <row r="17" spans="1:88" x14ac:dyDescent="0.25">
      <c r="A17" s="98" t="s">
        <v>185</v>
      </c>
      <c r="B17" s="158">
        <v>45473</v>
      </c>
      <c r="C17" s="159" t="s">
        <v>589</v>
      </c>
      <c r="D17" s="99">
        <v>8</v>
      </c>
      <c r="E17" s="99">
        <v>2928</v>
      </c>
      <c r="F17" s="99">
        <v>2796</v>
      </c>
      <c r="G17" s="100">
        <v>0.95491803278688525</v>
      </c>
      <c r="H17" s="99">
        <v>2796</v>
      </c>
      <c r="I17" s="99">
        <v>2796</v>
      </c>
      <c r="J17" s="100">
        <v>1</v>
      </c>
      <c r="K17" s="101">
        <v>5480</v>
      </c>
      <c r="L17" s="102">
        <v>1.9599427753934191</v>
      </c>
      <c r="M17" s="101">
        <v>589</v>
      </c>
      <c r="N17" s="102">
        <v>0.21065808297567953</v>
      </c>
      <c r="O17" s="101">
        <v>204591</v>
      </c>
      <c r="P17" s="102">
        <v>73.172746781115876</v>
      </c>
      <c r="Q17" s="117">
        <v>210660</v>
      </c>
      <c r="R17" s="102">
        <v>75.343347639484975</v>
      </c>
      <c r="S17" s="101">
        <v>6549</v>
      </c>
      <c r="T17" s="102">
        <v>2.342274678111588</v>
      </c>
      <c r="U17" s="101">
        <v>968</v>
      </c>
      <c r="V17" s="102">
        <v>0.34620886981402005</v>
      </c>
      <c r="W17" s="101">
        <v>56359</v>
      </c>
      <c r="X17" s="102">
        <v>20.157010014306152</v>
      </c>
      <c r="Y17" s="117">
        <v>63876</v>
      </c>
      <c r="Z17" s="102">
        <v>22.845493562231759</v>
      </c>
      <c r="AA17" s="101">
        <v>28283</v>
      </c>
      <c r="AB17" s="102">
        <v>10.11552217453505</v>
      </c>
      <c r="AC17" s="101">
        <v>16313</v>
      </c>
      <c r="AD17" s="102">
        <v>5.8344062947067235</v>
      </c>
      <c r="AE17" s="101">
        <v>7095</v>
      </c>
      <c r="AF17" s="102">
        <v>2.5375536480686693</v>
      </c>
      <c r="AG17" s="101">
        <v>87186</v>
      </c>
      <c r="AH17" s="102">
        <v>31.182403433476395</v>
      </c>
      <c r="AI17" s="101">
        <v>68789</v>
      </c>
      <c r="AJ17" s="102">
        <v>24.602646638054363</v>
      </c>
      <c r="AK17" s="101">
        <v>207666</v>
      </c>
      <c r="AL17" s="102">
        <v>74.272532188841197</v>
      </c>
      <c r="AM17" s="101">
        <v>152291</v>
      </c>
      <c r="AN17" s="102">
        <v>54.46745350500715</v>
      </c>
      <c r="AO17" s="101">
        <v>22524</v>
      </c>
      <c r="AP17" s="102">
        <v>8.0557939914163086</v>
      </c>
      <c r="AQ17" s="101">
        <v>40651</v>
      </c>
      <c r="AR17" s="102">
        <v>14.538984263233191</v>
      </c>
      <c r="AS17" s="101">
        <v>19305</v>
      </c>
      <c r="AT17" s="102">
        <v>6.9045064377682399</v>
      </c>
      <c r="AU17" s="101">
        <v>18239</v>
      </c>
      <c r="AV17" s="102">
        <v>6.5232474964234619</v>
      </c>
      <c r="AW17" s="101">
        <v>725</v>
      </c>
      <c r="AX17" s="102">
        <v>0.25929899856938482</v>
      </c>
      <c r="AY17" s="101">
        <v>253735</v>
      </c>
      <c r="AZ17" s="102">
        <v>90.749284692417746</v>
      </c>
      <c r="BA17" s="101">
        <v>408636</v>
      </c>
      <c r="BB17" s="102">
        <v>146.15021459227466</v>
      </c>
      <c r="BC17" s="101">
        <v>60658</v>
      </c>
      <c r="BD17" s="102">
        <v>21.694563662374822</v>
      </c>
      <c r="BE17" s="101">
        <v>5596</v>
      </c>
      <c r="BF17" s="102">
        <v>2.0014306151645207</v>
      </c>
      <c r="BG17" s="101">
        <v>0</v>
      </c>
      <c r="BH17" s="102">
        <v>0</v>
      </c>
      <c r="BI17" s="101">
        <v>14731</v>
      </c>
      <c r="BJ17" s="102">
        <v>5.2685979971387695</v>
      </c>
      <c r="BK17" s="101">
        <v>489621</v>
      </c>
      <c r="BL17" s="102">
        <v>175.11480686695279</v>
      </c>
      <c r="BM17" s="130">
        <v>1225558</v>
      </c>
      <c r="BN17" s="102">
        <v>438.32546494992846</v>
      </c>
      <c r="BO17" s="103">
        <v>0.26</v>
      </c>
      <c r="BP17" s="104"/>
      <c r="BQ17" s="105">
        <v>1225558</v>
      </c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</row>
    <row r="18" spans="1:88" x14ac:dyDescent="0.25">
      <c r="A18" s="98" t="s">
        <v>134</v>
      </c>
      <c r="B18" s="158">
        <v>45473</v>
      </c>
      <c r="C18" s="159" t="s">
        <v>589</v>
      </c>
      <c r="D18" s="99">
        <v>24</v>
      </c>
      <c r="E18" s="99">
        <v>8784</v>
      </c>
      <c r="F18" s="99">
        <v>8784</v>
      </c>
      <c r="G18" s="100">
        <v>1</v>
      </c>
      <c r="H18" s="99">
        <v>8784</v>
      </c>
      <c r="I18" s="99">
        <v>8784</v>
      </c>
      <c r="J18" s="100">
        <v>1</v>
      </c>
      <c r="K18" s="101">
        <v>240305</v>
      </c>
      <c r="L18" s="102">
        <v>27.357126593806921</v>
      </c>
      <c r="M18" s="101">
        <v>49298</v>
      </c>
      <c r="N18" s="102">
        <v>5.6122495446265939</v>
      </c>
      <c r="O18" s="101">
        <v>218369</v>
      </c>
      <c r="P18" s="102">
        <v>24.859858834244079</v>
      </c>
      <c r="Q18" s="117">
        <v>507972</v>
      </c>
      <c r="R18" s="102">
        <v>57.829234972677597</v>
      </c>
      <c r="S18" s="101">
        <v>0</v>
      </c>
      <c r="T18" s="102">
        <v>0</v>
      </c>
      <c r="U18" s="101">
        <v>0</v>
      </c>
      <c r="V18" s="102">
        <v>0</v>
      </c>
      <c r="W18" s="101">
        <v>193874</v>
      </c>
      <c r="X18" s="102">
        <v>22.071265938069217</v>
      </c>
      <c r="Y18" s="117">
        <v>193874</v>
      </c>
      <c r="Z18" s="102">
        <v>22.071265938069217</v>
      </c>
      <c r="AA18" s="101">
        <v>122643</v>
      </c>
      <c r="AB18" s="102">
        <v>13.962090163934427</v>
      </c>
      <c r="AC18" s="101">
        <v>16948</v>
      </c>
      <c r="AD18" s="102">
        <v>1.9294171220400729</v>
      </c>
      <c r="AE18" s="101">
        <v>91221</v>
      </c>
      <c r="AF18" s="102">
        <v>10.3849043715847</v>
      </c>
      <c r="AG18" s="101">
        <v>-14688</v>
      </c>
      <c r="AH18" s="102">
        <v>-1.6721311475409837</v>
      </c>
      <c r="AI18" s="101">
        <v>210333</v>
      </c>
      <c r="AJ18" s="102">
        <v>23.945013661202186</v>
      </c>
      <c r="AK18" s="101">
        <v>426457</v>
      </c>
      <c r="AL18" s="102">
        <v>48.549294171220396</v>
      </c>
      <c r="AM18" s="101">
        <v>0</v>
      </c>
      <c r="AN18" s="102">
        <v>0</v>
      </c>
      <c r="AO18" s="101">
        <v>0</v>
      </c>
      <c r="AP18" s="102">
        <v>0</v>
      </c>
      <c r="AQ18" s="101">
        <v>101245</v>
      </c>
      <c r="AR18" s="102">
        <v>11.526070127504553</v>
      </c>
      <c r="AS18" s="101">
        <v>104825</v>
      </c>
      <c r="AT18" s="102">
        <v>11.93362932604736</v>
      </c>
      <c r="AU18" s="101">
        <v>0</v>
      </c>
      <c r="AV18" s="102">
        <v>0</v>
      </c>
      <c r="AW18" s="101">
        <v>10098</v>
      </c>
      <c r="AX18" s="102">
        <v>1.1495901639344261</v>
      </c>
      <c r="AY18" s="101">
        <v>216168</v>
      </c>
      <c r="AZ18" s="102">
        <v>24.60928961748634</v>
      </c>
      <c r="BA18" s="101">
        <v>2145123</v>
      </c>
      <c r="BB18" s="102">
        <v>244.2079918032787</v>
      </c>
      <c r="BC18" s="101">
        <v>351886</v>
      </c>
      <c r="BD18" s="102">
        <v>40.059881602914388</v>
      </c>
      <c r="BE18" s="101">
        <v>7200</v>
      </c>
      <c r="BF18" s="102">
        <v>0.81967213114754101</v>
      </c>
      <c r="BG18" s="101">
        <v>2567</v>
      </c>
      <c r="BH18" s="102">
        <v>0.29223588342440804</v>
      </c>
      <c r="BI18" s="101">
        <v>3796</v>
      </c>
      <c r="BJ18" s="102">
        <v>0.43214936247723135</v>
      </c>
      <c r="BK18" s="101">
        <v>2510572</v>
      </c>
      <c r="BL18" s="102">
        <v>285.81193078324225</v>
      </c>
      <c r="BM18" s="130">
        <v>3855043</v>
      </c>
      <c r="BN18" s="102">
        <v>438.87101548269578</v>
      </c>
      <c r="BO18" s="103">
        <v>0.28000000000000003</v>
      </c>
      <c r="BP18" s="104"/>
      <c r="BQ18" s="105">
        <v>3855042.9999999995</v>
      </c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</row>
    <row r="19" spans="1:88" x14ac:dyDescent="0.25">
      <c r="A19" s="98" t="s">
        <v>145</v>
      </c>
      <c r="B19" s="158">
        <v>45473</v>
      </c>
      <c r="C19" s="159" t="s">
        <v>589</v>
      </c>
      <c r="D19" s="99">
        <v>45</v>
      </c>
      <c r="E19" s="99">
        <v>16470</v>
      </c>
      <c r="F19" s="99">
        <v>16277</v>
      </c>
      <c r="G19" s="100">
        <v>0.98828172434729811</v>
      </c>
      <c r="H19" s="99">
        <v>16277</v>
      </c>
      <c r="I19" s="99">
        <v>16277</v>
      </c>
      <c r="J19" s="100">
        <v>1</v>
      </c>
      <c r="K19" s="101">
        <v>121748</v>
      </c>
      <c r="L19" s="102">
        <v>7.4797567119248018</v>
      </c>
      <c r="M19" s="101">
        <v>24411</v>
      </c>
      <c r="N19" s="102">
        <v>1.499723536278184</v>
      </c>
      <c r="O19" s="101">
        <v>527688</v>
      </c>
      <c r="P19" s="102">
        <v>32.419241875038395</v>
      </c>
      <c r="Q19" s="117">
        <v>673847</v>
      </c>
      <c r="R19" s="102">
        <v>41.398722123241384</v>
      </c>
      <c r="S19" s="101">
        <v>178640</v>
      </c>
      <c r="T19" s="102">
        <v>10.974995392271303</v>
      </c>
      <c r="U19" s="101">
        <v>47868</v>
      </c>
      <c r="V19" s="102">
        <v>2.9408367635313635</v>
      </c>
      <c r="W19" s="101">
        <v>121746</v>
      </c>
      <c r="X19" s="102">
        <v>7.4796338391595505</v>
      </c>
      <c r="Y19" s="117">
        <v>348254</v>
      </c>
      <c r="Z19" s="102">
        <v>21.395465994962215</v>
      </c>
      <c r="AA19" s="101">
        <v>127649</v>
      </c>
      <c r="AB19" s="102">
        <v>7.8422928057995946</v>
      </c>
      <c r="AC19" s="101">
        <v>0</v>
      </c>
      <c r="AD19" s="102">
        <v>0</v>
      </c>
      <c r="AE19" s="101">
        <v>0</v>
      </c>
      <c r="AF19" s="102">
        <v>0</v>
      </c>
      <c r="AG19" s="101">
        <v>98890</v>
      </c>
      <c r="AH19" s="102">
        <v>6.0754438778644717</v>
      </c>
      <c r="AI19" s="101">
        <v>71717</v>
      </c>
      <c r="AJ19" s="102">
        <v>4.4060330527738527</v>
      </c>
      <c r="AK19" s="101">
        <v>298256</v>
      </c>
      <c r="AL19" s="102">
        <v>18.323769736437917</v>
      </c>
      <c r="AM19" s="101">
        <v>506327</v>
      </c>
      <c r="AN19" s="102">
        <v>31.106899305768877</v>
      </c>
      <c r="AO19" s="101">
        <v>103770</v>
      </c>
      <c r="AP19" s="102">
        <v>6.3752534250783315</v>
      </c>
      <c r="AQ19" s="101">
        <v>217664</v>
      </c>
      <c r="AR19" s="102">
        <v>13.372488787860171</v>
      </c>
      <c r="AS19" s="101">
        <v>182394</v>
      </c>
      <c r="AT19" s="102">
        <v>11.205627572648522</v>
      </c>
      <c r="AU19" s="101">
        <v>16580</v>
      </c>
      <c r="AV19" s="102">
        <v>1.0186152239356148</v>
      </c>
      <c r="AW19" s="101">
        <v>16459</v>
      </c>
      <c r="AX19" s="102">
        <v>1.011181421637894</v>
      </c>
      <c r="AY19" s="101">
        <v>1043194</v>
      </c>
      <c r="AZ19" s="102">
        <v>64.090065736929418</v>
      </c>
      <c r="BA19" s="101">
        <v>3631860</v>
      </c>
      <c r="BB19" s="102">
        <v>223.12834060330528</v>
      </c>
      <c r="BC19" s="101">
        <v>779559</v>
      </c>
      <c r="BD19" s="102">
        <v>47.893285003378999</v>
      </c>
      <c r="BE19" s="101">
        <v>170072</v>
      </c>
      <c r="BF19" s="102">
        <v>10.448608465933527</v>
      </c>
      <c r="BG19" s="101">
        <v>61571</v>
      </c>
      <c r="BH19" s="102">
        <v>3.7826995146525775</v>
      </c>
      <c r="BI19" s="101">
        <v>175033</v>
      </c>
      <c r="BJ19" s="102">
        <v>10.753394360140074</v>
      </c>
      <c r="BK19" s="101">
        <v>4818095</v>
      </c>
      <c r="BL19" s="102">
        <v>296.00632794741045</v>
      </c>
      <c r="BM19" s="130">
        <v>7181646</v>
      </c>
      <c r="BN19" s="102">
        <v>441.21435153898142</v>
      </c>
      <c r="BO19" s="103">
        <v>0.3</v>
      </c>
      <c r="BP19" s="104"/>
      <c r="BQ19" s="105">
        <v>7181646.0000000009</v>
      </c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</row>
    <row r="20" spans="1:88" x14ac:dyDescent="0.25">
      <c r="A20" s="98" t="s">
        <v>184</v>
      </c>
      <c r="B20" s="158">
        <v>45473</v>
      </c>
      <c r="C20" s="159" t="s">
        <v>589</v>
      </c>
      <c r="D20" s="99">
        <v>8</v>
      </c>
      <c r="E20" s="99">
        <v>2928</v>
      </c>
      <c r="F20" s="99">
        <v>2712</v>
      </c>
      <c r="G20" s="100">
        <v>0.92622950819672134</v>
      </c>
      <c r="H20" s="99">
        <v>2712</v>
      </c>
      <c r="I20" s="99">
        <v>2712</v>
      </c>
      <c r="J20" s="100">
        <v>1</v>
      </c>
      <c r="K20" s="101">
        <v>11302</v>
      </c>
      <c r="L20" s="102">
        <v>4.1674041297935105</v>
      </c>
      <c r="M20" s="101">
        <v>2672</v>
      </c>
      <c r="N20" s="102">
        <v>0.98525073746312686</v>
      </c>
      <c r="O20" s="101">
        <v>177177</v>
      </c>
      <c r="P20" s="102">
        <v>65.330752212389385</v>
      </c>
      <c r="Q20" s="117">
        <v>191151</v>
      </c>
      <c r="R20" s="102">
        <v>70.483407079646028</v>
      </c>
      <c r="S20" s="101">
        <v>9527</v>
      </c>
      <c r="T20" s="102">
        <v>3.512905604719764</v>
      </c>
      <c r="U20" s="101">
        <v>2254</v>
      </c>
      <c r="V20" s="102">
        <v>0.83112094395280234</v>
      </c>
      <c r="W20" s="101">
        <v>18026</v>
      </c>
      <c r="X20" s="102">
        <v>6.6467551622418881</v>
      </c>
      <c r="Y20" s="117">
        <v>29807</v>
      </c>
      <c r="Z20" s="102">
        <v>10.990781710914455</v>
      </c>
      <c r="AA20" s="101">
        <v>47662</v>
      </c>
      <c r="AB20" s="102">
        <v>17.57448377581121</v>
      </c>
      <c r="AC20" s="101">
        <v>21751</v>
      </c>
      <c r="AD20" s="102">
        <v>8.0202802359882011</v>
      </c>
      <c r="AE20" s="101">
        <v>9782</v>
      </c>
      <c r="AF20" s="102">
        <v>3.6069321533923304</v>
      </c>
      <c r="AG20" s="101">
        <v>87216</v>
      </c>
      <c r="AH20" s="102">
        <v>32.159292035398231</v>
      </c>
      <c r="AI20" s="101">
        <v>28574</v>
      </c>
      <c r="AJ20" s="102">
        <v>10.536135693215339</v>
      </c>
      <c r="AK20" s="101">
        <v>194985</v>
      </c>
      <c r="AL20" s="102">
        <v>71.897123893805315</v>
      </c>
      <c r="AM20" s="101">
        <v>86616</v>
      </c>
      <c r="AN20" s="102">
        <v>31.938053097345133</v>
      </c>
      <c r="AO20" s="101">
        <v>20482</v>
      </c>
      <c r="AP20" s="102">
        <v>7.5523598820058995</v>
      </c>
      <c r="AQ20" s="101">
        <v>53115</v>
      </c>
      <c r="AR20" s="102">
        <v>19.585176991150444</v>
      </c>
      <c r="AS20" s="101">
        <v>28564</v>
      </c>
      <c r="AT20" s="102">
        <v>10.532448377581121</v>
      </c>
      <c r="AU20" s="101">
        <v>6245</v>
      </c>
      <c r="AV20" s="102">
        <v>2.3027286135693217</v>
      </c>
      <c r="AW20" s="101">
        <v>207</v>
      </c>
      <c r="AX20" s="102">
        <v>7.6327433628318578E-2</v>
      </c>
      <c r="AY20" s="101">
        <v>195229</v>
      </c>
      <c r="AZ20" s="102">
        <v>71.987094395280238</v>
      </c>
      <c r="BA20" s="101">
        <v>464816</v>
      </c>
      <c r="BB20" s="102">
        <v>171.39233038348084</v>
      </c>
      <c r="BC20" s="101">
        <v>109917</v>
      </c>
      <c r="BD20" s="102">
        <v>40.529867256637168</v>
      </c>
      <c r="BE20" s="101">
        <v>2411</v>
      </c>
      <c r="BF20" s="102">
        <v>0.8890117994100295</v>
      </c>
      <c r="BG20" s="101">
        <v>0</v>
      </c>
      <c r="BH20" s="102">
        <v>0</v>
      </c>
      <c r="BI20" s="101">
        <v>11618</v>
      </c>
      <c r="BJ20" s="102">
        <v>4.2839233038348086</v>
      </c>
      <c r="BK20" s="101">
        <v>588762</v>
      </c>
      <c r="BL20" s="102">
        <v>217.09513274336285</v>
      </c>
      <c r="BM20" s="130">
        <v>1199934</v>
      </c>
      <c r="BN20" s="102">
        <v>442.4535398230089</v>
      </c>
      <c r="BO20" s="103">
        <v>0.32</v>
      </c>
      <c r="BP20" s="104"/>
      <c r="BQ20" s="105">
        <v>1199934.0000000002</v>
      </c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</row>
    <row r="21" spans="1:88" x14ac:dyDescent="0.25">
      <c r="A21" s="98" t="s">
        <v>164</v>
      </c>
      <c r="B21" s="158">
        <v>45473</v>
      </c>
      <c r="C21" s="159" t="s">
        <v>589</v>
      </c>
      <c r="D21" s="99">
        <v>4</v>
      </c>
      <c r="E21" s="99">
        <v>1464</v>
      </c>
      <c r="F21" s="99">
        <v>1109</v>
      </c>
      <c r="G21" s="100">
        <v>0.75751366120218577</v>
      </c>
      <c r="H21" s="99">
        <v>1171</v>
      </c>
      <c r="I21" s="99">
        <v>743</v>
      </c>
      <c r="J21" s="100">
        <v>0.66997294860234446</v>
      </c>
      <c r="K21" s="101">
        <v>38153</v>
      </c>
      <c r="L21" s="102">
        <v>32.581554227156275</v>
      </c>
      <c r="M21" s="101">
        <v>10791</v>
      </c>
      <c r="N21" s="102">
        <v>9.2152006831767714</v>
      </c>
      <c r="O21" s="101">
        <v>26433</v>
      </c>
      <c r="P21" s="102">
        <v>22.573014517506405</v>
      </c>
      <c r="Q21" s="117">
        <v>75377</v>
      </c>
      <c r="R21" s="102">
        <v>64.369769427839458</v>
      </c>
      <c r="S21" s="101">
        <v>10165</v>
      </c>
      <c r="T21" s="102">
        <v>8.6806148590947902</v>
      </c>
      <c r="U21" s="101">
        <v>2300</v>
      </c>
      <c r="V21" s="102">
        <v>1.9641332194705381</v>
      </c>
      <c r="W21" s="101">
        <v>38216</v>
      </c>
      <c r="X21" s="102">
        <v>32.635354397950472</v>
      </c>
      <c r="Y21" s="117">
        <v>50681</v>
      </c>
      <c r="Z21" s="102">
        <v>43.2801024765158</v>
      </c>
      <c r="AA21" s="101">
        <v>20512</v>
      </c>
      <c r="AB21" s="102">
        <v>17.516652433817249</v>
      </c>
      <c r="AC21" s="101">
        <v>972</v>
      </c>
      <c r="AD21" s="102">
        <v>0.83005977796754915</v>
      </c>
      <c r="AE21" s="101">
        <v>0</v>
      </c>
      <c r="AF21" s="102">
        <v>0</v>
      </c>
      <c r="AG21" s="101">
        <v>676</v>
      </c>
      <c r="AH21" s="102">
        <v>0.57728437233134078</v>
      </c>
      <c r="AI21" s="101">
        <v>4926</v>
      </c>
      <c r="AJ21" s="102">
        <v>4.2066609735269003</v>
      </c>
      <c r="AK21" s="101">
        <v>27086</v>
      </c>
      <c r="AL21" s="102">
        <v>23.13065755764304</v>
      </c>
      <c r="AM21" s="101">
        <v>7253</v>
      </c>
      <c r="AN21" s="102">
        <v>6.1938514090520922</v>
      </c>
      <c r="AO21" s="101">
        <v>0</v>
      </c>
      <c r="AP21" s="102">
        <v>0</v>
      </c>
      <c r="AQ21" s="101">
        <v>10855</v>
      </c>
      <c r="AR21" s="102">
        <v>9.2698548249359529</v>
      </c>
      <c r="AS21" s="101">
        <v>10741</v>
      </c>
      <c r="AT21" s="102">
        <v>9.172502134927413</v>
      </c>
      <c r="AU21" s="101">
        <v>87</v>
      </c>
      <c r="AV21" s="102">
        <v>7.4295473953885569E-2</v>
      </c>
      <c r="AW21" s="101">
        <v>981</v>
      </c>
      <c r="AX21" s="102">
        <v>0.8377455166524338</v>
      </c>
      <c r="AY21" s="101">
        <v>29917</v>
      </c>
      <c r="AZ21" s="102">
        <v>25.548249359521776</v>
      </c>
      <c r="BA21" s="101">
        <v>253866</v>
      </c>
      <c r="BB21" s="102">
        <v>216.79419299743807</v>
      </c>
      <c r="BC21" s="101">
        <v>68231</v>
      </c>
      <c r="BD21" s="102">
        <v>58.267292912040993</v>
      </c>
      <c r="BE21" s="101">
        <v>0</v>
      </c>
      <c r="BF21" s="102">
        <v>0</v>
      </c>
      <c r="BG21" s="101">
        <v>6707</v>
      </c>
      <c r="BH21" s="102">
        <v>5.7275832621690865</v>
      </c>
      <c r="BI21" s="101">
        <v>7699</v>
      </c>
      <c r="BJ21" s="102">
        <v>6.5747224594363791</v>
      </c>
      <c r="BK21" s="101">
        <v>336503</v>
      </c>
      <c r="BL21" s="102">
        <v>287.36379163108455</v>
      </c>
      <c r="BM21" s="130">
        <v>519564</v>
      </c>
      <c r="BN21" s="102">
        <v>443.69257045260463</v>
      </c>
      <c r="BO21" s="103">
        <v>0.34</v>
      </c>
      <c r="BP21" s="104"/>
      <c r="BQ21" s="105">
        <v>492055.06063193851</v>
      </c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</row>
    <row r="22" spans="1:88" x14ac:dyDescent="0.25">
      <c r="A22" s="98" t="s">
        <v>187</v>
      </c>
      <c r="B22" s="158">
        <v>45473</v>
      </c>
      <c r="C22" s="159" t="s">
        <v>589</v>
      </c>
      <c r="D22" s="99">
        <v>6</v>
      </c>
      <c r="E22" s="99">
        <v>2196</v>
      </c>
      <c r="F22" s="99">
        <v>2196</v>
      </c>
      <c r="G22" s="100">
        <v>1</v>
      </c>
      <c r="H22" s="99">
        <v>2196</v>
      </c>
      <c r="I22" s="99">
        <v>2196</v>
      </c>
      <c r="J22" s="100">
        <v>1</v>
      </c>
      <c r="K22" s="101">
        <v>66521</v>
      </c>
      <c r="L22" s="102">
        <v>30.291894353369763</v>
      </c>
      <c r="M22" s="101">
        <v>13818</v>
      </c>
      <c r="N22" s="102">
        <v>6.2923497267759565</v>
      </c>
      <c r="O22" s="101">
        <v>63920</v>
      </c>
      <c r="P22" s="102">
        <v>29.107468123861565</v>
      </c>
      <c r="Q22" s="117">
        <v>144259</v>
      </c>
      <c r="R22" s="102">
        <v>65.691712204007288</v>
      </c>
      <c r="S22" s="101">
        <v>17461</v>
      </c>
      <c r="T22" s="102">
        <v>7.9512750455373409</v>
      </c>
      <c r="U22" s="101">
        <v>3627</v>
      </c>
      <c r="V22" s="102">
        <v>1.651639344262295</v>
      </c>
      <c r="W22" s="101">
        <v>39441</v>
      </c>
      <c r="X22" s="102">
        <v>17.960382513661202</v>
      </c>
      <c r="Y22" s="117">
        <v>60529</v>
      </c>
      <c r="Z22" s="102">
        <v>27.563296903460838</v>
      </c>
      <c r="AA22" s="101">
        <v>21124</v>
      </c>
      <c r="AB22" s="102">
        <v>9.6193078324225869</v>
      </c>
      <c r="AC22" s="101">
        <v>0</v>
      </c>
      <c r="AD22" s="102">
        <v>0</v>
      </c>
      <c r="AE22" s="101">
        <v>1459</v>
      </c>
      <c r="AF22" s="102">
        <v>0.66438979963570133</v>
      </c>
      <c r="AG22" s="101">
        <v>4921</v>
      </c>
      <c r="AH22" s="102">
        <v>2.2408925318761383</v>
      </c>
      <c r="AI22" s="101">
        <v>12475</v>
      </c>
      <c r="AJ22" s="102">
        <v>5.6807832422586522</v>
      </c>
      <c r="AK22" s="101">
        <v>39979</v>
      </c>
      <c r="AL22" s="102">
        <v>18.205373406193079</v>
      </c>
      <c r="AM22" s="101">
        <v>0</v>
      </c>
      <c r="AN22" s="102">
        <v>0</v>
      </c>
      <c r="AO22" s="101">
        <v>0</v>
      </c>
      <c r="AP22" s="102">
        <v>0</v>
      </c>
      <c r="AQ22" s="101">
        <v>19750</v>
      </c>
      <c r="AR22" s="102">
        <v>8.9936247723132965</v>
      </c>
      <c r="AS22" s="101">
        <v>5302</v>
      </c>
      <c r="AT22" s="102">
        <v>2.4143897996357011</v>
      </c>
      <c r="AU22" s="101">
        <v>0</v>
      </c>
      <c r="AV22" s="102">
        <v>0</v>
      </c>
      <c r="AW22" s="101">
        <v>0</v>
      </c>
      <c r="AX22" s="102">
        <v>0</v>
      </c>
      <c r="AY22" s="101">
        <v>25052</v>
      </c>
      <c r="AZ22" s="102">
        <v>11.408014571948998</v>
      </c>
      <c r="BA22" s="101">
        <v>576215</v>
      </c>
      <c r="BB22" s="102">
        <v>262.3929872495446</v>
      </c>
      <c r="BC22" s="101">
        <v>119699</v>
      </c>
      <c r="BD22" s="102">
        <v>54.507741347905281</v>
      </c>
      <c r="BE22" s="101">
        <v>0</v>
      </c>
      <c r="BF22" s="102">
        <v>0</v>
      </c>
      <c r="BG22" s="101">
        <v>8667</v>
      </c>
      <c r="BH22" s="102">
        <v>3.9467213114754101</v>
      </c>
      <c r="BI22" s="101">
        <v>1138</v>
      </c>
      <c r="BJ22" s="102">
        <v>0.51821493624772308</v>
      </c>
      <c r="BK22" s="101">
        <v>705719</v>
      </c>
      <c r="BL22" s="102">
        <v>321.365664845173</v>
      </c>
      <c r="BM22" s="130">
        <v>975538</v>
      </c>
      <c r="BN22" s="102">
        <v>444.23406193078318</v>
      </c>
      <c r="BO22" s="103">
        <v>0.36</v>
      </c>
      <c r="BP22" s="104"/>
      <c r="BQ22" s="105">
        <v>975537.99999999988</v>
      </c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</row>
    <row r="23" spans="1:88" x14ac:dyDescent="0.25">
      <c r="A23" s="98" t="s">
        <v>178</v>
      </c>
      <c r="B23" s="158">
        <v>45473</v>
      </c>
      <c r="C23" s="159" t="s">
        <v>591</v>
      </c>
      <c r="D23" s="99">
        <v>8</v>
      </c>
      <c r="E23" s="99">
        <v>2928</v>
      </c>
      <c r="F23" s="99">
        <v>2719</v>
      </c>
      <c r="G23" s="100">
        <v>0.92862021857923494</v>
      </c>
      <c r="H23" s="99">
        <v>2719</v>
      </c>
      <c r="I23" s="99">
        <v>2719</v>
      </c>
      <c r="J23" s="100">
        <v>1</v>
      </c>
      <c r="K23" s="101">
        <v>13225</v>
      </c>
      <c r="L23" s="102">
        <v>4.8639205590290544</v>
      </c>
      <c r="M23" s="101">
        <v>3125</v>
      </c>
      <c r="N23" s="102">
        <v>1.1493196027951453</v>
      </c>
      <c r="O23" s="101">
        <v>189879</v>
      </c>
      <c r="P23" s="102">
        <v>69.834130194924612</v>
      </c>
      <c r="Q23" s="117">
        <v>206229</v>
      </c>
      <c r="R23" s="102">
        <v>75.847370356748812</v>
      </c>
      <c r="S23" s="101">
        <v>11137</v>
      </c>
      <c r="T23" s="102">
        <v>4.0959911732254506</v>
      </c>
      <c r="U23" s="101">
        <v>2632</v>
      </c>
      <c r="V23" s="102">
        <v>0.96800294225818317</v>
      </c>
      <c r="W23" s="101">
        <v>23064</v>
      </c>
      <c r="X23" s="102">
        <v>8.4825303420375135</v>
      </c>
      <c r="Y23" s="117">
        <v>36833</v>
      </c>
      <c r="Z23" s="102">
        <v>13.546524457521148</v>
      </c>
      <c r="AA23" s="101">
        <v>31492</v>
      </c>
      <c r="AB23" s="102">
        <v>11.582199337991909</v>
      </c>
      <c r="AC23" s="101">
        <v>3551</v>
      </c>
      <c r="AD23" s="102">
        <v>1.3059948510481796</v>
      </c>
      <c r="AE23" s="101">
        <v>0</v>
      </c>
      <c r="AF23" s="102">
        <v>0</v>
      </c>
      <c r="AG23" s="101">
        <v>86969</v>
      </c>
      <c r="AH23" s="102">
        <v>31.985656491357116</v>
      </c>
      <c r="AI23" s="101">
        <v>14318</v>
      </c>
      <c r="AJ23" s="102">
        <v>5.2659065833026846</v>
      </c>
      <c r="AK23" s="101">
        <v>136330</v>
      </c>
      <c r="AL23" s="102">
        <v>50.139757263699892</v>
      </c>
      <c r="AM23" s="101">
        <v>123136</v>
      </c>
      <c r="AN23" s="102">
        <v>45.287237955130564</v>
      </c>
      <c r="AO23" s="101">
        <v>29095</v>
      </c>
      <c r="AP23" s="102">
        <v>10.70062522986392</v>
      </c>
      <c r="AQ23" s="101">
        <v>38410</v>
      </c>
      <c r="AR23" s="102">
        <v>14.12651710187569</v>
      </c>
      <c r="AS23" s="101">
        <v>23847</v>
      </c>
      <c r="AT23" s="102">
        <v>8.7705038617138662</v>
      </c>
      <c r="AU23" s="101">
        <v>5773</v>
      </c>
      <c r="AV23" s="102">
        <v>2.1232070614196394</v>
      </c>
      <c r="AW23" s="101">
        <v>407</v>
      </c>
      <c r="AX23" s="102">
        <v>0.14968738506803972</v>
      </c>
      <c r="AY23" s="101">
        <v>220668</v>
      </c>
      <c r="AZ23" s="102">
        <v>81.157778595071704</v>
      </c>
      <c r="BA23" s="101">
        <v>473108</v>
      </c>
      <c r="BB23" s="102">
        <v>174.00073556454578</v>
      </c>
      <c r="BC23" s="101">
        <v>111788</v>
      </c>
      <c r="BD23" s="102">
        <v>41.113644722324381</v>
      </c>
      <c r="BE23" s="101">
        <v>359</v>
      </c>
      <c r="BF23" s="102">
        <v>0.13203383596910628</v>
      </c>
      <c r="BG23" s="101">
        <v>0</v>
      </c>
      <c r="BH23" s="102">
        <v>0</v>
      </c>
      <c r="BI23" s="101">
        <v>23624</v>
      </c>
      <c r="BJ23" s="102">
        <v>8.6884884148584032</v>
      </c>
      <c r="BK23" s="101">
        <v>608879</v>
      </c>
      <c r="BL23" s="102">
        <v>223.93490253769767</v>
      </c>
      <c r="BM23" s="130">
        <v>1208939</v>
      </c>
      <c r="BN23" s="102">
        <v>444.62633321073923</v>
      </c>
      <c r="BO23" s="103">
        <v>0.38</v>
      </c>
      <c r="BP23" s="104"/>
      <c r="BQ23" s="105">
        <v>1208939</v>
      </c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</row>
    <row r="24" spans="1:88" x14ac:dyDescent="0.25">
      <c r="A24" s="98" t="s">
        <v>146</v>
      </c>
      <c r="B24" s="158">
        <v>45473</v>
      </c>
      <c r="C24" s="159" t="s">
        <v>591</v>
      </c>
      <c r="D24" s="99">
        <v>46</v>
      </c>
      <c r="E24" s="99">
        <v>16836</v>
      </c>
      <c r="F24" s="99">
        <v>14891</v>
      </c>
      <c r="G24" s="100">
        <v>0.88447374673319079</v>
      </c>
      <c r="H24" s="99">
        <v>14891</v>
      </c>
      <c r="I24" s="99">
        <v>14891</v>
      </c>
      <c r="J24" s="100">
        <v>1</v>
      </c>
      <c r="K24" s="101">
        <v>451080</v>
      </c>
      <c r="L24" s="102">
        <v>30.292122758713315</v>
      </c>
      <c r="M24" s="101">
        <v>92970</v>
      </c>
      <c r="N24" s="102">
        <v>6.243368477603922</v>
      </c>
      <c r="O24" s="101">
        <v>301794</v>
      </c>
      <c r="P24" s="102">
        <v>20.266872607615337</v>
      </c>
      <c r="Q24" s="117">
        <v>845844</v>
      </c>
      <c r="R24" s="102">
        <v>56.802363843932568</v>
      </c>
      <c r="S24" s="101">
        <v>55172</v>
      </c>
      <c r="T24" s="102">
        <v>3.7050567456853134</v>
      </c>
      <c r="U24" s="101">
        <v>11371</v>
      </c>
      <c r="V24" s="102">
        <v>0.76361560674232754</v>
      </c>
      <c r="W24" s="101">
        <v>327693</v>
      </c>
      <c r="X24" s="102">
        <v>22.00611107380297</v>
      </c>
      <c r="Y24" s="117">
        <v>394236</v>
      </c>
      <c r="Z24" s="102">
        <v>26.474783426230609</v>
      </c>
      <c r="AA24" s="101">
        <v>72035</v>
      </c>
      <c r="AB24" s="102">
        <v>4.8374857296353504</v>
      </c>
      <c r="AC24" s="101">
        <v>0</v>
      </c>
      <c r="AD24" s="102">
        <v>0</v>
      </c>
      <c r="AE24" s="101">
        <v>9895</v>
      </c>
      <c r="AF24" s="102">
        <v>0.66449533275132633</v>
      </c>
      <c r="AG24" s="101">
        <v>6469</v>
      </c>
      <c r="AH24" s="102">
        <v>0.43442347726814856</v>
      </c>
      <c r="AI24" s="101">
        <v>52564</v>
      </c>
      <c r="AJ24" s="102">
        <v>3.5299173997716742</v>
      </c>
      <c r="AK24" s="101">
        <v>140963</v>
      </c>
      <c r="AL24" s="102">
        <v>9.4663219394264999</v>
      </c>
      <c r="AM24" s="101">
        <v>243882</v>
      </c>
      <c r="AN24" s="102">
        <v>16.377812101269225</v>
      </c>
      <c r="AO24" s="101">
        <v>50266</v>
      </c>
      <c r="AP24" s="102">
        <v>3.3755959975824323</v>
      </c>
      <c r="AQ24" s="101">
        <v>236503</v>
      </c>
      <c r="AR24" s="102">
        <v>15.882277885971392</v>
      </c>
      <c r="AS24" s="101">
        <v>58687</v>
      </c>
      <c r="AT24" s="102">
        <v>3.9411053656571085</v>
      </c>
      <c r="AU24" s="101">
        <v>0</v>
      </c>
      <c r="AV24" s="102">
        <v>0</v>
      </c>
      <c r="AW24" s="101">
        <v>84</v>
      </c>
      <c r="AX24" s="102">
        <v>5.6409912027399096E-3</v>
      </c>
      <c r="AY24" s="101">
        <v>589422</v>
      </c>
      <c r="AZ24" s="102">
        <v>39.582432341682896</v>
      </c>
      <c r="BA24" s="101">
        <v>3774817</v>
      </c>
      <c r="BB24" s="102">
        <v>253.49654153515547</v>
      </c>
      <c r="BC24" s="101">
        <v>778011</v>
      </c>
      <c r="BD24" s="102">
        <v>52.247061983748573</v>
      </c>
      <c r="BE24" s="101">
        <v>0</v>
      </c>
      <c r="BF24" s="102">
        <v>0</v>
      </c>
      <c r="BG24" s="101">
        <v>82429</v>
      </c>
      <c r="BH24" s="102">
        <v>5.5354912363172382</v>
      </c>
      <c r="BI24" s="101">
        <v>18135</v>
      </c>
      <c r="BJ24" s="102">
        <v>1.2178497078772412</v>
      </c>
      <c r="BK24" s="101">
        <v>4653392</v>
      </c>
      <c r="BL24" s="102">
        <v>312.49694446309854</v>
      </c>
      <c r="BM24" s="130">
        <v>6623857</v>
      </c>
      <c r="BN24" s="102">
        <v>444.82284601437112</v>
      </c>
      <c r="BO24" s="103">
        <v>0.4</v>
      </c>
      <c r="BP24" s="104"/>
      <c r="BQ24" s="105">
        <v>6623857</v>
      </c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</row>
    <row r="25" spans="1:88" x14ac:dyDescent="0.25">
      <c r="A25" s="98" t="s">
        <v>186</v>
      </c>
      <c r="B25" s="158">
        <v>45473</v>
      </c>
      <c r="C25" s="159" t="s">
        <v>592</v>
      </c>
      <c r="D25" s="99">
        <v>8</v>
      </c>
      <c r="E25" s="99">
        <v>2928</v>
      </c>
      <c r="F25" s="99">
        <v>2556</v>
      </c>
      <c r="G25" s="100">
        <v>0.87295081967213117</v>
      </c>
      <c r="H25" s="99">
        <v>2556</v>
      </c>
      <c r="I25" s="99">
        <v>2556</v>
      </c>
      <c r="J25" s="100">
        <v>1</v>
      </c>
      <c r="K25" s="101">
        <v>77426</v>
      </c>
      <c r="L25" s="102">
        <v>30.291862284820031</v>
      </c>
      <c r="M25" s="101">
        <v>16678</v>
      </c>
      <c r="N25" s="102">
        <v>6.5250391236306733</v>
      </c>
      <c r="O25" s="101">
        <v>74046</v>
      </c>
      <c r="P25" s="102">
        <v>28.969483568075116</v>
      </c>
      <c r="Q25" s="117">
        <v>168150</v>
      </c>
      <c r="R25" s="102">
        <v>65.786384976525824</v>
      </c>
      <c r="S25" s="101">
        <v>18570</v>
      </c>
      <c r="T25" s="102">
        <v>7.265258215962441</v>
      </c>
      <c r="U25" s="101">
        <v>4000</v>
      </c>
      <c r="V25" s="102">
        <v>1.5649452269170578</v>
      </c>
      <c r="W25" s="101">
        <v>57734</v>
      </c>
      <c r="X25" s="102">
        <v>22.587636932707355</v>
      </c>
      <c r="Y25" s="117">
        <v>80304</v>
      </c>
      <c r="Z25" s="102">
        <v>31.417840375586852</v>
      </c>
      <c r="AA25" s="101">
        <v>29016</v>
      </c>
      <c r="AB25" s="102">
        <v>11.352112676056338</v>
      </c>
      <c r="AC25" s="101">
        <v>0</v>
      </c>
      <c r="AD25" s="102">
        <v>0</v>
      </c>
      <c r="AE25" s="101">
        <v>1699</v>
      </c>
      <c r="AF25" s="102">
        <v>0.66471048513302033</v>
      </c>
      <c r="AG25" s="101">
        <v>5471</v>
      </c>
      <c r="AH25" s="102">
        <v>2.1404538341158061</v>
      </c>
      <c r="AI25" s="101">
        <v>12500</v>
      </c>
      <c r="AJ25" s="102">
        <v>4.8904538341158057</v>
      </c>
      <c r="AK25" s="101">
        <v>48686</v>
      </c>
      <c r="AL25" s="102">
        <v>19.047730829420971</v>
      </c>
      <c r="AM25" s="101">
        <v>0</v>
      </c>
      <c r="AN25" s="102">
        <v>0</v>
      </c>
      <c r="AO25" s="101">
        <v>0</v>
      </c>
      <c r="AP25" s="102">
        <v>0</v>
      </c>
      <c r="AQ25" s="101">
        <v>18121</v>
      </c>
      <c r="AR25" s="102">
        <v>7.0895931142410014</v>
      </c>
      <c r="AS25" s="101">
        <v>9105</v>
      </c>
      <c r="AT25" s="102">
        <v>3.562206572769953</v>
      </c>
      <c r="AU25" s="101">
        <v>0</v>
      </c>
      <c r="AV25" s="102">
        <v>0</v>
      </c>
      <c r="AW25" s="101">
        <v>0</v>
      </c>
      <c r="AX25" s="102">
        <v>0</v>
      </c>
      <c r="AY25" s="101">
        <v>27226</v>
      </c>
      <c r="AZ25" s="102">
        <v>10.651799687010953</v>
      </c>
      <c r="BA25" s="101">
        <v>672200</v>
      </c>
      <c r="BB25" s="102">
        <v>262.98904538341156</v>
      </c>
      <c r="BC25" s="101">
        <v>144795</v>
      </c>
      <c r="BD25" s="102">
        <v>56.649061032863848</v>
      </c>
      <c r="BE25" s="101">
        <v>0</v>
      </c>
      <c r="BF25" s="102">
        <v>0</v>
      </c>
      <c r="BG25" s="101">
        <v>11143</v>
      </c>
      <c r="BH25" s="102">
        <v>4.3595461658841943</v>
      </c>
      <c r="BI25" s="101">
        <v>1110</v>
      </c>
      <c r="BJ25" s="102">
        <v>0.43427230046948356</v>
      </c>
      <c r="BK25" s="101">
        <v>829248</v>
      </c>
      <c r="BL25" s="102">
        <v>324.43192488262912</v>
      </c>
      <c r="BM25" s="130">
        <v>1153614</v>
      </c>
      <c r="BN25" s="102">
        <v>451.3356807511737</v>
      </c>
      <c r="BO25" s="103">
        <v>0.42</v>
      </c>
      <c r="BP25" s="104"/>
      <c r="BQ25" s="105">
        <v>1153614</v>
      </c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</row>
    <row r="26" spans="1:88" x14ac:dyDescent="0.25">
      <c r="A26" s="98" t="s">
        <v>171</v>
      </c>
      <c r="B26" s="158">
        <v>45473</v>
      </c>
      <c r="C26" s="159" t="s">
        <v>591</v>
      </c>
      <c r="D26" s="99">
        <v>8</v>
      </c>
      <c r="E26" s="99">
        <v>2928</v>
      </c>
      <c r="F26" s="99">
        <v>2819</v>
      </c>
      <c r="G26" s="100">
        <v>0.96277322404371579</v>
      </c>
      <c r="H26" s="99">
        <v>2819</v>
      </c>
      <c r="I26" s="99">
        <v>2819</v>
      </c>
      <c r="J26" s="100">
        <v>1</v>
      </c>
      <c r="K26" s="101">
        <v>95793</v>
      </c>
      <c r="L26" s="102">
        <v>33.981199006739978</v>
      </c>
      <c r="M26" s="101">
        <v>40050</v>
      </c>
      <c r="N26" s="102">
        <v>14.20716566158212</v>
      </c>
      <c r="O26" s="101">
        <v>62597</v>
      </c>
      <c r="P26" s="102">
        <v>22.205391982972685</v>
      </c>
      <c r="Q26" s="117">
        <v>198440</v>
      </c>
      <c r="R26" s="102">
        <v>70.39375665129478</v>
      </c>
      <c r="S26" s="101">
        <v>0</v>
      </c>
      <c r="T26" s="102">
        <v>0</v>
      </c>
      <c r="U26" s="101">
        <v>0</v>
      </c>
      <c r="V26" s="102">
        <v>0</v>
      </c>
      <c r="W26" s="101">
        <v>5489</v>
      </c>
      <c r="X26" s="102">
        <v>1.9471443774388082</v>
      </c>
      <c r="Y26" s="117">
        <v>5489</v>
      </c>
      <c r="Z26" s="102">
        <v>1.9471443774388082</v>
      </c>
      <c r="AA26" s="101">
        <v>23048</v>
      </c>
      <c r="AB26" s="102">
        <v>8.175948918056049</v>
      </c>
      <c r="AC26" s="101">
        <v>512</v>
      </c>
      <c r="AD26" s="102">
        <v>0.18162468960624334</v>
      </c>
      <c r="AE26" s="101">
        <v>0</v>
      </c>
      <c r="AF26" s="102">
        <v>0</v>
      </c>
      <c r="AG26" s="101">
        <v>0</v>
      </c>
      <c r="AH26" s="102">
        <v>0</v>
      </c>
      <c r="AI26" s="101">
        <v>27583</v>
      </c>
      <c r="AJ26" s="102">
        <v>9.7846754168144727</v>
      </c>
      <c r="AK26" s="101">
        <v>51143</v>
      </c>
      <c r="AL26" s="102">
        <v>18.142249024476765</v>
      </c>
      <c r="AM26" s="101">
        <v>0</v>
      </c>
      <c r="AN26" s="102">
        <v>0</v>
      </c>
      <c r="AO26" s="101">
        <v>0</v>
      </c>
      <c r="AP26" s="102">
        <v>0</v>
      </c>
      <c r="AQ26" s="101">
        <v>15897</v>
      </c>
      <c r="AR26" s="102">
        <v>5.6392337708407236</v>
      </c>
      <c r="AS26" s="101">
        <v>22235</v>
      </c>
      <c r="AT26" s="102">
        <v>7.8875487761617595</v>
      </c>
      <c r="AU26" s="101">
        <v>0</v>
      </c>
      <c r="AV26" s="102">
        <v>0</v>
      </c>
      <c r="AW26" s="101">
        <v>833</v>
      </c>
      <c r="AX26" s="102">
        <v>0.29549485633203265</v>
      </c>
      <c r="AY26" s="101">
        <v>38965</v>
      </c>
      <c r="AZ26" s="102">
        <v>13.822277403334516</v>
      </c>
      <c r="BA26" s="101">
        <v>691376</v>
      </c>
      <c r="BB26" s="102">
        <v>245.25576445548066</v>
      </c>
      <c r="BC26" s="101">
        <v>289057</v>
      </c>
      <c r="BD26" s="102">
        <v>102.53884356154664</v>
      </c>
      <c r="BE26" s="101">
        <v>0</v>
      </c>
      <c r="BF26" s="102">
        <v>0</v>
      </c>
      <c r="BG26" s="101">
        <v>0</v>
      </c>
      <c r="BH26" s="102">
        <v>0</v>
      </c>
      <c r="BI26" s="101">
        <v>5861</v>
      </c>
      <c r="BJ26" s="102">
        <v>2.0791060659808442</v>
      </c>
      <c r="BK26" s="101">
        <v>986294</v>
      </c>
      <c r="BL26" s="102">
        <v>349.87371408300817</v>
      </c>
      <c r="BM26" s="130">
        <v>1280331</v>
      </c>
      <c r="BN26" s="102">
        <v>454.17914153955303</v>
      </c>
      <c r="BO26" s="103">
        <v>0.44</v>
      </c>
      <c r="BP26" s="104"/>
      <c r="BQ26" s="105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</row>
    <row r="27" spans="1:88" x14ac:dyDescent="0.25">
      <c r="A27" s="98" t="s">
        <v>150</v>
      </c>
      <c r="B27" s="158">
        <v>45473</v>
      </c>
      <c r="C27" s="159" t="s">
        <v>589</v>
      </c>
      <c r="D27" s="99">
        <v>7</v>
      </c>
      <c r="E27" s="99">
        <v>2562</v>
      </c>
      <c r="F27" s="99">
        <v>2041</v>
      </c>
      <c r="G27" s="100">
        <v>0.79664324746291959</v>
      </c>
      <c r="H27" s="99">
        <v>2050</v>
      </c>
      <c r="I27" s="99">
        <v>2041</v>
      </c>
      <c r="J27" s="100">
        <v>1</v>
      </c>
      <c r="K27" s="101">
        <v>61826</v>
      </c>
      <c r="L27" s="102">
        <v>30.159024390243903</v>
      </c>
      <c r="M27" s="101">
        <v>12016</v>
      </c>
      <c r="N27" s="102">
        <v>5.8614634146341462</v>
      </c>
      <c r="O27" s="101">
        <v>52810</v>
      </c>
      <c r="P27" s="102">
        <v>25.760975609756098</v>
      </c>
      <c r="Q27" s="117">
        <v>126652</v>
      </c>
      <c r="R27" s="102">
        <v>61.781463414634146</v>
      </c>
      <c r="S27" s="101">
        <v>17007</v>
      </c>
      <c r="T27" s="102">
        <v>8.2960975609756105</v>
      </c>
      <c r="U27" s="101">
        <v>3306</v>
      </c>
      <c r="V27" s="102">
        <v>1.6126829268292684</v>
      </c>
      <c r="W27" s="101">
        <v>42203</v>
      </c>
      <c r="X27" s="102">
        <v>20.586829268292682</v>
      </c>
      <c r="Y27" s="117">
        <v>62516</v>
      </c>
      <c r="Z27" s="102">
        <v>30.495609756097561</v>
      </c>
      <c r="AA27" s="101">
        <v>14074</v>
      </c>
      <c r="AB27" s="102">
        <v>6.8653658536585365</v>
      </c>
      <c r="AC27" s="101">
        <v>0</v>
      </c>
      <c r="AD27" s="102">
        <v>0</v>
      </c>
      <c r="AE27" s="101">
        <v>1356</v>
      </c>
      <c r="AF27" s="102">
        <v>0.66146341463414637</v>
      </c>
      <c r="AG27" s="101">
        <v>4554</v>
      </c>
      <c r="AH27" s="102">
        <v>2.2214634146341465</v>
      </c>
      <c r="AI27" s="101">
        <v>14619</v>
      </c>
      <c r="AJ27" s="102">
        <v>7.1312195121951216</v>
      </c>
      <c r="AK27" s="101">
        <v>34603</v>
      </c>
      <c r="AL27" s="102">
        <v>16.879512195121951</v>
      </c>
      <c r="AM27" s="101">
        <v>0</v>
      </c>
      <c r="AN27" s="102">
        <v>0</v>
      </c>
      <c r="AO27" s="101">
        <v>0</v>
      </c>
      <c r="AP27" s="102">
        <v>0</v>
      </c>
      <c r="AQ27" s="101">
        <v>21677</v>
      </c>
      <c r="AR27" s="102">
        <v>10.574146341463415</v>
      </c>
      <c r="AS27" s="101">
        <v>13017</v>
      </c>
      <c r="AT27" s="102">
        <v>6.3497560975609755</v>
      </c>
      <c r="AU27" s="101">
        <v>0</v>
      </c>
      <c r="AV27" s="102">
        <v>0</v>
      </c>
      <c r="AW27" s="101">
        <v>0</v>
      </c>
      <c r="AX27" s="102">
        <v>0</v>
      </c>
      <c r="AY27" s="101">
        <v>34694</v>
      </c>
      <c r="AZ27" s="102">
        <v>16.923902439024388</v>
      </c>
      <c r="BA27" s="101">
        <v>554554</v>
      </c>
      <c r="BB27" s="102">
        <v>270.5141463414634</v>
      </c>
      <c r="BC27" s="101">
        <v>107786</v>
      </c>
      <c r="BD27" s="102">
        <v>52.578536585365853</v>
      </c>
      <c r="BE27" s="101">
        <v>0</v>
      </c>
      <c r="BF27" s="102">
        <v>0</v>
      </c>
      <c r="BG27" s="101">
        <v>9795</v>
      </c>
      <c r="BH27" s="102">
        <v>4.7780487804878051</v>
      </c>
      <c r="BI27" s="101">
        <v>767</v>
      </c>
      <c r="BJ27" s="102">
        <v>0.37414634146341463</v>
      </c>
      <c r="BK27" s="101">
        <v>672902</v>
      </c>
      <c r="BL27" s="102">
        <v>328.24487804878049</v>
      </c>
      <c r="BM27" s="130">
        <v>931367</v>
      </c>
      <c r="BN27" s="102">
        <v>454.32536585365852</v>
      </c>
      <c r="BO27" s="103">
        <v>0.46</v>
      </c>
      <c r="BP27" s="104"/>
      <c r="BQ27" s="105">
        <v>927278.07170731702</v>
      </c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</row>
    <row r="28" spans="1:88" x14ac:dyDescent="0.25">
      <c r="A28" s="98" t="s">
        <v>191</v>
      </c>
      <c r="B28" s="158">
        <v>45473</v>
      </c>
      <c r="C28" s="159" t="s">
        <v>589</v>
      </c>
      <c r="D28" s="99">
        <v>6</v>
      </c>
      <c r="E28" s="99">
        <v>2196</v>
      </c>
      <c r="F28" s="99">
        <v>2196</v>
      </c>
      <c r="G28" s="100">
        <v>1</v>
      </c>
      <c r="H28" s="99">
        <v>2196</v>
      </c>
      <c r="I28" s="99">
        <v>2196</v>
      </c>
      <c r="J28" s="100">
        <v>1</v>
      </c>
      <c r="K28" s="101">
        <v>66521</v>
      </c>
      <c r="L28" s="102">
        <v>30.291894353369763</v>
      </c>
      <c r="M28" s="101">
        <v>13219</v>
      </c>
      <c r="N28" s="102">
        <v>6.0195810564663024</v>
      </c>
      <c r="O28" s="101">
        <v>72242</v>
      </c>
      <c r="P28" s="102">
        <v>32.897085610200364</v>
      </c>
      <c r="Q28" s="117">
        <v>151982</v>
      </c>
      <c r="R28" s="102">
        <v>69.208561020036427</v>
      </c>
      <c r="S28" s="101">
        <v>17133</v>
      </c>
      <c r="T28" s="102">
        <v>7.8019125683060109</v>
      </c>
      <c r="U28" s="101">
        <v>3404</v>
      </c>
      <c r="V28" s="102">
        <v>1.5500910746812386</v>
      </c>
      <c r="W28" s="101">
        <v>46090</v>
      </c>
      <c r="X28" s="102">
        <v>20.98816029143898</v>
      </c>
      <c r="Y28" s="117">
        <v>66627</v>
      </c>
      <c r="Z28" s="102">
        <v>30.340163934426229</v>
      </c>
      <c r="AA28" s="101">
        <v>18511</v>
      </c>
      <c r="AB28" s="102">
        <v>8.4294171220400731</v>
      </c>
      <c r="AC28" s="101">
        <v>0</v>
      </c>
      <c r="AD28" s="102">
        <v>0</v>
      </c>
      <c r="AE28" s="101">
        <v>1459</v>
      </c>
      <c r="AF28" s="102">
        <v>0.66438979963570133</v>
      </c>
      <c r="AG28" s="101">
        <v>4895</v>
      </c>
      <c r="AH28" s="102">
        <v>2.2290528233151186</v>
      </c>
      <c r="AI28" s="101">
        <v>10933</v>
      </c>
      <c r="AJ28" s="102">
        <v>4.9785974499089249</v>
      </c>
      <c r="AK28" s="101">
        <v>35798</v>
      </c>
      <c r="AL28" s="102">
        <v>16.301457194899818</v>
      </c>
      <c r="AM28" s="101">
        <v>14155</v>
      </c>
      <c r="AN28" s="102">
        <v>6.4458105646630237</v>
      </c>
      <c r="AO28" s="101">
        <v>2813</v>
      </c>
      <c r="AP28" s="102">
        <v>1.2809653916211294</v>
      </c>
      <c r="AQ28" s="101">
        <v>22283</v>
      </c>
      <c r="AR28" s="102">
        <v>10.147085610200364</v>
      </c>
      <c r="AS28" s="101">
        <v>4912</v>
      </c>
      <c r="AT28" s="102">
        <v>2.2367941712204007</v>
      </c>
      <c r="AU28" s="101">
        <v>0</v>
      </c>
      <c r="AV28" s="102">
        <v>0</v>
      </c>
      <c r="AW28" s="101">
        <v>5</v>
      </c>
      <c r="AX28" s="102">
        <v>2.2768670309653918E-3</v>
      </c>
      <c r="AY28" s="101">
        <v>44168</v>
      </c>
      <c r="AZ28" s="102">
        <v>20.112932604735882</v>
      </c>
      <c r="BA28" s="101">
        <v>574820</v>
      </c>
      <c r="BB28" s="102">
        <v>261.75774134790527</v>
      </c>
      <c r="BC28" s="101">
        <v>114227</v>
      </c>
      <c r="BD28" s="102">
        <v>52.015938069216759</v>
      </c>
      <c r="BE28" s="101">
        <v>0</v>
      </c>
      <c r="BF28" s="102">
        <v>0</v>
      </c>
      <c r="BG28" s="101">
        <v>9975</v>
      </c>
      <c r="BH28" s="102">
        <v>4.5423497267759565</v>
      </c>
      <c r="BI28" s="101">
        <v>1345</v>
      </c>
      <c r="BJ28" s="102">
        <v>0.61247723132969034</v>
      </c>
      <c r="BK28" s="101">
        <v>700367</v>
      </c>
      <c r="BL28" s="102">
        <v>318.9285063752277</v>
      </c>
      <c r="BM28" s="130">
        <v>998942</v>
      </c>
      <c r="BN28" s="102">
        <v>454.89162112932604</v>
      </c>
      <c r="BO28" s="103">
        <v>0.48</v>
      </c>
      <c r="BP28" s="104"/>
      <c r="BQ28" s="105">
        <v>998942</v>
      </c>
      <c r="BR28" s="106"/>
      <c r="BS28" s="106"/>
      <c r="BT28" s="106"/>
      <c r="BU28" s="106"/>
      <c r="BV28" s="106"/>
      <c r="BW28" s="106"/>
      <c r="BX28" s="106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  <c r="CJ28" s="106"/>
    </row>
    <row r="29" spans="1:88" x14ac:dyDescent="0.25">
      <c r="A29" s="98" t="s">
        <v>165</v>
      </c>
      <c r="B29" s="158">
        <v>45473</v>
      </c>
      <c r="C29" s="159" t="s">
        <v>589</v>
      </c>
      <c r="D29" s="99">
        <v>4</v>
      </c>
      <c r="E29" s="99">
        <v>1464</v>
      </c>
      <c r="F29" s="99">
        <v>1464</v>
      </c>
      <c r="G29" s="100">
        <v>1</v>
      </c>
      <c r="H29" s="99">
        <v>1464</v>
      </c>
      <c r="I29" s="99">
        <v>1464</v>
      </c>
      <c r="J29" s="100">
        <v>1</v>
      </c>
      <c r="K29" s="101">
        <v>50366</v>
      </c>
      <c r="L29" s="102">
        <v>34.403005464480877</v>
      </c>
      <c r="M29" s="101">
        <v>14245</v>
      </c>
      <c r="N29" s="102">
        <v>9.7301912568306008</v>
      </c>
      <c r="O29" s="101">
        <v>34894</v>
      </c>
      <c r="P29" s="102">
        <v>23.834699453551913</v>
      </c>
      <c r="Q29" s="117">
        <v>99505</v>
      </c>
      <c r="R29" s="102">
        <v>67.967896174863398</v>
      </c>
      <c r="S29" s="101">
        <v>13419</v>
      </c>
      <c r="T29" s="102">
        <v>9.1659836065573774</v>
      </c>
      <c r="U29" s="101">
        <v>3036</v>
      </c>
      <c r="V29" s="102">
        <v>2.0737704918032787</v>
      </c>
      <c r="W29" s="101">
        <v>50448</v>
      </c>
      <c r="X29" s="102">
        <v>34.459016393442624</v>
      </c>
      <c r="Y29" s="117">
        <v>66903</v>
      </c>
      <c r="Z29" s="102">
        <v>45.69877049180328</v>
      </c>
      <c r="AA29" s="101">
        <v>25077</v>
      </c>
      <c r="AB29" s="102">
        <v>17.129098360655739</v>
      </c>
      <c r="AC29" s="101">
        <v>1283</v>
      </c>
      <c r="AD29" s="102">
        <v>0.87636612021857918</v>
      </c>
      <c r="AE29" s="101">
        <v>0</v>
      </c>
      <c r="AF29" s="102">
        <v>0</v>
      </c>
      <c r="AG29" s="101">
        <v>892</v>
      </c>
      <c r="AH29" s="102">
        <v>0.60928961748633881</v>
      </c>
      <c r="AI29" s="101">
        <v>6503</v>
      </c>
      <c r="AJ29" s="102">
        <v>4.4419398907103824</v>
      </c>
      <c r="AK29" s="101">
        <v>33755</v>
      </c>
      <c r="AL29" s="102">
        <v>23.056693989071039</v>
      </c>
      <c r="AM29" s="101">
        <v>10506</v>
      </c>
      <c r="AN29" s="102">
        <v>7.1762295081967213</v>
      </c>
      <c r="AO29" s="101">
        <v>0</v>
      </c>
      <c r="AP29" s="102">
        <v>0</v>
      </c>
      <c r="AQ29" s="101">
        <v>14330</v>
      </c>
      <c r="AR29" s="102">
        <v>9.7882513661202193</v>
      </c>
      <c r="AS29" s="101">
        <v>14180</v>
      </c>
      <c r="AT29" s="102">
        <v>9.6857923497267766</v>
      </c>
      <c r="AU29" s="101">
        <v>115</v>
      </c>
      <c r="AV29" s="102">
        <v>7.8551912568306015E-2</v>
      </c>
      <c r="AW29" s="101">
        <v>1295</v>
      </c>
      <c r="AX29" s="102">
        <v>0.8845628415300546</v>
      </c>
      <c r="AY29" s="101">
        <v>40426</v>
      </c>
      <c r="AZ29" s="102">
        <v>27.613387978142075</v>
      </c>
      <c r="BA29" s="101">
        <v>322732</v>
      </c>
      <c r="BB29" s="102">
        <v>220.44535519125682</v>
      </c>
      <c r="BC29" s="101">
        <v>90072</v>
      </c>
      <c r="BD29" s="102">
        <v>61.524590163934427</v>
      </c>
      <c r="BE29" s="101">
        <v>0</v>
      </c>
      <c r="BF29" s="102">
        <v>0</v>
      </c>
      <c r="BG29" s="101">
        <v>8853</v>
      </c>
      <c r="BH29" s="102">
        <v>6.0471311475409832</v>
      </c>
      <c r="BI29" s="101">
        <v>10164</v>
      </c>
      <c r="BJ29" s="102">
        <v>6.942622950819672</v>
      </c>
      <c r="BK29" s="101">
        <v>431821</v>
      </c>
      <c r="BL29" s="102">
        <v>294.95969945355193</v>
      </c>
      <c r="BM29" s="130">
        <v>672410</v>
      </c>
      <c r="BN29" s="102">
        <v>459.29644808743171</v>
      </c>
      <c r="BO29" s="103">
        <v>0.5</v>
      </c>
      <c r="BP29" s="104"/>
      <c r="BQ29" s="105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</row>
    <row r="30" spans="1:88" x14ac:dyDescent="0.25">
      <c r="A30" s="98" t="s">
        <v>182</v>
      </c>
      <c r="B30" s="158">
        <v>45473</v>
      </c>
      <c r="C30" s="159" t="s">
        <v>589</v>
      </c>
      <c r="D30" s="99">
        <v>8</v>
      </c>
      <c r="E30" s="99">
        <v>2928</v>
      </c>
      <c r="F30" s="99">
        <v>2596</v>
      </c>
      <c r="G30" s="100">
        <v>0.88661202185792354</v>
      </c>
      <c r="H30" s="99">
        <v>2596</v>
      </c>
      <c r="I30" s="99">
        <v>2596</v>
      </c>
      <c r="J30" s="100">
        <v>1</v>
      </c>
      <c r="K30" s="101">
        <v>5251</v>
      </c>
      <c r="L30" s="102">
        <v>2.0227272727272729</v>
      </c>
      <c r="M30" s="101">
        <v>733</v>
      </c>
      <c r="N30" s="102">
        <v>0.28235747303543912</v>
      </c>
      <c r="O30" s="101">
        <v>188728</v>
      </c>
      <c r="P30" s="102">
        <v>72.699537750385204</v>
      </c>
      <c r="Q30" s="117">
        <v>194712</v>
      </c>
      <c r="R30" s="102">
        <v>75.004622496147917</v>
      </c>
      <c r="S30" s="101">
        <v>6274</v>
      </c>
      <c r="T30" s="102">
        <v>2.416795069337442</v>
      </c>
      <c r="U30" s="101">
        <v>1131</v>
      </c>
      <c r="V30" s="102">
        <v>0.43567026194144837</v>
      </c>
      <c r="W30" s="101">
        <v>60132</v>
      </c>
      <c r="X30" s="102">
        <v>23.163328197226502</v>
      </c>
      <c r="Y30" s="117">
        <v>67537</v>
      </c>
      <c r="Z30" s="102">
        <v>26.015793528505395</v>
      </c>
      <c r="AA30" s="101">
        <v>21843</v>
      </c>
      <c r="AB30" s="102">
        <v>8.4140986132511557</v>
      </c>
      <c r="AC30" s="101">
        <v>8897</v>
      </c>
      <c r="AD30" s="102">
        <v>3.4271956856702621</v>
      </c>
      <c r="AE30" s="101">
        <v>15351</v>
      </c>
      <c r="AF30" s="102">
        <v>5.9133281972265026</v>
      </c>
      <c r="AG30" s="101">
        <v>85305</v>
      </c>
      <c r="AH30" s="102">
        <v>32.860169491525426</v>
      </c>
      <c r="AI30" s="101">
        <v>47371</v>
      </c>
      <c r="AJ30" s="102">
        <v>18.247688751926042</v>
      </c>
      <c r="AK30" s="101">
        <v>178767</v>
      </c>
      <c r="AL30" s="102">
        <v>68.862480739599391</v>
      </c>
      <c r="AM30" s="101">
        <v>168073</v>
      </c>
      <c r="AN30" s="102">
        <v>64.743066255778118</v>
      </c>
      <c r="AO30" s="101">
        <v>30320</v>
      </c>
      <c r="AP30" s="102">
        <v>11.679506933744221</v>
      </c>
      <c r="AQ30" s="101">
        <v>45903</v>
      </c>
      <c r="AR30" s="102">
        <v>17.682203389830509</v>
      </c>
      <c r="AS30" s="101">
        <v>18996</v>
      </c>
      <c r="AT30" s="102">
        <v>7.3174114021571652</v>
      </c>
      <c r="AU30" s="101">
        <v>13323</v>
      </c>
      <c r="AV30" s="102">
        <v>5.1321263482280433</v>
      </c>
      <c r="AW30" s="101">
        <v>0</v>
      </c>
      <c r="AX30" s="102">
        <v>0</v>
      </c>
      <c r="AY30" s="101">
        <v>276615</v>
      </c>
      <c r="AZ30" s="102">
        <v>106.55431432973805</v>
      </c>
      <c r="BA30" s="101">
        <v>391632</v>
      </c>
      <c r="BB30" s="102">
        <v>150.85978428351311</v>
      </c>
      <c r="BC30" s="101">
        <v>70863</v>
      </c>
      <c r="BD30" s="102">
        <v>27.296995377503851</v>
      </c>
      <c r="BE30" s="101">
        <v>5561</v>
      </c>
      <c r="BF30" s="102">
        <v>2.1421417565485363</v>
      </c>
      <c r="BG30" s="101">
        <v>0</v>
      </c>
      <c r="BH30" s="102">
        <v>0</v>
      </c>
      <c r="BI30" s="101">
        <v>13313</v>
      </c>
      <c r="BJ30" s="102">
        <v>5.1282742681047768</v>
      </c>
      <c r="BK30" s="101">
        <v>481369</v>
      </c>
      <c r="BL30" s="102">
        <v>185.42719568567026</v>
      </c>
      <c r="BM30" s="130">
        <v>1199000</v>
      </c>
      <c r="BN30" s="102">
        <v>461.86440677966101</v>
      </c>
      <c r="BO30" s="103">
        <v>0.52</v>
      </c>
      <c r="BP30" s="104"/>
      <c r="BQ30" s="105">
        <v>1199000</v>
      </c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</row>
    <row r="31" spans="1:88" x14ac:dyDescent="0.25">
      <c r="A31" s="98" t="s">
        <v>192</v>
      </c>
      <c r="B31" s="158">
        <v>45473</v>
      </c>
      <c r="C31" s="159" t="s">
        <v>591</v>
      </c>
      <c r="D31" s="134">
        <v>52</v>
      </c>
      <c r="E31" s="134">
        <v>19032</v>
      </c>
      <c r="F31" s="134">
        <v>18685</v>
      </c>
      <c r="G31" s="135">
        <v>0.98176754939050026</v>
      </c>
      <c r="H31" s="134">
        <v>18685</v>
      </c>
      <c r="I31" s="134">
        <v>18319</v>
      </c>
      <c r="J31" s="135">
        <v>0.98041209526358042</v>
      </c>
      <c r="K31" s="136">
        <v>512475</v>
      </c>
      <c r="L31" s="102">
        <v>27.427080545892426</v>
      </c>
      <c r="M31" s="136">
        <v>126533</v>
      </c>
      <c r="N31" s="102">
        <v>6.7719025956649723</v>
      </c>
      <c r="O31" s="136">
        <v>222841</v>
      </c>
      <c r="P31" s="102">
        <v>11.926197484613326</v>
      </c>
      <c r="Q31" s="117">
        <v>861849</v>
      </c>
      <c r="R31" s="102">
        <v>46.125180626170724</v>
      </c>
      <c r="S31" s="136">
        <v>234313</v>
      </c>
      <c r="T31" s="102">
        <v>12.54016590848274</v>
      </c>
      <c r="U31" s="136">
        <v>57854</v>
      </c>
      <c r="V31" s="102">
        <v>3.0962804388546963</v>
      </c>
      <c r="W31" s="136">
        <v>213221</v>
      </c>
      <c r="X31" s="102">
        <v>11.411345999464812</v>
      </c>
      <c r="Y31" s="117">
        <v>505388</v>
      </c>
      <c r="Z31" s="102">
        <v>27.047792346802247</v>
      </c>
      <c r="AA31" s="136">
        <v>392150</v>
      </c>
      <c r="AB31" s="102">
        <v>20.987423066630988</v>
      </c>
      <c r="AC31" s="136">
        <v>0</v>
      </c>
      <c r="AD31" s="102">
        <v>0</v>
      </c>
      <c r="AE31" s="136">
        <v>0</v>
      </c>
      <c r="AF31" s="102">
        <v>0</v>
      </c>
      <c r="AG31" s="136">
        <v>0</v>
      </c>
      <c r="AH31" s="102">
        <v>0</v>
      </c>
      <c r="AI31" s="136">
        <v>155648</v>
      </c>
      <c r="AJ31" s="102">
        <v>8.3301043617875301</v>
      </c>
      <c r="AK31" s="136">
        <v>547798</v>
      </c>
      <c r="AL31" s="102">
        <v>29.317527428418519</v>
      </c>
      <c r="AM31" s="136">
        <v>101502</v>
      </c>
      <c r="AN31" s="102">
        <v>5.4322718758362321</v>
      </c>
      <c r="AO31" s="136">
        <v>25417</v>
      </c>
      <c r="AP31" s="102">
        <v>1.3602890018731604</v>
      </c>
      <c r="AQ31" s="136">
        <v>205778</v>
      </c>
      <c r="AR31" s="102">
        <v>11.013005084292214</v>
      </c>
      <c r="AS31" s="136">
        <v>175285</v>
      </c>
      <c r="AT31" s="102">
        <v>9.3810543216483815</v>
      </c>
      <c r="AU31" s="136">
        <v>45103</v>
      </c>
      <c r="AV31" s="102">
        <v>2.4138613861386138</v>
      </c>
      <c r="AW31" s="136">
        <v>16496</v>
      </c>
      <c r="AX31" s="102">
        <v>0.88284720363928282</v>
      </c>
      <c r="AY31" s="136">
        <v>569581</v>
      </c>
      <c r="AZ31" s="102">
        <v>30.483328873427883</v>
      </c>
      <c r="BA31" s="136">
        <v>3802636</v>
      </c>
      <c r="BB31" s="102">
        <v>203.51276424939792</v>
      </c>
      <c r="BC31" s="136">
        <v>1214773</v>
      </c>
      <c r="BD31" s="102">
        <v>65.013272678619217</v>
      </c>
      <c r="BE31" s="136">
        <v>0</v>
      </c>
      <c r="BF31" s="102">
        <v>0</v>
      </c>
      <c r="BG31" s="136">
        <v>1118774</v>
      </c>
      <c r="BH31" s="102">
        <v>59.875515119079473</v>
      </c>
      <c r="BI31" s="136">
        <v>10615</v>
      </c>
      <c r="BJ31" s="102">
        <v>0.56810275622156814</v>
      </c>
      <c r="BK31" s="136">
        <v>6146798</v>
      </c>
      <c r="BL31" s="102">
        <v>328.96965480331818</v>
      </c>
      <c r="BM31" s="137">
        <v>8631414</v>
      </c>
      <c r="BN31" s="102">
        <v>461.94348407813754</v>
      </c>
      <c r="BO31" s="103">
        <v>0.54</v>
      </c>
      <c r="BP31" s="104"/>
      <c r="BQ31" s="105">
        <v>8631414</v>
      </c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</row>
    <row r="32" spans="1:88" x14ac:dyDescent="0.25">
      <c r="A32" s="98" t="s">
        <v>163</v>
      </c>
      <c r="B32" s="158">
        <v>45473</v>
      </c>
      <c r="C32" s="159" t="s">
        <v>589</v>
      </c>
      <c r="D32" s="99">
        <v>4</v>
      </c>
      <c r="E32" s="99">
        <v>1464</v>
      </c>
      <c r="F32" s="99">
        <v>1464</v>
      </c>
      <c r="G32" s="100">
        <v>1</v>
      </c>
      <c r="H32" s="99">
        <v>1464</v>
      </c>
      <c r="I32" s="99">
        <v>1098</v>
      </c>
      <c r="J32" s="100">
        <v>0.75</v>
      </c>
      <c r="K32" s="101">
        <v>50366</v>
      </c>
      <c r="L32" s="102">
        <v>34.403005464480877</v>
      </c>
      <c r="M32" s="101">
        <v>14245</v>
      </c>
      <c r="N32" s="102">
        <v>9.7301912568306008</v>
      </c>
      <c r="O32" s="101">
        <v>34894</v>
      </c>
      <c r="P32" s="102">
        <v>23.834699453551913</v>
      </c>
      <c r="Q32" s="117">
        <v>99505</v>
      </c>
      <c r="R32" s="102">
        <v>67.967896174863398</v>
      </c>
      <c r="S32" s="101">
        <v>13419</v>
      </c>
      <c r="T32" s="102">
        <v>9.1659836065573774</v>
      </c>
      <c r="U32" s="101">
        <v>3036</v>
      </c>
      <c r="V32" s="102">
        <v>2.0737704918032787</v>
      </c>
      <c r="W32" s="101">
        <v>50448</v>
      </c>
      <c r="X32" s="102">
        <v>34.459016393442624</v>
      </c>
      <c r="Y32" s="117">
        <v>66903</v>
      </c>
      <c r="Z32" s="102">
        <v>45.69877049180328</v>
      </c>
      <c r="AA32" s="101">
        <v>18219</v>
      </c>
      <c r="AB32" s="102">
        <v>12.444672131147541</v>
      </c>
      <c r="AC32" s="101">
        <v>1283</v>
      </c>
      <c r="AD32" s="102">
        <v>0.87636612021857918</v>
      </c>
      <c r="AE32" s="101">
        <v>0</v>
      </c>
      <c r="AF32" s="102">
        <v>0</v>
      </c>
      <c r="AG32" s="101">
        <v>892</v>
      </c>
      <c r="AH32" s="102">
        <v>0.60928961748633881</v>
      </c>
      <c r="AI32" s="101">
        <v>6503</v>
      </c>
      <c r="AJ32" s="102">
        <v>4.4419398907103824</v>
      </c>
      <c r="AK32" s="101">
        <v>26897</v>
      </c>
      <c r="AL32" s="102">
        <v>18.372267759562842</v>
      </c>
      <c r="AM32" s="101">
        <v>9303</v>
      </c>
      <c r="AN32" s="102">
        <v>6.3545081967213113</v>
      </c>
      <c r="AO32" s="101">
        <v>0</v>
      </c>
      <c r="AP32" s="102">
        <v>0</v>
      </c>
      <c r="AQ32" s="101">
        <v>14330</v>
      </c>
      <c r="AR32" s="102">
        <v>9.7882513661202193</v>
      </c>
      <c r="AS32" s="101">
        <v>14180</v>
      </c>
      <c r="AT32" s="102">
        <v>9.6857923497267766</v>
      </c>
      <c r="AU32" s="101">
        <v>115</v>
      </c>
      <c r="AV32" s="102">
        <v>7.8551912568306015E-2</v>
      </c>
      <c r="AW32" s="101">
        <v>1295</v>
      </c>
      <c r="AX32" s="102">
        <v>0.8845628415300546</v>
      </c>
      <c r="AY32" s="101">
        <v>39223</v>
      </c>
      <c r="AZ32" s="102">
        <v>26.791666666666668</v>
      </c>
      <c r="BA32" s="101">
        <v>336732</v>
      </c>
      <c r="BB32" s="102">
        <v>230.00819672131146</v>
      </c>
      <c r="BC32" s="101">
        <v>90072</v>
      </c>
      <c r="BD32" s="102">
        <v>61.524590163934427</v>
      </c>
      <c r="BE32" s="101">
        <v>0</v>
      </c>
      <c r="BF32" s="102">
        <v>0</v>
      </c>
      <c r="BG32" s="101">
        <v>8853</v>
      </c>
      <c r="BH32" s="102">
        <v>6.0471311475409832</v>
      </c>
      <c r="BI32" s="101">
        <v>10164</v>
      </c>
      <c r="BJ32" s="102">
        <v>6.942622950819672</v>
      </c>
      <c r="BK32" s="101">
        <v>445821</v>
      </c>
      <c r="BL32" s="102">
        <v>304.52254098360652</v>
      </c>
      <c r="BM32" s="130">
        <v>678349</v>
      </c>
      <c r="BN32" s="102">
        <v>463.35314207650271</v>
      </c>
      <c r="BO32" s="103">
        <v>0.56000000000000005</v>
      </c>
      <c r="BP32" s="104"/>
      <c r="BQ32" s="105">
        <v>678349</v>
      </c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</row>
    <row r="33" spans="1:88" x14ac:dyDescent="0.25">
      <c r="A33" s="98" t="s">
        <v>158</v>
      </c>
      <c r="B33" s="158">
        <v>45473</v>
      </c>
      <c r="C33" s="159" t="s">
        <v>589</v>
      </c>
      <c r="D33" s="99">
        <v>4</v>
      </c>
      <c r="E33" s="99">
        <v>1464</v>
      </c>
      <c r="F33" s="99">
        <v>1464</v>
      </c>
      <c r="G33" s="100">
        <v>1</v>
      </c>
      <c r="H33" s="99">
        <v>1464</v>
      </c>
      <c r="I33" s="99">
        <v>1464</v>
      </c>
      <c r="J33" s="100">
        <v>1</v>
      </c>
      <c r="K33" s="101">
        <v>50366</v>
      </c>
      <c r="L33" s="102">
        <v>34.403005464480877</v>
      </c>
      <c r="M33" s="101">
        <v>14245</v>
      </c>
      <c r="N33" s="102">
        <v>9.7301912568306008</v>
      </c>
      <c r="O33" s="101">
        <v>34894</v>
      </c>
      <c r="P33" s="102">
        <v>23.834699453551913</v>
      </c>
      <c r="Q33" s="117">
        <v>99505</v>
      </c>
      <c r="R33" s="102">
        <v>67.967896174863398</v>
      </c>
      <c r="S33" s="101">
        <v>13419</v>
      </c>
      <c r="T33" s="102">
        <v>9.1659836065573774</v>
      </c>
      <c r="U33" s="101">
        <v>3036</v>
      </c>
      <c r="V33" s="102">
        <v>2.0737704918032787</v>
      </c>
      <c r="W33" s="101">
        <v>50448</v>
      </c>
      <c r="X33" s="102">
        <v>34.459016393442624</v>
      </c>
      <c r="Y33" s="117">
        <v>66903</v>
      </c>
      <c r="Z33" s="102">
        <v>45.69877049180328</v>
      </c>
      <c r="AA33" s="101">
        <v>16999</v>
      </c>
      <c r="AB33" s="102">
        <v>11.611338797814208</v>
      </c>
      <c r="AC33" s="101">
        <v>1283</v>
      </c>
      <c r="AD33" s="102">
        <v>0.87636612021857918</v>
      </c>
      <c r="AE33" s="101">
        <v>0</v>
      </c>
      <c r="AF33" s="102">
        <v>0</v>
      </c>
      <c r="AG33" s="101">
        <v>892</v>
      </c>
      <c r="AH33" s="102">
        <v>0.60928961748633881</v>
      </c>
      <c r="AI33" s="101">
        <v>6503</v>
      </c>
      <c r="AJ33" s="102">
        <v>4.4419398907103824</v>
      </c>
      <c r="AK33" s="101">
        <v>25677</v>
      </c>
      <c r="AL33" s="102">
        <v>17.53893442622951</v>
      </c>
      <c r="AM33" s="101">
        <v>10860</v>
      </c>
      <c r="AN33" s="102">
        <v>7.418032786885246</v>
      </c>
      <c r="AO33" s="101">
        <v>0</v>
      </c>
      <c r="AP33" s="102">
        <v>0</v>
      </c>
      <c r="AQ33" s="101">
        <v>14330</v>
      </c>
      <c r="AR33" s="102">
        <v>9.7882513661202193</v>
      </c>
      <c r="AS33" s="101">
        <v>14180</v>
      </c>
      <c r="AT33" s="102">
        <v>9.6857923497267766</v>
      </c>
      <c r="AU33" s="101">
        <v>115</v>
      </c>
      <c r="AV33" s="102">
        <v>7.8551912568306015E-2</v>
      </c>
      <c r="AW33" s="101">
        <v>1295</v>
      </c>
      <c r="AX33" s="102">
        <v>0.8845628415300546</v>
      </c>
      <c r="AY33" s="101">
        <v>40780</v>
      </c>
      <c r="AZ33" s="102">
        <v>27.855191256830604</v>
      </c>
      <c r="BA33" s="101">
        <v>336732</v>
      </c>
      <c r="BB33" s="102">
        <v>230.00819672131146</v>
      </c>
      <c r="BC33" s="101">
        <v>90072</v>
      </c>
      <c r="BD33" s="102">
        <v>61.524590163934427</v>
      </c>
      <c r="BE33" s="101">
        <v>0</v>
      </c>
      <c r="BF33" s="102">
        <v>0</v>
      </c>
      <c r="BG33" s="101">
        <v>8853</v>
      </c>
      <c r="BH33" s="102">
        <v>6.0471311475409832</v>
      </c>
      <c r="BI33" s="101">
        <v>10164</v>
      </c>
      <c r="BJ33" s="102">
        <v>6.942622950819672</v>
      </c>
      <c r="BK33" s="101">
        <v>445821</v>
      </c>
      <c r="BL33" s="102">
        <v>304.52254098360652</v>
      </c>
      <c r="BM33" s="130">
        <v>678686</v>
      </c>
      <c r="BN33" s="102">
        <v>463.58333333333331</v>
      </c>
      <c r="BO33" s="103">
        <v>0.57999999999999996</v>
      </c>
      <c r="BP33" s="104"/>
      <c r="BQ33" s="105">
        <v>678686</v>
      </c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</row>
    <row r="34" spans="1:88" x14ac:dyDescent="0.25">
      <c r="A34" s="98" t="s">
        <v>160</v>
      </c>
      <c r="B34" s="158">
        <v>45473</v>
      </c>
      <c r="C34" s="159" t="s">
        <v>589</v>
      </c>
      <c r="D34" s="99">
        <v>4</v>
      </c>
      <c r="E34" s="99">
        <v>1464</v>
      </c>
      <c r="F34" s="99">
        <v>1464</v>
      </c>
      <c r="G34" s="100">
        <v>1</v>
      </c>
      <c r="H34" s="99">
        <v>1464</v>
      </c>
      <c r="I34" s="99">
        <v>1098</v>
      </c>
      <c r="J34" s="100">
        <v>0.75</v>
      </c>
      <c r="K34" s="101">
        <v>50366</v>
      </c>
      <c r="L34" s="102">
        <v>34.403005464480877</v>
      </c>
      <c r="M34" s="101">
        <v>14245</v>
      </c>
      <c r="N34" s="102">
        <v>9.7301912568306008</v>
      </c>
      <c r="O34" s="101">
        <v>34894</v>
      </c>
      <c r="P34" s="102">
        <v>23.834699453551913</v>
      </c>
      <c r="Q34" s="117">
        <v>99505</v>
      </c>
      <c r="R34" s="102">
        <v>67.967896174863398</v>
      </c>
      <c r="S34" s="101">
        <v>13419</v>
      </c>
      <c r="T34" s="102">
        <v>9.1659836065573774</v>
      </c>
      <c r="U34" s="101">
        <v>3036</v>
      </c>
      <c r="V34" s="102">
        <v>2.0737704918032787</v>
      </c>
      <c r="W34" s="101">
        <v>50448</v>
      </c>
      <c r="X34" s="102">
        <v>34.459016393442624</v>
      </c>
      <c r="Y34" s="117">
        <v>66903</v>
      </c>
      <c r="Z34" s="102">
        <v>45.69877049180328</v>
      </c>
      <c r="AA34" s="101">
        <v>20297</v>
      </c>
      <c r="AB34" s="102">
        <v>13.864071038251366</v>
      </c>
      <c r="AC34" s="101">
        <v>1283</v>
      </c>
      <c r="AD34" s="102">
        <v>0.87636612021857918</v>
      </c>
      <c r="AE34" s="101">
        <v>0</v>
      </c>
      <c r="AF34" s="102">
        <v>0</v>
      </c>
      <c r="AG34" s="101">
        <v>892</v>
      </c>
      <c r="AH34" s="102">
        <v>0.60928961748633881</v>
      </c>
      <c r="AI34" s="101">
        <v>6503</v>
      </c>
      <c r="AJ34" s="102">
        <v>4.4419398907103824</v>
      </c>
      <c r="AK34" s="101">
        <v>28975</v>
      </c>
      <c r="AL34" s="102">
        <v>19.791666666666664</v>
      </c>
      <c r="AM34" s="101">
        <v>10111</v>
      </c>
      <c r="AN34" s="102">
        <v>6.9064207650273222</v>
      </c>
      <c r="AO34" s="101">
        <v>0</v>
      </c>
      <c r="AP34" s="102">
        <v>0</v>
      </c>
      <c r="AQ34" s="101">
        <v>14330</v>
      </c>
      <c r="AR34" s="102">
        <v>9.7882513661202193</v>
      </c>
      <c r="AS34" s="101">
        <v>14180</v>
      </c>
      <c r="AT34" s="102">
        <v>9.6857923497267766</v>
      </c>
      <c r="AU34" s="101">
        <v>115</v>
      </c>
      <c r="AV34" s="102">
        <v>7.8551912568306015E-2</v>
      </c>
      <c r="AW34" s="101">
        <v>1295</v>
      </c>
      <c r="AX34" s="102">
        <v>0.8845628415300546</v>
      </c>
      <c r="AY34" s="101">
        <v>40031</v>
      </c>
      <c r="AZ34" s="102">
        <v>27.343579234972676</v>
      </c>
      <c r="BA34" s="101">
        <v>336732</v>
      </c>
      <c r="BB34" s="102">
        <v>230.00819672131146</v>
      </c>
      <c r="BC34" s="101">
        <v>90072</v>
      </c>
      <c r="BD34" s="102">
        <v>61.524590163934427</v>
      </c>
      <c r="BE34" s="101">
        <v>0</v>
      </c>
      <c r="BF34" s="102">
        <v>0</v>
      </c>
      <c r="BG34" s="101">
        <v>8853</v>
      </c>
      <c r="BH34" s="102">
        <v>6.0471311475409832</v>
      </c>
      <c r="BI34" s="101">
        <v>10164</v>
      </c>
      <c r="BJ34" s="102">
        <v>6.942622950819672</v>
      </c>
      <c r="BK34" s="101">
        <v>445821</v>
      </c>
      <c r="BL34" s="102">
        <v>304.52254098360652</v>
      </c>
      <c r="BM34" s="130">
        <v>681235</v>
      </c>
      <c r="BN34" s="102">
        <v>465.32445355191254</v>
      </c>
      <c r="BO34" s="103">
        <v>0.6</v>
      </c>
      <c r="BP34" s="104"/>
      <c r="BQ34" s="105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</row>
    <row r="35" spans="1:88" x14ac:dyDescent="0.25">
      <c r="A35" s="98" t="s">
        <v>161</v>
      </c>
      <c r="B35" s="158">
        <v>45473</v>
      </c>
      <c r="C35" s="159" t="s">
        <v>589</v>
      </c>
      <c r="D35" s="99">
        <v>4</v>
      </c>
      <c r="E35" s="99">
        <v>1464</v>
      </c>
      <c r="F35" s="99">
        <v>1464</v>
      </c>
      <c r="G35" s="100">
        <v>1</v>
      </c>
      <c r="H35" s="99">
        <v>1464</v>
      </c>
      <c r="I35" s="99">
        <v>732</v>
      </c>
      <c r="J35" s="100">
        <v>0.5</v>
      </c>
      <c r="K35" s="101">
        <v>50366</v>
      </c>
      <c r="L35" s="102">
        <v>34.403005464480877</v>
      </c>
      <c r="M35" s="101">
        <v>14245</v>
      </c>
      <c r="N35" s="102">
        <v>9.7301912568306008</v>
      </c>
      <c r="O35" s="101">
        <v>34894</v>
      </c>
      <c r="P35" s="102">
        <v>23.834699453551913</v>
      </c>
      <c r="Q35" s="117">
        <v>99505</v>
      </c>
      <c r="R35" s="102">
        <v>67.967896174863398</v>
      </c>
      <c r="S35" s="101">
        <v>13419</v>
      </c>
      <c r="T35" s="102">
        <v>9.1659836065573774</v>
      </c>
      <c r="U35" s="101">
        <v>3036</v>
      </c>
      <c r="V35" s="102">
        <v>2.0737704918032787</v>
      </c>
      <c r="W35" s="101">
        <v>50448</v>
      </c>
      <c r="X35" s="102">
        <v>34.459016393442624</v>
      </c>
      <c r="Y35" s="117">
        <v>66903</v>
      </c>
      <c r="Z35" s="102">
        <v>45.69877049180328</v>
      </c>
      <c r="AA35" s="101">
        <v>22244</v>
      </c>
      <c r="AB35" s="102">
        <v>15.193989071038251</v>
      </c>
      <c r="AC35" s="101">
        <v>1283</v>
      </c>
      <c r="AD35" s="102">
        <v>0.87636612021857918</v>
      </c>
      <c r="AE35" s="101">
        <v>0</v>
      </c>
      <c r="AF35" s="102">
        <v>0</v>
      </c>
      <c r="AG35" s="101">
        <v>892</v>
      </c>
      <c r="AH35" s="102">
        <v>0.60928961748633881</v>
      </c>
      <c r="AI35" s="101">
        <v>6503</v>
      </c>
      <c r="AJ35" s="102">
        <v>4.4419398907103824</v>
      </c>
      <c r="AK35" s="101">
        <v>30922</v>
      </c>
      <c r="AL35" s="102">
        <v>21.12158469945355</v>
      </c>
      <c r="AM35" s="101">
        <v>9303</v>
      </c>
      <c r="AN35" s="102">
        <v>6.3545081967213113</v>
      </c>
      <c r="AO35" s="101">
        <v>0</v>
      </c>
      <c r="AP35" s="102">
        <v>0</v>
      </c>
      <c r="AQ35" s="101">
        <v>14330</v>
      </c>
      <c r="AR35" s="102">
        <v>9.7882513661202193</v>
      </c>
      <c r="AS35" s="101">
        <v>14180</v>
      </c>
      <c r="AT35" s="102">
        <v>9.6857923497267766</v>
      </c>
      <c r="AU35" s="101">
        <v>115</v>
      </c>
      <c r="AV35" s="102">
        <v>7.8551912568306015E-2</v>
      </c>
      <c r="AW35" s="101">
        <v>1295</v>
      </c>
      <c r="AX35" s="102">
        <v>0.8845628415300546</v>
      </c>
      <c r="AY35" s="101">
        <v>39223</v>
      </c>
      <c r="AZ35" s="102">
        <v>26.791666666666668</v>
      </c>
      <c r="BA35" s="101">
        <v>336732</v>
      </c>
      <c r="BB35" s="102">
        <v>230.00819672131146</v>
      </c>
      <c r="BC35" s="101">
        <v>90072</v>
      </c>
      <c r="BD35" s="102">
        <v>61.524590163934427</v>
      </c>
      <c r="BE35" s="101">
        <v>0</v>
      </c>
      <c r="BF35" s="102">
        <v>0</v>
      </c>
      <c r="BG35" s="101">
        <v>8853</v>
      </c>
      <c r="BH35" s="102">
        <v>6.0471311475409832</v>
      </c>
      <c r="BI35" s="101">
        <v>10164</v>
      </c>
      <c r="BJ35" s="102">
        <v>6.942622950819672</v>
      </c>
      <c r="BK35" s="101">
        <v>445821</v>
      </c>
      <c r="BL35" s="102">
        <v>304.52254098360652</v>
      </c>
      <c r="BM35" s="130">
        <v>682374</v>
      </c>
      <c r="BN35" s="102">
        <v>466.10245901639337</v>
      </c>
      <c r="BO35" s="103">
        <v>0.62</v>
      </c>
      <c r="BP35" s="104"/>
      <c r="BQ35" s="105">
        <v>682373.99999999988</v>
      </c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</row>
    <row r="36" spans="1:88" x14ac:dyDescent="0.25">
      <c r="A36" s="98" t="s">
        <v>162</v>
      </c>
      <c r="B36" s="158">
        <v>45473</v>
      </c>
      <c r="C36" s="159" t="s">
        <v>589</v>
      </c>
      <c r="D36" s="99">
        <v>4</v>
      </c>
      <c r="E36" s="99">
        <v>1464</v>
      </c>
      <c r="F36" s="99">
        <v>1341</v>
      </c>
      <c r="G36" s="100">
        <v>0.91598360655737709</v>
      </c>
      <c r="H36" s="99">
        <v>1341</v>
      </c>
      <c r="I36" s="99">
        <v>1341</v>
      </c>
      <c r="J36" s="100">
        <v>1</v>
      </c>
      <c r="K36" s="101">
        <v>46134</v>
      </c>
      <c r="L36" s="102">
        <v>34.402684563758392</v>
      </c>
      <c r="M36" s="101">
        <v>13048</v>
      </c>
      <c r="N36" s="102">
        <v>9.7300521998508582</v>
      </c>
      <c r="O36" s="101">
        <v>31963</v>
      </c>
      <c r="P36" s="102">
        <v>23.835197613721103</v>
      </c>
      <c r="Q36" s="117">
        <v>91145</v>
      </c>
      <c r="R36" s="102">
        <v>67.967934377330351</v>
      </c>
      <c r="S36" s="101">
        <v>12291</v>
      </c>
      <c r="T36" s="102">
        <v>9.1655480984340052</v>
      </c>
      <c r="U36" s="101">
        <v>2781</v>
      </c>
      <c r="V36" s="102">
        <v>2.0738255033557045</v>
      </c>
      <c r="W36" s="101">
        <v>46210</v>
      </c>
      <c r="X36" s="102">
        <v>34.459358687546604</v>
      </c>
      <c r="Y36" s="117">
        <v>61282</v>
      </c>
      <c r="Z36" s="102">
        <v>45.69873228933632</v>
      </c>
      <c r="AA36" s="101">
        <v>22943</v>
      </c>
      <c r="AB36" s="102">
        <v>17.108873974645785</v>
      </c>
      <c r="AC36" s="101">
        <v>1175</v>
      </c>
      <c r="AD36" s="102">
        <v>0.87621178225205076</v>
      </c>
      <c r="AE36" s="101">
        <v>0</v>
      </c>
      <c r="AF36" s="102">
        <v>0</v>
      </c>
      <c r="AG36" s="101">
        <v>817</v>
      </c>
      <c r="AH36" s="102">
        <v>0.60924683072334074</v>
      </c>
      <c r="AI36" s="101">
        <v>5956</v>
      </c>
      <c r="AJ36" s="102">
        <v>4.4414615958240118</v>
      </c>
      <c r="AK36" s="101">
        <v>30891</v>
      </c>
      <c r="AL36" s="102">
        <v>23.035794183445191</v>
      </c>
      <c r="AM36" s="101">
        <v>8797</v>
      </c>
      <c r="AN36" s="102">
        <v>6.5600298284862042</v>
      </c>
      <c r="AO36" s="101">
        <v>0</v>
      </c>
      <c r="AP36" s="102">
        <v>0</v>
      </c>
      <c r="AQ36" s="101">
        <v>13126</v>
      </c>
      <c r="AR36" s="102">
        <v>9.7882177479492913</v>
      </c>
      <c r="AS36" s="101">
        <v>12988</v>
      </c>
      <c r="AT36" s="102">
        <v>9.6853094705443699</v>
      </c>
      <c r="AU36" s="101">
        <v>105</v>
      </c>
      <c r="AV36" s="102">
        <v>7.829977628635347E-2</v>
      </c>
      <c r="AW36" s="101">
        <v>1186</v>
      </c>
      <c r="AX36" s="102">
        <v>0.88441461595824011</v>
      </c>
      <c r="AY36" s="101">
        <v>36202</v>
      </c>
      <c r="AZ36" s="102">
        <v>26.996271439224458</v>
      </c>
      <c r="BA36" s="101">
        <v>308021</v>
      </c>
      <c r="BB36" s="102">
        <v>229.69500372856078</v>
      </c>
      <c r="BC36" s="101">
        <v>82505</v>
      </c>
      <c r="BD36" s="102">
        <v>61.524981357196125</v>
      </c>
      <c r="BE36" s="101">
        <v>0</v>
      </c>
      <c r="BF36" s="102">
        <v>0</v>
      </c>
      <c r="BG36" s="101">
        <v>8110</v>
      </c>
      <c r="BH36" s="102">
        <v>6.0477255779269203</v>
      </c>
      <c r="BI36" s="101">
        <v>9310</v>
      </c>
      <c r="BJ36" s="102">
        <v>6.9425801640566744</v>
      </c>
      <c r="BK36" s="101">
        <v>407946</v>
      </c>
      <c r="BL36" s="102">
        <v>304.21029082774049</v>
      </c>
      <c r="BM36" s="130">
        <v>627466</v>
      </c>
      <c r="BN36" s="102">
        <v>467.9090231170768</v>
      </c>
      <c r="BO36" s="103">
        <v>0.64</v>
      </c>
      <c r="BP36" s="104"/>
      <c r="BQ36" s="105">
        <v>627466</v>
      </c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</row>
    <row r="37" spans="1:88" x14ac:dyDescent="0.25">
      <c r="A37" s="98" t="s">
        <v>141</v>
      </c>
      <c r="B37" s="158">
        <v>45473</v>
      </c>
      <c r="C37" s="159" t="s">
        <v>590</v>
      </c>
      <c r="D37" s="99">
        <v>48</v>
      </c>
      <c r="E37" s="99">
        <v>17568</v>
      </c>
      <c r="F37" s="99">
        <v>17249</v>
      </c>
      <c r="G37" s="100">
        <v>0.98184198542805101</v>
      </c>
      <c r="H37" s="99">
        <v>17249</v>
      </c>
      <c r="I37" s="99">
        <v>17249</v>
      </c>
      <c r="J37" s="100">
        <v>1</v>
      </c>
      <c r="K37" s="101">
        <v>248623</v>
      </c>
      <c r="L37" s="102">
        <v>14.413763116702418</v>
      </c>
      <c r="M37" s="101">
        <v>59188</v>
      </c>
      <c r="N37" s="102">
        <v>3.4313873268015538</v>
      </c>
      <c r="O37" s="101">
        <v>1153527</v>
      </c>
      <c r="P37" s="102">
        <v>66.875007246796912</v>
      </c>
      <c r="Q37" s="117">
        <v>1461338</v>
      </c>
      <c r="R37" s="102">
        <v>84.72015769030088</v>
      </c>
      <c r="S37" s="101">
        <v>0</v>
      </c>
      <c r="T37" s="102">
        <v>0</v>
      </c>
      <c r="U37" s="101">
        <v>0</v>
      </c>
      <c r="V37" s="102">
        <v>0</v>
      </c>
      <c r="W37" s="101">
        <v>161317</v>
      </c>
      <c r="X37" s="102">
        <v>9.3522523044814196</v>
      </c>
      <c r="Y37" s="117">
        <v>161317</v>
      </c>
      <c r="Z37" s="102">
        <v>9.3522523044814196</v>
      </c>
      <c r="AA37" s="101">
        <v>253800</v>
      </c>
      <c r="AB37" s="102">
        <v>14.713896457765667</v>
      </c>
      <c r="AC37" s="101">
        <v>0</v>
      </c>
      <c r="AD37" s="102">
        <v>0</v>
      </c>
      <c r="AE37" s="101">
        <v>0</v>
      </c>
      <c r="AF37" s="102">
        <v>0</v>
      </c>
      <c r="AG37" s="101">
        <v>92456</v>
      </c>
      <c r="AH37" s="102">
        <v>5.3600788451504435</v>
      </c>
      <c r="AI37" s="101">
        <v>339863</v>
      </c>
      <c r="AJ37" s="102">
        <v>19.703345121456316</v>
      </c>
      <c r="AK37" s="101">
        <v>686119</v>
      </c>
      <c r="AL37" s="102">
        <v>39.777320424372427</v>
      </c>
      <c r="AM37" s="101">
        <v>44817</v>
      </c>
      <c r="AN37" s="102">
        <v>2.5982375789900862</v>
      </c>
      <c r="AO37" s="101">
        <v>11948</v>
      </c>
      <c r="AP37" s="102">
        <v>0.69267783639631286</v>
      </c>
      <c r="AQ37" s="101">
        <v>0</v>
      </c>
      <c r="AR37" s="102">
        <v>0</v>
      </c>
      <c r="AS37" s="101">
        <v>507590</v>
      </c>
      <c r="AT37" s="102">
        <v>29.427213171778074</v>
      </c>
      <c r="AU37" s="101">
        <v>2339</v>
      </c>
      <c r="AV37" s="102">
        <v>0.13560206388776161</v>
      </c>
      <c r="AW37" s="101">
        <v>2256</v>
      </c>
      <c r="AX37" s="102">
        <v>0.13079019073569481</v>
      </c>
      <c r="AY37" s="101">
        <v>568950</v>
      </c>
      <c r="AZ37" s="102">
        <v>32.984520841787926</v>
      </c>
      <c r="BA37" s="101">
        <v>4429717</v>
      </c>
      <c r="BB37" s="102">
        <v>256.81007594643165</v>
      </c>
      <c r="BC37" s="101">
        <v>769637</v>
      </c>
      <c r="BD37" s="102">
        <v>44.619224302858136</v>
      </c>
      <c r="BE37" s="101">
        <v>22297</v>
      </c>
      <c r="BF37" s="102">
        <v>1.2926546466461823</v>
      </c>
      <c r="BG37" s="101">
        <v>0</v>
      </c>
      <c r="BH37" s="102">
        <v>0</v>
      </c>
      <c r="BI37" s="101">
        <v>19170</v>
      </c>
      <c r="BJ37" s="102">
        <v>1.1113687750014494</v>
      </c>
      <c r="BK37" s="101">
        <v>5240821</v>
      </c>
      <c r="BL37" s="102">
        <v>303.83332367093743</v>
      </c>
      <c r="BM37" s="130">
        <v>8118545</v>
      </c>
      <c r="BN37" s="102">
        <v>470.6675749318801</v>
      </c>
      <c r="BO37" s="103">
        <v>0.66</v>
      </c>
      <c r="BP37" s="104"/>
      <c r="BQ37" s="105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</row>
    <row r="38" spans="1:88" x14ac:dyDescent="0.25">
      <c r="A38" s="98" t="s">
        <v>166</v>
      </c>
      <c r="B38" s="158">
        <v>45473</v>
      </c>
      <c r="C38" s="159" t="s">
        <v>591</v>
      </c>
      <c r="D38" s="99">
        <v>68</v>
      </c>
      <c r="E38" s="99">
        <v>24888</v>
      </c>
      <c r="F38" s="99">
        <v>23090</v>
      </c>
      <c r="G38" s="100">
        <v>0.92775634844101573</v>
      </c>
      <c r="H38" s="99">
        <v>23090</v>
      </c>
      <c r="I38" s="99">
        <v>22390</v>
      </c>
      <c r="J38" s="100">
        <v>0.96968384582070155</v>
      </c>
      <c r="K38" s="101">
        <v>882224</v>
      </c>
      <c r="L38" s="102">
        <v>38.208055435253357</v>
      </c>
      <c r="M38" s="101">
        <v>212411</v>
      </c>
      <c r="N38" s="102">
        <v>9.199263750541359</v>
      </c>
      <c r="O38" s="101">
        <v>370164</v>
      </c>
      <c r="P38" s="102">
        <v>16.03135556517973</v>
      </c>
      <c r="Q38" s="117">
        <v>1464799</v>
      </c>
      <c r="R38" s="102">
        <v>63.43867475097445</v>
      </c>
      <c r="S38" s="101">
        <v>152757</v>
      </c>
      <c r="T38" s="102">
        <v>6.6157210913815501</v>
      </c>
      <c r="U38" s="101">
        <v>23878</v>
      </c>
      <c r="V38" s="102">
        <v>1.0341273278475531</v>
      </c>
      <c r="W38" s="101">
        <v>327038</v>
      </c>
      <c r="X38" s="102">
        <v>14.163620614984842</v>
      </c>
      <c r="Y38" s="117">
        <v>503673</v>
      </c>
      <c r="Z38" s="102">
        <v>21.813469034213945</v>
      </c>
      <c r="AA38" s="101">
        <v>210216</v>
      </c>
      <c r="AB38" s="102">
        <v>9.1042009527934162</v>
      </c>
      <c r="AC38" s="101">
        <v>0</v>
      </c>
      <c r="AD38" s="102">
        <v>0</v>
      </c>
      <c r="AE38" s="101">
        <v>0</v>
      </c>
      <c r="AF38" s="102">
        <v>0</v>
      </c>
      <c r="AG38" s="101">
        <v>0</v>
      </c>
      <c r="AH38" s="102">
        <v>0</v>
      </c>
      <c r="AI38" s="101">
        <v>234292</v>
      </c>
      <c r="AJ38" s="102">
        <v>10.146903421394542</v>
      </c>
      <c r="AK38" s="101">
        <v>444508</v>
      </c>
      <c r="AL38" s="102">
        <v>19.25110437418796</v>
      </c>
      <c r="AM38" s="101">
        <v>583548</v>
      </c>
      <c r="AN38" s="102">
        <v>25.272758770030315</v>
      </c>
      <c r="AO38" s="101">
        <v>47810</v>
      </c>
      <c r="AP38" s="102">
        <v>2.0705933304460804</v>
      </c>
      <c r="AQ38" s="101">
        <v>279407</v>
      </c>
      <c r="AR38" s="102">
        <v>12.100779558250325</v>
      </c>
      <c r="AS38" s="101">
        <v>119529</v>
      </c>
      <c r="AT38" s="102">
        <v>5.1766565612819404</v>
      </c>
      <c r="AU38" s="101">
        <v>38605</v>
      </c>
      <c r="AV38" s="102">
        <v>1.6719359029883065</v>
      </c>
      <c r="AW38" s="101">
        <v>147849</v>
      </c>
      <c r="AX38" s="102">
        <v>6.4031615417929837</v>
      </c>
      <c r="AY38" s="101">
        <v>1216748</v>
      </c>
      <c r="AZ38" s="102">
        <v>52.695885664789948</v>
      </c>
      <c r="BA38" s="101">
        <v>4873708</v>
      </c>
      <c r="BB38" s="102">
        <v>211.07440450411434</v>
      </c>
      <c r="BC38" s="101">
        <v>1620478</v>
      </c>
      <c r="BD38" s="102">
        <v>70.18094413165872</v>
      </c>
      <c r="BE38" s="101">
        <v>0</v>
      </c>
      <c r="BF38" s="102">
        <v>0</v>
      </c>
      <c r="BG38" s="101">
        <v>24581</v>
      </c>
      <c r="BH38" s="102">
        <v>1.0645734084019056</v>
      </c>
      <c r="BI38" s="101">
        <v>801398</v>
      </c>
      <c r="BJ38" s="102">
        <v>34.707579038544822</v>
      </c>
      <c r="BK38" s="101">
        <v>7320165</v>
      </c>
      <c r="BL38" s="102">
        <v>317.02750108271982</v>
      </c>
      <c r="BM38" s="130">
        <v>10949893</v>
      </c>
      <c r="BN38" s="102">
        <v>474.22663490688615</v>
      </c>
      <c r="BO38" s="103">
        <v>0.68</v>
      </c>
      <c r="BP38" s="104"/>
      <c r="BQ38" s="105">
        <v>10949893.000000002</v>
      </c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</row>
    <row r="39" spans="1:88" x14ac:dyDescent="0.25">
      <c r="A39" s="98" t="s">
        <v>180</v>
      </c>
      <c r="B39" s="158">
        <v>45473</v>
      </c>
      <c r="C39" s="159" t="s">
        <v>589</v>
      </c>
      <c r="D39" s="99">
        <v>8</v>
      </c>
      <c r="E39" s="99">
        <v>2928</v>
      </c>
      <c r="F39" s="99">
        <v>2897</v>
      </c>
      <c r="G39" s="100">
        <v>0.98941256830601088</v>
      </c>
      <c r="H39" s="99">
        <v>2897</v>
      </c>
      <c r="I39" s="99">
        <v>2897</v>
      </c>
      <c r="J39" s="100">
        <v>1</v>
      </c>
      <c r="K39" s="101">
        <v>13167</v>
      </c>
      <c r="L39" s="102">
        <v>4.5450465999309628</v>
      </c>
      <c r="M39" s="101">
        <v>2306</v>
      </c>
      <c r="N39" s="102">
        <v>0.79599585778391435</v>
      </c>
      <c r="O39" s="101">
        <v>204902</v>
      </c>
      <c r="P39" s="102">
        <v>70.729030031066614</v>
      </c>
      <c r="Q39" s="117">
        <v>220375</v>
      </c>
      <c r="R39" s="102">
        <v>76.070072488781491</v>
      </c>
      <c r="S39" s="101">
        <v>2307</v>
      </c>
      <c r="T39" s="102">
        <v>0.79634104245771486</v>
      </c>
      <c r="U39" s="101">
        <v>404</v>
      </c>
      <c r="V39" s="102">
        <v>0.13945460821539524</v>
      </c>
      <c r="W39" s="101">
        <v>29578</v>
      </c>
      <c r="X39" s="102">
        <v>10.209872281670695</v>
      </c>
      <c r="Y39" s="117">
        <v>32289</v>
      </c>
      <c r="Z39" s="102">
        <v>11.145667932343805</v>
      </c>
      <c r="AA39" s="101">
        <v>45653</v>
      </c>
      <c r="AB39" s="102">
        <v>15.758715913013463</v>
      </c>
      <c r="AC39" s="101">
        <v>7037</v>
      </c>
      <c r="AD39" s="102">
        <v>2.4290645495340009</v>
      </c>
      <c r="AE39" s="101">
        <v>8922</v>
      </c>
      <c r="AF39" s="102">
        <v>3.0797376596479116</v>
      </c>
      <c r="AG39" s="101">
        <v>99613</v>
      </c>
      <c r="AH39" s="102">
        <v>34.384880911287539</v>
      </c>
      <c r="AI39" s="101">
        <v>85931</v>
      </c>
      <c r="AJ39" s="102">
        <v>29.662064204349328</v>
      </c>
      <c r="AK39" s="101">
        <v>247156</v>
      </c>
      <c r="AL39" s="102">
        <v>85.314463237832257</v>
      </c>
      <c r="AM39" s="101">
        <v>51220</v>
      </c>
      <c r="AN39" s="102">
        <v>17.680358992060754</v>
      </c>
      <c r="AO39" s="101">
        <v>8970</v>
      </c>
      <c r="AP39" s="102">
        <v>3.0963065239903349</v>
      </c>
      <c r="AQ39" s="101">
        <v>54016</v>
      </c>
      <c r="AR39" s="102">
        <v>18.645495340006903</v>
      </c>
      <c r="AS39" s="101">
        <v>168959</v>
      </c>
      <c r="AT39" s="102">
        <v>58.32205730065585</v>
      </c>
      <c r="AU39" s="101">
        <v>14786</v>
      </c>
      <c r="AV39" s="102">
        <v>5.1039005868139453</v>
      </c>
      <c r="AW39" s="101">
        <v>107</v>
      </c>
      <c r="AX39" s="102">
        <v>3.6934760096651711E-2</v>
      </c>
      <c r="AY39" s="101">
        <v>298058</v>
      </c>
      <c r="AZ39" s="102">
        <v>102.88505350362445</v>
      </c>
      <c r="BA39" s="101">
        <v>472561</v>
      </c>
      <c r="BB39" s="102">
        <v>163.12081463583016</v>
      </c>
      <c r="BC39" s="101">
        <v>82760</v>
      </c>
      <c r="BD39" s="102">
        <v>28.567483603727993</v>
      </c>
      <c r="BE39" s="101">
        <v>1634</v>
      </c>
      <c r="BF39" s="102">
        <v>0.56403175698998964</v>
      </c>
      <c r="BG39" s="101">
        <v>0</v>
      </c>
      <c r="BH39" s="102">
        <v>0</v>
      </c>
      <c r="BI39" s="101">
        <v>27001</v>
      </c>
      <c r="BJ39" s="102">
        <v>9.3203313772868484</v>
      </c>
      <c r="BK39" s="101">
        <v>583956</v>
      </c>
      <c r="BL39" s="102">
        <v>201.57266137383499</v>
      </c>
      <c r="BM39" s="130">
        <v>1381834</v>
      </c>
      <c r="BN39" s="102">
        <v>476.987918536417</v>
      </c>
      <c r="BO39" s="103">
        <v>0.7</v>
      </c>
      <c r="BP39" s="104"/>
      <c r="BQ39" s="105">
        <v>1381834</v>
      </c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</row>
    <row r="40" spans="1:88" x14ac:dyDescent="0.25">
      <c r="A40" s="98" t="s">
        <v>469</v>
      </c>
      <c r="B40" s="158">
        <v>45473</v>
      </c>
      <c r="C40" s="159" t="s">
        <v>590</v>
      </c>
      <c r="D40" s="99">
        <v>24</v>
      </c>
      <c r="E40" s="99">
        <v>8784</v>
      </c>
      <c r="F40" s="99">
        <v>7677</v>
      </c>
      <c r="G40" s="100">
        <v>0.87397540983606559</v>
      </c>
      <c r="H40" s="99">
        <v>7677</v>
      </c>
      <c r="I40" s="99">
        <v>7402</v>
      </c>
      <c r="J40" s="100">
        <v>0.96417871564413182</v>
      </c>
      <c r="K40" s="101">
        <v>43529</v>
      </c>
      <c r="L40" s="102">
        <v>5.6700534062784946</v>
      </c>
      <c r="M40" s="101">
        <v>21287</v>
      </c>
      <c r="N40" s="102">
        <v>2.772827927575876</v>
      </c>
      <c r="O40" s="101">
        <v>379579</v>
      </c>
      <c r="P40" s="102">
        <v>49.443662889149408</v>
      </c>
      <c r="Q40" s="117">
        <v>444395</v>
      </c>
      <c r="R40" s="102">
        <v>57.886544223003781</v>
      </c>
      <c r="S40" s="101">
        <v>51224</v>
      </c>
      <c r="T40" s="102">
        <v>6.6723980721636051</v>
      </c>
      <c r="U40" s="101">
        <v>8474</v>
      </c>
      <c r="V40" s="102">
        <v>1.1038165950240979</v>
      </c>
      <c r="W40" s="101">
        <v>65742</v>
      </c>
      <c r="X40" s="102">
        <v>8.5635013677217664</v>
      </c>
      <c r="Y40" s="117">
        <v>125440</v>
      </c>
      <c r="Z40" s="102">
        <v>16.339716034909468</v>
      </c>
      <c r="AA40" s="101">
        <v>65715</v>
      </c>
      <c r="AB40" s="102">
        <v>8.5599843688940993</v>
      </c>
      <c r="AC40" s="101">
        <v>1341</v>
      </c>
      <c r="AD40" s="102">
        <v>0.17467760844079719</v>
      </c>
      <c r="AE40" s="101">
        <v>65842</v>
      </c>
      <c r="AF40" s="102">
        <v>8.5765272893057176</v>
      </c>
      <c r="AG40" s="101">
        <v>2650</v>
      </c>
      <c r="AH40" s="102">
        <v>0.34518692197472972</v>
      </c>
      <c r="AI40" s="101">
        <v>154804</v>
      </c>
      <c r="AJ40" s="102">
        <v>20.164647648821155</v>
      </c>
      <c r="AK40" s="101">
        <v>290352</v>
      </c>
      <c r="AL40" s="102">
        <v>37.821023837436499</v>
      </c>
      <c r="AM40" s="101">
        <v>0</v>
      </c>
      <c r="AN40" s="102">
        <v>0</v>
      </c>
      <c r="AO40" s="101">
        <v>0</v>
      </c>
      <c r="AP40" s="102">
        <v>0</v>
      </c>
      <c r="AQ40" s="101">
        <v>62242</v>
      </c>
      <c r="AR40" s="102">
        <v>8.1075941122834436</v>
      </c>
      <c r="AS40" s="101">
        <v>147906</v>
      </c>
      <c r="AT40" s="102">
        <v>19.26611957796014</v>
      </c>
      <c r="AU40" s="101">
        <v>0</v>
      </c>
      <c r="AV40" s="102">
        <v>0</v>
      </c>
      <c r="AW40" s="101">
        <v>7255</v>
      </c>
      <c r="AX40" s="102">
        <v>0.94503061091572227</v>
      </c>
      <c r="AY40" s="101">
        <v>217403</v>
      </c>
      <c r="AZ40" s="102">
        <v>28.318744301159306</v>
      </c>
      <c r="BA40" s="101">
        <v>2238281</v>
      </c>
      <c r="BB40" s="102">
        <v>291.55672788849813</v>
      </c>
      <c r="BC40" s="101">
        <v>370294</v>
      </c>
      <c r="BD40" s="102">
        <v>48.234206070079459</v>
      </c>
      <c r="BE40" s="101">
        <v>0</v>
      </c>
      <c r="BF40" s="102">
        <v>0</v>
      </c>
      <c r="BG40" s="101">
        <v>5990</v>
      </c>
      <c r="BH40" s="102">
        <v>0.78025270287872872</v>
      </c>
      <c r="BI40" s="101">
        <v>4572</v>
      </c>
      <c r="BJ40" s="102">
        <v>0.59554513481828841</v>
      </c>
      <c r="BK40" s="101">
        <v>2619137</v>
      </c>
      <c r="BL40" s="102">
        <v>341.16673179627458</v>
      </c>
      <c r="BM40" s="130">
        <v>3696727</v>
      </c>
      <c r="BN40" s="102">
        <v>481.5327601927836</v>
      </c>
      <c r="BO40" s="103">
        <v>0.72</v>
      </c>
      <c r="BP40" s="104"/>
      <c r="BQ40" s="105"/>
      <c r="BR40" s="106"/>
      <c r="BS40" s="106"/>
      <c r="BT40" s="106"/>
      <c r="BU40" s="106"/>
      <c r="BV40" s="106"/>
      <c r="BW40" s="106"/>
      <c r="BX40" s="106"/>
      <c r="BY40" s="106"/>
      <c r="BZ40" s="106"/>
      <c r="CA40" s="106"/>
      <c r="CB40" s="106"/>
      <c r="CC40" s="106"/>
      <c r="CD40" s="106"/>
      <c r="CE40" s="106"/>
      <c r="CF40" s="106"/>
      <c r="CG40" s="106"/>
      <c r="CH40" s="106"/>
      <c r="CI40" s="106"/>
      <c r="CJ40" s="106"/>
    </row>
    <row r="41" spans="1:88" x14ac:dyDescent="0.25">
      <c r="A41" s="98" t="s">
        <v>175</v>
      </c>
      <c r="B41" s="158">
        <v>45473</v>
      </c>
      <c r="C41" s="159" t="s">
        <v>590</v>
      </c>
      <c r="D41" s="99">
        <v>8</v>
      </c>
      <c r="E41" s="99">
        <v>2928</v>
      </c>
      <c r="F41" s="99">
        <v>2854</v>
      </c>
      <c r="G41" s="100">
        <v>0.97472677595628421</v>
      </c>
      <c r="H41" s="99">
        <v>2854</v>
      </c>
      <c r="I41" s="99">
        <v>2854</v>
      </c>
      <c r="J41" s="100">
        <v>1</v>
      </c>
      <c r="K41" s="101">
        <v>5968</v>
      </c>
      <c r="L41" s="102">
        <v>2.0911002102312546</v>
      </c>
      <c r="M41" s="101">
        <v>601</v>
      </c>
      <c r="N41" s="102">
        <v>0.21058163980378417</v>
      </c>
      <c r="O41" s="101">
        <v>196920</v>
      </c>
      <c r="P41" s="102">
        <v>68.997897687456202</v>
      </c>
      <c r="Q41" s="117">
        <v>203489</v>
      </c>
      <c r="R41" s="102">
        <v>71.29957953749124</v>
      </c>
      <c r="S41" s="101">
        <v>7131</v>
      </c>
      <c r="T41" s="102">
        <v>2.4985984583041345</v>
      </c>
      <c r="U41" s="101">
        <v>991</v>
      </c>
      <c r="V41" s="102">
        <v>0.34723195515066574</v>
      </c>
      <c r="W41" s="101">
        <v>55704</v>
      </c>
      <c r="X41" s="102">
        <v>19.517869656622285</v>
      </c>
      <c r="Y41" s="117">
        <v>63826</v>
      </c>
      <c r="Z41" s="102">
        <v>22.363700070077083</v>
      </c>
      <c r="AA41" s="101">
        <v>49408</v>
      </c>
      <c r="AB41" s="102">
        <v>17.311843027330063</v>
      </c>
      <c r="AC41" s="101">
        <v>30000</v>
      </c>
      <c r="AD41" s="102">
        <v>10.51156271899089</v>
      </c>
      <c r="AE41" s="101">
        <v>27833</v>
      </c>
      <c r="AF41" s="102">
        <v>9.7522775052557815</v>
      </c>
      <c r="AG41" s="101">
        <v>98337</v>
      </c>
      <c r="AH41" s="102">
        <v>34.45585143658024</v>
      </c>
      <c r="AI41" s="101">
        <v>47440</v>
      </c>
      <c r="AJ41" s="102">
        <v>16.62228451296426</v>
      </c>
      <c r="AK41" s="101">
        <v>253018</v>
      </c>
      <c r="AL41" s="102">
        <v>88.653819201121252</v>
      </c>
      <c r="AM41" s="101">
        <v>158569</v>
      </c>
      <c r="AN41" s="102">
        <v>55.560266292922215</v>
      </c>
      <c r="AO41" s="101">
        <v>22025</v>
      </c>
      <c r="AP41" s="102">
        <v>7.7172389628591453</v>
      </c>
      <c r="AQ41" s="101">
        <v>27719</v>
      </c>
      <c r="AR41" s="102">
        <v>9.7123335669236166</v>
      </c>
      <c r="AS41" s="101">
        <v>27364</v>
      </c>
      <c r="AT41" s="102">
        <v>9.587946741415557</v>
      </c>
      <c r="AU41" s="101">
        <v>26568</v>
      </c>
      <c r="AV41" s="102">
        <v>9.3090399439383322</v>
      </c>
      <c r="AW41" s="101">
        <v>190</v>
      </c>
      <c r="AX41" s="102">
        <v>6.6573230553608975E-2</v>
      </c>
      <c r="AY41" s="101">
        <v>262435</v>
      </c>
      <c r="AZ41" s="102">
        <v>91.953398738612492</v>
      </c>
      <c r="BA41" s="101">
        <v>498706</v>
      </c>
      <c r="BB41" s="102">
        <v>174.73931324456902</v>
      </c>
      <c r="BC41" s="101">
        <v>69498</v>
      </c>
      <c r="BD41" s="102">
        <v>24.351086194814297</v>
      </c>
      <c r="BE41" s="101">
        <v>5671</v>
      </c>
      <c r="BF41" s="102">
        <v>1.9870357393132445</v>
      </c>
      <c r="BG41" s="101">
        <v>0</v>
      </c>
      <c r="BH41" s="102">
        <v>0</v>
      </c>
      <c r="BI41" s="101">
        <v>21091</v>
      </c>
      <c r="BJ41" s="102">
        <v>7.3899789768745618</v>
      </c>
      <c r="BK41" s="101">
        <v>594966</v>
      </c>
      <c r="BL41" s="102">
        <v>208.46741415557113</v>
      </c>
      <c r="BM41" s="130">
        <v>1377734</v>
      </c>
      <c r="BN41" s="102">
        <v>482.73791170287319</v>
      </c>
      <c r="BO41" s="103">
        <v>0.74</v>
      </c>
      <c r="BP41" s="104"/>
      <c r="BQ41" s="105">
        <v>1377734</v>
      </c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</row>
    <row r="42" spans="1:88" x14ac:dyDescent="0.25">
      <c r="A42" s="98" t="s">
        <v>157</v>
      </c>
      <c r="B42" s="158">
        <v>45473</v>
      </c>
      <c r="C42" s="159" t="s">
        <v>591</v>
      </c>
      <c r="D42" s="99">
        <v>10</v>
      </c>
      <c r="E42" s="99">
        <v>3650</v>
      </c>
      <c r="F42" s="99">
        <v>2973</v>
      </c>
      <c r="G42" s="100">
        <v>0.81452054794520545</v>
      </c>
      <c r="H42" s="99">
        <v>2973</v>
      </c>
      <c r="I42" s="99">
        <v>2973</v>
      </c>
      <c r="J42" s="100">
        <v>1</v>
      </c>
      <c r="K42" s="101">
        <v>101420</v>
      </c>
      <c r="L42" s="102">
        <v>34.113689875546584</v>
      </c>
      <c r="M42" s="101">
        <v>25736</v>
      </c>
      <c r="N42" s="102">
        <v>8.6565758493104603</v>
      </c>
      <c r="O42" s="101">
        <v>61091</v>
      </c>
      <c r="P42" s="102">
        <v>20.548604103599057</v>
      </c>
      <c r="Q42" s="117">
        <v>188247</v>
      </c>
      <c r="R42" s="102">
        <v>63.318869828456101</v>
      </c>
      <c r="S42" s="101">
        <v>12649</v>
      </c>
      <c r="T42" s="102">
        <v>4.2546249579549276</v>
      </c>
      <c r="U42" s="101">
        <v>3210</v>
      </c>
      <c r="V42" s="102">
        <v>1.0797174571140262</v>
      </c>
      <c r="W42" s="101">
        <v>38986</v>
      </c>
      <c r="X42" s="102">
        <v>13.113353514968045</v>
      </c>
      <c r="Y42" s="117">
        <v>54845</v>
      </c>
      <c r="Z42" s="102">
        <v>18.447695930037</v>
      </c>
      <c r="AA42" s="101">
        <v>22492</v>
      </c>
      <c r="AB42" s="102">
        <v>7.5654221325260682</v>
      </c>
      <c r="AC42" s="101">
        <v>21</v>
      </c>
      <c r="AD42" s="102">
        <v>7.0635721493440967E-3</v>
      </c>
      <c r="AE42" s="101">
        <v>0</v>
      </c>
      <c r="AF42" s="102">
        <v>0</v>
      </c>
      <c r="AG42" s="101">
        <v>7999</v>
      </c>
      <c r="AH42" s="102">
        <v>2.6905482677430204</v>
      </c>
      <c r="AI42" s="101">
        <v>38622</v>
      </c>
      <c r="AJ42" s="102">
        <v>12.990918264379415</v>
      </c>
      <c r="AK42" s="101">
        <v>69134</v>
      </c>
      <c r="AL42" s="102">
        <v>23.253952236797847</v>
      </c>
      <c r="AM42" s="101">
        <v>0</v>
      </c>
      <c r="AN42" s="102">
        <v>0</v>
      </c>
      <c r="AO42" s="101">
        <v>0</v>
      </c>
      <c r="AP42" s="102">
        <v>0</v>
      </c>
      <c r="AQ42" s="101">
        <v>43522</v>
      </c>
      <c r="AR42" s="102">
        <v>14.639085099226371</v>
      </c>
      <c r="AS42" s="101">
        <v>5516</v>
      </c>
      <c r="AT42" s="102">
        <v>1.8553649512277162</v>
      </c>
      <c r="AU42" s="101">
        <v>0</v>
      </c>
      <c r="AV42" s="102">
        <v>0</v>
      </c>
      <c r="AW42" s="101">
        <v>3567</v>
      </c>
      <c r="AX42" s="102">
        <v>1.1997981836528759</v>
      </c>
      <c r="AY42" s="101">
        <v>52605</v>
      </c>
      <c r="AZ42" s="102">
        <v>17.694248234106965</v>
      </c>
      <c r="BA42" s="101">
        <v>495588</v>
      </c>
      <c r="BB42" s="102">
        <v>166.6962663975782</v>
      </c>
      <c r="BC42" s="101">
        <v>125756</v>
      </c>
      <c r="BD42" s="102">
        <v>42.299360914900774</v>
      </c>
      <c r="BE42" s="101">
        <v>445210</v>
      </c>
      <c r="BF42" s="102">
        <v>149.75109317188026</v>
      </c>
      <c r="BG42" s="101">
        <v>0</v>
      </c>
      <c r="BH42" s="102">
        <v>0</v>
      </c>
      <c r="BI42" s="101">
        <v>5031</v>
      </c>
      <c r="BJ42" s="102">
        <v>1.6922300706357214</v>
      </c>
      <c r="BK42" s="101">
        <v>1071585</v>
      </c>
      <c r="BL42" s="102">
        <v>360.43895055499496</v>
      </c>
      <c r="BM42" s="130">
        <v>1436416</v>
      </c>
      <c r="BN42" s="102">
        <v>483.15371678439288</v>
      </c>
      <c r="BO42" s="103">
        <v>0.76</v>
      </c>
      <c r="BP42" s="104"/>
      <c r="BQ42" s="105">
        <v>1436416</v>
      </c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</row>
    <row r="43" spans="1:88" x14ac:dyDescent="0.25">
      <c r="A43" s="98" t="s">
        <v>144</v>
      </c>
      <c r="B43" s="158">
        <v>45473</v>
      </c>
      <c r="C43" s="159" t="s">
        <v>589</v>
      </c>
      <c r="D43" s="99">
        <v>5</v>
      </c>
      <c r="E43" s="99">
        <v>1830</v>
      </c>
      <c r="F43" s="99">
        <v>1830</v>
      </c>
      <c r="G43" s="100">
        <v>1</v>
      </c>
      <c r="H43" s="99">
        <v>1830</v>
      </c>
      <c r="I43" s="99">
        <v>1830</v>
      </c>
      <c r="J43" s="100">
        <v>1</v>
      </c>
      <c r="K43" s="101">
        <v>55435</v>
      </c>
      <c r="L43" s="102">
        <v>30.292349726775956</v>
      </c>
      <c r="M43" s="101">
        <v>11227</v>
      </c>
      <c r="N43" s="102">
        <v>6.1349726775956288</v>
      </c>
      <c r="O43" s="101">
        <v>58053</v>
      </c>
      <c r="P43" s="102">
        <v>31.722950819672132</v>
      </c>
      <c r="Q43" s="117">
        <v>124715</v>
      </c>
      <c r="R43" s="102">
        <v>68.150273224043715</v>
      </c>
      <c r="S43" s="101">
        <v>14196</v>
      </c>
      <c r="T43" s="102">
        <v>7.7573770491803282</v>
      </c>
      <c r="U43" s="101">
        <v>2874</v>
      </c>
      <c r="V43" s="102">
        <v>1.5704918032786885</v>
      </c>
      <c r="W43" s="101">
        <v>43930</v>
      </c>
      <c r="X43" s="102">
        <v>24.005464480874316</v>
      </c>
      <c r="Y43" s="117">
        <v>61000</v>
      </c>
      <c r="Z43" s="102">
        <v>33.333333333333336</v>
      </c>
      <c r="AA43" s="101">
        <v>18251</v>
      </c>
      <c r="AB43" s="102">
        <v>9.973224043715847</v>
      </c>
      <c r="AC43" s="101">
        <v>0</v>
      </c>
      <c r="AD43" s="102">
        <v>0</v>
      </c>
      <c r="AE43" s="101">
        <v>1216</v>
      </c>
      <c r="AF43" s="102">
        <v>0.66448087431693992</v>
      </c>
      <c r="AG43" s="101">
        <v>4002</v>
      </c>
      <c r="AH43" s="102">
        <v>2.1868852459016392</v>
      </c>
      <c r="AI43" s="101">
        <v>9175</v>
      </c>
      <c r="AJ43" s="102">
        <v>5.0136612021857925</v>
      </c>
      <c r="AK43" s="101">
        <v>32644</v>
      </c>
      <c r="AL43" s="102">
        <v>17.838251366120218</v>
      </c>
      <c r="AM43" s="101">
        <v>0</v>
      </c>
      <c r="AN43" s="102">
        <v>0</v>
      </c>
      <c r="AO43" s="101">
        <v>0</v>
      </c>
      <c r="AP43" s="102">
        <v>0</v>
      </c>
      <c r="AQ43" s="101">
        <v>18819</v>
      </c>
      <c r="AR43" s="102">
        <v>10.283606557377048</v>
      </c>
      <c r="AS43" s="101">
        <v>5574</v>
      </c>
      <c r="AT43" s="102">
        <v>3.0459016393442622</v>
      </c>
      <c r="AU43" s="101">
        <v>0</v>
      </c>
      <c r="AV43" s="102">
        <v>0</v>
      </c>
      <c r="AW43" s="101">
        <v>0</v>
      </c>
      <c r="AX43" s="102">
        <v>0</v>
      </c>
      <c r="AY43" s="101">
        <v>24393</v>
      </c>
      <c r="AZ43" s="102">
        <v>13.32950819672131</v>
      </c>
      <c r="BA43" s="101">
        <v>527822</v>
      </c>
      <c r="BB43" s="102">
        <v>288.42732240437158</v>
      </c>
      <c r="BC43" s="101">
        <v>106893</v>
      </c>
      <c r="BD43" s="102">
        <v>58.411475409836065</v>
      </c>
      <c r="BE43" s="101">
        <v>0</v>
      </c>
      <c r="BF43" s="102">
        <v>0</v>
      </c>
      <c r="BG43" s="101">
        <v>9571</v>
      </c>
      <c r="BH43" s="102">
        <v>5.2300546448087433</v>
      </c>
      <c r="BI43" s="101">
        <v>766</v>
      </c>
      <c r="BJ43" s="102">
        <v>0.41857923497267757</v>
      </c>
      <c r="BK43" s="101">
        <v>645052</v>
      </c>
      <c r="BL43" s="102">
        <v>352.48743169398904</v>
      </c>
      <c r="BM43" s="130">
        <v>887804</v>
      </c>
      <c r="BN43" s="102">
        <v>485.13879781420758</v>
      </c>
      <c r="BO43" s="103">
        <v>0.78</v>
      </c>
      <c r="BP43" s="104"/>
      <c r="BQ43" s="105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</row>
    <row r="44" spans="1:88" x14ac:dyDescent="0.25">
      <c r="A44" s="98" t="s">
        <v>176</v>
      </c>
      <c r="B44" s="158">
        <v>45473</v>
      </c>
      <c r="C44" s="159" t="s">
        <v>589</v>
      </c>
      <c r="D44" s="99">
        <v>8</v>
      </c>
      <c r="E44" s="99">
        <v>2928</v>
      </c>
      <c r="F44" s="99">
        <v>2928</v>
      </c>
      <c r="G44" s="100">
        <v>1</v>
      </c>
      <c r="H44" s="99">
        <v>2928</v>
      </c>
      <c r="I44" s="99">
        <v>2928</v>
      </c>
      <c r="J44" s="100">
        <v>1</v>
      </c>
      <c r="K44" s="101">
        <v>6378</v>
      </c>
      <c r="L44" s="102">
        <v>2.1782786885245899</v>
      </c>
      <c r="M44" s="101">
        <v>865</v>
      </c>
      <c r="N44" s="102">
        <v>0.29542349726775957</v>
      </c>
      <c r="O44" s="101">
        <v>229119</v>
      </c>
      <c r="P44" s="102">
        <v>78.251024590163937</v>
      </c>
      <c r="Q44" s="117">
        <v>236362</v>
      </c>
      <c r="R44" s="102">
        <v>80.724726775956285</v>
      </c>
      <c r="S44" s="101">
        <v>7621</v>
      </c>
      <c r="T44" s="102">
        <v>2.6028005464480874</v>
      </c>
      <c r="U44" s="101">
        <v>1423</v>
      </c>
      <c r="V44" s="102">
        <v>0.48599726775956287</v>
      </c>
      <c r="W44" s="101">
        <v>58135</v>
      </c>
      <c r="X44" s="102">
        <v>19.854849726775956</v>
      </c>
      <c r="Y44" s="117">
        <v>67179</v>
      </c>
      <c r="Z44" s="102">
        <v>22.943647540983605</v>
      </c>
      <c r="AA44" s="101">
        <v>49593</v>
      </c>
      <c r="AB44" s="102">
        <v>16.9375</v>
      </c>
      <c r="AC44" s="101">
        <v>10479</v>
      </c>
      <c r="AD44" s="102">
        <v>3.5788934426229506</v>
      </c>
      <c r="AE44" s="101">
        <v>6880</v>
      </c>
      <c r="AF44" s="102">
        <v>2.3497267759562841</v>
      </c>
      <c r="AG44" s="101">
        <v>101750</v>
      </c>
      <c r="AH44" s="102">
        <v>34.750683060109289</v>
      </c>
      <c r="AI44" s="101">
        <v>52369</v>
      </c>
      <c r="AJ44" s="102">
        <v>17.885587431693988</v>
      </c>
      <c r="AK44" s="101">
        <v>221071</v>
      </c>
      <c r="AL44" s="102">
        <v>75.502390710382514</v>
      </c>
      <c r="AM44" s="101">
        <v>206290</v>
      </c>
      <c r="AN44" s="102">
        <v>70.454234972677597</v>
      </c>
      <c r="AO44" s="101">
        <v>38536</v>
      </c>
      <c r="AP44" s="102">
        <v>13.16120218579235</v>
      </c>
      <c r="AQ44" s="101">
        <v>47929</v>
      </c>
      <c r="AR44" s="102">
        <v>16.369193989071039</v>
      </c>
      <c r="AS44" s="101">
        <v>15117</v>
      </c>
      <c r="AT44" s="102">
        <v>5.1629098360655741</v>
      </c>
      <c r="AU44" s="101">
        <v>12213</v>
      </c>
      <c r="AV44" s="102">
        <v>4.1711065573770494</v>
      </c>
      <c r="AW44" s="101">
        <v>2822</v>
      </c>
      <c r="AX44" s="102">
        <v>0.96379781420765032</v>
      </c>
      <c r="AY44" s="101">
        <v>322907</v>
      </c>
      <c r="AZ44" s="102">
        <v>110.28244535519126</v>
      </c>
      <c r="BA44" s="101">
        <v>470366</v>
      </c>
      <c r="BB44" s="102">
        <v>160.64412568306011</v>
      </c>
      <c r="BC44" s="101">
        <v>88191</v>
      </c>
      <c r="BD44" s="102">
        <v>30.119877049180328</v>
      </c>
      <c r="BE44" s="101">
        <v>5670</v>
      </c>
      <c r="BF44" s="102">
        <v>1.9364754098360655</v>
      </c>
      <c r="BG44" s="101">
        <v>0</v>
      </c>
      <c r="BH44" s="102">
        <v>0</v>
      </c>
      <c r="BI44" s="101">
        <v>16559</v>
      </c>
      <c r="BJ44" s="102">
        <v>5.6553961748633883</v>
      </c>
      <c r="BK44" s="101">
        <v>580786</v>
      </c>
      <c r="BL44" s="102">
        <v>198.35587431693989</v>
      </c>
      <c r="BM44" s="130">
        <v>1428305</v>
      </c>
      <c r="BN44" s="102">
        <v>487.80908469945354</v>
      </c>
      <c r="BO44" s="103">
        <v>0.8</v>
      </c>
      <c r="BP44" s="104"/>
      <c r="BQ44" s="105">
        <v>1428305</v>
      </c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</row>
    <row r="45" spans="1:88" x14ac:dyDescent="0.25">
      <c r="A45" s="98" t="s">
        <v>133</v>
      </c>
      <c r="B45" s="158">
        <v>45473</v>
      </c>
      <c r="C45" s="159" t="s">
        <v>589</v>
      </c>
      <c r="D45" s="99">
        <v>24</v>
      </c>
      <c r="E45" s="99">
        <v>8784</v>
      </c>
      <c r="F45" s="99">
        <v>8251</v>
      </c>
      <c r="G45" s="100">
        <v>0.93932149362477235</v>
      </c>
      <c r="H45" s="99">
        <v>8251</v>
      </c>
      <c r="I45" s="99">
        <v>8251</v>
      </c>
      <c r="J45" s="100">
        <v>1</v>
      </c>
      <c r="K45" s="101">
        <v>301498</v>
      </c>
      <c r="L45" s="102">
        <v>36.540782935401772</v>
      </c>
      <c r="M45" s="101">
        <v>47356</v>
      </c>
      <c r="N45" s="102">
        <v>5.7394255241788876</v>
      </c>
      <c r="O45" s="101">
        <v>203884</v>
      </c>
      <c r="P45" s="102">
        <v>24.710216943400798</v>
      </c>
      <c r="Q45" s="117">
        <v>552738</v>
      </c>
      <c r="R45" s="102">
        <v>66.990425402981458</v>
      </c>
      <c r="S45" s="101">
        <v>34418</v>
      </c>
      <c r="T45" s="102">
        <v>4.1713731668888618</v>
      </c>
      <c r="U45" s="101">
        <v>5312</v>
      </c>
      <c r="V45" s="102">
        <v>0.64380075142406978</v>
      </c>
      <c r="W45" s="101">
        <v>49281</v>
      </c>
      <c r="X45" s="102">
        <v>5.9727305781117437</v>
      </c>
      <c r="Y45" s="117">
        <v>89011</v>
      </c>
      <c r="Z45" s="102">
        <v>10.787904496424677</v>
      </c>
      <c r="AA45" s="101">
        <v>174501</v>
      </c>
      <c r="AB45" s="102">
        <v>21.149072839655798</v>
      </c>
      <c r="AC45" s="101">
        <v>0</v>
      </c>
      <c r="AD45" s="102">
        <v>0</v>
      </c>
      <c r="AE45" s="101">
        <v>0</v>
      </c>
      <c r="AF45" s="102">
        <v>0</v>
      </c>
      <c r="AG45" s="101">
        <v>0</v>
      </c>
      <c r="AH45" s="102">
        <v>0</v>
      </c>
      <c r="AI45" s="101">
        <v>105435</v>
      </c>
      <c r="AJ45" s="102">
        <v>12.778451096836747</v>
      </c>
      <c r="AK45" s="101">
        <v>279936</v>
      </c>
      <c r="AL45" s="102">
        <v>33.927523936492548</v>
      </c>
      <c r="AM45" s="101">
        <v>0</v>
      </c>
      <c r="AN45" s="102">
        <v>0</v>
      </c>
      <c r="AO45" s="101">
        <v>0</v>
      </c>
      <c r="AP45" s="102">
        <v>0</v>
      </c>
      <c r="AQ45" s="101">
        <v>76166</v>
      </c>
      <c r="AR45" s="102">
        <v>9.2311235001817966</v>
      </c>
      <c r="AS45" s="101">
        <v>43042</v>
      </c>
      <c r="AT45" s="102">
        <v>5.2165798085080599</v>
      </c>
      <c r="AU45" s="101">
        <v>0</v>
      </c>
      <c r="AV45" s="102">
        <v>0</v>
      </c>
      <c r="AW45" s="101">
        <v>35851</v>
      </c>
      <c r="AX45" s="102">
        <v>4.345049084959399</v>
      </c>
      <c r="AY45" s="101">
        <v>155059</v>
      </c>
      <c r="AZ45" s="102">
        <v>18.792752393649256</v>
      </c>
      <c r="BA45" s="101">
        <v>2532752</v>
      </c>
      <c r="BB45" s="102">
        <v>306.96303478366258</v>
      </c>
      <c r="BC45" s="101">
        <v>385623</v>
      </c>
      <c r="BD45" s="102">
        <v>46.736516785844138</v>
      </c>
      <c r="BE45" s="101">
        <v>0</v>
      </c>
      <c r="BF45" s="102">
        <v>0</v>
      </c>
      <c r="BG45" s="101">
        <v>8395</v>
      </c>
      <c r="BH45" s="102">
        <v>1.0174524300084837</v>
      </c>
      <c r="BI45" s="101">
        <v>25545</v>
      </c>
      <c r="BJ45" s="102">
        <v>3.0959883650466611</v>
      </c>
      <c r="BK45" s="101">
        <v>2952315</v>
      </c>
      <c r="BL45" s="102">
        <v>357.81299236456186</v>
      </c>
      <c r="BM45" s="130">
        <v>4029059</v>
      </c>
      <c r="BN45" s="102">
        <v>488.3115985941098</v>
      </c>
      <c r="BO45" s="103">
        <v>0.82</v>
      </c>
      <c r="BP45" s="104"/>
      <c r="BQ45" s="105">
        <v>4029059</v>
      </c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</row>
    <row r="46" spans="1:88" x14ac:dyDescent="0.25">
      <c r="A46" s="98" t="s">
        <v>173</v>
      </c>
      <c r="B46" s="158">
        <v>45473</v>
      </c>
      <c r="C46" s="159" t="s">
        <v>590</v>
      </c>
      <c r="D46" s="99">
        <v>8</v>
      </c>
      <c r="E46" s="99">
        <v>2928</v>
      </c>
      <c r="F46" s="99">
        <v>2884</v>
      </c>
      <c r="G46" s="100">
        <v>0.98497267759562845</v>
      </c>
      <c r="H46" s="99">
        <v>2884</v>
      </c>
      <c r="I46" s="99">
        <v>2884</v>
      </c>
      <c r="J46" s="100">
        <v>1</v>
      </c>
      <c r="K46" s="101">
        <v>6322</v>
      </c>
      <c r="L46" s="102">
        <v>2.1920943134535369</v>
      </c>
      <c r="M46" s="101">
        <v>714</v>
      </c>
      <c r="N46" s="102">
        <v>0.24757281553398058</v>
      </c>
      <c r="O46" s="101">
        <v>198965</v>
      </c>
      <c r="P46" s="102">
        <v>68.989251040221916</v>
      </c>
      <c r="Q46" s="117">
        <v>206001</v>
      </c>
      <c r="R46" s="102">
        <v>71.428918169209439</v>
      </c>
      <c r="S46" s="101">
        <v>7555</v>
      </c>
      <c r="T46" s="102">
        <v>2.6196255201109571</v>
      </c>
      <c r="U46" s="101">
        <v>1170</v>
      </c>
      <c r="V46" s="102">
        <v>0.40568654646324548</v>
      </c>
      <c r="W46" s="101">
        <v>58030</v>
      </c>
      <c r="X46" s="102">
        <v>20.121359223300971</v>
      </c>
      <c r="Y46" s="117">
        <v>66755</v>
      </c>
      <c r="Z46" s="102">
        <v>23.146671289875172</v>
      </c>
      <c r="AA46" s="101">
        <v>53169</v>
      </c>
      <c r="AB46" s="102">
        <v>18.435852981969486</v>
      </c>
      <c r="AC46" s="101">
        <v>30000</v>
      </c>
      <c r="AD46" s="102">
        <v>10.402219140083218</v>
      </c>
      <c r="AE46" s="101">
        <v>26523</v>
      </c>
      <c r="AF46" s="102">
        <v>9.1966019417475735</v>
      </c>
      <c r="AG46" s="101">
        <v>102597</v>
      </c>
      <c r="AH46" s="102">
        <v>35.574549237170594</v>
      </c>
      <c r="AI46" s="101">
        <v>46829</v>
      </c>
      <c r="AJ46" s="102">
        <v>16.2375173370319</v>
      </c>
      <c r="AK46" s="101">
        <v>259118</v>
      </c>
      <c r="AL46" s="102">
        <v>89.846740638002771</v>
      </c>
      <c r="AM46" s="101">
        <v>180465</v>
      </c>
      <c r="AN46" s="102">
        <v>62.574549237170594</v>
      </c>
      <c r="AO46" s="101">
        <v>27950</v>
      </c>
      <c r="AP46" s="102">
        <v>9.691400832177532</v>
      </c>
      <c r="AQ46" s="101">
        <v>34866</v>
      </c>
      <c r="AR46" s="102">
        <v>12.089459084604716</v>
      </c>
      <c r="AS46" s="101">
        <v>18862</v>
      </c>
      <c r="AT46" s="102">
        <v>6.5402219140083222</v>
      </c>
      <c r="AU46" s="101">
        <v>23751</v>
      </c>
      <c r="AV46" s="102">
        <v>8.2354368932038842</v>
      </c>
      <c r="AW46" s="101">
        <v>0</v>
      </c>
      <c r="AX46" s="102">
        <v>0</v>
      </c>
      <c r="AY46" s="101">
        <v>285894</v>
      </c>
      <c r="AZ46" s="102">
        <v>99.131067961165044</v>
      </c>
      <c r="BA46" s="101">
        <v>518549</v>
      </c>
      <c r="BB46" s="102">
        <v>179.80201109570041</v>
      </c>
      <c r="BC46" s="101">
        <v>80577</v>
      </c>
      <c r="BD46" s="102">
        <v>27.939320388349515</v>
      </c>
      <c r="BE46" s="101">
        <v>5719</v>
      </c>
      <c r="BF46" s="102">
        <v>1.983009708737864</v>
      </c>
      <c r="BG46" s="101">
        <v>0</v>
      </c>
      <c r="BH46" s="102">
        <v>0</v>
      </c>
      <c r="BI46" s="101">
        <v>14472</v>
      </c>
      <c r="BJ46" s="102">
        <v>5.0180305131761447</v>
      </c>
      <c r="BK46" s="101">
        <v>619317</v>
      </c>
      <c r="BL46" s="102">
        <v>214.74237170596393</v>
      </c>
      <c r="BM46" s="130">
        <v>1437085</v>
      </c>
      <c r="BN46" s="102">
        <v>498.29576976421635</v>
      </c>
      <c r="BO46" s="103">
        <v>0.84</v>
      </c>
      <c r="BP46" s="104"/>
      <c r="BQ46" s="105">
        <v>1437085</v>
      </c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</row>
    <row r="47" spans="1:88" x14ac:dyDescent="0.25">
      <c r="A47" s="98" t="s">
        <v>151</v>
      </c>
      <c r="B47" s="158">
        <v>45473</v>
      </c>
      <c r="C47" s="159" t="s">
        <v>589</v>
      </c>
      <c r="D47" s="99">
        <v>59</v>
      </c>
      <c r="E47" s="99">
        <v>21594</v>
      </c>
      <c r="F47" s="99">
        <v>21327</v>
      </c>
      <c r="G47" s="100">
        <v>0.98763545429285915</v>
      </c>
      <c r="H47" s="99">
        <v>21327</v>
      </c>
      <c r="I47" s="99">
        <v>21308</v>
      </c>
      <c r="J47" s="100">
        <v>0.99910911051718476</v>
      </c>
      <c r="K47" s="101">
        <v>585814</v>
      </c>
      <c r="L47" s="102">
        <v>27.468185867679466</v>
      </c>
      <c r="M47" s="101">
        <v>143805</v>
      </c>
      <c r="N47" s="102">
        <v>6.7428611619074417</v>
      </c>
      <c r="O47" s="101">
        <v>262824</v>
      </c>
      <c r="P47" s="102">
        <v>12.323533549022367</v>
      </c>
      <c r="Q47" s="117">
        <v>992443</v>
      </c>
      <c r="R47" s="102">
        <v>46.534580578609273</v>
      </c>
      <c r="S47" s="101">
        <v>642204</v>
      </c>
      <c r="T47" s="102">
        <v>30.112252074834718</v>
      </c>
      <c r="U47" s="101">
        <v>157649</v>
      </c>
      <c r="V47" s="102">
        <v>7.3919913724386923</v>
      </c>
      <c r="W47" s="101">
        <v>512463</v>
      </c>
      <c r="X47" s="102">
        <v>24.028836685891125</v>
      </c>
      <c r="Y47" s="117">
        <v>1312316</v>
      </c>
      <c r="Z47" s="102">
        <v>61.533080133164532</v>
      </c>
      <c r="AA47" s="101">
        <v>141431</v>
      </c>
      <c r="AB47" s="102">
        <v>6.6315468654756877</v>
      </c>
      <c r="AC47" s="101">
        <v>4093</v>
      </c>
      <c r="AD47" s="102">
        <v>0.19191635016645567</v>
      </c>
      <c r="AE47" s="101">
        <v>0</v>
      </c>
      <c r="AF47" s="102">
        <v>0</v>
      </c>
      <c r="AG47" s="101">
        <v>0</v>
      </c>
      <c r="AH47" s="102">
        <v>0</v>
      </c>
      <c r="AI47" s="101">
        <v>36957</v>
      </c>
      <c r="AJ47" s="102">
        <v>1.7328738219158812</v>
      </c>
      <c r="AK47" s="101">
        <v>182481</v>
      </c>
      <c r="AL47" s="102">
        <v>8.5563370375580252</v>
      </c>
      <c r="AM47" s="101">
        <v>555935</v>
      </c>
      <c r="AN47" s="102">
        <v>26.067191822572326</v>
      </c>
      <c r="AO47" s="101">
        <v>136471</v>
      </c>
      <c r="AP47" s="102">
        <v>6.39897782154077</v>
      </c>
      <c r="AQ47" s="101">
        <v>170116</v>
      </c>
      <c r="AR47" s="102">
        <v>7.9765555399259158</v>
      </c>
      <c r="AS47" s="101">
        <v>267115</v>
      </c>
      <c r="AT47" s="102">
        <v>12.524733905378159</v>
      </c>
      <c r="AU47" s="101">
        <v>0</v>
      </c>
      <c r="AV47" s="102">
        <v>0</v>
      </c>
      <c r="AW47" s="101">
        <v>211461</v>
      </c>
      <c r="AX47" s="102">
        <v>9.9151779434519618</v>
      </c>
      <c r="AY47" s="101">
        <v>1341098</v>
      </c>
      <c r="AZ47" s="102">
        <v>62.882637032869141</v>
      </c>
      <c r="BA47" s="101">
        <v>5404774</v>
      </c>
      <c r="BB47" s="102">
        <v>253.4240165048999</v>
      </c>
      <c r="BC47" s="101">
        <v>1326763</v>
      </c>
      <c r="BD47" s="102">
        <v>62.210484362545131</v>
      </c>
      <c r="BE47" s="101">
        <v>0</v>
      </c>
      <c r="BF47" s="102">
        <v>0</v>
      </c>
      <c r="BG47" s="101">
        <v>120746</v>
      </c>
      <c r="BH47" s="102">
        <v>5.6616495522108128</v>
      </c>
      <c r="BI47" s="101">
        <v>16359</v>
      </c>
      <c r="BJ47" s="102">
        <v>0.76705584470389643</v>
      </c>
      <c r="BK47" s="101">
        <v>6868642</v>
      </c>
      <c r="BL47" s="102">
        <v>322.06320626435974</v>
      </c>
      <c r="BM47" s="130">
        <v>10696980</v>
      </c>
      <c r="BN47" s="102">
        <v>501.56984104656073</v>
      </c>
      <c r="BO47" s="103">
        <v>0.86</v>
      </c>
      <c r="BP47" s="104"/>
      <c r="BQ47" s="105">
        <v>10696980</v>
      </c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</row>
    <row r="48" spans="1:88" x14ac:dyDescent="0.25">
      <c r="A48" s="98" t="s">
        <v>140</v>
      </c>
      <c r="B48" s="158">
        <v>45473</v>
      </c>
      <c r="C48" s="159" t="s">
        <v>589</v>
      </c>
      <c r="D48" s="99">
        <v>5</v>
      </c>
      <c r="E48" s="99">
        <v>1830</v>
      </c>
      <c r="F48" s="99">
        <v>1830</v>
      </c>
      <c r="G48" s="100">
        <v>1</v>
      </c>
      <c r="H48" s="99">
        <v>1830</v>
      </c>
      <c r="I48" s="99">
        <v>1830</v>
      </c>
      <c r="J48" s="100">
        <v>1</v>
      </c>
      <c r="K48" s="101">
        <v>55435</v>
      </c>
      <c r="L48" s="102">
        <v>30.292349726775956</v>
      </c>
      <c r="M48" s="101">
        <v>11851</v>
      </c>
      <c r="N48" s="102">
        <v>6.4759562841530052</v>
      </c>
      <c r="O48" s="101">
        <v>47452</v>
      </c>
      <c r="P48" s="102">
        <v>25.930054644808742</v>
      </c>
      <c r="Q48" s="117">
        <v>114738</v>
      </c>
      <c r="R48" s="102">
        <v>62.698360655737702</v>
      </c>
      <c r="S48" s="101">
        <v>14688</v>
      </c>
      <c r="T48" s="102">
        <v>8.026229508196721</v>
      </c>
      <c r="U48" s="101">
        <v>3141</v>
      </c>
      <c r="V48" s="102">
        <v>1.7163934426229508</v>
      </c>
      <c r="W48" s="101">
        <v>33966</v>
      </c>
      <c r="X48" s="102">
        <v>18.560655737704916</v>
      </c>
      <c r="Y48" s="117">
        <v>51795</v>
      </c>
      <c r="Z48" s="102">
        <v>28.303278688524589</v>
      </c>
      <c r="AA48" s="101">
        <v>15956</v>
      </c>
      <c r="AB48" s="102">
        <v>8.7191256830601098</v>
      </c>
      <c r="AC48" s="101">
        <v>0</v>
      </c>
      <c r="AD48" s="102">
        <v>0</v>
      </c>
      <c r="AE48" s="101">
        <v>1216</v>
      </c>
      <c r="AF48" s="102">
        <v>0.66448087431693992</v>
      </c>
      <c r="AG48" s="101">
        <v>4081</v>
      </c>
      <c r="AH48" s="102">
        <v>2.2300546448087433</v>
      </c>
      <c r="AI48" s="101">
        <v>9800</v>
      </c>
      <c r="AJ48" s="102">
        <v>5.3551912568306008</v>
      </c>
      <c r="AK48" s="101">
        <v>31053</v>
      </c>
      <c r="AL48" s="102">
        <v>16.968852459016393</v>
      </c>
      <c r="AM48" s="101">
        <v>0</v>
      </c>
      <c r="AN48" s="102">
        <v>0</v>
      </c>
      <c r="AO48" s="101">
        <v>0</v>
      </c>
      <c r="AP48" s="102">
        <v>0</v>
      </c>
      <c r="AQ48" s="101">
        <v>18749</v>
      </c>
      <c r="AR48" s="102">
        <v>10.245355191256831</v>
      </c>
      <c r="AS48" s="101">
        <v>6923</v>
      </c>
      <c r="AT48" s="102">
        <v>3.7830601092896177</v>
      </c>
      <c r="AU48" s="101">
        <v>0</v>
      </c>
      <c r="AV48" s="102">
        <v>0</v>
      </c>
      <c r="AW48" s="101">
        <v>0</v>
      </c>
      <c r="AX48" s="102">
        <v>0</v>
      </c>
      <c r="AY48" s="101">
        <v>25672</v>
      </c>
      <c r="AZ48" s="102">
        <v>14.028415300546449</v>
      </c>
      <c r="BA48" s="101">
        <v>572013</v>
      </c>
      <c r="BB48" s="102">
        <v>312.57540983606555</v>
      </c>
      <c r="BC48" s="101">
        <v>122295</v>
      </c>
      <c r="BD48" s="102">
        <v>66.827868852459019</v>
      </c>
      <c r="BE48" s="101">
        <v>0</v>
      </c>
      <c r="BF48" s="102">
        <v>0</v>
      </c>
      <c r="BG48" s="101">
        <v>7901</v>
      </c>
      <c r="BH48" s="102">
        <v>4.3174863387978144</v>
      </c>
      <c r="BI48" s="101">
        <v>748</v>
      </c>
      <c r="BJ48" s="102">
        <v>0.40874316939890709</v>
      </c>
      <c r="BK48" s="101">
        <v>702957</v>
      </c>
      <c r="BL48" s="102">
        <v>384.1295081967213</v>
      </c>
      <c r="BM48" s="130">
        <v>926215</v>
      </c>
      <c r="BN48" s="102">
        <v>506.12841530054641</v>
      </c>
      <c r="BO48" s="103">
        <v>0.88</v>
      </c>
      <c r="BP48" s="104"/>
      <c r="BQ48" s="105">
        <v>926214.99999999988</v>
      </c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</row>
    <row r="49" spans="1:88" x14ac:dyDescent="0.25">
      <c r="A49" s="98" t="s">
        <v>183</v>
      </c>
      <c r="B49" s="158">
        <v>45473</v>
      </c>
      <c r="C49" s="159" t="s">
        <v>593</v>
      </c>
      <c r="D49" s="99">
        <v>8</v>
      </c>
      <c r="E49" s="99">
        <v>2928</v>
      </c>
      <c r="F49" s="99">
        <v>2860</v>
      </c>
      <c r="G49" s="100">
        <v>0.97677595628415304</v>
      </c>
      <c r="H49" s="99">
        <v>2860</v>
      </c>
      <c r="I49" s="99">
        <v>2860</v>
      </c>
      <c r="J49" s="100">
        <v>1</v>
      </c>
      <c r="K49" s="101">
        <v>6397</v>
      </c>
      <c r="L49" s="102">
        <v>2.2367132867132868</v>
      </c>
      <c r="M49" s="101">
        <v>842</v>
      </c>
      <c r="N49" s="102">
        <v>0.29440559440559438</v>
      </c>
      <c r="O49" s="101">
        <v>234565</v>
      </c>
      <c r="P49" s="102">
        <v>82.015734265734267</v>
      </c>
      <c r="Q49" s="117">
        <v>241804</v>
      </c>
      <c r="R49" s="102">
        <v>84.546853146853152</v>
      </c>
      <c r="S49" s="101">
        <v>7644</v>
      </c>
      <c r="T49" s="102">
        <v>2.6727272727272728</v>
      </c>
      <c r="U49" s="101">
        <v>1390</v>
      </c>
      <c r="V49" s="102">
        <v>0.48601398601398599</v>
      </c>
      <c r="W49" s="101">
        <v>57285</v>
      </c>
      <c r="X49" s="102">
        <v>20.02972027972028</v>
      </c>
      <c r="Y49" s="117">
        <v>66319</v>
      </c>
      <c r="Z49" s="102">
        <v>23.188461538461539</v>
      </c>
      <c r="AA49" s="101">
        <v>32403</v>
      </c>
      <c r="AB49" s="102">
        <v>11.329720279720279</v>
      </c>
      <c r="AC49" s="101">
        <v>6224</v>
      </c>
      <c r="AD49" s="102">
        <v>2.1762237762237762</v>
      </c>
      <c r="AE49" s="101">
        <v>6987</v>
      </c>
      <c r="AF49" s="102">
        <v>2.4430069930069931</v>
      </c>
      <c r="AG49" s="101">
        <v>104249</v>
      </c>
      <c r="AH49" s="102">
        <v>36.450699300699299</v>
      </c>
      <c r="AI49" s="101">
        <v>48902</v>
      </c>
      <c r="AJ49" s="102">
        <v>17.098601398601399</v>
      </c>
      <c r="AK49" s="101">
        <v>198765</v>
      </c>
      <c r="AL49" s="102">
        <v>69.498251748251761</v>
      </c>
      <c r="AM49" s="101">
        <v>189842</v>
      </c>
      <c r="AN49" s="102">
        <v>66.378321678321683</v>
      </c>
      <c r="AO49" s="101">
        <v>34528</v>
      </c>
      <c r="AP49" s="102">
        <v>12.072727272727272</v>
      </c>
      <c r="AQ49" s="101">
        <v>38692</v>
      </c>
      <c r="AR49" s="102">
        <v>13.528671328671329</v>
      </c>
      <c r="AS49" s="101">
        <v>20716</v>
      </c>
      <c r="AT49" s="102">
        <v>7.243356643356643</v>
      </c>
      <c r="AU49" s="101">
        <v>19308</v>
      </c>
      <c r="AV49" s="102">
        <v>6.7510489510489506</v>
      </c>
      <c r="AW49" s="101">
        <v>0</v>
      </c>
      <c r="AX49" s="102">
        <v>0</v>
      </c>
      <c r="AY49" s="101">
        <v>303086</v>
      </c>
      <c r="AZ49" s="102">
        <v>105.97412587412589</v>
      </c>
      <c r="BA49" s="101">
        <v>535303</v>
      </c>
      <c r="BB49" s="102">
        <v>187.16888111888113</v>
      </c>
      <c r="BC49" s="101">
        <v>97678</v>
      </c>
      <c r="BD49" s="102">
        <v>34.153146853146851</v>
      </c>
      <c r="BE49" s="101">
        <v>5607</v>
      </c>
      <c r="BF49" s="102">
        <v>1.9604895104895106</v>
      </c>
      <c r="BG49" s="101">
        <v>0</v>
      </c>
      <c r="BH49" s="102">
        <v>0</v>
      </c>
      <c r="BI49" s="101">
        <v>16551</v>
      </c>
      <c r="BJ49" s="102">
        <v>5.7870629370629372</v>
      </c>
      <c r="BK49" s="101">
        <v>655139</v>
      </c>
      <c r="BL49" s="102">
        <v>229.06958041958043</v>
      </c>
      <c r="BM49" s="130">
        <v>1465113</v>
      </c>
      <c r="BN49" s="102">
        <v>512.27727272727282</v>
      </c>
      <c r="BO49" s="103">
        <v>0.9</v>
      </c>
      <c r="BP49" s="104"/>
      <c r="BQ49" s="105">
        <v>1465113.0000000002</v>
      </c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</row>
    <row r="50" spans="1:88" x14ac:dyDescent="0.25">
      <c r="A50" s="98" t="s">
        <v>156</v>
      </c>
      <c r="B50" s="158">
        <v>45473</v>
      </c>
      <c r="C50" s="159" t="s">
        <v>589</v>
      </c>
      <c r="D50" s="99">
        <v>10</v>
      </c>
      <c r="E50" s="99">
        <v>3660</v>
      </c>
      <c r="F50" s="99">
        <v>3281</v>
      </c>
      <c r="G50" s="100">
        <v>0.89644808743169402</v>
      </c>
      <c r="H50" s="99">
        <v>3281</v>
      </c>
      <c r="I50" s="99">
        <v>3281</v>
      </c>
      <c r="J50" s="100">
        <v>1</v>
      </c>
      <c r="K50" s="101">
        <v>136941</v>
      </c>
      <c r="L50" s="102">
        <v>41.737580006095705</v>
      </c>
      <c r="M50" s="101">
        <v>35348</v>
      </c>
      <c r="N50" s="102">
        <v>10.77354465102103</v>
      </c>
      <c r="O50" s="101">
        <v>71104</v>
      </c>
      <c r="P50" s="102">
        <v>21.671441633648278</v>
      </c>
      <c r="Q50" s="117">
        <v>243393</v>
      </c>
      <c r="R50" s="102">
        <v>74.18256629076501</v>
      </c>
      <c r="S50" s="101">
        <v>17079</v>
      </c>
      <c r="T50" s="102">
        <v>5.205425175251448</v>
      </c>
      <c r="U50" s="101">
        <v>4408</v>
      </c>
      <c r="V50" s="102">
        <v>1.3434928375495276</v>
      </c>
      <c r="W50" s="101">
        <v>38186</v>
      </c>
      <c r="X50" s="102">
        <v>11.638524839987809</v>
      </c>
      <c r="Y50" s="117">
        <v>59673</v>
      </c>
      <c r="Z50" s="102">
        <v>18.187442852788784</v>
      </c>
      <c r="AA50" s="101">
        <v>21974</v>
      </c>
      <c r="AB50" s="102">
        <v>6.697348369399573</v>
      </c>
      <c r="AC50" s="101">
        <v>30</v>
      </c>
      <c r="AD50" s="102">
        <v>9.1435537945748248E-3</v>
      </c>
      <c r="AE50" s="101">
        <v>0</v>
      </c>
      <c r="AF50" s="102">
        <v>0</v>
      </c>
      <c r="AG50" s="101">
        <v>11322</v>
      </c>
      <c r="AH50" s="102">
        <v>3.4507772020725387</v>
      </c>
      <c r="AI50" s="101">
        <v>48124</v>
      </c>
      <c r="AJ50" s="102">
        <v>14.667479427003963</v>
      </c>
      <c r="AK50" s="101">
        <v>81450</v>
      </c>
      <c r="AL50" s="102">
        <v>24.824748552270652</v>
      </c>
      <c r="AM50" s="101">
        <v>0</v>
      </c>
      <c r="AN50" s="102">
        <v>0</v>
      </c>
      <c r="AO50" s="101">
        <v>0</v>
      </c>
      <c r="AP50" s="102">
        <v>0</v>
      </c>
      <c r="AQ50" s="101">
        <v>42080</v>
      </c>
      <c r="AR50" s="102">
        <v>12.825358122523621</v>
      </c>
      <c r="AS50" s="101">
        <v>11743</v>
      </c>
      <c r="AT50" s="102">
        <v>3.5790917403230722</v>
      </c>
      <c r="AU50" s="101">
        <v>0</v>
      </c>
      <c r="AV50" s="102">
        <v>0</v>
      </c>
      <c r="AW50" s="101">
        <v>4962</v>
      </c>
      <c r="AX50" s="102">
        <v>1.5123437976226761</v>
      </c>
      <c r="AY50" s="101">
        <v>58785</v>
      </c>
      <c r="AZ50" s="102">
        <v>17.91679366046937</v>
      </c>
      <c r="BA50" s="101">
        <v>669162</v>
      </c>
      <c r="BB50" s="102">
        <v>203.95062480950929</v>
      </c>
      <c r="BC50" s="101">
        <v>172729</v>
      </c>
      <c r="BD50" s="102">
        <v>52.645230112770498</v>
      </c>
      <c r="BE50" s="101">
        <v>393682</v>
      </c>
      <c r="BF50" s="102">
        <v>119.98841816519354</v>
      </c>
      <c r="BG50" s="101">
        <v>0</v>
      </c>
      <c r="BH50" s="102">
        <v>0</v>
      </c>
      <c r="BI50" s="101">
        <v>6551</v>
      </c>
      <c r="BJ50" s="102">
        <v>1.9966473636086559</v>
      </c>
      <c r="BK50" s="101">
        <v>1242124</v>
      </c>
      <c r="BL50" s="102">
        <v>378.58092045108197</v>
      </c>
      <c r="BM50" s="130">
        <v>1685425</v>
      </c>
      <c r="BN50" s="102">
        <v>513.6924718073758</v>
      </c>
      <c r="BO50" s="103">
        <v>0.92</v>
      </c>
      <c r="BP50" s="104"/>
      <c r="BQ50" s="105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</row>
    <row r="51" spans="1:88" x14ac:dyDescent="0.25">
      <c r="A51" s="98" t="s">
        <v>190</v>
      </c>
      <c r="B51" s="158">
        <v>45473</v>
      </c>
      <c r="C51" s="159" t="s">
        <v>589</v>
      </c>
      <c r="D51" s="99">
        <v>21</v>
      </c>
      <c r="E51" s="99">
        <v>6624</v>
      </c>
      <c r="F51" s="99">
        <v>6447</v>
      </c>
      <c r="G51" s="100">
        <v>0.97327898550724634</v>
      </c>
      <c r="H51" s="99">
        <v>6447</v>
      </c>
      <c r="I51" s="99">
        <v>6447</v>
      </c>
      <c r="J51" s="100">
        <v>1</v>
      </c>
      <c r="K51" s="101">
        <v>248515</v>
      </c>
      <c r="L51" s="102">
        <v>38.547386381262605</v>
      </c>
      <c r="M51" s="101">
        <v>36495</v>
      </c>
      <c r="N51" s="102">
        <v>5.6607724523033971</v>
      </c>
      <c r="O51" s="101">
        <v>128195</v>
      </c>
      <c r="P51" s="102">
        <v>19.884442376299052</v>
      </c>
      <c r="Q51" s="117">
        <v>413205</v>
      </c>
      <c r="R51" s="102">
        <v>64.092601209865052</v>
      </c>
      <c r="S51" s="101">
        <v>102850</v>
      </c>
      <c r="T51" s="102">
        <v>15.953156506902435</v>
      </c>
      <c r="U51" s="101">
        <v>20269</v>
      </c>
      <c r="V51" s="102">
        <v>3.1439429191872188</v>
      </c>
      <c r="W51" s="101">
        <v>73225</v>
      </c>
      <c r="X51" s="102">
        <v>11.357995967116489</v>
      </c>
      <c r="Y51" s="117">
        <v>196344</v>
      </c>
      <c r="Z51" s="102">
        <v>30.455095393206143</v>
      </c>
      <c r="AA51" s="101">
        <v>129658</v>
      </c>
      <c r="AB51" s="102">
        <v>20.11136962928494</v>
      </c>
      <c r="AC51" s="101">
        <v>0</v>
      </c>
      <c r="AD51" s="102">
        <v>0</v>
      </c>
      <c r="AE51" s="101">
        <v>0</v>
      </c>
      <c r="AF51" s="102">
        <v>0</v>
      </c>
      <c r="AG51" s="101">
        <v>0</v>
      </c>
      <c r="AH51" s="102">
        <v>0</v>
      </c>
      <c r="AI51" s="101">
        <v>103854</v>
      </c>
      <c r="AJ51" s="102">
        <v>16.108887854816192</v>
      </c>
      <c r="AK51" s="101">
        <v>233512</v>
      </c>
      <c r="AL51" s="102">
        <v>36.220257484101133</v>
      </c>
      <c r="AM51" s="101">
        <v>1906913</v>
      </c>
      <c r="AN51" s="102">
        <v>295.7829998448891</v>
      </c>
      <c r="AO51" s="101">
        <v>376950</v>
      </c>
      <c r="AP51" s="102">
        <v>58.469055374592834</v>
      </c>
      <c r="AQ51" s="101">
        <v>60297</v>
      </c>
      <c r="AR51" s="102">
        <v>9.3527221963704044</v>
      </c>
      <c r="AS51" s="101">
        <v>75416</v>
      </c>
      <c r="AT51" s="102">
        <v>11.697843958430278</v>
      </c>
      <c r="AU51" s="101">
        <v>0</v>
      </c>
      <c r="AV51" s="102">
        <v>0</v>
      </c>
      <c r="AW51" s="101">
        <v>82346</v>
      </c>
      <c r="AX51" s="102">
        <v>12.772762525205522</v>
      </c>
      <c r="AY51" s="101">
        <v>2501922</v>
      </c>
      <c r="AZ51" s="102">
        <v>388.07538389948809</v>
      </c>
      <c r="BA51" s="101">
        <v>98286</v>
      </c>
      <c r="BB51" s="102">
        <v>15.245230339692881</v>
      </c>
      <c r="BC51" s="101">
        <v>15235</v>
      </c>
      <c r="BD51" s="102">
        <v>2.363114626958275</v>
      </c>
      <c r="BE51" s="101">
        <v>0</v>
      </c>
      <c r="BF51" s="102">
        <v>0</v>
      </c>
      <c r="BG51" s="101">
        <v>80141</v>
      </c>
      <c r="BH51" s="102">
        <v>12.43074298123158</v>
      </c>
      <c r="BI51" s="101">
        <v>0</v>
      </c>
      <c r="BJ51" s="102">
        <v>0</v>
      </c>
      <c r="BK51" s="101">
        <v>193662</v>
      </c>
      <c r="BL51" s="102">
        <v>30.039087947882734</v>
      </c>
      <c r="BM51" s="130">
        <v>3538645</v>
      </c>
      <c r="BN51" s="102">
        <v>548.88242593454311</v>
      </c>
      <c r="BO51" s="103">
        <v>0.94</v>
      </c>
      <c r="BP51" s="104"/>
      <c r="BQ51" s="105">
        <v>3538644.9999999995</v>
      </c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</row>
    <row r="52" spans="1:88" x14ac:dyDescent="0.25">
      <c r="A52" s="98" t="s">
        <v>188</v>
      </c>
      <c r="B52" s="158">
        <v>45473</v>
      </c>
      <c r="C52" s="159" t="s">
        <v>589</v>
      </c>
      <c r="D52" s="99">
        <v>28</v>
      </c>
      <c r="E52" s="99">
        <v>10248</v>
      </c>
      <c r="F52" s="99">
        <v>10177</v>
      </c>
      <c r="G52" s="100">
        <v>0.99307181889149099</v>
      </c>
      <c r="H52" s="99">
        <v>10177</v>
      </c>
      <c r="I52" s="99">
        <v>10141</v>
      </c>
      <c r="J52" s="100">
        <v>0.99646261177164197</v>
      </c>
      <c r="K52" s="101">
        <v>108319</v>
      </c>
      <c r="L52" s="102">
        <v>10.643509875208805</v>
      </c>
      <c r="M52" s="101">
        <v>43455</v>
      </c>
      <c r="N52" s="102">
        <v>4.2699223739805445</v>
      </c>
      <c r="O52" s="101">
        <v>320456</v>
      </c>
      <c r="P52" s="102">
        <v>31.488257836297535</v>
      </c>
      <c r="Q52" s="117">
        <v>472230</v>
      </c>
      <c r="R52" s="102">
        <v>46.401690085486884</v>
      </c>
      <c r="S52" s="101">
        <v>240567</v>
      </c>
      <c r="T52" s="102">
        <v>23.638302053650389</v>
      </c>
      <c r="U52" s="101">
        <v>96515</v>
      </c>
      <c r="V52" s="102">
        <v>9.4836395794438442</v>
      </c>
      <c r="W52" s="101">
        <v>235332</v>
      </c>
      <c r="X52" s="102">
        <v>23.123906848776652</v>
      </c>
      <c r="Y52" s="117">
        <v>572414</v>
      </c>
      <c r="Z52" s="102">
        <v>56.24584848187088</v>
      </c>
      <c r="AA52" s="101">
        <v>98464</v>
      </c>
      <c r="AB52" s="102">
        <v>9.6751498476957849</v>
      </c>
      <c r="AC52" s="101">
        <v>0</v>
      </c>
      <c r="AD52" s="102">
        <v>0</v>
      </c>
      <c r="AE52" s="101">
        <v>29592</v>
      </c>
      <c r="AF52" s="102">
        <v>2.9077331237103272</v>
      </c>
      <c r="AG52" s="101">
        <v>0</v>
      </c>
      <c r="AH52" s="102">
        <v>0</v>
      </c>
      <c r="AI52" s="101">
        <v>0</v>
      </c>
      <c r="AJ52" s="102">
        <v>0</v>
      </c>
      <c r="AK52" s="101">
        <v>128056</v>
      </c>
      <c r="AL52" s="102">
        <v>12.582882971406113</v>
      </c>
      <c r="AM52" s="101">
        <v>696694</v>
      </c>
      <c r="AN52" s="102">
        <v>68.457698732435887</v>
      </c>
      <c r="AO52" s="101">
        <v>279492</v>
      </c>
      <c r="AP52" s="102">
        <v>27.463103075562543</v>
      </c>
      <c r="AQ52" s="101">
        <v>122239</v>
      </c>
      <c r="AR52" s="102">
        <v>12.011299990173921</v>
      </c>
      <c r="AS52" s="101">
        <v>18293</v>
      </c>
      <c r="AT52" s="102">
        <v>1.7974845239265009</v>
      </c>
      <c r="AU52" s="101">
        <v>825</v>
      </c>
      <c r="AV52" s="102">
        <v>8.1065146899872265E-2</v>
      </c>
      <c r="AW52" s="101">
        <v>30242</v>
      </c>
      <c r="AX52" s="102">
        <v>2.9716026333890144</v>
      </c>
      <c r="AY52" s="101">
        <v>1147785</v>
      </c>
      <c r="AZ52" s="102">
        <v>112.78225410238774</v>
      </c>
      <c r="BA52" s="101">
        <v>2339428</v>
      </c>
      <c r="BB52" s="102">
        <v>229.8740296747568</v>
      </c>
      <c r="BC52" s="101">
        <v>938506</v>
      </c>
      <c r="BD52" s="102">
        <v>92.218335462316986</v>
      </c>
      <c r="BE52" s="101">
        <v>11105</v>
      </c>
      <c r="BF52" s="102">
        <v>1.0911860076643412</v>
      </c>
      <c r="BG52" s="101">
        <v>4300</v>
      </c>
      <c r="BH52" s="102">
        <v>0.42252137172054632</v>
      </c>
      <c r="BI52" s="101">
        <v>4391</v>
      </c>
      <c r="BJ52" s="102">
        <v>0.43146310307556257</v>
      </c>
      <c r="BK52" s="101">
        <v>3297730</v>
      </c>
      <c r="BL52" s="102">
        <v>324.03753561953425</v>
      </c>
      <c r="BM52" s="130">
        <v>5618215</v>
      </c>
      <c r="BN52" s="102">
        <v>552.05021126068584</v>
      </c>
      <c r="BO52" s="103">
        <v>0.96</v>
      </c>
      <c r="BP52" s="104"/>
      <c r="BQ52" s="105">
        <v>5618215</v>
      </c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</row>
    <row r="53" spans="1:88" x14ac:dyDescent="0.25">
      <c r="A53" s="98" t="s">
        <v>154</v>
      </c>
      <c r="B53" s="158">
        <v>45473</v>
      </c>
      <c r="C53" s="159" t="s">
        <v>589</v>
      </c>
      <c r="D53" s="99">
        <v>10</v>
      </c>
      <c r="E53" s="99">
        <v>3660</v>
      </c>
      <c r="F53" s="99">
        <v>3287</v>
      </c>
      <c r="G53" s="100">
        <v>0.89808743169398908</v>
      </c>
      <c r="H53" s="99">
        <v>3287</v>
      </c>
      <c r="I53" s="99">
        <v>3287</v>
      </c>
      <c r="J53" s="100">
        <v>1</v>
      </c>
      <c r="K53" s="101">
        <v>127545</v>
      </c>
      <c r="L53" s="102">
        <v>38.802859750532399</v>
      </c>
      <c r="M53" s="101">
        <v>30330</v>
      </c>
      <c r="N53" s="102">
        <v>9.2272588986918169</v>
      </c>
      <c r="O53" s="101">
        <v>67194</v>
      </c>
      <c r="P53" s="102">
        <v>20.44234864618193</v>
      </c>
      <c r="Q53" s="117">
        <v>225069</v>
      </c>
      <c r="R53" s="102">
        <v>68.472467295406148</v>
      </c>
      <c r="S53" s="101">
        <v>15907</v>
      </c>
      <c r="T53" s="102">
        <v>4.8393672041375115</v>
      </c>
      <c r="U53" s="101">
        <v>3782</v>
      </c>
      <c r="V53" s="102">
        <v>1.150593246121083</v>
      </c>
      <c r="W53" s="101">
        <v>38550</v>
      </c>
      <c r="X53" s="102">
        <v>11.728019470641923</v>
      </c>
      <c r="Y53" s="117">
        <v>58239</v>
      </c>
      <c r="Z53" s="102">
        <v>17.717979920900518</v>
      </c>
      <c r="AA53" s="101">
        <v>24474</v>
      </c>
      <c r="AB53" s="102">
        <v>7.4456951627623971</v>
      </c>
      <c r="AC53" s="101">
        <v>28</v>
      </c>
      <c r="AD53" s="102">
        <v>8.5184058411925771E-3</v>
      </c>
      <c r="AE53" s="101">
        <v>0</v>
      </c>
      <c r="AF53" s="102">
        <v>0</v>
      </c>
      <c r="AG53" s="101">
        <v>10580</v>
      </c>
      <c r="AH53" s="102">
        <v>3.2187404928506238</v>
      </c>
      <c r="AI53" s="101">
        <v>46086</v>
      </c>
      <c r="AJ53" s="102">
        <v>14.020687557042896</v>
      </c>
      <c r="AK53" s="101">
        <v>81168</v>
      </c>
      <c r="AL53" s="102">
        <v>24.693641618497111</v>
      </c>
      <c r="AM53" s="101">
        <v>0</v>
      </c>
      <c r="AN53" s="102">
        <v>0</v>
      </c>
      <c r="AO53" s="101">
        <v>0</v>
      </c>
      <c r="AP53" s="102">
        <v>0</v>
      </c>
      <c r="AQ53" s="101">
        <v>42468</v>
      </c>
      <c r="AR53" s="102">
        <v>12.919987830848799</v>
      </c>
      <c r="AS53" s="101">
        <v>12732</v>
      </c>
      <c r="AT53" s="102">
        <v>3.8734408275022818</v>
      </c>
      <c r="AU53" s="101">
        <v>0</v>
      </c>
      <c r="AV53" s="102">
        <v>0</v>
      </c>
      <c r="AW53" s="101">
        <v>4439</v>
      </c>
      <c r="AX53" s="102">
        <v>1.350471554609066</v>
      </c>
      <c r="AY53" s="101">
        <v>59639</v>
      </c>
      <c r="AZ53" s="102">
        <v>18.143900212960144</v>
      </c>
      <c r="BA53" s="101">
        <v>623245</v>
      </c>
      <c r="BB53" s="102">
        <v>189.60906601764526</v>
      </c>
      <c r="BC53" s="101">
        <v>148206</v>
      </c>
      <c r="BD53" s="102">
        <v>45.088530574992397</v>
      </c>
      <c r="BE53" s="101">
        <v>698798</v>
      </c>
      <c r="BF53" s="102">
        <v>212.59446303620322</v>
      </c>
      <c r="BG53" s="101">
        <v>0</v>
      </c>
      <c r="BH53" s="102">
        <v>0</v>
      </c>
      <c r="BI53" s="101">
        <v>5173</v>
      </c>
      <c r="BJ53" s="102">
        <v>1.5737754791603287</v>
      </c>
      <c r="BK53" s="101">
        <v>1475422</v>
      </c>
      <c r="BL53" s="102">
        <v>448.86583510800119</v>
      </c>
      <c r="BM53" s="130">
        <v>1899537</v>
      </c>
      <c r="BN53" s="102">
        <v>577.89382415576506</v>
      </c>
      <c r="BO53" s="103">
        <v>0.98</v>
      </c>
      <c r="BP53" s="104"/>
      <c r="BQ53" s="105">
        <v>1899536.9999999998</v>
      </c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</row>
    <row r="54" spans="1:88" x14ac:dyDescent="0.25">
      <c r="A54" s="98" t="s">
        <v>153</v>
      </c>
      <c r="B54" s="158">
        <v>45473</v>
      </c>
      <c r="C54" s="159" t="s">
        <v>591</v>
      </c>
      <c r="D54" s="113">
        <v>49</v>
      </c>
      <c r="E54" s="113">
        <v>17934</v>
      </c>
      <c r="F54" s="113">
        <v>17355</v>
      </c>
      <c r="G54" s="114">
        <v>0.96771495483439274</v>
      </c>
      <c r="H54" s="113">
        <v>17355</v>
      </c>
      <c r="I54" s="113">
        <v>17355</v>
      </c>
      <c r="J54" s="114">
        <v>1</v>
      </c>
      <c r="K54" s="115">
        <v>699813</v>
      </c>
      <c r="L54" s="116">
        <v>40.323422644770957</v>
      </c>
      <c r="M54" s="115">
        <v>202066</v>
      </c>
      <c r="N54" s="116">
        <v>11.643099971189859</v>
      </c>
      <c r="O54" s="115">
        <v>520569</v>
      </c>
      <c r="P54" s="116">
        <v>29.995332757130509</v>
      </c>
      <c r="Q54" s="131">
        <v>1422448</v>
      </c>
      <c r="R54" s="116">
        <v>81.961855373091325</v>
      </c>
      <c r="S54" s="115">
        <v>161096</v>
      </c>
      <c r="T54" s="116">
        <v>9.2823970037453183</v>
      </c>
      <c r="U54" s="115">
        <v>46515</v>
      </c>
      <c r="V54" s="116">
        <v>2.6802074330164216</v>
      </c>
      <c r="W54" s="115">
        <v>291068</v>
      </c>
      <c r="X54" s="116">
        <v>16.771420339959665</v>
      </c>
      <c r="Y54" s="131">
        <v>498679</v>
      </c>
      <c r="Z54" s="116">
        <v>28.734024776721405</v>
      </c>
      <c r="AA54" s="115">
        <v>281044</v>
      </c>
      <c r="AB54" s="116">
        <v>16.193834629789684</v>
      </c>
      <c r="AC54" s="115">
        <v>36</v>
      </c>
      <c r="AD54" s="116">
        <v>2.0743301642178048E-3</v>
      </c>
      <c r="AE54" s="115">
        <v>5976</v>
      </c>
      <c r="AF54" s="116">
        <v>0.34433880726015559</v>
      </c>
      <c r="AG54" s="115">
        <v>0</v>
      </c>
      <c r="AH54" s="116">
        <v>0</v>
      </c>
      <c r="AI54" s="115">
        <v>185977</v>
      </c>
      <c r="AJ54" s="116">
        <v>10.716047248631519</v>
      </c>
      <c r="AK54" s="115">
        <v>473033</v>
      </c>
      <c r="AL54" s="116">
        <v>27.256295015845577</v>
      </c>
      <c r="AM54" s="115">
        <v>650139</v>
      </c>
      <c r="AN54" s="116">
        <v>37.461192739844428</v>
      </c>
      <c r="AO54" s="115">
        <v>187723</v>
      </c>
      <c r="AP54" s="116">
        <v>10.816652261596081</v>
      </c>
      <c r="AQ54" s="115">
        <v>233666</v>
      </c>
      <c r="AR54" s="116">
        <v>13.463900893114376</v>
      </c>
      <c r="AS54" s="115">
        <v>147230</v>
      </c>
      <c r="AT54" s="116">
        <v>8.4834341688274275</v>
      </c>
      <c r="AU54" s="115">
        <v>40973</v>
      </c>
      <c r="AV54" s="116">
        <v>2.3608758282915585</v>
      </c>
      <c r="AW54" s="115">
        <v>95885</v>
      </c>
      <c r="AX54" s="116">
        <v>5.5249207721117832</v>
      </c>
      <c r="AY54" s="115">
        <v>1355616</v>
      </c>
      <c r="AZ54" s="116">
        <v>78.11097666378565</v>
      </c>
      <c r="BA54" s="115">
        <v>3804695</v>
      </c>
      <c r="BB54" s="116">
        <v>219.22760011524056</v>
      </c>
      <c r="BC54" s="115">
        <v>1098578</v>
      </c>
      <c r="BD54" s="116">
        <v>63.300374531835203</v>
      </c>
      <c r="BE54" s="115">
        <v>1629963</v>
      </c>
      <c r="BF54" s="116">
        <v>93.918928262748494</v>
      </c>
      <c r="BG54" s="115">
        <v>0</v>
      </c>
      <c r="BH54" s="116">
        <v>0</v>
      </c>
      <c r="BI54" s="115">
        <v>32521</v>
      </c>
      <c r="BJ54" s="116">
        <v>1.8738692019590897</v>
      </c>
      <c r="BK54" s="115">
        <v>6565757</v>
      </c>
      <c r="BL54" s="116">
        <v>378.32077211178336</v>
      </c>
      <c r="BM54" s="132">
        <v>10315533</v>
      </c>
      <c r="BN54" s="116">
        <v>594.38392394122729</v>
      </c>
      <c r="BO54" s="133">
        <v>1</v>
      </c>
      <c r="BP54" s="104"/>
      <c r="BQ54" s="105">
        <v>10315533</v>
      </c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</row>
    <row r="55" spans="1:88" s="106" customFormat="1" x14ac:dyDescent="0.25">
      <c r="A55" s="98"/>
      <c r="B55" s="155"/>
      <c r="C55" s="98"/>
      <c r="D55" s="134"/>
      <c r="E55" s="134"/>
      <c r="F55" s="134"/>
      <c r="G55" s="135"/>
      <c r="H55" s="134"/>
      <c r="I55" s="134"/>
      <c r="J55" s="135"/>
      <c r="K55" s="136"/>
      <c r="L55" s="102"/>
      <c r="M55" s="136"/>
      <c r="N55" s="102"/>
      <c r="O55" s="136"/>
      <c r="P55" s="102"/>
      <c r="Q55" s="117"/>
      <c r="R55" s="102"/>
      <c r="S55" s="136"/>
      <c r="T55" s="102"/>
      <c r="U55" s="136"/>
      <c r="V55" s="102"/>
      <c r="W55" s="136"/>
      <c r="X55" s="102"/>
      <c r="Y55" s="117"/>
      <c r="Z55" s="102"/>
      <c r="AA55" s="136"/>
      <c r="AB55" s="102"/>
      <c r="AC55" s="136"/>
      <c r="AD55" s="102"/>
      <c r="AE55" s="136"/>
      <c r="AF55" s="102"/>
      <c r="AG55" s="136"/>
      <c r="AH55" s="102"/>
      <c r="AI55" s="136"/>
      <c r="AJ55" s="102"/>
      <c r="AK55" s="136"/>
      <c r="AL55" s="102"/>
      <c r="AM55" s="136"/>
      <c r="AN55" s="102"/>
      <c r="AO55" s="136"/>
      <c r="AP55" s="102"/>
      <c r="AQ55" s="136"/>
      <c r="AR55" s="102"/>
      <c r="AS55" s="136"/>
      <c r="AT55" s="102"/>
      <c r="AU55" s="136"/>
      <c r="AV55" s="102"/>
      <c r="AW55" s="136"/>
      <c r="AX55" s="102"/>
      <c r="AY55" s="136"/>
      <c r="AZ55" s="102"/>
      <c r="BA55" s="136"/>
      <c r="BB55" s="102"/>
      <c r="BC55" s="136"/>
      <c r="BD55" s="102"/>
      <c r="BE55" s="136"/>
      <c r="BF55" s="102"/>
      <c r="BG55" s="136"/>
      <c r="BH55" s="102"/>
      <c r="BI55" s="136"/>
      <c r="BJ55" s="102"/>
      <c r="BK55" s="136"/>
      <c r="BL55" s="102"/>
      <c r="BM55" s="137"/>
      <c r="BN55" s="102"/>
      <c r="BO55" s="103"/>
      <c r="BP55" s="104"/>
      <c r="BQ55" s="105"/>
    </row>
    <row r="56" spans="1:88" ht="13.8" thickBot="1" x14ac:dyDescent="0.3">
      <c r="A56" s="11" t="s">
        <v>40</v>
      </c>
      <c r="B56" s="10">
        <v>51</v>
      </c>
      <c r="D56" s="53">
        <v>966</v>
      </c>
      <c r="E56" s="53">
        <v>350967</v>
      </c>
      <c r="F56" s="53">
        <v>326300</v>
      </c>
      <c r="G56" s="15"/>
      <c r="H56" s="53">
        <v>330820</v>
      </c>
      <c r="I56" s="53">
        <v>322962</v>
      </c>
      <c r="J56" s="23"/>
      <c r="K56" s="59">
        <v>7055568</v>
      </c>
      <c r="L56" s="60"/>
      <c r="M56" s="59">
        <v>1696883</v>
      </c>
      <c r="N56" s="60"/>
      <c r="O56" s="59">
        <v>10413671</v>
      </c>
      <c r="P56" s="60"/>
      <c r="Q56" s="59">
        <v>19166122</v>
      </c>
      <c r="R56" s="60"/>
      <c r="S56" s="59">
        <v>3167067</v>
      </c>
      <c r="T56" s="60"/>
      <c r="U56" s="59">
        <v>764981</v>
      </c>
      <c r="V56" s="60"/>
      <c r="W56" s="59">
        <v>4612255</v>
      </c>
      <c r="X56" s="60"/>
      <c r="Y56" s="59">
        <v>8544303</v>
      </c>
      <c r="Z56" s="60"/>
      <c r="AA56" s="59">
        <v>3370870</v>
      </c>
      <c r="AB56" s="60"/>
      <c r="AC56" s="59">
        <v>253095</v>
      </c>
      <c r="AD56" s="60"/>
      <c r="AE56" s="59">
        <v>500909</v>
      </c>
      <c r="AF56" s="60"/>
      <c r="AG56" s="59">
        <v>1423375</v>
      </c>
      <c r="AH56" s="60"/>
      <c r="AI56" s="59">
        <v>2892937</v>
      </c>
      <c r="AJ56" s="60"/>
      <c r="AK56" s="59">
        <v>8441186</v>
      </c>
      <c r="AL56" s="60"/>
      <c r="AM56" s="59">
        <v>9383720</v>
      </c>
      <c r="AN56" s="60"/>
      <c r="AO56" s="59">
        <v>1984084</v>
      </c>
      <c r="AP56" s="60"/>
      <c r="AQ56" s="59">
        <v>3605201</v>
      </c>
      <c r="AR56" s="60"/>
      <c r="AS56" s="59">
        <v>2978968</v>
      </c>
      <c r="AT56" s="60"/>
      <c r="AU56" s="59">
        <v>341678</v>
      </c>
      <c r="AV56" s="60"/>
      <c r="AW56" s="59">
        <v>788949</v>
      </c>
      <c r="AX56" s="60"/>
      <c r="AY56" s="59">
        <v>19082600</v>
      </c>
      <c r="AZ56" s="60"/>
      <c r="BA56" s="59">
        <v>68196644</v>
      </c>
      <c r="BB56" s="60"/>
      <c r="BC56" s="59">
        <v>16087225</v>
      </c>
      <c r="BD56" s="60"/>
      <c r="BE56" s="59">
        <v>4811283</v>
      </c>
      <c r="BF56" s="60"/>
      <c r="BG56" s="59">
        <v>1675253</v>
      </c>
      <c r="BH56" s="60"/>
      <c r="BI56" s="59">
        <v>2575587</v>
      </c>
      <c r="BJ56" s="60"/>
      <c r="BK56" s="59">
        <v>93345992</v>
      </c>
      <c r="BL56" s="60"/>
      <c r="BM56" s="59">
        <v>148580203</v>
      </c>
      <c r="BN56" s="60"/>
      <c r="BQ56" s="68"/>
    </row>
    <row r="57" spans="1:88" ht="14.4" thickTop="1" thickBot="1" x14ac:dyDescent="0.3">
      <c r="A57" s="11" t="s">
        <v>41</v>
      </c>
      <c r="B57" s="10"/>
      <c r="G57" s="54">
        <v>0.92971703892388746</v>
      </c>
      <c r="J57" s="54">
        <v>0.98977015016855652</v>
      </c>
      <c r="K57" s="30"/>
      <c r="L57" s="62">
        <v>21.327513451423734</v>
      </c>
      <c r="M57" s="30"/>
      <c r="N57" s="62">
        <v>5.1293241037422161</v>
      </c>
      <c r="O57" s="30"/>
      <c r="P57" s="62">
        <v>31.478359833141891</v>
      </c>
      <c r="Q57" s="30"/>
      <c r="R57" s="62">
        <v>57.935197388307841</v>
      </c>
      <c r="S57" s="30"/>
      <c r="T57" s="62">
        <v>9.5733843177558793</v>
      </c>
      <c r="U57" s="30"/>
      <c r="V57" s="62">
        <v>2.3123783326280152</v>
      </c>
      <c r="W57" s="30"/>
      <c r="X57" s="62">
        <v>13.941886826673116</v>
      </c>
      <c r="Y57" s="30"/>
      <c r="Z57" s="62">
        <v>25.827649477057008</v>
      </c>
      <c r="AA57" s="30"/>
      <c r="AB57" s="62">
        <v>10.189438365274167</v>
      </c>
      <c r="AC57" s="30"/>
      <c r="AD57" s="62">
        <v>0.76505350341575484</v>
      </c>
      <c r="AE57" s="30"/>
      <c r="AF57" s="62">
        <v>1.5141436430687383</v>
      </c>
      <c r="AG57" s="30"/>
      <c r="AH57" s="62">
        <v>4.3025663502811193</v>
      </c>
      <c r="AI57" s="30"/>
      <c r="AJ57" s="62">
        <v>8.7447463877637386</v>
      </c>
      <c r="AK57" s="30"/>
      <c r="AL57" s="62">
        <v>25.515948249803518</v>
      </c>
      <c r="AM57" s="30"/>
      <c r="AN57" s="62">
        <v>28.365032343872802</v>
      </c>
      <c r="AO57" s="30"/>
      <c r="AP57" s="62">
        <v>5.9974729460129375</v>
      </c>
      <c r="AQ57" s="30"/>
      <c r="AR57" s="62">
        <v>10.897772202406143</v>
      </c>
      <c r="AS57" s="30"/>
      <c r="AT57" s="62">
        <v>9.0048001934586779</v>
      </c>
      <c r="AU57" s="30"/>
      <c r="AV57" s="62">
        <v>1.0328214739133064</v>
      </c>
      <c r="AW57" s="30"/>
      <c r="AX57" s="62">
        <v>2.3848286077020737</v>
      </c>
      <c r="AY57" s="30"/>
      <c r="AZ57" s="62">
        <v>57.68272776736594</v>
      </c>
      <c r="BA57" s="30"/>
      <c r="BB57" s="62">
        <v>206.1442597182758</v>
      </c>
      <c r="BC57" s="30"/>
      <c r="BD57" s="62">
        <v>48.628332628015237</v>
      </c>
      <c r="BE57" s="30"/>
      <c r="BF57" s="62">
        <v>14.543507043105011</v>
      </c>
      <c r="BG57" s="30"/>
      <c r="BH57" s="62">
        <v>5.0639411160147514</v>
      </c>
      <c r="BI57" s="30"/>
      <c r="BJ57" s="62">
        <v>7.7854633939906899</v>
      </c>
      <c r="BK57" s="30"/>
      <c r="BL57" s="62">
        <v>282.16550389940147</v>
      </c>
      <c r="BM57" s="33"/>
      <c r="BN57" s="62">
        <v>449.1270267819358</v>
      </c>
      <c r="BO57" s="60"/>
    </row>
    <row r="58" spans="1:88" ht="13.8" thickTop="1" x14ac:dyDescent="0.25">
      <c r="K58" s="30"/>
      <c r="L58" s="31"/>
      <c r="M58" s="30"/>
      <c r="N58" s="31"/>
      <c r="O58" s="30"/>
      <c r="P58" s="31"/>
      <c r="Q58" s="31"/>
      <c r="R58" s="31"/>
      <c r="S58" s="30"/>
      <c r="T58" s="31"/>
      <c r="U58" s="30"/>
      <c r="V58" s="31"/>
      <c r="W58" s="30"/>
      <c r="X58" s="31"/>
      <c r="Y58" s="31"/>
      <c r="Z58" s="32"/>
      <c r="AA58" s="30"/>
      <c r="AB58" s="31"/>
      <c r="AC58" s="30"/>
      <c r="AD58" s="31"/>
      <c r="AE58" s="30"/>
      <c r="AF58" s="31"/>
      <c r="AG58" s="30"/>
      <c r="AH58" s="31"/>
      <c r="AI58" s="30"/>
      <c r="AJ58" s="31"/>
      <c r="AK58" s="31"/>
      <c r="AL58" s="31"/>
      <c r="AM58" s="30"/>
      <c r="AN58" s="31"/>
      <c r="AO58" s="30"/>
      <c r="AP58" s="31"/>
      <c r="AQ58" s="31"/>
      <c r="AR58" s="31"/>
      <c r="AS58" s="31"/>
      <c r="AT58" s="31"/>
      <c r="AU58" s="30"/>
      <c r="AV58" s="31"/>
      <c r="AW58" s="30"/>
      <c r="AX58" s="31"/>
      <c r="AY58" s="31"/>
      <c r="AZ58" s="31"/>
      <c r="BA58" s="30"/>
      <c r="BB58" s="31"/>
      <c r="BC58" s="30"/>
      <c r="BD58" s="31"/>
      <c r="BE58" s="30"/>
      <c r="BF58" s="31"/>
      <c r="BG58" s="30"/>
      <c r="BH58" s="31"/>
      <c r="BI58" s="30"/>
      <c r="BJ58" s="31"/>
      <c r="BK58" s="31"/>
      <c r="BL58" s="32"/>
      <c r="BM58" s="33"/>
      <c r="BN58" s="31"/>
    </row>
    <row r="59" spans="1:88" x14ac:dyDescent="0.25">
      <c r="K59" s="30"/>
      <c r="L59" s="31"/>
      <c r="M59" s="30"/>
      <c r="N59" s="31"/>
      <c r="O59" s="30"/>
      <c r="P59" s="31"/>
      <c r="Q59" s="31"/>
      <c r="R59" s="31"/>
      <c r="S59" s="30"/>
      <c r="T59" s="31"/>
      <c r="U59" s="30"/>
      <c r="V59" s="31"/>
      <c r="W59" s="30"/>
      <c r="X59" s="31"/>
      <c r="Y59" s="31"/>
      <c r="Z59" s="32"/>
      <c r="AA59" s="30"/>
      <c r="AB59" s="31"/>
      <c r="AC59" s="30"/>
      <c r="AD59" s="31"/>
      <c r="AE59" s="30"/>
      <c r="AF59" s="31"/>
      <c r="AG59" s="30"/>
      <c r="AH59" s="31"/>
      <c r="AI59" s="30"/>
      <c r="AJ59" s="31"/>
      <c r="AK59" s="31"/>
      <c r="AL59" s="31"/>
      <c r="AM59" s="30"/>
      <c r="AN59" s="31"/>
      <c r="AO59" s="30"/>
      <c r="AP59" s="31"/>
      <c r="AQ59" s="31"/>
      <c r="AR59" s="31"/>
      <c r="AS59" s="31"/>
      <c r="AT59" s="31"/>
      <c r="AU59" s="30"/>
      <c r="AV59" s="31"/>
      <c r="AW59" s="30"/>
      <c r="AX59" s="31"/>
      <c r="AY59" s="31"/>
      <c r="AZ59" s="31"/>
      <c r="BA59" s="30"/>
      <c r="BB59" s="31"/>
      <c r="BC59" s="30"/>
      <c r="BD59" s="31"/>
      <c r="BE59" s="30"/>
      <c r="BF59" s="31"/>
      <c r="BG59" s="30"/>
      <c r="BH59" s="31"/>
      <c r="BI59" s="30"/>
      <c r="BJ59" s="31"/>
      <c r="BK59" s="31"/>
      <c r="BL59" s="32"/>
      <c r="BM59" s="33"/>
      <c r="BN59" s="31"/>
    </row>
    <row r="60" spans="1:88" x14ac:dyDescent="0.25">
      <c r="A60" s="171"/>
      <c r="K60" s="30"/>
      <c r="L60" s="31"/>
      <c r="M60" s="30"/>
      <c r="N60" s="31"/>
      <c r="O60" s="30"/>
      <c r="P60" s="31"/>
      <c r="Q60" s="31"/>
      <c r="R60" s="31"/>
      <c r="S60" s="30"/>
      <c r="T60" s="31"/>
      <c r="U60" s="30"/>
      <c r="V60" s="31"/>
      <c r="W60" s="30"/>
      <c r="X60" s="31"/>
      <c r="Y60" s="31"/>
      <c r="Z60" s="32"/>
      <c r="AA60" s="30"/>
      <c r="AB60" s="31"/>
      <c r="AC60" s="30"/>
      <c r="AD60" s="31"/>
      <c r="AE60" s="30"/>
      <c r="AF60" s="31"/>
      <c r="AG60" s="30"/>
      <c r="AH60" s="31"/>
      <c r="AI60" s="30"/>
      <c r="AJ60" s="31"/>
      <c r="AK60" s="31"/>
      <c r="AL60" s="31"/>
      <c r="AM60" s="30"/>
      <c r="AN60" s="31"/>
      <c r="AO60" s="30"/>
      <c r="AP60" s="31"/>
      <c r="AQ60" s="31"/>
      <c r="AR60" s="31"/>
      <c r="AS60" s="31"/>
      <c r="AT60" s="31"/>
      <c r="AU60" s="30"/>
      <c r="AV60" s="31"/>
      <c r="AW60" s="30"/>
      <c r="AX60" s="31"/>
      <c r="AY60" s="31"/>
      <c r="AZ60" s="31"/>
      <c r="BA60" s="30"/>
      <c r="BB60" s="31"/>
      <c r="BC60" s="30"/>
      <c r="BD60" s="31"/>
      <c r="BE60" s="30"/>
      <c r="BF60" s="31"/>
      <c r="BG60" s="30"/>
      <c r="BH60" s="31"/>
      <c r="BI60" s="30"/>
      <c r="BJ60" s="31"/>
      <c r="BK60" s="31"/>
      <c r="BL60" s="32"/>
      <c r="BM60" s="33"/>
      <c r="BN60" s="31"/>
    </row>
    <row r="61" spans="1:88" x14ac:dyDescent="0.25">
      <c r="C61" s="107"/>
      <c r="D61" s="18"/>
      <c r="E61" s="18"/>
      <c r="F61" s="18"/>
      <c r="G61" s="23"/>
      <c r="H61" s="18"/>
      <c r="I61" s="18"/>
      <c r="J61" s="23"/>
      <c r="K61" s="56"/>
      <c r="L61" s="60"/>
      <c r="M61" s="56"/>
      <c r="N61" s="60"/>
      <c r="O61" s="56"/>
      <c r="P61" s="60"/>
      <c r="Q61" s="56"/>
      <c r="R61" s="60"/>
      <c r="S61" s="56"/>
      <c r="T61" s="60"/>
      <c r="U61" s="56"/>
      <c r="V61" s="60"/>
      <c r="W61" s="56"/>
      <c r="X61" s="60"/>
      <c r="Y61" s="56"/>
      <c r="Z61" s="60"/>
      <c r="AA61" s="56"/>
      <c r="AB61" s="60"/>
      <c r="AC61" s="56"/>
      <c r="AD61" s="60"/>
      <c r="AE61" s="56"/>
      <c r="AF61" s="60"/>
      <c r="AG61" s="56"/>
      <c r="AH61" s="60"/>
      <c r="AI61" s="56"/>
      <c r="AJ61" s="60"/>
      <c r="AK61" s="56"/>
      <c r="AL61" s="60"/>
      <c r="AM61" s="56"/>
      <c r="AN61" s="60"/>
      <c r="AO61" s="56"/>
      <c r="AP61" s="60"/>
      <c r="AQ61" s="56"/>
      <c r="AR61" s="60"/>
      <c r="AS61" s="56"/>
      <c r="AT61" s="60"/>
      <c r="AU61" s="56"/>
      <c r="AV61" s="60"/>
      <c r="AW61" s="56"/>
      <c r="AX61" s="60"/>
      <c r="AY61" s="56"/>
      <c r="AZ61" s="60"/>
      <c r="BA61" s="56"/>
      <c r="BB61" s="60"/>
      <c r="BC61" s="56"/>
      <c r="BD61" s="60"/>
      <c r="BE61" s="56"/>
      <c r="BF61" s="60"/>
      <c r="BG61" s="56"/>
      <c r="BH61" s="60"/>
      <c r="BI61" s="56"/>
      <c r="BJ61" s="60"/>
      <c r="BK61" s="56"/>
      <c r="BL61" s="60"/>
      <c r="BM61" s="56"/>
      <c r="BN61" s="60"/>
    </row>
    <row r="62" spans="1:88" x14ac:dyDescent="0.25">
      <c r="A62" s="107" t="s">
        <v>108</v>
      </c>
      <c r="B62" s="156">
        <v>45291</v>
      </c>
      <c r="C62" s="107" t="s">
        <v>110</v>
      </c>
      <c r="D62" s="140">
        <v>851</v>
      </c>
      <c r="E62" s="140">
        <v>154882</v>
      </c>
      <c r="F62" s="140">
        <v>6995</v>
      </c>
      <c r="G62" s="139">
        <v>4.5163414728632119E-2</v>
      </c>
      <c r="H62" s="140">
        <v>6995</v>
      </c>
      <c r="I62" s="140">
        <v>6995</v>
      </c>
      <c r="J62" s="139">
        <v>1</v>
      </c>
      <c r="K62" s="141">
        <v>353163</v>
      </c>
      <c r="L62" s="60">
        <v>50.487919942816298</v>
      </c>
      <c r="M62" s="141">
        <v>531547</v>
      </c>
      <c r="N62" s="60">
        <v>75.989563974267327</v>
      </c>
      <c r="O62" s="141">
        <v>1819872</v>
      </c>
      <c r="P62" s="60">
        <v>260.16754824874909</v>
      </c>
      <c r="Q62" s="117">
        <v>2704582</v>
      </c>
      <c r="R62" s="60">
        <v>386.64503216583273</v>
      </c>
      <c r="S62" s="141">
        <v>1701889</v>
      </c>
      <c r="T62" s="60">
        <v>243.30078627591138</v>
      </c>
      <c r="U62" s="141">
        <v>681974</v>
      </c>
      <c r="V62" s="60">
        <v>97.49449606862045</v>
      </c>
      <c r="W62" s="141">
        <v>718908</v>
      </c>
      <c r="X62" s="60">
        <v>102.77455325232309</v>
      </c>
      <c r="Y62" s="117">
        <v>3102771</v>
      </c>
      <c r="Z62" s="60">
        <v>443.56983559685489</v>
      </c>
      <c r="AA62" s="141">
        <v>348343</v>
      </c>
      <c r="AB62" s="60">
        <v>49.798856325947106</v>
      </c>
      <c r="AC62" s="141">
        <v>0</v>
      </c>
      <c r="AD62" s="60">
        <v>0</v>
      </c>
      <c r="AE62" s="141">
        <v>0</v>
      </c>
      <c r="AF62" s="60">
        <v>0</v>
      </c>
      <c r="AG62" s="141">
        <v>0</v>
      </c>
      <c r="AH62" s="60">
        <v>0</v>
      </c>
      <c r="AI62" s="141">
        <v>-63150</v>
      </c>
      <c r="AJ62" s="60">
        <v>-9.0278770550393137</v>
      </c>
      <c r="AK62" s="101">
        <v>285193</v>
      </c>
      <c r="AL62" s="60">
        <v>40.770979270907795</v>
      </c>
      <c r="AM62" s="141">
        <v>1485737</v>
      </c>
      <c r="AN62" s="60">
        <v>212.3998570407434</v>
      </c>
      <c r="AO62" s="141">
        <v>636310</v>
      </c>
      <c r="AP62" s="60">
        <v>90.966404574696213</v>
      </c>
      <c r="AQ62" s="141">
        <v>112645</v>
      </c>
      <c r="AR62" s="60">
        <v>16.103645461043602</v>
      </c>
      <c r="AS62" s="141">
        <v>0</v>
      </c>
      <c r="AT62" s="60">
        <v>0</v>
      </c>
      <c r="AU62" s="141">
        <v>6058</v>
      </c>
      <c r="AV62" s="60">
        <v>0.86604717655468189</v>
      </c>
      <c r="AW62" s="141">
        <v>1373789</v>
      </c>
      <c r="AX62" s="60">
        <v>196.39585418155826</v>
      </c>
      <c r="AY62" s="101">
        <v>3614539</v>
      </c>
      <c r="AZ62" s="60">
        <v>516.73180843459613</v>
      </c>
      <c r="BA62" s="141">
        <v>6295582</v>
      </c>
      <c r="BB62" s="60">
        <v>900.01172265904222</v>
      </c>
      <c r="BC62" s="141">
        <v>3834113</v>
      </c>
      <c r="BD62" s="60">
        <v>548.12194424588995</v>
      </c>
      <c r="BE62" s="141">
        <v>3541289</v>
      </c>
      <c r="BF62" s="60">
        <v>506.26004288777699</v>
      </c>
      <c r="BG62" s="141">
        <v>661407</v>
      </c>
      <c r="BH62" s="60">
        <v>94.554253037884209</v>
      </c>
      <c r="BI62" s="141">
        <v>1187704</v>
      </c>
      <c r="BJ62" s="60">
        <v>169.79328091493923</v>
      </c>
      <c r="BK62" s="101">
        <v>15520095</v>
      </c>
      <c r="BL62" s="60">
        <v>2218.7412437455328</v>
      </c>
      <c r="BM62" s="130">
        <v>25227180</v>
      </c>
      <c r="BN62" s="60">
        <v>3606.4588992137242</v>
      </c>
      <c r="BO62" s="160"/>
    </row>
    <row r="63" spans="1:88" x14ac:dyDescent="0.25">
      <c r="A63" s="107" t="s">
        <v>108</v>
      </c>
      <c r="B63" s="152">
        <v>45473</v>
      </c>
      <c r="C63" s="107" t="s">
        <v>110</v>
      </c>
      <c r="D63" s="52">
        <v>851</v>
      </c>
      <c r="E63" s="52">
        <v>156584</v>
      </c>
      <c r="F63" s="52">
        <v>12440</v>
      </c>
      <c r="G63" s="51">
        <v>7.9446175854493428E-2</v>
      </c>
      <c r="H63" s="52">
        <v>12440</v>
      </c>
      <c r="I63" s="52">
        <v>12440</v>
      </c>
      <c r="J63" s="51">
        <v>1</v>
      </c>
      <c r="K63" s="57">
        <v>290298</v>
      </c>
      <c r="L63" s="61">
        <v>23.335852090032155</v>
      </c>
      <c r="M63" s="57">
        <v>599227</v>
      </c>
      <c r="N63" s="61">
        <v>48.1693729903537</v>
      </c>
      <c r="O63" s="57">
        <v>1873512</v>
      </c>
      <c r="P63" s="61">
        <v>150.60385852090033</v>
      </c>
      <c r="Q63" s="57">
        <v>2763037</v>
      </c>
      <c r="R63" s="61">
        <v>222.10908360128619</v>
      </c>
      <c r="S63" s="57">
        <v>1412761</v>
      </c>
      <c r="T63" s="61">
        <v>113.56599678456591</v>
      </c>
      <c r="U63" s="57">
        <v>654558</v>
      </c>
      <c r="V63" s="61">
        <v>52.617202572347267</v>
      </c>
      <c r="W63" s="57">
        <v>851893</v>
      </c>
      <c r="X63" s="61">
        <v>68.480144694533763</v>
      </c>
      <c r="Y63" s="57">
        <v>2919212</v>
      </c>
      <c r="Z63" s="61">
        <v>234.66334405144693</v>
      </c>
      <c r="AA63" s="57">
        <v>409044</v>
      </c>
      <c r="AB63" s="61">
        <v>32.881350482315113</v>
      </c>
      <c r="AC63" s="57">
        <v>0</v>
      </c>
      <c r="AD63" s="61">
        <v>0</v>
      </c>
      <c r="AE63" s="57">
        <v>0</v>
      </c>
      <c r="AF63" s="61">
        <v>0</v>
      </c>
      <c r="AG63" s="57">
        <v>0</v>
      </c>
      <c r="AH63" s="61">
        <v>0</v>
      </c>
      <c r="AI63" s="57">
        <v>98415</v>
      </c>
      <c r="AJ63" s="61">
        <v>7.9111736334405141</v>
      </c>
      <c r="AK63" s="57">
        <v>507459</v>
      </c>
      <c r="AL63" s="61">
        <v>40.792524115755626</v>
      </c>
      <c r="AM63" s="57">
        <v>1183158</v>
      </c>
      <c r="AN63" s="61">
        <v>95.10916398713826</v>
      </c>
      <c r="AO63" s="57">
        <v>594182</v>
      </c>
      <c r="AP63" s="61">
        <v>47.763826366559485</v>
      </c>
      <c r="AQ63" s="57">
        <v>163242</v>
      </c>
      <c r="AR63" s="61">
        <v>13.122347266881029</v>
      </c>
      <c r="AS63" s="57">
        <v>0</v>
      </c>
      <c r="AT63" s="61">
        <v>0</v>
      </c>
      <c r="AU63" s="57">
        <v>1462</v>
      </c>
      <c r="AV63" s="61">
        <v>0.117524115755627</v>
      </c>
      <c r="AW63" s="57">
        <v>1008000</v>
      </c>
      <c r="AX63" s="61">
        <v>81.028938906752416</v>
      </c>
      <c r="AY63" s="57">
        <v>2950044</v>
      </c>
      <c r="AZ63" s="61">
        <v>237.14180064308681</v>
      </c>
      <c r="BA63" s="57">
        <v>5925502</v>
      </c>
      <c r="BB63" s="61">
        <v>476.32652733118971</v>
      </c>
      <c r="BC63" s="57">
        <v>4125002</v>
      </c>
      <c r="BD63" s="61">
        <v>331.5918006430868</v>
      </c>
      <c r="BE63" s="57">
        <v>3839433</v>
      </c>
      <c r="BF63" s="61">
        <v>308.63609324758841</v>
      </c>
      <c r="BG63" s="57">
        <v>744044</v>
      </c>
      <c r="BH63" s="61">
        <v>59.810610932475882</v>
      </c>
      <c r="BI63" s="57">
        <v>1351126</v>
      </c>
      <c r="BJ63" s="61">
        <v>108.61141479099679</v>
      </c>
      <c r="BK63" s="57">
        <v>15985107</v>
      </c>
      <c r="BL63" s="61">
        <v>1284.9764469453376</v>
      </c>
      <c r="BM63" s="57">
        <v>25124859</v>
      </c>
      <c r="BN63" s="61">
        <v>2019.6831993569131</v>
      </c>
    </row>
    <row r="64" spans="1:88" ht="13.8" thickBot="1" x14ac:dyDescent="0.3">
      <c r="A64" s="11" t="s">
        <v>40</v>
      </c>
      <c r="D64" s="63"/>
      <c r="E64" s="53">
        <v>311466</v>
      </c>
      <c r="F64" s="53">
        <v>19435</v>
      </c>
      <c r="G64" s="15"/>
      <c r="H64" s="92">
        <v>12440</v>
      </c>
      <c r="I64" s="53">
        <v>19435</v>
      </c>
      <c r="J64" s="23"/>
      <c r="K64" s="59">
        <v>643461</v>
      </c>
      <c r="L64" s="60"/>
      <c r="M64" s="59">
        <v>1130774</v>
      </c>
      <c r="N64" s="60"/>
      <c r="O64" s="59">
        <v>3693384</v>
      </c>
      <c r="P64" s="60"/>
      <c r="Q64" s="59">
        <v>5467619</v>
      </c>
      <c r="R64" s="60"/>
      <c r="S64" s="59">
        <v>3114650</v>
      </c>
      <c r="T64" s="60"/>
      <c r="U64" s="59">
        <v>1336532</v>
      </c>
      <c r="V64" s="60"/>
      <c r="W64" s="59">
        <v>1570801</v>
      </c>
      <c r="X64" s="60"/>
      <c r="Y64" s="59">
        <v>6021983</v>
      </c>
      <c r="Z64" s="60"/>
      <c r="AA64" s="59">
        <v>757387</v>
      </c>
      <c r="AB64" s="60"/>
      <c r="AC64" s="59">
        <v>0</v>
      </c>
      <c r="AD64" s="60"/>
      <c r="AE64" s="59">
        <v>0</v>
      </c>
      <c r="AF64" s="60"/>
      <c r="AG64" s="59">
        <v>0</v>
      </c>
      <c r="AH64" s="60"/>
      <c r="AI64" s="59">
        <v>35265</v>
      </c>
      <c r="AJ64" s="60"/>
      <c r="AK64" s="59">
        <v>792652</v>
      </c>
      <c r="AL64" s="60"/>
      <c r="AM64" s="59">
        <v>2668895</v>
      </c>
      <c r="AN64" s="60"/>
      <c r="AO64" s="59">
        <v>1230492</v>
      </c>
      <c r="AP64" s="60"/>
      <c r="AQ64" s="59">
        <v>275887</v>
      </c>
      <c r="AR64" s="60"/>
      <c r="AS64" s="59">
        <v>0</v>
      </c>
      <c r="AT64" s="60"/>
      <c r="AU64" s="59">
        <v>7520</v>
      </c>
      <c r="AV64" s="60"/>
      <c r="AW64" s="59">
        <v>2381789</v>
      </c>
      <c r="AX64" s="60"/>
      <c r="AY64" s="59">
        <v>6564583</v>
      </c>
      <c r="AZ64" s="60"/>
      <c r="BA64" s="59">
        <v>12221084</v>
      </c>
      <c r="BB64" s="60"/>
      <c r="BC64" s="59">
        <v>7959115</v>
      </c>
      <c r="BD64" s="60"/>
      <c r="BE64" s="59">
        <v>7380722</v>
      </c>
      <c r="BF64" s="60"/>
      <c r="BG64" s="59">
        <v>1405451</v>
      </c>
      <c r="BH64" s="60"/>
      <c r="BI64" s="59">
        <v>2538830</v>
      </c>
      <c r="BJ64" s="60"/>
      <c r="BK64" s="59">
        <v>31505202</v>
      </c>
      <c r="BL64" s="60"/>
      <c r="BM64" s="59">
        <v>50352039</v>
      </c>
      <c r="BN64" s="60"/>
    </row>
    <row r="65" spans="1:66" ht="14.4" thickTop="1" thickBot="1" x14ac:dyDescent="0.3">
      <c r="A65" s="11" t="s">
        <v>41</v>
      </c>
      <c r="G65" s="54">
        <v>6.2398464037808299E-2</v>
      </c>
      <c r="J65" s="54">
        <v>1</v>
      </c>
      <c r="K65" s="30"/>
      <c r="L65" s="62">
        <v>33.108361204013377</v>
      </c>
      <c r="M65" s="30"/>
      <c r="N65" s="62">
        <v>58.18235142783638</v>
      </c>
      <c r="O65" s="30"/>
      <c r="P65" s="62">
        <v>190.0377669153589</v>
      </c>
      <c r="Q65" s="30"/>
      <c r="R65" s="62">
        <v>281.32847954720864</v>
      </c>
      <c r="S65" s="30"/>
      <c r="T65" s="62">
        <v>160.25984049395421</v>
      </c>
      <c r="U65" s="30"/>
      <c r="V65" s="62">
        <v>68.769333676357093</v>
      </c>
      <c r="W65" s="30"/>
      <c r="X65" s="62">
        <v>80.823308464111136</v>
      </c>
      <c r="Y65" s="30"/>
      <c r="Z65" s="62">
        <v>309.85248263442242</v>
      </c>
      <c r="AA65" s="30"/>
      <c r="AB65" s="62">
        <v>38.970259840493952</v>
      </c>
      <c r="AC65" s="30"/>
      <c r="AD65" s="62">
        <v>0</v>
      </c>
      <c r="AE65" s="30"/>
      <c r="AF65" s="62">
        <v>0</v>
      </c>
      <c r="AG65" s="30"/>
      <c r="AH65" s="62">
        <v>0</v>
      </c>
      <c r="AI65" s="30"/>
      <c r="AJ65" s="62">
        <v>1.8145099048109081</v>
      </c>
      <c r="AK65" s="30"/>
      <c r="AL65" s="62">
        <v>40.784769745304864</v>
      </c>
      <c r="AM65" s="30"/>
      <c r="AN65" s="62">
        <v>137.32415744790327</v>
      </c>
      <c r="AO65" s="30"/>
      <c r="AP65" s="62">
        <v>63.313197838950344</v>
      </c>
      <c r="AQ65" s="30"/>
      <c r="AR65" s="62">
        <v>14.195369179315668</v>
      </c>
      <c r="AS65" s="30"/>
      <c r="AT65" s="62">
        <v>0</v>
      </c>
      <c r="AU65" s="30"/>
      <c r="AV65" s="62">
        <v>0.38693079495755078</v>
      </c>
      <c r="AW65" s="30"/>
      <c r="AX65" s="62">
        <v>122.55153074350399</v>
      </c>
      <c r="AY65" s="30"/>
      <c r="AZ65" s="62">
        <v>337.77118600463081</v>
      </c>
      <c r="BA65" s="30"/>
      <c r="BB65" s="62">
        <v>628.81831746848468</v>
      </c>
      <c r="BC65" s="30"/>
      <c r="BD65" s="62">
        <v>409.52482634422432</v>
      </c>
      <c r="BE65" s="30"/>
      <c r="BF65" s="62">
        <v>379.76444558785698</v>
      </c>
      <c r="BG65" s="30"/>
      <c r="BH65" s="62">
        <v>72.315461795729348</v>
      </c>
      <c r="BI65" s="30"/>
      <c r="BJ65" s="62">
        <v>130.63184975559557</v>
      </c>
      <c r="BK65" s="30"/>
      <c r="BL65" s="62">
        <v>1621.0549009518909</v>
      </c>
      <c r="BM65" s="30"/>
      <c r="BN65" s="62">
        <v>2590.7918188834578</v>
      </c>
    </row>
    <row r="66" spans="1:66" ht="13.8" thickTop="1" x14ac:dyDescent="0.25">
      <c r="D66" s="18"/>
      <c r="E66" s="18"/>
      <c r="F66" s="18"/>
      <c r="G66" s="23"/>
      <c r="H66" s="18"/>
      <c r="I66" s="18"/>
      <c r="J66" s="23"/>
      <c r="K66" s="56"/>
      <c r="L66" s="60"/>
      <c r="M66" s="56"/>
      <c r="N66" s="60"/>
      <c r="O66" s="56"/>
      <c r="P66" s="60"/>
      <c r="Q66" s="56"/>
      <c r="R66" s="60"/>
      <c r="S66" s="56"/>
      <c r="T66" s="60"/>
      <c r="U66" s="56"/>
      <c r="V66" s="60"/>
      <c r="W66" s="56"/>
      <c r="X66" s="60"/>
      <c r="Y66" s="56"/>
      <c r="Z66" s="60"/>
      <c r="AA66" s="56"/>
      <c r="AB66" s="60"/>
      <c r="AC66" s="56"/>
      <c r="AD66" s="60"/>
      <c r="AE66" s="56"/>
      <c r="AF66" s="60"/>
      <c r="AG66" s="56"/>
      <c r="AH66" s="60"/>
      <c r="AI66" s="56"/>
      <c r="AJ66" s="60"/>
      <c r="AK66" s="56"/>
      <c r="AL66" s="60"/>
      <c r="AM66" s="56"/>
      <c r="AN66" s="60"/>
      <c r="AO66" s="56"/>
      <c r="AP66" s="60"/>
      <c r="AQ66" s="56"/>
      <c r="AR66" s="60"/>
      <c r="AS66" s="56"/>
      <c r="AT66" s="60"/>
      <c r="AU66" s="56"/>
      <c r="AV66" s="60"/>
      <c r="AW66" s="56"/>
      <c r="AX66" s="60"/>
      <c r="AY66" s="56"/>
      <c r="AZ66" s="60"/>
      <c r="BA66" s="56"/>
      <c r="BB66" s="60"/>
      <c r="BC66" s="56"/>
      <c r="BD66" s="60"/>
      <c r="BE66" s="56"/>
      <c r="BF66" s="60"/>
      <c r="BG66" s="56"/>
      <c r="BH66" s="60"/>
      <c r="BI66" s="56"/>
      <c r="BJ66" s="60"/>
      <c r="BK66" s="56"/>
      <c r="BL66" s="60"/>
      <c r="BM66" s="56"/>
      <c r="BN66" s="60"/>
    </row>
    <row r="67" spans="1:66" x14ac:dyDescent="0.25">
      <c r="C67" s="107"/>
      <c r="D67" s="18"/>
      <c r="E67" s="18"/>
      <c r="F67" s="18"/>
      <c r="G67" s="23"/>
      <c r="H67" s="18"/>
      <c r="I67" s="18"/>
      <c r="J67" s="23"/>
      <c r="K67" s="56"/>
      <c r="L67" s="60"/>
      <c r="M67" s="56"/>
      <c r="N67" s="60"/>
      <c r="O67" s="56"/>
      <c r="P67" s="60"/>
      <c r="Q67" s="56"/>
      <c r="R67" s="60"/>
      <c r="S67" s="56"/>
      <c r="T67" s="60"/>
      <c r="U67" s="56"/>
      <c r="V67" s="60"/>
      <c r="W67" s="56"/>
      <c r="X67" s="60"/>
      <c r="Y67" s="56"/>
      <c r="Z67" s="60"/>
      <c r="AA67" s="56"/>
      <c r="AB67" s="60"/>
      <c r="AC67" s="56"/>
      <c r="AD67" s="60"/>
      <c r="AE67" s="56"/>
      <c r="AF67" s="60"/>
      <c r="AG67" s="56"/>
      <c r="AH67" s="60"/>
      <c r="AI67" s="56"/>
      <c r="AJ67" s="60"/>
      <c r="AK67" s="56"/>
      <c r="AL67" s="60"/>
      <c r="AM67" s="56"/>
      <c r="AN67" s="60"/>
      <c r="AO67" s="56"/>
      <c r="AP67" s="60"/>
      <c r="AQ67" s="56"/>
      <c r="AR67" s="60"/>
      <c r="AS67" s="56"/>
      <c r="AT67" s="60"/>
      <c r="AU67" s="56"/>
      <c r="AV67" s="60"/>
      <c r="AW67" s="56"/>
      <c r="AX67" s="60"/>
      <c r="AY67" s="56"/>
      <c r="AZ67" s="60"/>
      <c r="BA67" s="56"/>
      <c r="BB67" s="60"/>
      <c r="BC67" s="56"/>
      <c r="BD67" s="60"/>
      <c r="BE67" s="56"/>
      <c r="BF67" s="60"/>
      <c r="BG67" s="56"/>
      <c r="BH67" s="60"/>
      <c r="BI67" s="56"/>
      <c r="BJ67" s="60"/>
      <c r="BK67" s="56"/>
      <c r="BL67" s="60"/>
      <c r="BM67" s="56"/>
      <c r="BN67" s="60"/>
    </row>
    <row r="68" spans="1:66" x14ac:dyDescent="0.25">
      <c r="A68" s="107" t="s">
        <v>109</v>
      </c>
      <c r="B68" s="156">
        <v>45291</v>
      </c>
      <c r="C68" s="107" t="s">
        <v>111</v>
      </c>
      <c r="D68" s="140">
        <v>639</v>
      </c>
      <c r="E68" s="140">
        <v>116298</v>
      </c>
      <c r="F68" s="140">
        <v>22140</v>
      </c>
      <c r="G68" s="139">
        <v>0.19037300727441572</v>
      </c>
      <c r="H68" s="140">
        <v>22140</v>
      </c>
      <c r="I68" s="140">
        <v>22140</v>
      </c>
      <c r="J68" s="139">
        <v>1</v>
      </c>
      <c r="K68" s="141">
        <v>445729</v>
      </c>
      <c r="L68" s="60">
        <v>20.132294489611564</v>
      </c>
      <c r="M68" s="141">
        <v>694223</v>
      </c>
      <c r="N68" s="60">
        <v>31.356052393857272</v>
      </c>
      <c r="O68" s="141">
        <v>2034058</v>
      </c>
      <c r="P68" s="60">
        <v>91.872538392050586</v>
      </c>
      <c r="Q68" s="141">
        <v>3174010</v>
      </c>
      <c r="R68" s="60">
        <v>143.36088527551942</v>
      </c>
      <c r="S68" s="141">
        <v>723474</v>
      </c>
      <c r="T68" s="60">
        <v>32.677235772357726</v>
      </c>
      <c r="U68" s="141">
        <v>583856</v>
      </c>
      <c r="V68" s="60">
        <v>26.371093044263777</v>
      </c>
      <c r="W68" s="141">
        <v>5394736</v>
      </c>
      <c r="X68" s="60">
        <v>243.6646793134598</v>
      </c>
      <c r="Y68" s="141">
        <v>6702066</v>
      </c>
      <c r="Z68" s="60">
        <v>302.71300813008133</v>
      </c>
      <c r="AA68" s="141">
        <v>429439</v>
      </c>
      <c r="AB68" s="60">
        <v>19.396522131887984</v>
      </c>
      <c r="AC68" s="141">
        <v>0</v>
      </c>
      <c r="AD68" s="60">
        <v>0</v>
      </c>
      <c r="AE68" s="141">
        <v>0</v>
      </c>
      <c r="AF68" s="60">
        <v>0</v>
      </c>
      <c r="AG68" s="141">
        <v>0</v>
      </c>
      <c r="AH68" s="60">
        <v>0</v>
      </c>
      <c r="AI68" s="141">
        <v>57770</v>
      </c>
      <c r="AJ68" s="60">
        <v>2.6093044263775971</v>
      </c>
      <c r="AK68" s="141">
        <v>487209</v>
      </c>
      <c r="AL68" s="60">
        <v>22.005826558265582</v>
      </c>
      <c r="AM68" s="141">
        <v>1418875</v>
      </c>
      <c r="AN68" s="60">
        <v>64.086495031616977</v>
      </c>
      <c r="AO68" s="141">
        <v>915689</v>
      </c>
      <c r="AP68" s="60">
        <v>41.359033423667569</v>
      </c>
      <c r="AQ68" s="141">
        <v>545365</v>
      </c>
      <c r="AR68" s="60">
        <v>24.632565492321589</v>
      </c>
      <c r="AS68" s="141">
        <v>1245952</v>
      </c>
      <c r="AT68" s="60">
        <v>56.276061427280936</v>
      </c>
      <c r="AU68" s="141">
        <v>213755</v>
      </c>
      <c r="AV68" s="60">
        <v>9.6546973803071356</v>
      </c>
      <c r="AW68" s="141">
        <v>299287</v>
      </c>
      <c r="AX68" s="60">
        <v>13.517931345980127</v>
      </c>
      <c r="AY68" s="141">
        <v>4638923</v>
      </c>
      <c r="AZ68" s="60">
        <v>209.52678410117431</v>
      </c>
      <c r="BA68" s="141">
        <v>8663386</v>
      </c>
      <c r="BB68" s="60">
        <v>391.30018066847333</v>
      </c>
      <c r="BC68" s="141">
        <v>5535828</v>
      </c>
      <c r="BD68" s="60">
        <v>250.03739837398373</v>
      </c>
      <c r="BE68" s="141">
        <v>0</v>
      </c>
      <c r="BF68" s="60">
        <v>0</v>
      </c>
      <c r="BG68" s="141">
        <v>321660</v>
      </c>
      <c r="BH68" s="60">
        <v>14.528455284552846</v>
      </c>
      <c r="BI68" s="141">
        <v>188197</v>
      </c>
      <c r="BJ68" s="60">
        <v>8.5003161698283645</v>
      </c>
      <c r="BK68" s="141">
        <v>14709071</v>
      </c>
      <c r="BL68" s="60">
        <v>664.36635049683832</v>
      </c>
      <c r="BM68" s="141">
        <v>29711279</v>
      </c>
      <c r="BN68" s="60">
        <v>1341.9728545618791</v>
      </c>
    </row>
    <row r="69" spans="1:66" x14ac:dyDescent="0.25">
      <c r="A69" s="107" t="s">
        <v>109</v>
      </c>
      <c r="B69" s="152">
        <v>45473</v>
      </c>
      <c r="C69" s="107" t="s">
        <v>111</v>
      </c>
      <c r="D69" s="52">
        <v>639</v>
      </c>
      <c r="E69" s="52">
        <v>117576</v>
      </c>
      <c r="F69" s="52">
        <v>22267</v>
      </c>
      <c r="G69" s="51">
        <v>0.18938388786827243</v>
      </c>
      <c r="H69" s="52">
        <v>22267</v>
      </c>
      <c r="I69" s="52">
        <v>22267</v>
      </c>
      <c r="J69" s="51">
        <v>1</v>
      </c>
      <c r="K69" s="57">
        <v>421643</v>
      </c>
      <c r="L69" s="61">
        <v>18.935779404499932</v>
      </c>
      <c r="M69" s="57">
        <v>648958</v>
      </c>
      <c r="N69" s="61">
        <v>29.144384066106795</v>
      </c>
      <c r="O69" s="57">
        <v>2316079</v>
      </c>
      <c r="P69" s="61">
        <v>104.01396685678358</v>
      </c>
      <c r="Q69" s="57">
        <v>3386680</v>
      </c>
      <c r="R69" s="61">
        <v>152.0941303273903</v>
      </c>
      <c r="S69" s="57">
        <v>868864</v>
      </c>
      <c r="T69" s="61">
        <v>39.02025418781156</v>
      </c>
      <c r="U69" s="57">
        <v>579957</v>
      </c>
      <c r="V69" s="61">
        <v>26.045583149952844</v>
      </c>
      <c r="W69" s="57">
        <v>4960646</v>
      </c>
      <c r="X69" s="61">
        <v>222.78016796155745</v>
      </c>
      <c r="Y69" s="57">
        <v>6409467</v>
      </c>
      <c r="Z69" s="61">
        <v>287.84600529932186</v>
      </c>
      <c r="AA69" s="57">
        <v>411072</v>
      </c>
      <c r="AB69" s="61">
        <v>18.461041002380203</v>
      </c>
      <c r="AC69" s="57">
        <v>0</v>
      </c>
      <c r="AD69" s="61">
        <v>0</v>
      </c>
      <c r="AE69" s="57">
        <v>0</v>
      </c>
      <c r="AF69" s="61">
        <v>0</v>
      </c>
      <c r="AG69" s="57">
        <v>0</v>
      </c>
      <c r="AH69" s="61">
        <v>0</v>
      </c>
      <c r="AI69" s="57">
        <v>110599</v>
      </c>
      <c r="AJ69" s="61">
        <v>4.9669466025957698</v>
      </c>
      <c r="AK69" s="57">
        <v>521671</v>
      </c>
      <c r="AL69" s="61">
        <v>23.427987604975971</v>
      </c>
      <c r="AM69" s="57">
        <v>1326893</v>
      </c>
      <c r="AN69" s="61">
        <v>59.590110926483135</v>
      </c>
      <c r="AO69" s="57">
        <v>877992</v>
      </c>
      <c r="AP69" s="61">
        <v>39.430188170835763</v>
      </c>
      <c r="AQ69" s="57">
        <v>606477</v>
      </c>
      <c r="AR69" s="61">
        <v>27.236583284681366</v>
      </c>
      <c r="AS69" s="57">
        <v>590175</v>
      </c>
      <c r="AT69" s="61">
        <v>26.5044684959806</v>
      </c>
      <c r="AU69" s="57">
        <v>215675</v>
      </c>
      <c r="AV69" s="61">
        <v>9.6858579961377824</v>
      </c>
      <c r="AW69" s="57">
        <v>325720</v>
      </c>
      <c r="AX69" s="61">
        <v>14.627924731665694</v>
      </c>
      <c r="AY69" s="57">
        <v>3942932</v>
      </c>
      <c r="AZ69" s="61">
        <v>177.07513360578434</v>
      </c>
      <c r="BA69" s="57">
        <v>8579412</v>
      </c>
      <c r="BB69" s="61">
        <v>385.29716621008669</v>
      </c>
      <c r="BC69" s="57">
        <v>5360583</v>
      </c>
      <c r="BD69" s="61">
        <v>240.74114159967664</v>
      </c>
      <c r="BE69" s="57">
        <v>0</v>
      </c>
      <c r="BF69" s="61">
        <v>0</v>
      </c>
      <c r="BG69" s="57">
        <v>335888</v>
      </c>
      <c r="BH69" s="61">
        <v>15.084564602326312</v>
      </c>
      <c r="BI69" s="57">
        <v>300459</v>
      </c>
      <c r="BJ69" s="61">
        <v>13.493465666681637</v>
      </c>
      <c r="BK69" s="57">
        <v>14576342</v>
      </c>
      <c r="BL69" s="61">
        <v>654.61633807877126</v>
      </c>
      <c r="BM69" s="57">
        <v>28837092</v>
      </c>
      <c r="BN69" s="61">
        <v>1295.0595949162439</v>
      </c>
    </row>
    <row r="70" spans="1:66" ht="13.8" thickBot="1" x14ac:dyDescent="0.3">
      <c r="A70" s="11" t="s">
        <v>40</v>
      </c>
      <c r="D70" s="63"/>
      <c r="E70" s="53">
        <v>233874</v>
      </c>
      <c r="F70" s="53">
        <v>44407</v>
      </c>
      <c r="G70" s="15"/>
      <c r="H70" s="92">
        <v>22267</v>
      </c>
      <c r="I70" s="53">
        <v>44407</v>
      </c>
      <c r="J70" s="23"/>
      <c r="K70" s="59">
        <v>867372</v>
      </c>
      <c r="L70" s="60"/>
      <c r="M70" s="59">
        <v>1343181</v>
      </c>
      <c r="N70" s="60"/>
      <c r="O70" s="59">
        <v>4350137</v>
      </c>
      <c r="P70" s="60"/>
      <c r="Q70" s="59">
        <v>6560690</v>
      </c>
      <c r="R70" s="60"/>
      <c r="S70" s="59">
        <v>1592338</v>
      </c>
      <c r="T70" s="60"/>
      <c r="U70" s="59">
        <v>1163813</v>
      </c>
      <c r="V70" s="60"/>
      <c r="W70" s="59">
        <v>10355382</v>
      </c>
      <c r="X70" s="60"/>
      <c r="Y70" s="59">
        <v>13111533</v>
      </c>
      <c r="Z70" s="60"/>
      <c r="AA70" s="59">
        <v>840511</v>
      </c>
      <c r="AB70" s="60"/>
      <c r="AC70" s="59">
        <v>0</v>
      </c>
      <c r="AD70" s="60"/>
      <c r="AE70" s="59">
        <v>0</v>
      </c>
      <c r="AF70" s="60"/>
      <c r="AG70" s="59">
        <v>0</v>
      </c>
      <c r="AH70" s="60"/>
      <c r="AI70" s="59">
        <v>168369</v>
      </c>
      <c r="AJ70" s="60"/>
      <c r="AK70" s="59">
        <v>1008880</v>
      </c>
      <c r="AL70" s="60"/>
      <c r="AM70" s="59">
        <v>2745768</v>
      </c>
      <c r="AN70" s="60"/>
      <c r="AO70" s="59">
        <v>1793681</v>
      </c>
      <c r="AP70" s="60"/>
      <c r="AQ70" s="59">
        <v>1151842</v>
      </c>
      <c r="AR70" s="60"/>
      <c r="AS70" s="59">
        <v>1836127</v>
      </c>
      <c r="AT70" s="60"/>
      <c r="AU70" s="59">
        <v>429430</v>
      </c>
      <c r="AV70" s="60"/>
      <c r="AW70" s="59">
        <v>625007</v>
      </c>
      <c r="AX70" s="60"/>
      <c r="AY70" s="59">
        <v>8581855</v>
      </c>
      <c r="AZ70" s="60"/>
      <c r="BA70" s="59">
        <v>17242798</v>
      </c>
      <c r="BB70" s="60"/>
      <c r="BC70" s="59">
        <v>10896411</v>
      </c>
      <c r="BD70" s="60"/>
      <c r="BE70" s="59">
        <v>0</v>
      </c>
      <c r="BF70" s="60"/>
      <c r="BG70" s="59">
        <v>657548</v>
      </c>
      <c r="BH70" s="60"/>
      <c r="BI70" s="59">
        <v>488656</v>
      </c>
      <c r="BJ70" s="60"/>
      <c r="BK70" s="59">
        <v>29285413</v>
      </c>
      <c r="BL70" s="60"/>
      <c r="BM70" s="59">
        <v>58548371</v>
      </c>
      <c r="BN70" s="60"/>
    </row>
    <row r="71" spans="1:66" ht="14.4" thickTop="1" thickBot="1" x14ac:dyDescent="0.3">
      <c r="A71" s="11" t="s">
        <v>41</v>
      </c>
      <c r="G71" s="54">
        <v>0.18987574505930543</v>
      </c>
      <c r="J71" s="54">
        <v>1</v>
      </c>
      <c r="K71" s="30"/>
      <c r="L71" s="62">
        <v>19.53232598464206</v>
      </c>
      <c r="M71" s="30"/>
      <c r="N71" s="62">
        <v>30.247055644380392</v>
      </c>
      <c r="O71" s="30"/>
      <c r="P71" s="62">
        <v>97.960614317562545</v>
      </c>
      <c r="Q71" s="30"/>
      <c r="R71" s="62">
        <v>147.739995946585</v>
      </c>
      <c r="S71" s="30"/>
      <c r="T71" s="62">
        <v>35.857815209313848</v>
      </c>
      <c r="U71" s="30"/>
      <c r="V71" s="62">
        <v>26.207872632693043</v>
      </c>
      <c r="W71" s="30"/>
      <c r="X71" s="62">
        <v>233.19255973157385</v>
      </c>
      <c r="Y71" s="30"/>
      <c r="Z71" s="62">
        <v>295.25824757358072</v>
      </c>
      <c r="AA71" s="30"/>
      <c r="AB71" s="62">
        <v>18.927443871461705</v>
      </c>
      <c r="AC71" s="30"/>
      <c r="AD71" s="62">
        <v>0</v>
      </c>
      <c r="AE71" s="30"/>
      <c r="AF71" s="62">
        <v>0</v>
      </c>
      <c r="AG71" s="30"/>
      <c r="AH71" s="62">
        <v>0</v>
      </c>
      <c r="AI71" s="30"/>
      <c r="AJ71" s="62">
        <v>3.7914968360844012</v>
      </c>
      <c r="AK71" s="30"/>
      <c r="AL71" s="62">
        <v>22.718940707546107</v>
      </c>
      <c r="AM71" s="30"/>
      <c r="AN71" s="62">
        <v>61.831873353300153</v>
      </c>
      <c r="AO71" s="30"/>
      <c r="AP71" s="62">
        <v>40.391852635845702</v>
      </c>
      <c r="AQ71" s="30"/>
      <c r="AR71" s="62">
        <v>25.938298016078548</v>
      </c>
      <c r="AS71" s="30"/>
      <c r="AT71" s="62">
        <v>41.347692931294617</v>
      </c>
      <c r="AU71" s="30"/>
      <c r="AV71" s="62">
        <v>9.6703222464926704</v>
      </c>
      <c r="AW71" s="30"/>
      <c r="AX71" s="62">
        <v>14.074515279122661</v>
      </c>
      <c r="AY71" s="30"/>
      <c r="AZ71" s="62">
        <v>193.25455446213434</v>
      </c>
      <c r="BA71" s="30"/>
      <c r="BB71" s="62">
        <v>388.29008940031974</v>
      </c>
      <c r="BC71" s="30"/>
      <c r="BD71" s="62">
        <v>245.37597676042066</v>
      </c>
      <c r="BE71" s="30"/>
      <c r="BF71" s="62">
        <v>0</v>
      </c>
      <c r="BG71" s="30"/>
      <c r="BH71" s="62">
        <v>14.807305154592745</v>
      </c>
      <c r="BI71" s="30"/>
      <c r="BJ71" s="62">
        <v>11.004030896029905</v>
      </c>
      <c r="BK71" s="30"/>
      <c r="BL71" s="62">
        <v>659.47740221136303</v>
      </c>
      <c r="BM71" s="30"/>
      <c r="BN71" s="62">
        <v>1318.4491409012094</v>
      </c>
    </row>
    <row r="72" spans="1:66" ht="13.8" thickTop="1" x14ac:dyDescent="0.25">
      <c r="H72" s="18"/>
      <c r="J72" s="23"/>
      <c r="K72" s="58"/>
      <c r="L72" s="60"/>
      <c r="M72" s="58"/>
      <c r="N72" s="60"/>
      <c r="O72" s="58"/>
      <c r="P72" s="60"/>
      <c r="Q72" s="60"/>
      <c r="R72" s="60"/>
      <c r="S72" s="58"/>
      <c r="T72" s="60"/>
      <c r="U72" s="58"/>
      <c r="V72" s="60"/>
      <c r="W72" s="58"/>
      <c r="X72" s="60"/>
      <c r="Y72" s="60"/>
      <c r="Z72" s="60"/>
      <c r="AA72" s="58"/>
      <c r="AB72" s="60"/>
      <c r="AC72" s="58"/>
      <c r="AD72" s="60"/>
      <c r="AE72" s="58"/>
      <c r="AF72" s="60"/>
      <c r="AG72" s="58"/>
      <c r="AH72" s="60"/>
      <c r="AI72" s="58"/>
      <c r="AJ72" s="60"/>
      <c r="AK72" s="60"/>
      <c r="AL72" s="60"/>
      <c r="AM72" s="58"/>
      <c r="AN72" s="60"/>
      <c r="AO72" s="58"/>
      <c r="AP72" s="60"/>
      <c r="AQ72" s="60"/>
      <c r="AR72" s="60"/>
      <c r="AS72" s="60"/>
      <c r="AT72" s="60"/>
      <c r="AU72" s="58"/>
      <c r="AV72" s="60"/>
      <c r="AW72" s="58"/>
      <c r="AX72" s="60"/>
      <c r="AY72" s="60"/>
      <c r="AZ72" s="60"/>
      <c r="BA72" s="58"/>
      <c r="BB72" s="60"/>
      <c r="BC72" s="58"/>
      <c r="BD72" s="60"/>
      <c r="BE72" s="58"/>
      <c r="BF72" s="60"/>
      <c r="BG72" s="58"/>
      <c r="BH72" s="60"/>
      <c r="BI72" s="58"/>
      <c r="BJ72" s="60"/>
      <c r="BK72" s="60"/>
      <c r="BL72" s="60"/>
      <c r="BM72" s="58"/>
      <c r="BN72" s="60"/>
    </row>
    <row r="73" spans="1:66" x14ac:dyDescent="0.25">
      <c r="H73" s="18"/>
      <c r="J73" s="23"/>
      <c r="K73" s="58"/>
      <c r="L73" s="60"/>
      <c r="M73" s="58"/>
      <c r="N73" s="60"/>
      <c r="O73" s="58"/>
      <c r="P73" s="60"/>
      <c r="Q73" s="60"/>
      <c r="R73" s="60"/>
      <c r="S73" s="58"/>
      <c r="T73" s="60"/>
      <c r="U73" s="58"/>
      <c r="V73" s="60"/>
      <c r="W73" s="58"/>
      <c r="X73" s="60"/>
      <c r="Y73" s="60"/>
      <c r="Z73" s="60"/>
      <c r="AA73" s="58"/>
      <c r="AB73" s="60"/>
      <c r="AC73" s="58"/>
      <c r="AD73" s="60"/>
      <c r="AE73" s="58"/>
      <c r="AF73" s="60"/>
      <c r="AG73" s="58"/>
      <c r="AH73" s="60"/>
      <c r="AI73" s="58"/>
      <c r="AJ73" s="60"/>
      <c r="AK73" s="60"/>
      <c r="AL73" s="60"/>
      <c r="AM73" s="58"/>
      <c r="AN73" s="60"/>
      <c r="AO73" s="58"/>
      <c r="AP73" s="60"/>
      <c r="AQ73" s="60"/>
      <c r="AR73" s="60"/>
      <c r="AS73" s="60"/>
      <c r="AT73" s="60"/>
      <c r="AU73" s="58"/>
      <c r="AV73" s="60"/>
      <c r="AW73" s="58"/>
      <c r="AX73" s="60"/>
      <c r="AY73" s="60"/>
      <c r="AZ73" s="60"/>
      <c r="BA73" s="58"/>
      <c r="BB73" s="60"/>
      <c r="BC73" s="58"/>
      <c r="BD73" s="60"/>
      <c r="BE73" s="58"/>
      <c r="BF73" s="60"/>
      <c r="BG73" s="58"/>
      <c r="BH73" s="60"/>
      <c r="BI73" s="58"/>
      <c r="BJ73" s="60"/>
      <c r="BK73" s="60"/>
      <c r="BL73" s="60"/>
      <c r="BM73" s="58"/>
      <c r="BN73" s="60"/>
    </row>
    <row r="74" spans="1:66" ht="13.8" thickBot="1" x14ac:dyDescent="0.3">
      <c r="A74" s="10" t="s">
        <v>74</v>
      </c>
      <c r="D74" s="53">
        <v>1490</v>
      </c>
      <c r="E74" s="53">
        <v>545340</v>
      </c>
      <c r="F74" s="53">
        <v>63842</v>
      </c>
      <c r="G74" s="15"/>
      <c r="H74" s="53">
        <v>34707</v>
      </c>
      <c r="I74" s="53">
        <v>63842</v>
      </c>
      <c r="J74" s="23"/>
      <c r="K74" s="59">
        <v>1510833</v>
      </c>
      <c r="L74" s="60"/>
      <c r="M74" s="59">
        <v>2473955</v>
      </c>
      <c r="N74" s="60"/>
      <c r="O74" s="59">
        <v>8043521</v>
      </c>
      <c r="P74" s="60"/>
      <c r="Q74" s="59">
        <v>12028309</v>
      </c>
      <c r="R74" s="60"/>
      <c r="S74" s="59">
        <v>4706988</v>
      </c>
      <c r="T74" s="60"/>
      <c r="U74" s="59">
        <v>2500345</v>
      </c>
      <c r="V74" s="60"/>
      <c r="W74" s="59">
        <v>11926183</v>
      </c>
      <c r="X74" s="60"/>
      <c r="Y74" s="59">
        <v>19133516</v>
      </c>
      <c r="Z74" s="60"/>
      <c r="AA74" s="59">
        <v>1597898</v>
      </c>
      <c r="AB74" s="60"/>
      <c r="AC74" s="59">
        <v>0</v>
      </c>
      <c r="AD74" s="60"/>
      <c r="AE74" s="59">
        <v>0</v>
      </c>
      <c r="AF74" s="60"/>
      <c r="AG74" s="59">
        <v>0</v>
      </c>
      <c r="AH74" s="60"/>
      <c r="AI74" s="59">
        <v>203634</v>
      </c>
      <c r="AJ74" s="60"/>
      <c r="AK74" s="59">
        <v>1801532</v>
      </c>
      <c r="AL74" s="60"/>
      <c r="AM74" s="59">
        <v>5414663</v>
      </c>
      <c r="AN74" s="60"/>
      <c r="AO74" s="59">
        <v>3024173</v>
      </c>
      <c r="AP74" s="60"/>
      <c r="AQ74" s="59">
        <v>1427729</v>
      </c>
      <c r="AR74" s="60"/>
      <c r="AS74" s="59">
        <v>1836127</v>
      </c>
      <c r="AT74" s="60"/>
      <c r="AU74" s="59">
        <v>436950</v>
      </c>
      <c r="AV74" s="60"/>
      <c r="AW74" s="59">
        <v>3006796</v>
      </c>
      <c r="AX74" s="60"/>
      <c r="AY74" s="59">
        <v>15146438</v>
      </c>
      <c r="AZ74" s="60"/>
      <c r="BA74" s="59">
        <v>29463882</v>
      </c>
      <c r="BB74" s="60"/>
      <c r="BC74" s="59">
        <v>18855526</v>
      </c>
      <c r="BD74" s="60"/>
      <c r="BE74" s="59">
        <v>7380722</v>
      </c>
      <c r="BF74" s="60"/>
      <c r="BG74" s="59">
        <v>2062999</v>
      </c>
      <c r="BH74" s="60"/>
      <c r="BI74" s="59">
        <v>3027486</v>
      </c>
      <c r="BJ74" s="60"/>
      <c r="BK74" s="59">
        <v>60790615</v>
      </c>
      <c r="BL74" s="60"/>
      <c r="BM74" s="59">
        <v>108900410</v>
      </c>
      <c r="BN74" s="60"/>
    </row>
    <row r="75" spans="1:66" ht="14.4" thickTop="1" thickBot="1" x14ac:dyDescent="0.3">
      <c r="A75" s="10" t="s">
        <v>75</v>
      </c>
      <c r="G75" s="54">
        <v>0.11706825099937654</v>
      </c>
      <c r="J75" s="54">
        <v>1</v>
      </c>
      <c r="K75" s="30"/>
      <c r="L75" s="62">
        <v>23.665189060493091</v>
      </c>
      <c r="M75" s="30"/>
      <c r="N75" s="62">
        <v>38.751213934400553</v>
      </c>
      <c r="O75" s="30"/>
      <c r="P75" s="62">
        <v>125.99105604461013</v>
      </c>
      <c r="Q75" s="30"/>
      <c r="R75" s="62">
        <v>188.40745903950378</v>
      </c>
      <c r="S75" s="30"/>
      <c r="T75" s="62">
        <v>73.728705241063878</v>
      </c>
      <c r="U75" s="30"/>
      <c r="V75" s="62">
        <v>39.164578177375397</v>
      </c>
      <c r="W75" s="30"/>
      <c r="X75" s="62">
        <v>186.80779110930109</v>
      </c>
      <c r="Y75" s="30"/>
      <c r="Z75" s="62">
        <v>299.70107452774033</v>
      </c>
      <c r="AA75" s="30"/>
      <c r="AB75" s="62">
        <v>25.028946461577018</v>
      </c>
      <c r="AC75" s="30"/>
      <c r="AD75" s="62">
        <v>0</v>
      </c>
      <c r="AE75" s="30"/>
      <c r="AF75" s="62">
        <v>0</v>
      </c>
      <c r="AG75" s="30"/>
      <c r="AH75" s="62">
        <v>0</v>
      </c>
      <c r="AI75" s="30"/>
      <c r="AJ75" s="62">
        <v>3.189655712540334</v>
      </c>
      <c r="AK75" s="30"/>
      <c r="AL75" s="62">
        <v>28.218602174117351</v>
      </c>
      <c r="AM75" s="30"/>
      <c r="AN75" s="62">
        <v>84.813492685066251</v>
      </c>
      <c r="AO75" s="30"/>
      <c r="AP75" s="62">
        <v>47.36964694088531</v>
      </c>
      <c r="AQ75" s="30"/>
      <c r="AR75" s="62">
        <v>22.363475455029604</v>
      </c>
      <c r="AS75" s="30"/>
      <c r="AT75" s="62">
        <v>28.760486826853796</v>
      </c>
      <c r="AU75" s="30"/>
      <c r="AV75" s="62">
        <v>6.8442404686569969</v>
      </c>
      <c r="AW75" s="30"/>
      <c r="AX75" s="62">
        <v>47.097459352777172</v>
      </c>
      <c r="AY75" s="30"/>
      <c r="AZ75" s="62">
        <v>237.24880172926913</v>
      </c>
      <c r="BA75" s="30"/>
      <c r="BB75" s="62">
        <v>461.51251527207796</v>
      </c>
      <c r="BC75" s="30"/>
      <c r="BD75" s="62">
        <v>295.34673099213683</v>
      </c>
      <c r="BE75" s="30"/>
      <c r="BF75" s="62">
        <v>115.60919144137088</v>
      </c>
      <c r="BG75" s="30"/>
      <c r="BH75" s="62">
        <v>32.314134895523324</v>
      </c>
      <c r="BI75" s="30"/>
      <c r="BJ75" s="62">
        <v>47.421540678550173</v>
      </c>
      <c r="BK75" s="30"/>
      <c r="BL75" s="62">
        <v>952.20411327965917</v>
      </c>
      <c r="BM75" s="30"/>
      <c r="BN75" s="62">
        <v>1705.7800507502898</v>
      </c>
    </row>
    <row r="76" spans="1:66" ht="13.8" thickTop="1" x14ac:dyDescent="0.25">
      <c r="G76" s="139"/>
      <c r="J76" s="139"/>
      <c r="K76" s="30"/>
      <c r="L76" s="60"/>
      <c r="M76" s="30"/>
      <c r="N76" s="60"/>
      <c r="O76" s="30"/>
      <c r="P76" s="60"/>
      <c r="Q76" s="30"/>
      <c r="R76" s="60"/>
      <c r="S76" s="30"/>
      <c r="T76" s="60"/>
      <c r="U76" s="30"/>
      <c r="V76" s="60"/>
      <c r="W76" s="30"/>
      <c r="X76" s="60"/>
      <c r="Y76" s="30"/>
      <c r="Z76" s="60"/>
      <c r="AA76" s="30"/>
      <c r="AB76" s="60"/>
      <c r="AC76" s="30"/>
      <c r="AD76" s="60"/>
      <c r="AE76" s="30"/>
      <c r="AF76" s="60"/>
      <c r="AG76" s="30"/>
      <c r="AH76" s="60"/>
      <c r="AI76" s="30"/>
      <c r="AJ76" s="60"/>
      <c r="AK76" s="30"/>
      <c r="AL76" s="60"/>
      <c r="AM76" s="30"/>
      <c r="AN76" s="60"/>
      <c r="AO76" s="30"/>
      <c r="AP76" s="60"/>
      <c r="AQ76" s="30"/>
      <c r="AR76" s="60"/>
      <c r="AS76" s="30"/>
      <c r="AT76" s="60"/>
      <c r="AU76" s="30"/>
      <c r="AV76" s="60"/>
      <c r="AW76" s="30"/>
      <c r="AX76" s="60"/>
      <c r="AY76" s="30"/>
      <c r="AZ76" s="60"/>
      <c r="BA76" s="30"/>
      <c r="BB76" s="60"/>
      <c r="BC76" s="30"/>
      <c r="BD76" s="60"/>
      <c r="BE76" s="30"/>
      <c r="BF76" s="60"/>
      <c r="BG76" s="30"/>
      <c r="BH76" s="60"/>
      <c r="BI76" s="30"/>
      <c r="BJ76" s="60"/>
      <c r="BK76" s="30"/>
      <c r="BL76" s="60"/>
      <c r="BM76" s="30"/>
      <c r="BN76" s="60"/>
    </row>
    <row r="77" spans="1:66" x14ac:dyDescent="0.25">
      <c r="A77" s="138"/>
      <c r="B77" s="157"/>
      <c r="C77" s="142"/>
      <c r="D77" s="142"/>
      <c r="E77" s="142"/>
      <c r="F77" s="142"/>
      <c r="G77" s="142"/>
      <c r="H77" s="142"/>
      <c r="I77" s="142"/>
      <c r="K77" s="30"/>
      <c r="L77" s="31"/>
      <c r="M77" s="30"/>
      <c r="N77" s="31"/>
      <c r="O77" s="30"/>
      <c r="P77" s="31"/>
      <c r="Q77" s="31"/>
      <c r="R77" s="31"/>
      <c r="S77" s="30"/>
      <c r="T77" s="31"/>
      <c r="U77" s="30"/>
      <c r="V77" s="31"/>
      <c r="W77" s="30"/>
      <c r="X77" s="31"/>
      <c r="Y77" s="31"/>
      <c r="Z77" s="32"/>
      <c r="AA77" s="30"/>
      <c r="AB77" s="31"/>
      <c r="AC77" s="30"/>
      <c r="AD77" s="31"/>
      <c r="AE77" s="30"/>
      <c r="AF77" s="31"/>
      <c r="AG77" s="30"/>
      <c r="AH77" s="31"/>
      <c r="AI77" s="30"/>
      <c r="AJ77" s="31"/>
      <c r="AK77" s="31"/>
      <c r="AL77" s="31"/>
      <c r="AM77" s="30"/>
      <c r="AN77" s="31"/>
      <c r="AO77" s="30"/>
      <c r="AP77" s="31"/>
      <c r="AQ77" s="31"/>
      <c r="AR77" s="31"/>
      <c r="AS77" s="31"/>
      <c r="AT77" s="31"/>
      <c r="AU77" s="30"/>
      <c r="AV77" s="31"/>
      <c r="AW77" s="30"/>
      <c r="AX77" s="31"/>
      <c r="AY77" s="31"/>
      <c r="AZ77" s="31"/>
      <c r="BA77" s="30"/>
      <c r="BB77" s="31"/>
      <c r="BC77" s="30"/>
      <c r="BD77" s="31"/>
      <c r="BE77" s="30"/>
      <c r="BF77" s="31"/>
      <c r="BG77" s="30"/>
      <c r="BH77" s="31"/>
      <c r="BI77" s="30"/>
      <c r="BJ77" s="31"/>
      <c r="BK77" s="31"/>
      <c r="BL77" s="32"/>
      <c r="BM77" s="33"/>
      <c r="BN77" s="31"/>
    </row>
    <row r="78" spans="1:66" x14ac:dyDescent="0.25">
      <c r="B78" s="157"/>
      <c r="C78" s="142"/>
      <c r="D78" s="142"/>
      <c r="E78" s="142"/>
      <c r="F78" s="142"/>
      <c r="G78" s="142"/>
      <c r="H78" s="142"/>
      <c r="I78" s="142"/>
      <c r="K78" s="30"/>
      <c r="L78" s="31"/>
      <c r="M78" s="30"/>
      <c r="N78" s="31"/>
      <c r="O78" s="30"/>
      <c r="P78" s="31"/>
      <c r="Q78" s="31"/>
      <c r="R78" s="31"/>
      <c r="S78" s="30"/>
      <c r="T78" s="31"/>
      <c r="U78" s="30"/>
      <c r="V78" s="31"/>
      <c r="W78" s="30"/>
      <c r="X78" s="31"/>
      <c r="Y78" s="31"/>
      <c r="Z78" s="32"/>
      <c r="AA78" s="30"/>
      <c r="AB78" s="31"/>
      <c r="AC78" s="30"/>
      <c r="AD78" s="31"/>
      <c r="AE78" s="30"/>
      <c r="AF78" s="31"/>
      <c r="AG78" s="30"/>
      <c r="AH78" s="31"/>
      <c r="AI78" s="30"/>
      <c r="AJ78" s="31"/>
      <c r="AK78" s="31"/>
      <c r="AL78" s="31"/>
      <c r="AM78" s="30"/>
      <c r="AN78" s="31"/>
      <c r="AO78" s="30"/>
      <c r="AP78" s="31"/>
      <c r="AQ78" s="31"/>
      <c r="AR78" s="31"/>
      <c r="AS78" s="31"/>
      <c r="AT78" s="31"/>
      <c r="AU78" s="30"/>
      <c r="AV78" s="31"/>
      <c r="AW78" s="30"/>
      <c r="AX78" s="31"/>
      <c r="AY78" s="31"/>
      <c r="AZ78" s="31"/>
      <c r="BA78" s="30"/>
      <c r="BB78" s="31"/>
      <c r="BC78" s="30"/>
      <c r="BD78" s="31"/>
      <c r="BE78" s="30"/>
      <c r="BF78" s="31"/>
      <c r="BG78" s="30"/>
      <c r="BH78" s="31"/>
      <c r="BI78" s="30"/>
      <c r="BJ78" s="31"/>
      <c r="BK78" s="31"/>
      <c r="BL78" s="32"/>
      <c r="BM78" s="33"/>
      <c r="BN78" s="31"/>
    </row>
    <row r="79" spans="1:66" x14ac:dyDescent="0.25">
      <c r="B79" s="157"/>
      <c r="C79" s="142"/>
      <c r="D79" s="142"/>
      <c r="E79" s="142"/>
      <c r="F79" s="142"/>
      <c r="G79" s="142"/>
      <c r="H79" s="142"/>
      <c r="I79" s="142"/>
      <c r="K79" s="30"/>
      <c r="L79" s="31"/>
      <c r="M79" s="30"/>
      <c r="N79" s="31"/>
      <c r="O79" s="30"/>
      <c r="P79" s="31"/>
      <c r="Q79" s="31"/>
      <c r="R79" s="31"/>
      <c r="S79" s="30"/>
      <c r="T79" s="31"/>
      <c r="U79" s="30"/>
      <c r="V79" s="31"/>
      <c r="W79" s="30"/>
      <c r="X79" s="31"/>
      <c r="Y79" s="31"/>
      <c r="Z79" s="32"/>
      <c r="AA79" s="30"/>
      <c r="AB79" s="31"/>
      <c r="AC79" s="30"/>
      <c r="AD79" s="31"/>
      <c r="AE79" s="30"/>
      <c r="AF79" s="31"/>
      <c r="AG79" s="30"/>
      <c r="AH79" s="31"/>
      <c r="AI79" s="30"/>
      <c r="AJ79" s="31"/>
      <c r="AK79" s="31"/>
      <c r="AL79" s="31"/>
      <c r="AM79" s="30"/>
      <c r="AN79" s="31"/>
      <c r="AO79" s="30"/>
      <c r="AP79" s="31"/>
      <c r="AQ79" s="31"/>
      <c r="AR79" s="31"/>
      <c r="AS79" s="31"/>
      <c r="AT79" s="31"/>
      <c r="AU79" s="30"/>
      <c r="AV79" s="31"/>
      <c r="AW79" s="30"/>
      <c r="AX79" s="31"/>
      <c r="AY79" s="31"/>
      <c r="AZ79" s="31"/>
      <c r="BA79" s="30"/>
      <c r="BB79" s="31"/>
      <c r="BC79" s="30"/>
      <c r="BD79" s="31"/>
      <c r="BE79" s="30"/>
      <c r="BF79" s="31"/>
      <c r="BG79" s="30"/>
      <c r="BH79" s="31"/>
      <c r="BI79" s="30"/>
      <c r="BJ79" s="31"/>
      <c r="BK79" s="31"/>
      <c r="BL79" s="32"/>
      <c r="BM79" s="33"/>
      <c r="BN79" s="31"/>
    </row>
    <row r="80" spans="1:66" x14ac:dyDescent="0.25">
      <c r="B80" s="157"/>
      <c r="C80" s="142"/>
      <c r="D80" s="142"/>
      <c r="E80" s="142"/>
      <c r="F80" s="142"/>
      <c r="G80" s="142"/>
      <c r="H80" s="142"/>
      <c r="I80" s="142"/>
      <c r="K80" s="30"/>
      <c r="L80" s="31"/>
      <c r="M80" s="30"/>
      <c r="N80" s="31"/>
      <c r="O80" s="30"/>
      <c r="P80" s="31"/>
      <c r="Q80" s="31"/>
      <c r="R80" s="31"/>
      <c r="S80" s="30"/>
      <c r="T80" s="31"/>
      <c r="U80" s="30"/>
      <c r="V80" s="31"/>
      <c r="W80" s="30"/>
      <c r="X80" s="31"/>
      <c r="Y80" s="31"/>
      <c r="Z80" s="32"/>
      <c r="AA80" s="30"/>
      <c r="AB80" s="31"/>
      <c r="AC80" s="30"/>
      <c r="AD80" s="31"/>
      <c r="AE80" s="30"/>
      <c r="AF80" s="31"/>
      <c r="AG80" s="30"/>
      <c r="AH80" s="31"/>
      <c r="AI80" s="30"/>
      <c r="AJ80" s="31"/>
      <c r="AK80" s="31"/>
      <c r="AL80" s="31"/>
      <c r="AM80" s="30"/>
      <c r="AN80" s="31"/>
      <c r="AO80" s="30"/>
      <c r="AP80" s="31"/>
      <c r="AQ80" s="31"/>
      <c r="AR80" s="31"/>
      <c r="AS80" s="31"/>
      <c r="AT80" s="31"/>
      <c r="AU80" s="30"/>
      <c r="AV80" s="31"/>
      <c r="AW80" s="30"/>
      <c r="AX80" s="31"/>
      <c r="AY80" s="31"/>
      <c r="AZ80" s="31"/>
      <c r="BA80" s="30"/>
      <c r="BB80" s="31"/>
      <c r="BC80" s="30"/>
      <c r="BD80" s="31"/>
      <c r="BE80" s="30"/>
      <c r="BF80" s="31"/>
      <c r="BG80" s="30"/>
      <c r="BH80" s="31"/>
      <c r="BI80" s="30"/>
      <c r="BJ80" s="31"/>
      <c r="BK80" s="31"/>
      <c r="BL80" s="32"/>
      <c r="BM80" s="33"/>
      <c r="BN80" s="31"/>
    </row>
    <row r="81" spans="11:67" x14ac:dyDescent="0.25">
      <c r="K81" s="30"/>
      <c r="L81" s="31"/>
      <c r="M81" s="30"/>
      <c r="N81" s="31"/>
      <c r="O81" s="30"/>
      <c r="P81" s="31"/>
      <c r="Q81" s="31"/>
      <c r="R81" s="31"/>
      <c r="S81" s="30"/>
      <c r="T81" s="31"/>
      <c r="U81" s="30"/>
      <c r="V81" s="31"/>
      <c r="W81" s="30"/>
      <c r="X81" s="31"/>
      <c r="Y81" s="31"/>
      <c r="Z81" s="32"/>
      <c r="AA81" s="30"/>
      <c r="AB81" s="31"/>
      <c r="AC81" s="30"/>
      <c r="AD81" s="31"/>
      <c r="AE81" s="30"/>
      <c r="AF81" s="31"/>
      <c r="AG81" s="30"/>
      <c r="AH81" s="31"/>
      <c r="AI81" s="30"/>
      <c r="AJ81" s="31"/>
      <c r="AK81" s="31"/>
      <c r="AL81" s="31"/>
      <c r="AM81" s="30"/>
      <c r="AN81" s="31"/>
      <c r="AO81" s="30"/>
      <c r="AP81" s="31"/>
      <c r="AQ81" s="31"/>
      <c r="AR81" s="31"/>
      <c r="AS81" s="31"/>
      <c r="AT81" s="31"/>
      <c r="AU81" s="30"/>
      <c r="AV81" s="31"/>
      <c r="AW81" s="30"/>
      <c r="AX81" s="31"/>
      <c r="AY81" s="31"/>
      <c r="AZ81" s="31"/>
      <c r="BA81" s="30"/>
      <c r="BB81" s="31"/>
      <c r="BC81" s="30"/>
      <c r="BD81" s="31"/>
      <c r="BE81" s="30"/>
      <c r="BF81" s="31"/>
      <c r="BG81" s="30"/>
      <c r="BH81" s="31"/>
      <c r="BI81" s="30"/>
      <c r="BJ81" s="31"/>
      <c r="BK81" s="31"/>
      <c r="BL81" s="32"/>
      <c r="BM81" s="33"/>
      <c r="BN81" s="31"/>
    </row>
    <row r="82" spans="11:67" x14ac:dyDescent="0.25">
      <c r="K82" s="30"/>
      <c r="L82" s="31"/>
      <c r="M82" s="30"/>
      <c r="N82" s="31"/>
      <c r="O82" s="30"/>
      <c r="P82" s="31"/>
      <c r="Q82" s="31"/>
      <c r="R82" s="31"/>
      <c r="S82" s="30"/>
      <c r="T82" s="31"/>
      <c r="U82" s="30"/>
      <c r="V82" s="31"/>
      <c r="W82" s="30"/>
      <c r="X82" s="31"/>
      <c r="Y82" s="31"/>
      <c r="Z82" s="32"/>
      <c r="AA82" s="30"/>
      <c r="AB82" s="31"/>
      <c r="AC82" s="30"/>
      <c r="AD82" s="31"/>
      <c r="AE82" s="30"/>
      <c r="AF82" s="31"/>
      <c r="AG82" s="30"/>
      <c r="AH82" s="31"/>
      <c r="AI82" s="30"/>
      <c r="AJ82" s="31"/>
      <c r="AK82" s="31"/>
      <c r="AL82" s="31"/>
      <c r="AM82" s="30"/>
      <c r="AN82" s="31"/>
      <c r="AO82" s="30"/>
      <c r="AP82" s="31"/>
      <c r="AQ82" s="31"/>
      <c r="AR82" s="31"/>
      <c r="AS82" s="31"/>
      <c r="AT82" s="31"/>
      <c r="AU82" s="30"/>
      <c r="AV82" s="31"/>
      <c r="AW82" s="30"/>
      <c r="AX82" s="31"/>
      <c r="AY82" s="31"/>
      <c r="AZ82" s="31"/>
      <c r="BA82" s="30"/>
      <c r="BB82" s="31"/>
      <c r="BC82" s="30"/>
      <c r="BD82" s="31"/>
      <c r="BE82" s="30"/>
      <c r="BF82" s="31"/>
      <c r="BG82" s="30"/>
      <c r="BH82" s="31"/>
      <c r="BI82" s="30"/>
      <c r="BJ82" s="31"/>
      <c r="BK82" s="31"/>
      <c r="BL82" s="32"/>
      <c r="BM82" s="33"/>
      <c r="BN82" s="31"/>
    </row>
    <row r="83" spans="11:67" x14ac:dyDescent="0.25">
      <c r="K83" s="30"/>
      <c r="L83" s="31"/>
      <c r="M83" s="30"/>
      <c r="N83" s="31"/>
      <c r="O83" s="30"/>
      <c r="P83" s="31"/>
      <c r="Q83" s="31"/>
      <c r="R83" s="31"/>
      <c r="S83" s="30"/>
      <c r="T83" s="31"/>
      <c r="U83" s="30"/>
      <c r="V83" s="31"/>
      <c r="W83" s="30"/>
      <c r="X83" s="31"/>
      <c r="Y83" s="31"/>
      <c r="Z83" s="32"/>
      <c r="AA83" s="30"/>
      <c r="AB83" s="31"/>
      <c r="AC83" s="30"/>
      <c r="AD83" s="31"/>
      <c r="AE83" s="30"/>
      <c r="AF83" s="31"/>
      <c r="AG83" s="30"/>
      <c r="AH83" s="31"/>
      <c r="AI83" s="30"/>
      <c r="AJ83" s="31"/>
      <c r="AK83" s="31"/>
      <c r="AL83" s="31"/>
      <c r="AM83" s="30"/>
      <c r="AN83" s="31"/>
      <c r="AO83" s="30"/>
      <c r="AP83" s="31"/>
      <c r="AQ83" s="31"/>
      <c r="AR83" s="31"/>
      <c r="AS83" s="31"/>
      <c r="AT83" s="31"/>
      <c r="AU83" s="30"/>
      <c r="AV83" s="31"/>
      <c r="AW83" s="30"/>
      <c r="AX83" s="31"/>
      <c r="AY83" s="31"/>
      <c r="AZ83" s="31"/>
      <c r="BA83" s="30"/>
      <c r="BB83" s="31"/>
      <c r="BC83" s="30"/>
      <c r="BD83" s="31"/>
      <c r="BE83" s="30"/>
      <c r="BF83" s="31"/>
      <c r="BG83" s="30"/>
      <c r="BH83" s="31"/>
      <c r="BI83" s="30"/>
      <c r="BJ83" s="31"/>
      <c r="BK83" s="31"/>
      <c r="BL83" s="32"/>
      <c r="BM83" s="33"/>
      <c r="BN83" s="31"/>
    </row>
    <row r="84" spans="11:67" x14ac:dyDescent="0.25">
      <c r="K84" s="30"/>
      <c r="L84" s="31"/>
      <c r="M84" s="30"/>
      <c r="N84" s="31"/>
      <c r="O84" s="30"/>
      <c r="P84" s="31"/>
      <c r="Q84" s="31"/>
      <c r="R84" s="31"/>
      <c r="S84" s="30"/>
      <c r="T84" s="31"/>
      <c r="U84" s="30"/>
      <c r="V84" s="31"/>
      <c r="W84" s="30"/>
      <c r="X84" s="31"/>
      <c r="Y84" s="31"/>
      <c r="Z84" s="32"/>
      <c r="AA84" s="30"/>
      <c r="AB84" s="31"/>
      <c r="AC84" s="30"/>
      <c r="AD84" s="31"/>
      <c r="AE84" s="30"/>
      <c r="AF84" s="31"/>
      <c r="AG84" s="30"/>
      <c r="AH84" s="31"/>
      <c r="AI84" s="30"/>
      <c r="AJ84" s="31"/>
      <c r="AK84" s="31"/>
      <c r="AL84" s="31"/>
      <c r="AM84" s="30"/>
      <c r="AN84" s="31"/>
      <c r="AO84" s="30"/>
      <c r="AP84" s="31"/>
      <c r="AQ84" s="31"/>
      <c r="AR84" s="31"/>
      <c r="AS84" s="31"/>
      <c r="AT84" s="31"/>
      <c r="AU84" s="30"/>
      <c r="AV84" s="31"/>
      <c r="AW84" s="30"/>
      <c r="AX84" s="31"/>
      <c r="AY84" s="31"/>
      <c r="AZ84" s="31"/>
      <c r="BA84" s="30"/>
      <c r="BB84" s="31"/>
      <c r="BC84" s="30"/>
      <c r="BD84" s="31"/>
      <c r="BE84" s="30"/>
      <c r="BF84" s="31"/>
      <c r="BG84" s="30"/>
      <c r="BH84" s="31"/>
      <c r="BI84" s="30"/>
      <c r="BJ84" s="31"/>
      <c r="BK84" s="31"/>
      <c r="BL84" s="32"/>
      <c r="BM84" s="33"/>
      <c r="BN84" s="31"/>
    </row>
    <row r="85" spans="11:67" x14ac:dyDescent="0.25">
      <c r="K85" s="30"/>
      <c r="L85" s="31"/>
      <c r="M85" s="30"/>
      <c r="N85" s="31"/>
      <c r="O85" s="30"/>
      <c r="P85" s="31"/>
      <c r="Q85" s="31"/>
      <c r="R85" s="31"/>
      <c r="S85" s="30"/>
      <c r="T85" s="31"/>
      <c r="U85" s="30"/>
      <c r="V85" s="31"/>
      <c r="W85" s="30"/>
      <c r="X85" s="31"/>
      <c r="Y85" s="31"/>
      <c r="Z85" s="32"/>
      <c r="AA85" s="30"/>
      <c r="AB85" s="31"/>
      <c r="AC85" s="30"/>
      <c r="AD85" s="31"/>
      <c r="AE85" s="30"/>
      <c r="AF85" s="31"/>
      <c r="AG85" s="30"/>
      <c r="AH85" s="31"/>
      <c r="AI85" s="30"/>
      <c r="AJ85" s="31"/>
      <c r="AK85" s="31"/>
      <c r="AL85" s="31"/>
      <c r="AM85" s="30"/>
      <c r="AN85" s="31"/>
      <c r="AO85" s="30"/>
      <c r="AP85" s="31"/>
      <c r="AQ85" s="31"/>
      <c r="AR85" s="31"/>
      <c r="AS85" s="31"/>
      <c r="AT85" s="31"/>
      <c r="AU85" s="30"/>
      <c r="AV85" s="31"/>
      <c r="AW85" s="30"/>
      <c r="AX85" s="31"/>
      <c r="AY85" s="31"/>
      <c r="AZ85" s="31"/>
      <c r="BA85" s="30"/>
      <c r="BB85" s="31"/>
      <c r="BC85" s="30"/>
      <c r="BD85" s="31"/>
      <c r="BE85" s="30"/>
      <c r="BF85" s="31"/>
      <c r="BG85" s="30"/>
      <c r="BH85" s="31"/>
      <c r="BI85" s="30"/>
      <c r="BJ85" s="31"/>
      <c r="BK85" s="31"/>
      <c r="BL85" s="32"/>
      <c r="BM85" s="33"/>
      <c r="BN85" s="31"/>
    </row>
    <row r="86" spans="11:67" x14ac:dyDescent="0.25">
      <c r="K86" s="30"/>
      <c r="L86" s="31"/>
      <c r="M86" s="30"/>
      <c r="N86" s="31"/>
      <c r="O86" s="30"/>
      <c r="P86" s="31"/>
      <c r="Q86" s="31"/>
      <c r="R86" s="31"/>
      <c r="S86" s="30"/>
      <c r="T86" s="31"/>
      <c r="U86" s="30"/>
      <c r="V86" s="31"/>
      <c r="W86" s="30"/>
      <c r="X86" s="31"/>
      <c r="Y86" s="31"/>
      <c r="Z86" s="32"/>
      <c r="AA86" s="30"/>
      <c r="AB86" s="31"/>
      <c r="AC86" s="30"/>
      <c r="AD86" s="31"/>
      <c r="AE86" s="30"/>
      <c r="AF86" s="31"/>
      <c r="AG86" s="30"/>
      <c r="AH86" s="31"/>
      <c r="AI86" s="30"/>
      <c r="AJ86" s="31"/>
      <c r="AK86" s="31"/>
      <c r="AL86" s="31"/>
      <c r="AM86" s="30"/>
      <c r="AN86" s="31"/>
      <c r="AO86" s="30"/>
      <c r="AP86" s="31"/>
      <c r="AQ86" s="31"/>
      <c r="AR86" s="31"/>
      <c r="AS86" s="31"/>
      <c r="AT86" s="31"/>
      <c r="AU86" s="30"/>
      <c r="AV86" s="31"/>
      <c r="AW86" s="30"/>
      <c r="AX86" s="31"/>
      <c r="AY86" s="31"/>
      <c r="AZ86" s="31"/>
      <c r="BA86" s="30"/>
      <c r="BB86" s="31"/>
      <c r="BC86" s="30"/>
      <c r="BD86" s="31"/>
      <c r="BE86" s="30"/>
      <c r="BF86" s="31"/>
      <c r="BG86" s="30"/>
      <c r="BH86" s="31"/>
      <c r="BI86" s="30"/>
      <c r="BJ86" s="31"/>
      <c r="BK86" s="31"/>
      <c r="BL86" s="32"/>
      <c r="BM86" s="33"/>
      <c r="BN86" s="31"/>
    </row>
    <row r="87" spans="11:67" x14ac:dyDescent="0.25">
      <c r="K87" s="30"/>
      <c r="L87" s="31"/>
      <c r="M87" s="30"/>
      <c r="N87" s="31"/>
      <c r="O87" s="30"/>
      <c r="P87" s="31"/>
      <c r="Q87" s="31"/>
      <c r="R87" s="31"/>
      <c r="S87" s="30"/>
      <c r="T87" s="31"/>
      <c r="U87" s="30"/>
      <c r="V87" s="31"/>
      <c r="W87" s="30"/>
      <c r="X87" s="31"/>
      <c r="Y87" s="31"/>
      <c r="Z87" s="32"/>
      <c r="AA87" s="30"/>
      <c r="AB87" s="31"/>
      <c r="AC87" s="30"/>
      <c r="AD87" s="31"/>
      <c r="AE87" s="30"/>
      <c r="AF87" s="31"/>
      <c r="AG87" s="30"/>
      <c r="AH87" s="31"/>
      <c r="AI87" s="30"/>
      <c r="AJ87" s="31"/>
      <c r="AK87" s="31"/>
      <c r="AL87" s="31"/>
      <c r="AM87" s="30"/>
      <c r="AN87" s="31"/>
      <c r="AO87" s="30"/>
      <c r="AP87" s="31"/>
      <c r="AQ87" s="31"/>
      <c r="AR87" s="31"/>
      <c r="AS87" s="31"/>
      <c r="AT87" s="31"/>
      <c r="AU87" s="30"/>
      <c r="AV87" s="31"/>
      <c r="AW87" s="30"/>
      <c r="AX87" s="31"/>
      <c r="AY87" s="31"/>
      <c r="AZ87" s="31"/>
      <c r="BA87" s="30"/>
      <c r="BB87" s="31"/>
      <c r="BC87" s="30"/>
      <c r="BD87" s="31"/>
      <c r="BE87" s="30"/>
      <c r="BF87" s="31"/>
      <c r="BG87" s="30"/>
      <c r="BH87" s="31"/>
      <c r="BI87" s="30"/>
      <c r="BJ87" s="31"/>
      <c r="BK87" s="31"/>
      <c r="BL87" s="32"/>
      <c r="BM87" s="33"/>
      <c r="BN87" s="31"/>
    </row>
    <row r="88" spans="11:67" x14ac:dyDescent="0.25">
      <c r="K88" s="30"/>
      <c r="L88" s="31"/>
      <c r="M88" s="30"/>
      <c r="N88" s="31"/>
      <c r="O88" s="30"/>
      <c r="P88" s="31"/>
      <c r="Q88" s="31"/>
      <c r="R88" s="31"/>
      <c r="S88" s="30"/>
      <c r="T88" s="31"/>
      <c r="U88" s="30"/>
      <c r="V88" s="31"/>
      <c r="W88" s="30"/>
      <c r="X88" s="31"/>
      <c r="Y88" s="31"/>
      <c r="Z88" s="32"/>
      <c r="AA88" s="30"/>
      <c r="AB88" s="31"/>
      <c r="AC88" s="30"/>
      <c r="AD88" s="31"/>
      <c r="AE88" s="30"/>
      <c r="AF88" s="31"/>
      <c r="AG88" s="30"/>
      <c r="AH88" s="31"/>
      <c r="AI88" s="30"/>
      <c r="AJ88" s="31"/>
      <c r="AK88" s="31"/>
      <c r="AL88" s="31"/>
      <c r="AM88" s="30"/>
      <c r="AN88" s="31"/>
      <c r="AO88" s="30"/>
      <c r="AP88" s="31"/>
      <c r="AQ88" s="31"/>
      <c r="AR88" s="31"/>
      <c r="AS88" s="31"/>
      <c r="AT88" s="31"/>
      <c r="AU88" s="30"/>
      <c r="AV88" s="31"/>
      <c r="AW88" s="30"/>
      <c r="AX88" s="31"/>
      <c r="AY88" s="31"/>
      <c r="AZ88" s="31"/>
      <c r="BA88" s="30"/>
      <c r="BB88" s="31"/>
      <c r="BC88" s="30"/>
      <c r="BD88" s="31"/>
      <c r="BE88" s="30"/>
      <c r="BF88" s="31"/>
      <c r="BG88" s="30"/>
      <c r="BH88" s="31"/>
      <c r="BI88" s="30"/>
      <c r="BJ88" s="31"/>
      <c r="BK88" s="31"/>
      <c r="BL88" s="32"/>
      <c r="BM88" s="33"/>
      <c r="BN88" s="31"/>
    </row>
    <row r="89" spans="11:67" x14ac:dyDescent="0.25">
      <c r="K89" s="30"/>
      <c r="L89" s="31"/>
      <c r="M89" s="30"/>
      <c r="N89" s="31"/>
      <c r="O89" s="30"/>
      <c r="P89" s="31"/>
      <c r="Q89" s="31"/>
      <c r="R89" s="31"/>
      <c r="S89" s="30"/>
      <c r="T89" s="31"/>
      <c r="U89" s="30"/>
      <c r="V89" s="31"/>
      <c r="W89" s="30"/>
      <c r="X89" s="31"/>
      <c r="Y89" s="31"/>
      <c r="Z89" s="32"/>
      <c r="AA89" s="30"/>
      <c r="AB89" s="31"/>
      <c r="AC89" s="30"/>
      <c r="AD89" s="31"/>
      <c r="AE89" s="30"/>
      <c r="AF89" s="31"/>
      <c r="AG89" s="30"/>
      <c r="AH89" s="31"/>
      <c r="AI89" s="30"/>
      <c r="AJ89" s="31"/>
      <c r="AK89" s="31"/>
      <c r="AL89" s="31"/>
      <c r="AM89" s="30"/>
      <c r="AN89" s="31"/>
      <c r="AO89" s="30"/>
      <c r="AP89" s="31"/>
      <c r="AQ89" s="31"/>
      <c r="AR89" s="31"/>
      <c r="AS89" s="31"/>
      <c r="AT89" s="31"/>
      <c r="AU89" s="30"/>
      <c r="AV89" s="31"/>
      <c r="AW89" s="30"/>
      <c r="AX89" s="31"/>
      <c r="AY89" s="31"/>
      <c r="AZ89" s="31"/>
      <c r="BA89" s="30"/>
      <c r="BB89" s="31"/>
      <c r="BC89" s="30"/>
      <c r="BD89" s="31"/>
      <c r="BE89" s="30"/>
      <c r="BF89" s="31"/>
      <c r="BG89" s="30"/>
      <c r="BH89" s="31"/>
      <c r="BI89" s="30"/>
      <c r="BJ89" s="31"/>
      <c r="BK89" s="31"/>
      <c r="BL89" s="32"/>
      <c r="BM89" s="33"/>
      <c r="BN89" s="31"/>
    </row>
    <row r="90" spans="11:67" x14ac:dyDescent="0.25">
      <c r="K90" s="30"/>
      <c r="L90" s="31"/>
      <c r="M90" s="30"/>
      <c r="N90" s="31"/>
      <c r="O90" s="30"/>
      <c r="P90" s="31"/>
      <c r="Q90" s="31"/>
      <c r="R90" s="31"/>
      <c r="S90" s="30"/>
      <c r="T90" s="31"/>
      <c r="U90" s="30"/>
      <c r="V90" s="31"/>
      <c r="W90" s="30"/>
      <c r="X90" s="31"/>
      <c r="Y90" s="31"/>
      <c r="Z90" s="32"/>
      <c r="AA90" s="30"/>
      <c r="AB90" s="31"/>
      <c r="AC90" s="30"/>
      <c r="AD90" s="31"/>
      <c r="AE90" s="30"/>
      <c r="AF90" s="31"/>
      <c r="AG90" s="30"/>
      <c r="AH90" s="31"/>
      <c r="AI90" s="30"/>
      <c r="AJ90" s="31"/>
      <c r="AK90" s="31"/>
      <c r="AL90" s="31"/>
      <c r="AM90" s="30"/>
      <c r="AN90" s="31"/>
      <c r="AO90" s="30"/>
      <c r="AP90" s="31"/>
      <c r="AQ90" s="31"/>
      <c r="AR90" s="31"/>
      <c r="AS90" s="31"/>
      <c r="AT90" s="31"/>
      <c r="AU90" s="30"/>
      <c r="AV90" s="31"/>
      <c r="AW90" s="30"/>
      <c r="AX90" s="31"/>
      <c r="AY90" s="31"/>
      <c r="AZ90" s="31"/>
      <c r="BA90" s="30"/>
      <c r="BB90" s="31"/>
      <c r="BC90" s="30"/>
      <c r="BD90" s="31"/>
      <c r="BE90" s="30"/>
      <c r="BF90" s="31"/>
      <c r="BG90" s="30"/>
      <c r="BH90" s="31"/>
      <c r="BI90" s="30"/>
      <c r="BJ90" s="31"/>
      <c r="BK90" s="31"/>
      <c r="BL90" s="32"/>
      <c r="BM90" s="33"/>
      <c r="BN90" s="31"/>
    </row>
    <row r="91" spans="11:67" x14ac:dyDescent="0.25">
      <c r="BN91" s="34"/>
    </row>
    <row r="92" spans="11:67" x14ac:dyDescent="0.25">
      <c r="K92" s="35"/>
      <c r="L92" s="31"/>
      <c r="M92" s="35"/>
      <c r="N92" s="31"/>
      <c r="O92" s="35"/>
      <c r="P92" s="31"/>
      <c r="Q92" s="31"/>
      <c r="R92" s="31"/>
      <c r="S92" s="35"/>
      <c r="T92" s="31"/>
      <c r="U92" s="35"/>
      <c r="V92" s="31"/>
      <c r="W92" s="35"/>
      <c r="X92" s="31"/>
      <c r="Y92" s="31"/>
      <c r="Z92" s="35"/>
      <c r="AA92" s="35"/>
      <c r="AB92" s="31"/>
      <c r="AC92" s="35"/>
      <c r="AD92" s="31"/>
      <c r="AE92" s="35"/>
      <c r="AF92" s="31"/>
      <c r="AG92" s="35"/>
      <c r="AH92" s="31"/>
      <c r="AI92" s="35"/>
      <c r="AJ92" s="31"/>
      <c r="AK92" s="31"/>
      <c r="AL92" s="35"/>
      <c r="AM92" s="35"/>
      <c r="AN92" s="31"/>
      <c r="AO92" s="35"/>
      <c r="AP92" s="31"/>
      <c r="AQ92" s="31"/>
      <c r="AR92" s="31"/>
      <c r="AS92" s="31"/>
      <c r="AT92" s="31"/>
      <c r="AU92" s="35"/>
      <c r="AV92" s="31"/>
      <c r="AW92" s="35"/>
      <c r="AX92" s="31"/>
      <c r="AY92" s="31"/>
      <c r="BA92" s="35"/>
      <c r="BB92" s="31"/>
      <c r="BC92" s="35"/>
      <c r="BD92" s="31"/>
      <c r="BE92" s="35"/>
      <c r="BF92" s="31"/>
      <c r="BG92" s="35"/>
      <c r="BH92" s="31"/>
      <c r="BI92" s="35"/>
      <c r="BJ92" s="31"/>
      <c r="BK92" s="31"/>
    </row>
    <row r="93" spans="11:67" x14ac:dyDescent="0.25">
      <c r="L93" s="36"/>
      <c r="N93" s="36"/>
      <c r="P93" s="36"/>
      <c r="Q93" s="36"/>
      <c r="R93" s="31"/>
      <c r="T93" s="36"/>
      <c r="V93" s="36"/>
      <c r="X93" s="36"/>
      <c r="Y93" s="36"/>
      <c r="Z93" s="32"/>
      <c r="AB93" s="36"/>
      <c r="AD93" s="36"/>
      <c r="AF93" s="36"/>
      <c r="AH93" s="36"/>
      <c r="AJ93" s="36"/>
      <c r="AK93" s="36"/>
      <c r="AL93" s="31"/>
      <c r="AN93" s="36"/>
      <c r="AP93" s="36"/>
      <c r="AQ93" s="36"/>
      <c r="AR93" s="36"/>
      <c r="AS93" s="36"/>
      <c r="AT93" s="36"/>
      <c r="AV93" s="36"/>
      <c r="AX93" s="36"/>
      <c r="AY93" s="36"/>
      <c r="AZ93" s="31"/>
      <c r="BB93" s="36"/>
      <c r="BD93" s="36"/>
      <c r="BF93" s="36"/>
      <c r="BH93" s="36"/>
      <c r="BJ93" s="36"/>
      <c r="BK93" s="36"/>
      <c r="BL93" s="32"/>
      <c r="BM93" s="37"/>
      <c r="BN93" s="31"/>
    </row>
    <row r="95" spans="11:67" x14ac:dyDescent="0.25"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9"/>
      <c r="BO95" s="40"/>
    </row>
    <row r="96" spans="11:67" x14ac:dyDescent="0.25">
      <c r="K96" s="41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3"/>
      <c r="BM96" s="43"/>
      <c r="BN96" s="42"/>
      <c r="BO96" s="42"/>
    </row>
    <row r="97" spans="11:67" x14ac:dyDescent="0.25"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44"/>
      <c r="AX97" s="44"/>
      <c r="AY97" s="44"/>
      <c r="AZ97" s="44"/>
      <c r="BA97" s="44"/>
      <c r="BB97" s="38"/>
      <c r="BC97" s="38"/>
      <c r="BD97" s="38"/>
      <c r="BE97" s="38"/>
      <c r="BF97" s="38"/>
      <c r="BG97" s="38"/>
      <c r="BH97" s="45"/>
      <c r="BI97" s="46"/>
      <c r="BJ97" s="46"/>
      <c r="BK97" s="46"/>
      <c r="BL97" s="47"/>
      <c r="BM97" s="47"/>
      <c r="BN97" s="38"/>
      <c r="BO97" s="39"/>
    </row>
    <row r="98" spans="11:67" x14ac:dyDescent="0.25">
      <c r="K98" s="3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38"/>
      <c r="AW98" s="44"/>
      <c r="AX98" s="44"/>
      <c r="AY98" s="44"/>
      <c r="AZ98" s="44"/>
      <c r="BA98" s="44"/>
      <c r="BB98" s="38"/>
      <c r="BC98" s="38"/>
      <c r="BD98" s="38"/>
      <c r="BE98" s="38"/>
      <c r="BF98" s="38"/>
      <c r="BG98" s="38"/>
      <c r="BH98" s="44"/>
      <c r="BI98" s="49"/>
      <c r="BJ98" s="47"/>
      <c r="BK98" s="47"/>
      <c r="BL98" s="47"/>
      <c r="BM98" s="47"/>
      <c r="BN98" s="48"/>
      <c r="BO98" s="50"/>
    </row>
    <row r="100" spans="11:67" x14ac:dyDescent="0.25"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</row>
  </sheetData>
  <sortState xmlns:xlrd2="http://schemas.microsoft.com/office/spreadsheetml/2017/richdata2" ref="A4:CJ54">
    <sortCondition ref="BO4:BO54"/>
  </sortState>
  <phoneticPr fontId="0" type="noConversion"/>
  <printOptions horizontalCentered="1"/>
  <pageMargins left="0.17" right="0.17" top="1.32" bottom="0.54" header="0.5" footer="0.17"/>
  <pageSetup fitToHeight="0" orientation="landscape" r:id="rId1"/>
  <headerFooter alignWithMargins="0">
    <oddHeader>&amp;L&amp;8IOWA DEPARTMENT OF HUMAN SERVICES
Division of Medical Services
Intermediate Care Facilities for the Intellecually Disabled
Compilation of Costs and Various Statistical Data
December 31, 2024</oddHeader>
    <oddFooter xml:space="preserve">&amp;L&amp;8 &amp;X1&amp;XThe greater of Actual or 80% of total bed days were used to calculate the per diem cost except for Government Controlled Resource Centers
</oddFooter>
  </headerFooter>
  <rowBreaks count="1" manualBreakCount="1">
    <brk id="58" max="16383" man="1"/>
  </rowBreaks>
  <colBreaks count="9" manualBreakCount="9">
    <brk id="10" max="1048575" man="1"/>
    <brk id="18" max="1048575" man="1"/>
    <brk id="26" max="1048575" man="1"/>
    <brk id="32" max="1048575" man="1"/>
    <brk id="38" max="1048575" man="1"/>
    <brk id="44" max="1048575" man="1"/>
    <brk id="52" max="1048575" man="1"/>
    <brk id="58" max="1048575" man="1"/>
    <brk id="6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D57"/>
  <sheetViews>
    <sheetView workbookViewId="0"/>
  </sheetViews>
  <sheetFormatPr defaultColWidth="8.88671875" defaultRowHeight="13.2" x14ac:dyDescent="0.25"/>
  <cols>
    <col min="1" max="1" width="32.88671875" style="162" bestFit="1" customWidth="1"/>
    <col min="2" max="2" width="23.6640625" style="162" bestFit="1" customWidth="1"/>
    <col min="3" max="3" width="10.33203125" style="162" bestFit="1" customWidth="1"/>
    <col min="4" max="4" width="32.33203125" style="162" bestFit="1" customWidth="1"/>
    <col min="5" max="5" width="33" style="162" bestFit="1" customWidth="1"/>
    <col min="6" max="6" width="40.88671875" style="162" bestFit="1" customWidth="1"/>
    <col min="7" max="7" width="35.5546875" style="162" bestFit="1" customWidth="1"/>
    <col min="8" max="8" width="50.21875" style="162" bestFit="1" customWidth="1"/>
    <col min="9" max="9" width="43.21875" style="162" bestFit="1" customWidth="1"/>
    <col min="10" max="10" width="50.6640625" style="162" bestFit="1" customWidth="1"/>
    <col min="11" max="11" width="41.109375" style="162" bestFit="1" customWidth="1"/>
    <col min="12" max="12" width="39.44140625" style="162" bestFit="1" customWidth="1"/>
    <col min="13" max="13" width="29.88671875" style="162" bestFit="1" customWidth="1"/>
    <col min="14" max="14" width="24.109375" style="162" bestFit="1" customWidth="1"/>
    <col min="15" max="15" width="36.6640625" style="162" bestFit="1" customWidth="1"/>
    <col min="16" max="16" width="30" style="162" bestFit="1" customWidth="1"/>
    <col min="17" max="17" width="30.109375" style="162" bestFit="1" customWidth="1"/>
    <col min="18" max="18" width="24.77734375" style="162" bestFit="1" customWidth="1"/>
    <col min="19" max="19" width="40.21875" style="162" bestFit="1" customWidth="1"/>
    <col min="20" max="20" width="27" style="162" bestFit="1" customWidth="1"/>
    <col min="21" max="21" width="34.5546875" style="162" bestFit="1" customWidth="1"/>
    <col min="22" max="22" width="45.44140625" style="162" bestFit="1" customWidth="1"/>
    <col min="23" max="23" width="29.6640625" style="162" bestFit="1" customWidth="1"/>
    <col min="24" max="24" width="34.77734375" style="162" bestFit="1" customWidth="1"/>
    <col min="25" max="25" width="36.33203125" style="162" bestFit="1" customWidth="1"/>
    <col min="26" max="26" width="39" style="162" bestFit="1" customWidth="1"/>
    <col min="27" max="27" width="39.44140625" style="162" bestFit="1" customWidth="1"/>
    <col min="28" max="28" width="32.6640625" style="162" bestFit="1" customWidth="1"/>
    <col min="29" max="29" width="41.44140625" style="162" bestFit="1" customWidth="1"/>
    <col min="30" max="30" width="27.88671875" style="162" bestFit="1" customWidth="1"/>
    <col min="31" max="31" width="32.6640625" style="162" bestFit="1" customWidth="1"/>
    <col min="32" max="32" width="31.5546875" style="162" bestFit="1" customWidth="1"/>
    <col min="33" max="33" width="41.6640625" style="162" bestFit="1" customWidth="1"/>
    <col min="34" max="34" width="35.6640625" style="162" bestFit="1" customWidth="1"/>
    <col min="35" max="35" width="50.33203125" style="162" bestFit="1" customWidth="1"/>
    <col min="36" max="36" width="43" style="162" bestFit="1" customWidth="1"/>
    <col min="37" max="37" width="50.44140625" style="162" bestFit="1" customWidth="1"/>
    <col min="38" max="38" width="40.88671875" style="162" bestFit="1" customWidth="1"/>
    <col min="39" max="39" width="39.21875" style="162" bestFit="1" customWidth="1"/>
    <col min="40" max="40" width="30.33203125" style="162" bestFit="1" customWidth="1"/>
    <col min="41" max="41" width="35.33203125" style="162" bestFit="1" customWidth="1"/>
    <col min="42" max="42" width="34.44140625" style="162" bestFit="1" customWidth="1"/>
    <col min="43" max="43" width="21.88671875" style="162" bestFit="1" customWidth="1"/>
    <col min="44" max="44" width="38.5546875" style="162" bestFit="1" customWidth="1"/>
    <col min="45" max="45" width="43.5546875" style="162" bestFit="1" customWidth="1"/>
    <col min="46" max="46" width="42.6640625" style="162" bestFit="1" customWidth="1"/>
    <col min="47" max="47" width="30.44140625" style="162" bestFit="1" customWidth="1"/>
    <col min="48" max="48" width="36.44140625" style="162" bestFit="1" customWidth="1"/>
    <col min="49" max="49" width="32.6640625" style="162" bestFit="1" customWidth="1"/>
    <col min="50" max="50" width="49.33203125" style="162" bestFit="1" customWidth="1"/>
    <col min="51" max="51" width="26" style="162" bestFit="1" customWidth="1"/>
    <col min="52" max="52" width="26.21875" style="162" bestFit="1" customWidth="1"/>
    <col min="53" max="53" width="28.88671875" style="162" bestFit="1" customWidth="1"/>
    <col min="54" max="54" width="25.88671875" style="162" bestFit="1" customWidth="1"/>
    <col min="55" max="55" width="29.109375" style="162" bestFit="1" customWidth="1"/>
    <col min="56" max="56" width="39.6640625" style="162" bestFit="1" customWidth="1"/>
    <col min="57" max="57" width="37.33203125" style="162" bestFit="1" customWidth="1"/>
    <col min="58" max="58" width="28" style="162" bestFit="1" customWidth="1"/>
    <col min="59" max="59" width="36.109375" style="162" bestFit="1" customWidth="1"/>
    <col min="60" max="60" width="67.88671875" style="162" bestFit="1" customWidth="1"/>
    <col min="61" max="61" width="36.33203125" style="162" bestFit="1" customWidth="1"/>
    <col min="62" max="62" width="39.88671875" style="162" bestFit="1" customWidth="1"/>
    <col min="63" max="63" width="33.109375" style="162" bestFit="1" customWidth="1"/>
    <col min="64" max="64" width="29.88671875" style="162" bestFit="1" customWidth="1"/>
    <col min="65" max="65" width="28.44140625" style="162" bestFit="1" customWidth="1"/>
    <col min="66" max="66" width="32" style="162" bestFit="1" customWidth="1"/>
    <col min="67" max="67" width="33" style="162" bestFit="1" customWidth="1"/>
    <col min="68" max="68" width="36.5546875" style="162" bestFit="1" customWidth="1"/>
    <col min="69" max="69" width="36.6640625" style="162" bestFit="1" customWidth="1"/>
    <col min="70" max="70" width="51.33203125" style="162" bestFit="1" customWidth="1"/>
    <col min="71" max="71" width="44" style="162" bestFit="1" customWidth="1"/>
    <col min="72" max="72" width="51.44140625" style="162" bestFit="1" customWidth="1"/>
    <col min="73" max="73" width="42" style="162" bestFit="1" customWidth="1"/>
    <col min="74" max="74" width="40.21875" style="162" bestFit="1" customWidth="1"/>
    <col min="75" max="75" width="46.6640625" style="162" bestFit="1" customWidth="1"/>
    <col min="76" max="76" width="50.33203125" style="162" bestFit="1" customWidth="1"/>
    <col min="77" max="77" width="38.109375" style="162" bestFit="1" customWidth="1"/>
    <col min="78" max="78" width="36.44140625" style="162" bestFit="1" customWidth="1"/>
    <col min="79" max="79" width="31.109375" style="162" bestFit="1" customWidth="1"/>
    <col min="80" max="80" width="35.44140625" style="162" bestFit="1" customWidth="1"/>
    <col min="81" max="81" width="31.5546875" style="162" bestFit="1" customWidth="1"/>
    <col min="82" max="82" width="41.109375" style="162" bestFit="1" customWidth="1"/>
    <col min="83" max="83" width="28.77734375" style="162" bestFit="1" customWidth="1"/>
    <col min="84" max="84" width="33.6640625" style="162" bestFit="1" customWidth="1"/>
    <col min="85" max="85" width="35.44140625" style="162" bestFit="1" customWidth="1"/>
    <col min="86" max="86" width="33.109375" style="162" bestFit="1" customWidth="1"/>
    <col min="87" max="87" width="46.44140625" style="162" bestFit="1" customWidth="1"/>
    <col min="88" max="88" width="39.44140625" style="162" bestFit="1" customWidth="1"/>
    <col min="89" max="89" width="37.44140625" style="162" bestFit="1" customWidth="1"/>
    <col min="90" max="90" width="27.5546875" style="162" bestFit="1" customWidth="1"/>
    <col min="91" max="91" width="40.109375" style="162" bestFit="1" customWidth="1"/>
    <col min="92" max="92" width="43" style="162" bestFit="1" customWidth="1"/>
    <col min="93" max="93" width="23.88671875" style="162" bestFit="1" customWidth="1"/>
    <col min="94" max="94" width="24.6640625" style="162" bestFit="1" customWidth="1"/>
    <col min="95" max="95" width="45.6640625" style="162" bestFit="1" customWidth="1"/>
    <col min="96" max="96" width="39" style="162" bestFit="1" customWidth="1"/>
    <col min="97" max="97" width="44.88671875" style="162" bestFit="1" customWidth="1"/>
    <col min="98" max="98" width="42.21875" style="162" bestFit="1" customWidth="1"/>
    <col min="99" max="99" width="38.21875" style="162" bestFit="1" customWidth="1"/>
    <col min="100" max="100" width="34.6640625" style="162" bestFit="1" customWidth="1"/>
    <col min="101" max="101" width="35" style="162" bestFit="1" customWidth="1"/>
    <col min="102" max="102" width="49.5546875" style="162" bestFit="1" customWidth="1"/>
    <col min="103" max="103" width="42.33203125" style="162" bestFit="1" customWidth="1"/>
    <col min="104" max="104" width="49.6640625" style="162" bestFit="1" customWidth="1"/>
    <col min="105" max="105" width="40.21875" style="162" bestFit="1" customWidth="1"/>
    <col min="106" max="106" width="38.5546875" style="162" bestFit="1" customWidth="1"/>
    <col min="107" max="107" width="40" style="162" bestFit="1" customWidth="1"/>
    <col min="108" max="108" width="47" style="162" bestFit="1" customWidth="1"/>
    <col min="109" max="109" width="46.109375" style="162" bestFit="1" customWidth="1"/>
    <col min="110" max="110" width="43.5546875" style="162" bestFit="1" customWidth="1"/>
    <col min="111" max="111" width="45.21875" style="162" bestFit="1" customWidth="1"/>
    <col min="112" max="112" width="42.5546875" style="162" bestFit="1" customWidth="1"/>
    <col min="113" max="113" width="25.88671875" style="162" bestFit="1" customWidth="1"/>
    <col min="114" max="114" width="45.33203125" style="162" bestFit="1" customWidth="1"/>
    <col min="115" max="115" width="34.109375" style="162" bestFit="1" customWidth="1"/>
    <col min="116" max="116" width="41.5546875" style="162" bestFit="1" customWidth="1"/>
    <col min="117" max="117" width="39.21875" style="162" bestFit="1" customWidth="1"/>
    <col min="118" max="118" width="35.88671875" style="162" bestFit="1" customWidth="1"/>
    <col min="119" max="119" width="38.21875" style="162" bestFit="1" customWidth="1"/>
    <col min="120" max="120" width="39.5546875" style="162" bestFit="1" customWidth="1"/>
    <col min="121" max="121" width="32.88671875" style="162" bestFit="1" customWidth="1"/>
    <col min="122" max="122" width="23.88671875" style="162" bestFit="1" customWidth="1"/>
    <col min="123" max="123" width="24" style="162" bestFit="1" customWidth="1"/>
    <col min="124" max="124" width="46.21875" style="162" bestFit="1" customWidth="1"/>
    <col min="125" max="125" width="41.88671875" style="162" bestFit="1" customWidth="1"/>
    <col min="126" max="126" width="34.33203125" style="162" bestFit="1" customWidth="1"/>
    <col min="127" max="127" width="32" style="162" bestFit="1" customWidth="1"/>
    <col min="128" max="128" width="51.6640625" style="162" bestFit="1" customWidth="1"/>
    <col min="129" max="129" width="27" style="162" bestFit="1" customWidth="1"/>
    <col min="130" max="130" width="28.88671875" style="162" bestFit="1" customWidth="1"/>
    <col min="131" max="131" width="56.88671875" style="162" bestFit="1" customWidth="1"/>
    <col min="132" max="132" width="20.44140625" style="162" bestFit="1" customWidth="1"/>
    <col min="133" max="133" width="33.109375" style="162" bestFit="1" customWidth="1"/>
    <col min="134" max="134" width="36.44140625" style="162" bestFit="1" customWidth="1"/>
    <col min="135" max="16384" width="8.88671875" style="162"/>
  </cols>
  <sheetData>
    <row r="1" spans="1:134" ht="13.8" x14ac:dyDescent="0.25">
      <c r="A1" s="161" t="s">
        <v>112</v>
      </c>
      <c r="B1" s="161" t="s">
        <v>113</v>
      </c>
      <c r="C1" s="161" t="s">
        <v>114</v>
      </c>
      <c r="D1" s="161" t="s">
        <v>336</v>
      </c>
      <c r="E1" s="161" t="s">
        <v>337</v>
      </c>
      <c r="F1" s="161" t="s">
        <v>338</v>
      </c>
      <c r="G1" s="161" t="s">
        <v>339</v>
      </c>
      <c r="H1" s="161" t="s">
        <v>340</v>
      </c>
      <c r="I1" s="161" t="s">
        <v>341</v>
      </c>
      <c r="J1" s="161" t="s">
        <v>342</v>
      </c>
      <c r="K1" s="161" t="s">
        <v>343</v>
      </c>
      <c r="L1" s="161" t="s">
        <v>344</v>
      </c>
      <c r="M1" s="161" t="s">
        <v>345</v>
      </c>
      <c r="N1" s="161" t="s">
        <v>346</v>
      </c>
      <c r="O1" s="161" t="s">
        <v>347</v>
      </c>
      <c r="P1" s="161" t="s">
        <v>348</v>
      </c>
      <c r="Q1" s="161" t="s">
        <v>349</v>
      </c>
      <c r="R1" s="161" t="s">
        <v>350</v>
      </c>
      <c r="S1" s="161" t="s">
        <v>351</v>
      </c>
      <c r="T1" s="161" t="s">
        <v>352</v>
      </c>
      <c r="U1" s="161" t="s">
        <v>353</v>
      </c>
      <c r="V1" s="161" t="s">
        <v>354</v>
      </c>
      <c r="W1" s="161" t="s">
        <v>355</v>
      </c>
      <c r="X1" s="161" t="s">
        <v>356</v>
      </c>
      <c r="Y1" s="161" t="s">
        <v>357</v>
      </c>
      <c r="Z1" s="161" t="s">
        <v>358</v>
      </c>
      <c r="AA1" s="161" t="s">
        <v>359</v>
      </c>
      <c r="AB1" s="161" t="s">
        <v>360</v>
      </c>
      <c r="AC1" s="161" t="s">
        <v>361</v>
      </c>
      <c r="AD1" s="161" t="s">
        <v>362</v>
      </c>
      <c r="AE1" s="161" t="s">
        <v>363</v>
      </c>
      <c r="AF1" s="161" t="s">
        <v>364</v>
      </c>
      <c r="AG1" s="161" t="s">
        <v>365</v>
      </c>
      <c r="AH1" s="161" t="s">
        <v>366</v>
      </c>
      <c r="AI1" s="161" t="s">
        <v>367</v>
      </c>
      <c r="AJ1" s="161" t="s">
        <v>368</v>
      </c>
      <c r="AK1" s="161" t="s">
        <v>369</v>
      </c>
      <c r="AL1" s="161" t="s">
        <v>370</v>
      </c>
      <c r="AM1" s="161" t="s">
        <v>371</v>
      </c>
      <c r="AN1" s="161" t="s">
        <v>372</v>
      </c>
      <c r="AO1" s="161" t="s">
        <v>373</v>
      </c>
      <c r="AP1" s="161" t="s">
        <v>374</v>
      </c>
      <c r="AQ1" s="161" t="s">
        <v>375</v>
      </c>
      <c r="AR1" s="161" t="s">
        <v>376</v>
      </c>
      <c r="AS1" s="161" t="s">
        <v>377</v>
      </c>
      <c r="AT1" s="161" t="s">
        <v>378</v>
      </c>
      <c r="AU1" s="161" t="s">
        <v>379</v>
      </c>
      <c r="AV1" s="161" t="s">
        <v>380</v>
      </c>
      <c r="AW1" s="161" t="s">
        <v>381</v>
      </c>
      <c r="AX1" s="161" t="s">
        <v>382</v>
      </c>
      <c r="AY1" s="161" t="s">
        <v>383</v>
      </c>
      <c r="AZ1" s="161" t="s">
        <v>384</v>
      </c>
      <c r="BA1" s="161" t="s">
        <v>385</v>
      </c>
      <c r="BB1" s="161" t="s">
        <v>386</v>
      </c>
      <c r="BC1" s="161" t="s">
        <v>387</v>
      </c>
      <c r="BD1" s="161" t="s">
        <v>388</v>
      </c>
      <c r="BE1" s="161" t="s">
        <v>389</v>
      </c>
      <c r="BF1" s="161" t="s">
        <v>390</v>
      </c>
      <c r="BG1" s="161" t="s">
        <v>391</v>
      </c>
      <c r="BH1" s="161" t="s">
        <v>392</v>
      </c>
      <c r="BI1" s="161" t="s">
        <v>393</v>
      </c>
      <c r="BJ1" s="161" t="s">
        <v>394</v>
      </c>
      <c r="BK1" s="161" t="s">
        <v>395</v>
      </c>
      <c r="BL1" s="161" t="s">
        <v>396</v>
      </c>
      <c r="BM1" s="161" t="s">
        <v>397</v>
      </c>
      <c r="BN1" s="161" t="s">
        <v>398</v>
      </c>
      <c r="BO1" s="161" t="s">
        <v>399</v>
      </c>
      <c r="BP1" s="161" t="s">
        <v>400</v>
      </c>
      <c r="BQ1" s="161" t="s">
        <v>401</v>
      </c>
      <c r="BR1" s="161" t="s">
        <v>402</v>
      </c>
      <c r="BS1" s="161" t="s">
        <v>403</v>
      </c>
      <c r="BT1" s="161" t="s">
        <v>404</v>
      </c>
      <c r="BU1" s="161" t="s">
        <v>405</v>
      </c>
      <c r="BV1" s="161" t="s">
        <v>406</v>
      </c>
      <c r="BW1" s="161" t="s">
        <v>407</v>
      </c>
      <c r="BX1" s="161" t="s">
        <v>408</v>
      </c>
      <c r="BY1" s="161" t="s">
        <v>409</v>
      </c>
      <c r="BZ1" s="161" t="s">
        <v>410</v>
      </c>
      <c r="CA1" s="161" t="s">
        <v>411</v>
      </c>
      <c r="CB1" s="161" t="s">
        <v>412</v>
      </c>
      <c r="CC1" s="161" t="s">
        <v>413</v>
      </c>
      <c r="CD1" s="161" t="s">
        <v>414</v>
      </c>
      <c r="CE1" s="161" t="s">
        <v>415</v>
      </c>
      <c r="CF1" s="161" t="s">
        <v>416</v>
      </c>
      <c r="CG1" s="161" t="s">
        <v>417</v>
      </c>
      <c r="CH1" s="161" t="s">
        <v>418</v>
      </c>
      <c r="CI1" s="161" t="s">
        <v>419</v>
      </c>
      <c r="CJ1" s="161" t="s">
        <v>420</v>
      </c>
      <c r="CK1" s="161" t="s">
        <v>421</v>
      </c>
      <c r="CL1" s="161" t="s">
        <v>422</v>
      </c>
      <c r="CM1" s="161" t="s">
        <v>423</v>
      </c>
      <c r="CN1" s="161" t="s">
        <v>424</v>
      </c>
      <c r="CO1" s="161" t="s">
        <v>425</v>
      </c>
      <c r="CP1" s="161" t="s">
        <v>426</v>
      </c>
      <c r="CQ1" s="161" t="s">
        <v>427</v>
      </c>
      <c r="CR1" s="161" t="s">
        <v>428</v>
      </c>
      <c r="CS1" s="161" t="s">
        <v>429</v>
      </c>
      <c r="CT1" s="161" t="s">
        <v>430</v>
      </c>
      <c r="CU1" s="161" t="s">
        <v>431</v>
      </c>
      <c r="CV1" s="161" t="s">
        <v>432</v>
      </c>
      <c r="CW1" s="161" t="s">
        <v>433</v>
      </c>
      <c r="CX1" s="161" t="s">
        <v>434</v>
      </c>
      <c r="CY1" s="161" t="s">
        <v>435</v>
      </c>
      <c r="CZ1" s="161" t="s">
        <v>436</v>
      </c>
      <c r="DA1" s="161" t="s">
        <v>437</v>
      </c>
      <c r="DB1" s="161" t="s">
        <v>438</v>
      </c>
      <c r="DC1" s="161" t="s">
        <v>439</v>
      </c>
      <c r="DD1" s="161" t="s">
        <v>440</v>
      </c>
      <c r="DE1" s="161" t="s">
        <v>441</v>
      </c>
      <c r="DF1" s="161" t="s">
        <v>442</v>
      </c>
      <c r="DG1" s="161" t="s">
        <v>443</v>
      </c>
      <c r="DH1" s="161" t="s">
        <v>444</v>
      </c>
      <c r="DI1" s="161" t="s">
        <v>445</v>
      </c>
      <c r="DJ1" s="161" t="s">
        <v>446</v>
      </c>
      <c r="DK1" s="161" t="s">
        <v>447</v>
      </c>
      <c r="DL1" s="161" t="s">
        <v>448</v>
      </c>
      <c r="DM1" s="161" t="s">
        <v>449</v>
      </c>
      <c r="DN1" s="161" t="s">
        <v>450</v>
      </c>
      <c r="DO1" s="161" t="s">
        <v>451</v>
      </c>
      <c r="DP1" s="161" t="s">
        <v>452</v>
      </c>
      <c r="DQ1" s="161" t="s">
        <v>453</v>
      </c>
      <c r="DR1" s="161" t="s">
        <v>454</v>
      </c>
      <c r="DS1" s="161" t="s">
        <v>455</v>
      </c>
      <c r="DT1" s="161" t="s">
        <v>456</v>
      </c>
      <c r="DU1" s="161" t="s">
        <v>457</v>
      </c>
      <c r="DV1" s="161" t="s">
        <v>458</v>
      </c>
      <c r="DW1" s="161" t="s">
        <v>459</v>
      </c>
      <c r="DX1" s="161" t="s">
        <v>460</v>
      </c>
      <c r="DY1" s="161" t="s">
        <v>461</v>
      </c>
      <c r="DZ1" s="161" t="s">
        <v>462</v>
      </c>
      <c r="EA1" s="161" t="s">
        <v>463</v>
      </c>
      <c r="EB1" s="161" t="s">
        <v>464</v>
      </c>
      <c r="EC1" s="161" t="s">
        <v>465</v>
      </c>
      <c r="ED1" s="161" t="s">
        <v>466</v>
      </c>
    </row>
    <row r="2" spans="1:134" ht="13.8" x14ac:dyDescent="0.25">
      <c r="A2" s="163" t="s">
        <v>133</v>
      </c>
      <c r="B2" s="163" t="s">
        <v>133</v>
      </c>
      <c r="C2" s="164">
        <v>45473</v>
      </c>
      <c r="D2" s="167">
        <v>381141</v>
      </c>
      <c r="E2" s="167">
        <v>275716</v>
      </c>
      <c r="F2" s="167">
        <v>0</v>
      </c>
      <c r="G2" s="167">
        <v>53604</v>
      </c>
      <c r="H2" s="167">
        <v>34632</v>
      </c>
      <c r="I2" s="167">
        <v>14943</v>
      </c>
      <c r="J2" s="167">
        <v>0</v>
      </c>
      <c r="K2" s="167">
        <v>0</v>
      </c>
      <c r="L2" s="167">
        <v>0</v>
      </c>
      <c r="M2" s="167">
        <v>14150</v>
      </c>
      <c r="N2" s="167">
        <v>72382</v>
      </c>
      <c r="O2" s="167">
        <v>0</v>
      </c>
      <c r="P2" s="167">
        <v>0</v>
      </c>
      <c r="Q2" s="167">
        <v>0</v>
      </c>
      <c r="R2" s="167">
        <v>91233</v>
      </c>
      <c r="S2" s="167">
        <v>17995</v>
      </c>
      <c r="T2" s="167">
        <v>0</v>
      </c>
      <c r="U2" s="167">
        <v>123241</v>
      </c>
      <c r="V2" s="167">
        <v>0</v>
      </c>
      <c r="W2" s="167">
        <v>9676</v>
      </c>
      <c r="X2" s="167">
        <v>0</v>
      </c>
      <c r="Y2" s="167">
        <v>113576</v>
      </c>
      <c r="Z2" s="167">
        <v>3539</v>
      </c>
      <c r="AA2" s="167">
        <v>33910</v>
      </c>
      <c r="AB2" s="167">
        <v>13104</v>
      </c>
      <c r="AC2" s="167">
        <v>1252842</v>
      </c>
      <c r="AD2" s="167">
        <v>0</v>
      </c>
      <c r="AE2" s="167">
        <v>0</v>
      </c>
      <c r="AF2" s="167">
        <v>74980</v>
      </c>
      <c r="AG2" s="167">
        <v>0</v>
      </c>
      <c r="AH2" s="167">
        <v>6052</v>
      </c>
      <c r="AI2" s="167">
        <v>3829</v>
      </c>
      <c r="AJ2" s="167">
        <v>1632</v>
      </c>
      <c r="AK2" s="167">
        <v>0</v>
      </c>
      <c r="AL2" s="167">
        <v>0</v>
      </c>
      <c r="AM2" s="167">
        <v>0</v>
      </c>
      <c r="AN2" s="167">
        <v>0</v>
      </c>
      <c r="AO2" s="167">
        <v>0</v>
      </c>
      <c r="AP2" s="167">
        <v>0</v>
      </c>
      <c r="AQ2" s="167">
        <v>125185</v>
      </c>
      <c r="AR2" s="167">
        <v>0</v>
      </c>
      <c r="AS2" s="167">
        <v>0</v>
      </c>
      <c r="AT2" s="167">
        <v>0</v>
      </c>
      <c r="AU2" s="167">
        <v>2990</v>
      </c>
      <c r="AV2" s="167">
        <v>0</v>
      </c>
      <c r="AW2" s="167">
        <v>0</v>
      </c>
      <c r="AX2" s="167">
        <v>214668</v>
      </c>
      <c r="AY2" s="167">
        <v>417750</v>
      </c>
      <c r="AZ2" s="167">
        <v>0</v>
      </c>
      <c r="BA2" s="167">
        <v>0</v>
      </c>
      <c r="BB2" s="167">
        <v>0</v>
      </c>
      <c r="BC2" s="167">
        <v>841</v>
      </c>
      <c r="BD2" s="167">
        <v>0</v>
      </c>
      <c r="BE2" s="167">
        <v>244557</v>
      </c>
      <c r="BF2" s="167">
        <v>0</v>
      </c>
      <c r="BG2" s="167">
        <v>663148</v>
      </c>
      <c r="BH2" s="167">
        <v>2130658</v>
      </c>
      <c r="BI2" s="167">
        <v>0</v>
      </c>
      <c r="BJ2" s="167">
        <v>0</v>
      </c>
      <c r="BK2" s="167">
        <v>0</v>
      </c>
      <c r="BL2" s="167">
        <v>0</v>
      </c>
      <c r="BM2" s="167">
        <v>17282</v>
      </c>
      <c r="BN2" s="167">
        <v>0</v>
      </c>
      <c r="BO2" s="167">
        <v>0</v>
      </c>
      <c r="BP2" s="167">
        <v>0</v>
      </c>
      <c r="BQ2" s="167">
        <v>1319</v>
      </c>
      <c r="BR2" s="167">
        <v>0</v>
      </c>
      <c r="BS2" s="167">
        <v>1011</v>
      </c>
      <c r="BT2" s="167">
        <v>0</v>
      </c>
      <c r="BU2" s="167">
        <v>0</v>
      </c>
      <c r="BV2" s="167">
        <v>0</v>
      </c>
      <c r="BW2" s="167">
        <v>63313</v>
      </c>
      <c r="BX2" s="167">
        <v>0</v>
      </c>
      <c r="BY2" s="167">
        <v>0</v>
      </c>
      <c r="BZ2" s="167">
        <v>0</v>
      </c>
      <c r="CA2" s="167">
        <v>1965</v>
      </c>
      <c r="CB2" s="167">
        <v>0</v>
      </c>
      <c r="CC2" s="167">
        <v>0</v>
      </c>
      <c r="CD2" s="167">
        <v>149945</v>
      </c>
      <c r="CE2" s="167">
        <v>0</v>
      </c>
      <c r="CF2" s="167">
        <v>0</v>
      </c>
      <c r="CG2" s="167">
        <v>0</v>
      </c>
      <c r="CH2" s="167">
        <v>0</v>
      </c>
      <c r="CI2" s="167">
        <v>0</v>
      </c>
      <c r="CJ2" s="167">
        <v>0</v>
      </c>
      <c r="CK2" s="167">
        <v>0</v>
      </c>
      <c r="CL2" s="167">
        <v>97694</v>
      </c>
      <c r="CM2" s="167">
        <v>332529</v>
      </c>
      <c r="CN2" s="167">
        <v>2463187</v>
      </c>
      <c r="CO2" s="167">
        <v>97140</v>
      </c>
      <c r="CP2" s="167">
        <v>0</v>
      </c>
      <c r="CQ2" s="167">
        <v>0</v>
      </c>
      <c r="CR2" s="167">
        <v>0</v>
      </c>
      <c r="CS2" s="167">
        <v>0</v>
      </c>
      <c r="CT2" s="167">
        <v>0</v>
      </c>
      <c r="CU2" s="167">
        <v>5229631</v>
      </c>
      <c r="CV2" s="167">
        <v>130796</v>
      </c>
      <c r="CW2" s="167">
        <v>436738</v>
      </c>
      <c r="CX2" s="167">
        <v>291741</v>
      </c>
      <c r="CY2" s="167">
        <v>111051</v>
      </c>
      <c r="CZ2" s="167">
        <v>23721</v>
      </c>
      <c r="DA2" s="167">
        <v>0</v>
      </c>
      <c r="DB2" s="167">
        <v>29298</v>
      </c>
      <c r="DC2" s="167">
        <v>0</v>
      </c>
      <c r="DD2" s="167">
        <v>0</v>
      </c>
      <c r="DE2" s="167">
        <v>0</v>
      </c>
      <c r="DF2" s="167">
        <v>0</v>
      </c>
      <c r="DG2" s="167">
        <v>9731</v>
      </c>
      <c r="DH2" s="167">
        <v>0</v>
      </c>
      <c r="DI2" s="167">
        <v>0</v>
      </c>
      <c r="DJ2" s="167">
        <v>6359847</v>
      </c>
      <c r="DK2" s="167">
        <v>0</v>
      </c>
      <c r="DL2" s="167">
        <v>0</v>
      </c>
      <c r="DM2" s="167">
        <v>0</v>
      </c>
      <c r="DN2" s="167">
        <v>0</v>
      </c>
      <c r="DO2" s="167">
        <v>0</v>
      </c>
      <c r="DP2" s="167">
        <v>0</v>
      </c>
      <c r="DQ2" s="167">
        <v>3450</v>
      </c>
      <c r="DR2" s="167">
        <v>10858</v>
      </c>
      <c r="DS2" s="167">
        <v>0</v>
      </c>
      <c r="DT2" s="167">
        <v>0</v>
      </c>
      <c r="DU2" s="167">
        <v>0</v>
      </c>
      <c r="DV2" s="167">
        <v>0</v>
      </c>
      <c r="DW2" s="167">
        <v>0</v>
      </c>
      <c r="DX2" s="167">
        <v>0</v>
      </c>
      <c r="DY2" s="167">
        <v>0</v>
      </c>
      <c r="DZ2" s="167">
        <v>202441</v>
      </c>
      <c r="EA2" s="167">
        <v>21001</v>
      </c>
      <c r="EB2" s="167">
        <v>13572</v>
      </c>
      <c r="EC2" s="167">
        <v>251322</v>
      </c>
      <c r="ED2" s="167">
        <v>9074356</v>
      </c>
    </row>
    <row r="3" spans="1:134" ht="13.8" x14ac:dyDescent="0.25">
      <c r="A3" s="163" t="s">
        <v>134</v>
      </c>
      <c r="B3" s="163" t="s">
        <v>134</v>
      </c>
      <c r="C3" s="164">
        <v>45473</v>
      </c>
      <c r="D3" s="167">
        <v>420696</v>
      </c>
      <c r="E3" s="167">
        <v>1097206</v>
      </c>
      <c r="F3" s="167">
        <v>0</v>
      </c>
      <c r="G3" s="167">
        <v>109660</v>
      </c>
      <c r="H3" s="167">
        <v>187173</v>
      </c>
      <c r="I3" s="167">
        <v>14562</v>
      </c>
      <c r="J3" s="167">
        <v>139344</v>
      </c>
      <c r="K3" s="167">
        <v>0</v>
      </c>
      <c r="L3" s="167">
        <v>49820</v>
      </c>
      <c r="M3" s="167">
        <v>53323</v>
      </c>
      <c r="N3" s="167">
        <v>60879</v>
      </c>
      <c r="O3" s="167">
        <v>18501</v>
      </c>
      <c r="P3" s="167">
        <v>238007</v>
      </c>
      <c r="Q3" s="167">
        <v>0</v>
      </c>
      <c r="R3" s="167">
        <v>48327</v>
      </c>
      <c r="S3" s="167">
        <v>119801</v>
      </c>
      <c r="T3" s="167">
        <v>0</v>
      </c>
      <c r="U3" s="167">
        <v>96738</v>
      </c>
      <c r="V3" s="167">
        <v>0</v>
      </c>
      <c r="W3" s="167">
        <v>0</v>
      </c>
      <c r="X3" s="167">
        <v>0</v>
      </c>
      <c r="Y3" s="167">
        <v>0</v>
      </c>
      <c r="Z3" s="167">
        <v>126445</v>
      </c>
      <c r="AA3" s="167">
        <v>0</v>
      </c>
      <c r="AB3" s="167">
        <v>21153</v>
      </c>
      <c r="AC3" s="167">
        <v>2801635</v>
      </c>
      <c r="AD3" s="167">
        <v>0</v>
      </c>
      <c r="AE3" s="167">
        <v>0</v>
      </c>
      <c r="AF3" s="167">
        <v>0</v>
      </c>
      <c r="AG3" s="167">
        <v>0</v>
      </c>
      <c r="AH3" s="167">
        <v>0</v>
      </c>
      <c r="AI3" s="167">
        <v>0</v>
      </c>
      <c r="AJ3" s="167">
        <v>0</v>
      </c>
      <c r="AK3" s="167">
        <v>0</v>
      </c>
      <c r="AL3" s="167">
        <v>0</v>
      </c>
      <c r="AM3" s="167">
        <v>0</v>
      </c>
      <c r="AN3" s="167">
        <v>0</v>
      </c>
      <c r="AO3" s="167">
        <v>33182</v>
      </c>
      <c r="AP3" s="167">
        <v>0</v>
      </c>
      <c r="AQ3" s="167">
        <v>106835</v>
      </c>
      <c r="AR3" s="167">
        <v>0</v>
      </c>
      <c r="AS3" s="167">
        <v>69</v>
      </c>
      <c r="AT3" s="167">
        <v>0</v>
      </c>
      <c r="AU3" s="167">
        <v>73007</v>
      </c>
      <c r="AV3" s="167">
        <v>0</v>
      </c>
      <c r="AW3" s="167">
        <v>0</v>
      </c>
      <c r="AX3" s="167">
        <v>213093</v>
      </c>
      <c r="AY3" s="167">
        <v>482689</v>
      </c>
      <c r="AZ3" s="167">
        <v>0</v>
      </c>
      <c r="BA3" s="167">
        <v>16948</v>
      </c>
      <c r="BB3" s="167">
        <v>117840</v>
      </c>
      <c r="BC3" s="167">
        <v>7711</v>
      </c>
      <c r="BD3" s="167">
        <v>148008</v>
      </c>
      <c r="BE3" s="167">
        <v>200492</v>
      </c>
      <c r="BF3" s="167">
        <v>0</v>
      </c>
      <c r="BG3" s="167">
        <v>973688</v>
      </c>
      <c r="BH3" s="167">
        <v>3988416</v>
      </c>
      <c r="BI3" s="167">
        <v>0</v>
      </c>
      <c r="BJ3" s="167">
        <v>0</v>
      </c>
      <c r="BK3" s="167">
        <v>0</v>
      </c>
      <c r="BL3" s="167">
        <v>0</v>
      </c>
      <c r="BM3" s="167">
        <v>0</v>
      </c>
      <c r="BN3" s="167">
        <v>0</v>
      </c>
      <c r="BO3" s="167">
        <v>0</v>
      </c>
      <c r="BP3" s="167">
        <v>0</v>
      </c>
      <c r="BQ3" s="167">
        <v>0</v>
      </c>
      <c r="BR3" s="167">
        <v>0</v>
      </c>
      <c r="BS3" s="167">
        <v>0</v>
      </c>
      <c r="BT3" s="167">
        <v>0</v>
      </c>
      <c r="BU3" s="167">
        <v>0</v>
      </c>
      <c r="BV3" s="167">
        <v>0</v>
      </c>
      <c r="BW3" s="167">
        <v>88250</v>
      </c>
      <c r="BX3" s="167">
        <v>0</v>
      </c>
      <c r="BY3" s="167">
        <v>0</v>
      </c>
      <c r="BZ3" s="167">
        <v>11648</v>
      </c>
      <c r="CA3" s="167">
        <v>14636</v>
      </c>
      <c r="CB3" s="167">
        <v>0</v>
      </c>
      <c r="CC3" s="167">
        <v>0</v>
      </c>
      <c r="CD3" s="167">
        <v>101245</v>
      </c>
      <c r="CE3" s="167">
        <v>0</v>
      </c>
      <c r="CF3" s="167">
        <v>0</v>
      </c>
      <c r="CG3" s="167">
        <v>0</v>
      </c>
      <c r="CH3" s="167">
        <v>0</v>
      </c>
      <c r="CI3" s="167">
        <v>0</v>
      </c>
      <c r="CJ3" s="167">
        <v>0</v>
      </c>
      <c r="CK3" s="167">
        <v>0</v>
      </c>
      <c r="CL3" s="167">
        <v>10098</v>
      </c>
      <c r="CM3" s="167">
        <v>225877</v>
      </c>
      <c r="CN3" s="167">
        <v>4214293</v>
      </c>
      <c r="CO3" s="167">
        <v>0</v>
      </c>
      <c r="CP3" s="167">
        <v>0</v>
      </c>
      <c r="CQ3" s="167">
        <v>2145123</v>
      </c>
      <c r="CR3" s="167">
        <v>0</v>
      </c>
      <c r="CS3" s="167">
        <v>0</v>
      </c>
      <c r="CT3" s="167">
        <v>0</v>
      </c>
      <c r="CU3" s="167">
        <v>0</v>
      </c>
      <c r="CV3" s="167">
        <v>0</v>
      </c>
      <c r="CW3" s="167">
        <v>169136</v>
      </c>
      <c r="CX3" s="167">
        <v>161736</v>
      </c>
      <c r="CY3" s="167">
        <v>21014</v>
      </c>
      <c r="CZ3" s="167">
        <v>0</v>
      </c>
      <c r="DA3" s="167">
        <v>0</v>
      </c>
      <c r="DB3" s="167">
        <v>4134</v>
      </c>
      <c r="DC3" s="167">
        <v>0</v>
      </c>
      <c r="DD3" s="167">
        <v>7200</v>
      </c>
      <c r="DE3" s="167">
        <v>0</v>
      </c>
      <c r="DF3" s="167">
        <v>0</v>
      </c>
      <c r="DG3" s="167">
        <v>2567</v>
      </c>
      <c r="DH3" s="167">
        <v>0</v>
      </c>
      <c r="DI3" s="167">
        <v>17584871</v>
      </c>
      <c r="DJ3" s="167">
        <v>20095781</v>
      </c>
      <c r="DK3" s="167">
        <v>0</v>
      </c>
      <c r="DL3" s="167">
        <v>0</v>
      </c>
      <c r="DM3" s="167">
        <v>0</v>
      </c>
      <c r="DN3" s="167">
        <v>0</v>
      </c>
      <c r="DO3" s="167">
        <v>0</v>
      </c>
      <c r="DP3" s="167">
        <v>0</v>
      </c>
      <c r="DQ3" s="167">
        <v>0</v>
      </c>
      <c r="DR3" s="167">
        <v>201</v>
      </c>
      <c r="DS3" s="167">
        <v>0</v>
      </c>
      <c r="DT3" s="167">
        <v>0</v>
      </c>
      <c r="DU3" s="167">
        <v>0</v>
      </c>
      <c r="DV3" s="167">
        <v>0</v>
      </c>
      <c r="DW3" s="167">
        <v>0</v>
      </c>
      <c r="DX3" s="167">
        <v>0</v>
      </c>
      <c r="DY3" s="167">
        <v>0</v>
      </c>
      <c r="DZ3" s="167">
        <v>0</v>
      </c>
      <c r="EA3" s="167">
        <v>0</v>
      </c>
      <c r="EB3" s="167">
        <v>219526</v>
      </c>
      <c r="EC3" s="167">
        <v>219727</v>
      </c>
      <c r="ED3" s="167">
        <v>24529801</v>
      </c>
    </row>
    <row r="4" spans="1:134" ht="13.8" x14ac:dyDescent="0.25">
      <c r="A4" s="163" t="s">
        <v>135</v>
      </c>
      <c r="B4" s="163" t="s">
        <v>134</v>
      </c>
      <c r="C4" s="164">
        <v>45473</v>
      </c>
      <c r="D4" s="167">
        <v>420696</v>
      </c>
      <c r="E4" s="167">
        <v>1097206</v>
      </c>
      <c r="F4" s="167">
        <v>0</v>
      </c>
      <c r="G4" s="167">
        <v>109660</v>
      </c>
      <c r="H4" s="167">
        <v>187173</v>
      </c>
      <c r="I4" s="167">
        <v>14562</v>
      </c>
      <c r="J4" s="167">
        <v>139344</v>
      </c>
      <c r="K4" s="167">
        <v>0</v>
      </c>
      <c r="L4" s="167">
        <v>49820</v>
      </c>
      <c r="M4" s="167">
        <v>53323</v>
      </c>
      <c r="N4" s="167">
        <v>54419</v>
      </c>
      <c r="O4" s="167">
        <v>16890</v>
      </c>
      <c r="P4" s="167">
        <v>231923</v>
      </c>
      <c r="Q4" s="167">
        <v>0</v>
      </c>
      <c r="R4" s="167">
        <v>48327</v>
      </c>
      <c r="S4" s="167">
        <v>121958</v>
      </c>
      <c r="T4" s="167">
        <v>0</v>
      </c>
      <c r="U4" s="167">
        <v>96738</v>
      </c>
      <c r="V4" s="167">
        <v>0</v>
      </c>
      <c r="W4" s="167">
        <v>0</v>
      </c>
      <c r="X4" s="167">
        <v>0</v>
      </c>
      <c r="Y4" s="167">
        <v>0</v>
      </c>
      <c r="Z4" s="167">
        <v>97970</v>
      </c>
      <c r="AA4" s="167">
        <v>0</v>
      </c>
      <c r="AB4" s="167">
        <v>17838</v>
      </c>
      <c r="AC4" s="167">
        <v>2757847</v>
      </c>
      <c r="AD4" s="167">
        <v>0</v>
      </c>
      <c r="AE4" s="167">
        <v>0</v>
      </c>
      <c r="AF4" s="167">
        <v>0</v>
      </c>
      <c r="AG4" s="167">
        <v>0</v>
      </c>
      <c r="AH4" s="167">
        <v>0</v>
      </c>
      <c r="AI4" s="167">
        <v>0</v>
      </c>
      <c r="AJ4" s="167">
        <v>0</v>
      </c>
      <c r="AK4" s="167">
        <v>0</v>
      </c>
      <c r="AL4" s="167">
        <v>0</v>
      </c>
      <c r="AM4" s="167">
        <v>0</v>
      </c>
      <c r="AN4" s="167">
        <v>0</v>
      </c>
      <c r="AO4" s="167">
        <v>16638</v>
      </c>
      <c r="AP4" s="167">
        <v>0</v>
      </c>
      <c r="AQ4" s="167">
        <v>19667</v>
      </c>
      <c r="AR4" s="167">
        <v>0</v>
      </c>
      <c r="AS4" s="167">
        <v>0</v>
      </c>
      <c r="AT4" s="167">
        <v>0</v>
      </c>
      <c r="AU4" s="167">
        <v>16995</v>
      </c>
      <c r="AV4" s="167">
        <v>0</v>
      </c>
      <c r="AW4" s="167">
        <v>0</v>
      </c>
      <c r="AX4" s="167">
        <v>53300</v>
      </c>
      <c r="AY4" s="167">
        <v>482689</v>
      </c>
      <c r="AZ4" s="167">
        <v>0</v>
      </c>
      <c r="BA4" s="167">
        <v>0</v>
      </c>
      <c r="BB4" s="167">
        <v>31626</v>
      </c>
      <c r="BC4" s="167">
        <v>7711</v>
      </c>
      <c r="BD4" s="167">
        <v>148008</v>
      </c>
      <c r="BE4" s="167">
        <v>61536</v>
      </c>
      <c r="BF4" s="167">
        <v>0</v>
      </c>
      <c r="BG4" s="167">
        <v>731570</v>
      </c>
      <c r="BH4" s="167">
        <v>3542717</v>
      </c>
      <c r="BI4" s="167">
        <v>0</v>
      </c>
      <c r="BJ4" s="167">
        <v>0</v>
      </c>
      <c r="BK4" s="167">
        <v>0</v>
      </c>
      <c r="BL4" s="167">
        <v>0</v>
      </c>
      <c r="BM4" s="167">
        <v>0</v>
      </c>
      <c r="BN4" s="167">
        <v>0</v>
      </c>
      <c r="BO4" s="167">
        <v>0</v>
      </c>
      <c r="BP4" s="167">
        <v>0</v>
      </c>
      <c r="BQ4" s="167">
        <v>0</v>
      </c>
      <c r="BR4" s="167">
        <v>0</v>
      </c>
      <c r="BS4" s="167">
        <v>0</v>
      </c>
      <c r="BT4" s="167">
        <v>0</v>
      </c>
      <c r="BU4" s="167">
        <v>0</v>
      </c>
      <c r="BV4" s="167">
        <v>0</v>
      </c>
      <c r="BW4" s="167">
        <v>32444</v>
      </c>
      <c r="BX4" s="167">
        <v>0</v>
      </c>
      <c r="BY4" s="167">
        <v>0</v>
      </c>
      <c r="BZ4" s="167">
        <v>6112</v>
      </c>
      <c r="CA4" s="167">
        <v>0</v>
      </c>
      <c r="CB4" s="167">
        <v>0</v>
      </c>
      <c r="CC4" s="167">
        <v>0</v>
      </c>
      <c r="CD4" s="167">
        <v>29424</v>
      </c>
      <c r="CE4" s="167">
        <v>0</v>
      </c>
      <c r="CF4" s="167">
        <v>0</v>
      </c>
      <c r="CG4" s="167">
        <v>0</v>
      </c>
      <c r="CH4" s="167">
        <v>0</v>
      </c>
      <c r="CI4" s="167">
        <v>0</v>
      </c>
      <c r="CJ4" s="167">
        <v>0</v>
      </c>
      <c r="CK4" s="167">
        <v>0</v>
      </c>
      <c r="CL4" s="167">
        <v>9249</v>
      </c>
      <c r="CM4" s="167">
        <v>77229</v>
      </c>
      <c r="CN4" s="167">
        <v>3619946</v>
      </c>
      <c r="CO4" s="167">
        <v>0</v>
      </c>
      <c r="CP4" s="167">
        <v>0</v>
      </c>
      <c r="CQ4" s="167">
        <v>720980</v>
      </c>
      <c r="CR4" s="167">
        <v>0</v>
      </c>
      <c r="CS4" s="167">
        <v>0</v>
      </c>
      <c r="CT4" s="167">
        <v>0</v>
      </c>
      <c r="CU4" s="167">
        <v>0</v>
      </c>
      <c r="CV4" s="167">
        <v>0</v>
      </c>
      <c r="CW4" s="167">
        <v>56644</v>
      </c>
      <c r="CX4" s="167">
        <v>47259</v>
      </c>
      <c r="CY4" s="167">
        <v>7288</v>
      </c>
      <c r="CZ4" s="167">
        <v>0</v>
      </c>
      <c r="DA4" s="167">
        <v>0</v>
      </c>
      <c r="DB4" s="167">
        <v>4301</v>
      </c>
      <c r="DC4" s="167">
        <v>0</v>
      </c>
      <c r="DD4" s="167">
        <v>2400</v>
      </c>
      <c r="DE4" s="167">
        <v>0</v>
      </c>
      <c r="DF4" s="167">
        <v>0</v>
      </c>
      <c r="DG4" s="167">
        <v>641</v>
      </c>
      <c r="DH4" s="167">
        <v>0</v>
      </c>
      <c r="DI4" s="167">
        <v>20002409</v>
      </c>
      <c r="DJ4" s="167">
        <v>20841922</v>
      </c>
      <c r="DK4" s="167">
        <v>0</v>
      </c>
      <c r="DL4" s="167">
        <v>0</v>
      </c>
      <c r="DM4" s="167">
        <v>0</v>
      </c>
      <c r="DN4" s="167">
        <v>0</v>
      </c>
      <c r="DO4" s="167">
        <v>0</v>
      </c>
      <c r="DP4" s="167">
        <v>0</v>
      </c>
      <c r="DQ4" s="167">
        <v>0</v>
      </c>
      <c r="DR4" s="167">
        <v>0</v>
      </c>
      <c r="DS4" s="167">
        <v>0</v>
      </c>
      <c r="DT4" s="167">
        <v>0</v>
      </c>
      <c r="DU4" s="167">
        <v>0</v>
      </c>
      <c r="DV4" s="167">
        <v>0</v>
      </c>
      <c r="DW4" s="167">
        <v>0</v>
      </c>
      <c r="DX4" s="167">
        <v>0</v>
      </c>
      <c r="DY4" s="167">
        <v>0</v>
      </c>
      <c r="DZ4" s="167">
        <v>0</v>
      </c>
      <c r="EA4" s="167">
        <v>0</v>
      </c>
      <c r="EB4" s="167">
        <v>67933</v>
      </c>
      <c r="EC4" s="167">
        <v>67933</v>
      </c>
      <c r="ED4" s="167">
        <v>24529801</v>
      </c>
    </row>
    <row r="5" spans="1:134" ht="13.8" x14ac:dyDescent="0.25">
      <c r="A5" s="163" t="s">
        <v>136</v>
      </c>
      <c r="B5" s="163" t="s">
        <v>137</v>
      </c>
      <c r="C5" s="164">
        <v>45473</v>
      </c>
      <c r="D5" s="167">
        <v>99489</v>
      </c>
      <c r="E5" s="167">
        <v>0</v>
      </c>
      <c r="F5" s="167">
        <v>0</v>
      </c>
      <c r="G5" s="167">
        <v>7812</v>
      </c>
      <c r="H5" s="167">
        <v>6902</v>
      </c>
      <c r="I5" s="167">
        <v>6085</v>
      </c>
      <c r="J5" s="167">
        <v>0</v>
      </c>
      <c r="K5" s="167">
        <v>0</v>
      </c>
      <c r="L5" s="167">
        <v>1141</v>
      </c>
      <c r="M5" s="167">
        <v>10056</v>
      </c>
      <c r="N5" s="167">
        <v>3116</v>
      </c>
      <c r="O5" s="167">
        <v>0</v>
      </c>
      <c r="P5" s="167">
        <v>167560</v>
      </c>
      <c r="Q5" s="167">
        <v>0</v>
      </c>
      <c r="R5" s="167">
        <v>0</v>
      </c>
      <c r="S5" s="167">
        <v>0</v>
      </c>
      <c r="T5" s="167">
        <v>549</v>
      </c>
      <c r="U5" s="167">
        <v>0</v>
      </c>
      <c r="V5" s="167">
        <v>0</v>
      </c>
      <c r="W5" s="167">
        <v>0</v>
      </c>
      <c r="X5" s="167">
        <v>0</v>
      </c>
      <c r="Y5" s="167">
        <v>5892</v>
      </c>
      <c r="Z5" s="167">
        <v>0</v>
      </c>
      <c r="AA5" s="167">
        <v>0</v>
      </c>
      <c r="AB5" s="167">
        <v>0</v>
      </c>
      <c r="AC5" s="167">
        <v>308602</v>
      </c>
      <c r="AD5" s="167">
        <v>3433</v>
      </c>
      <c r="AE5" s="167">
        <v>35590</v>
      </c>
      <c r="AF5" s="167">
        <v>7489</v>
      </c>
      <c r="AG5" s="167">
        <v>0</v>
      </c>
      <c r="AH5" s="167">
        <v>3471</v>
      </c>
      <c r="AI5" s="167">
        <v>8473</v>
      </c>
      <c r="AJ5" s="167">
        <v>2845</v>
      </c>
      <c r="AK5" s="167">
        <v>1017</v>
      </c>
      <c r="AL5" s="167">
        <v>68</v>
      </c>
      <c r="AM5" s="167">
        <v>533</v>
      </c>
      <c r="AN5" s="167">
        <v>4729</v>
      </c>
      <c r="AO5" s="167">
        <v>2376</v>
      </c>
      <c r="AP5" s="167">
        <v>3159</v>
      </c>
      <c r="AQ5" s="167">
        <v>44335</v>
      </c>
      <c r="AR5" s="167">
        <v>0</v>
      </c>
      <c r="AS5" s="167">
        <v>0</v>
      </c>
      <c r="AT5" s="167">
        <v>0</v>
      </c>
      <c r="AU5" s="167">
        <v>4492</v>
      </c>
      <c r="AV5" s="167">
        <v>0</v>
      </c>
      <c r="AW5" s="167">
        <v>0</v>
      </c>
      <c r="AX5" s="167">
        <v>122010</v>
      </c>
      <c r="AY5" s="167">
        <v>19811</v>
      </c>
      <c r="AZ5" s="167">
        <v>0</v>
      </c>
      <c r="BA5" s="167">
        <v>0</v>
      </c>
      <c r="BB5" s="167">
        <v>177495</v>
      </c>
      <c r="BC5" s="167">
        <v>0</v>
      </c>
      <c r="BD5" s="167">
        <v>3216</v>
      </c>
      <c r="BE5" s="167">
        <v>28720</v>
      </c>
      <c r="BF5" s="167">
        <v>0</v>
      </c>
      <c r="BG5" s="167">
        <v>229242</v>
      </c>
      <c r="BH5" s="167">
        <v>659854</v>
      </c>
      <c r="BI5" s="167">
        <v>79207</v>
      </c>
      <c r="BJ5" s="167">
        <v>0</v>
      </c>
      <c r="BK5" s="167">
        <v>0</v>
      </c>
      <c r="BL5" s="167">
        <v>0</v>
      </c>
      <c r="BM5" s="167">
        <v>0</v>
      </c>
      <c r="BN5" s="167">
        <v>2937</v>
      </c>
      <c r="BO5" s="167">
        <v>108230</v>
      </c>
      <c r="BP5" s="167">
        <v>0</v>
      </c>
      <c r="BQ5" s="167">
        <v>8271</v>
      </c>
      <c r="BR5" s="167">
        <v>16391</v>
      </c>
      <c r="BS5" s="167">
        <v>11644</v>
      </c>
      <c r="BT5" s="167">
        <v>4162</v>
      </c>
      <c r="BU5" s="167">
        <v>278</v>
      </c>
      <c r="BV5" s="167">
        <v>2183</v>
      </c>
      <c r="BW5" s="167">
        <v>21539</v>
      </c>
      <c r="BX5" s="167">
        <v>0</v>
      </c>
      <c r="BY5" s="167">
        <v>0</v>
      </c>
      <c r="BZ5" s="167">
        <v>5232</v>
      </c>
      <c r="CA5" s="167">
        <v>3167</v>
      </c>
      <c r="CB5" s="167">
        <v>7244</v>
      </c>
      <c r="CC5" s="167">
        <v>2681</v>
      </c>
      <c r="CD5" s="167">
        <v>70274</v>
      </c>
      <c r="CE5" s="167">
        <v>4860</v>
      </c>
      <c r="CF5" s="167">
        <v>0</v>
      </c>
      <c r="CG5" s="167">
        <v>0</v>
      </c>
      <c r="CH5" s="167">
        <v>0</v>
      </c>
      <c r="CI5" s="167">
        <v>0</v>
      </c>
      <c r="CJ5" s="167">
        <v>5547</v>
      </c>
      <c r="CK5" s="167">
        <v>0</v>
      </c>
      <c r="CL5" s="167">
        <v>3764</v>
      </c>
      <c r="CM5" s="167">
        <v>357611</v>
      </c>
      <c r="CN5" s="167">
        <v>1017465</v>
      </c>
      <c r="CO5" s="167">
        <v>0</v>
      </c>
      <c r="CP5" s="167">
        <v>0</v>
      </c>
      <c r="CQ5" s="167">
        <v>49016</v>
      </c>
      <c r="CR5" s="167">
        <v>0</v>
      </c>
      <c r="CS5" s="167">
        <v>1295</v>
      </c>
      <c r="CT5" s="167">
        <v>0</v>
      </c>
      <c r="CU5" s="167">
        <v>240952</v>
      </c>
      <c r="CV5" s="167">
        <v>821221</v>
      </c>
      <c r="CW5" s="167">
        <v>84721</v>
      </c>
      <c r="CX5" s="167">
        <v>153028</v>
      </c>
      <c r="CY5" s="167">
        <v>6880</v>
      </c>
      <c r="CZ5" s="167">
        <v>2459</v>
      </c>
      <c r="DA5" s="167">
        <v>164</v>
      </c>
      <c r="DB5" s="167">
        <v>1290</v>
      </c>
      <c r="DC5" s="167">
        <v>0</v>
      </c>
      <c r="DD5" s="167">
        <v>0</v>
      </c>
      <c r="DE5" s="167">
        <v>4504</v>
      </c>
      <c r="DF5" s="167">
        <v>0</v>
      </c>
      <c r="DG5" s="167">
        <v>2194</v>
      </c>
      <c r="DH5" s="167">
        <v>0</v>
      </c>
      <c r="DI5" s="167">
        <v>50389</v>
      </c>
      <c r="DJ5" s="167">
        <v>1418113</v>
      </c>
      <c r="DK5" s="167">
        <v>0</v>
      </c>
      <c r="DL5" s="167">
        <v>0</v>
      </c>
      <c r="DM5" s="167">
        <v>0</v>
      </c>
      <c r="DN5" s="167">
        <v>0</v>
      </c>
      <c r="DO5" s="167">
        <v>0</v>
      </c>
      <c r="DP5" s="167">
        <v>0</v>
      </c>
      <c r="DQ5" s="167">
        <v>0</v>
      </c>
      <c r="DR5" s="167">
        <v>0</v>
      </c>
      <c r="DS5" s="167">
        <v>0</v>
      </c>
      <c r="DT5" s="167">
        <v>0</v>
      </c>
      <c r="DU5" s="167">
        <v>0</v>
      </c>
      <c r="DV5" s="167">
        <v>0</v>
      </c>
      <c r="DW5" s="167">
        <v>0</v>
      </c>
      <c r="DX5" s="167">
        <v>0</v>
      </c>
      <c r="DY5" s="167">
        <v>0</v>
      </c>
      <c r="DZ5" s="167">
        <v>133434</v>
      </c>
      <c r="EA5" s="167">
        <v>0</v>
      </c>
      <c r="EB5" s="167">
        <v>5665</v>
      </c>
      <c r="EC5" s="167">
        <v>139099</v>
      </c>
      <c r="ED5" s="167">
        <v>2574677</v>
      </c>
    </row>
    <row r="6" spans="1:134" ht="13.8" x14ac:dyDescent="0.25">
      <c r="A6" s="163" t="s">
        <v>138</v>
      </c>
      <c r="B6" s="163" t="s">
        <v>139</v>
      </c>
      <c r="C6" s="164">
        <v>45473</v>
      </c>
      <c r="D6" s="167">
        <v>346361</v>
      </c>
      <c r="E6" s="167">
        <v>811894</v>
      </c>
      <c r="F6" s="167">
        <v>0</v>
      </c>
      <c r="G6" s="167">
        <v>85356</v>
      </c>
      <c r="H6" s="167">
        <v>146918</v>
      </c>
      <c r="I6" s="167">
        <v>11555</v>
      </c>
      <c r="J6" s="167">
        <v>0</v>
      </c>
      <c r="K6" s="167">
        <v>352</v>
      </c>
      <c r="L6" s="167">
        <v>69588</v>
      </c>
      <c r="M6" s="167">
        <v>40875</v>
      </c>
      <c r="N6" s="167">
        <v>96529</v>
      </c>
      <c r="O6" s="167">
        <v>56388</v>
      </c>
      <c r="P6" s="167">
        <v>0</v>
      </c>
      <c r="Q6" s="167">
        <v>0</v>
      </c>
      <c r="R6" s="167">
        <v>27085</v>
      </c>
      <c r="S6" s="167">
        <v>19327</v>
      </c>
      <c r="T6" s="167">
        <v>484</v>
      </c>
      <c r="U6" s="167">
        <v>187829</v>
      </c>
      <c r="V6" s="167">
        <v>0</v>
      </c>
      <c r="W6" s="167">
        <v>66825</v>
      </c>
      <c r="X6" s="167">
        <v>48703</v>
      </c>
      <c r="Y6" s="167">
        <v>84026</v>
      </c>
      <c r="Z6" s="167">
        <v>293742</v>
      </c>
      <c r="AA6" s="167">
        <v>0</v>
      </c>
      <c r="AB6" s="167">
        <v>11433</v>
      </c>
      <c r="AC6" s="167">
        <v>2405270</v>
      </c>
      <c r="AD6" s="167">
        <v>0</v>
      </c>
      <c r="AE6" s="167">
        <v>0</v>
      </c>
      <c r="AF6" s="167">
        <v>217217</v>
      </c>
      <c r="AG6" s="167">
        <v>0</v>
      </c>
      <c r="AH6" s="167">
        <v>16007</v>
      </c>
      <c r="AI6" s="167">
        <v>27553</v>
      </c>
      <c r="AJ6" s="167">
        <v>2167</v>
      </c>
      <c r="AK6" s="167">
        <v>0</v>
      </c>
      <c r="AL6" s="167">
        <v>66</v>
      </c>
      <c r="AM6" s="167">
        <v>0</v>
      </c>
      <c r="AN6" s="167">
        <v>0</v>
      </c>
      <c r="AO6" s="167">
        <v>132837</v>
      </c>
      <c r="AP6" s="167">
        <v>150221</v>
      </c>
      <c r="AQ6" s="167">
        <v>326780</v>
      </c>
      <c r="AR6" s="167">
        <v>0</v>
      </c>
      <c r="AS6" s="167">
        <v>55275</v>
      </c>
      <c r="AT6" s="167">
        <v>0</v>
      </c>
      <c r="AU6" s="167">
        <v>77169</v>
      </c>
      <c r="AV6" s="167">
        <v>0</v>
      </c>
      <c r="AW6" s="167">
        <v>217525</v>
      </c>
      <c r="AX6" s="167">
        <v>1222817</v>
      </c>
      <c r="AY6" s="167">
        <v>348848</v>
      </c>
      <c r="AZ6" s="167">
        <v>0</v>
      </c>
      <c r="BA6" s="167">
        <v>10900</v>
      </c>
      <c r="BB6" s="167">
        <v>72623</v>
      </c>
      <c r="BC6" s="167">
        <v>57709</v>
      </c>
      <c r="BD6" s="167">
        <v>75941</v>
      </c>
      <c r="BE6" s="167">
        <v>164332</v>
      </c>
      <c r="BF6" s="167">
        <v>0</v>
      </c>
      <c r="BG6" s="167">
        <v>730353</v>
      </c>
      <c r="BH6" s="167">
        <v>4358440</v>
      </c>
      <c r="BI6" s="167">
        <v>0</v>
      </c>
      <c r="BJ6" s="167">
        <v>0</v>
      </c>
      <c r="BK6" s="167">
        <v>0</v>
      </c>
      <c r="BL6" s="167">
        <v>0</v>
      </c>
      <c r="BM6" s="167">
        <v>0</v>
      </c>
      <c r="BN6" s="167">
        <v>0</v>
      </c>
      <c r="BO6" s="167">
        <v>320746</v>
      </c>
      <c r="BP6" s="167">
        <v>209459</v>
      </c>
      <c r="BQ6" s="167">
        <v>39073</v>
      </c>
      <c r="BR6" s="167">
        <v>67254</v>
      </c>
      <c r="BS6" s="167">
        <v>5290</v>
      </c>
      <c r="BT6" s="167">
        <v>0</v>
      </c>
      <c r="BU6" s="167">
        <v>161</v>
      </c>
      <c r="BV6" s="167">
        <v>0</v>
      </c>
      <c r="BW6" s="167">
        <v>110783</v>
      </c>
      <c r="BX6" s="167">
        <v>0</v>
      </c>
      <c r="BY6" s="167">
        <v>0</v>
      </c>
      <c r="BZ6" s="167">
        <v>0</v>
      </c>
      <c r="CA6" s="167">
        <v>33045</v>
      </c>
      <c r="CB6" s="167">
        <v>0</v>
      </c>
      <c r="CC6" s="167">
        <v>0</v>
      </c>
      <c r="CD6" s="167">
        <v>538283</v>
      </c>
      <c r="CE6" s="167">
        <v>0</v>
      </c>
      <c r="CF6" s="167">
        <v>0</v>
      </c>
      <c r="CG6" s="167">
        <v>0</v>
      </c>
      <c r="CH6" s="167">
        <v>0</v>
      </c>
      <c r="CI6" s="167">
        <v>0</v>
      </c>
      <c r="CJ6" s="167">
        <v>0</v>
      </c>
      <c r="CK6" s="167">
        <v>0</v>
      </c>
      <c r="CL6" s="167">
        <v>0</v>
      </c>
      <c r="CM6" s="167">
        <v>1324094</v>
      </c>
      <c r="CN6" s="167">
        <v>5682534</v>
      </c>
      <c r="CO6" s="167">
        <v>1778426</v>
      </c>
      <c r="CP6" s="167">
        <v>0</v>
      </c>
      <c r="CQ6" s="167">
        <v>9477159</v>
      </c>
      <c r="CR6" s="167">
        <v>0</v>
      </c>
      <c r="CS6" s="167">
        <v>0</v>
      </c>
      <c r="CT6" s="167">
        <v>0</v>
      </c>
      <c r="CU6" s="167">
        <v>0</v>
      </c>
      <c r="CV6" s="167">
        <v>0</v>
      </c>
      <c r="CW6" s="167">
        <v>829462</v>
      </c>
      <c r="CX6" s="167">
        <v>1427711</v>
      </c>
      <c r="CY6" s="167">
        <v>112291</v>
      </c>
      <c r="CZ6" s="167">
        <v>0</v>
      </c>
      <c r="DA6" s="167">
        <v>3421</v>
      </c>
      <c r="DB6" s="167">
        <v>39251</v>
      </c>
      <c r="DC6" s="167">
        <v>0</v>
      </c>
      <c r="DD6" s="167">
        <v>0</v>
      </c>
      <c r="DE6" s="167">
        <v>0</v>
      </c>
      <c r="DF6" s="167">
        <v>0</v>
      </c>
      <c r="DG6" s="167">
        <v>165486</v>
      </c>
      <c r="DH6" s="167">
        <v>0</v>
      </c>
      <c r="DI6" s="167">
        <v>0</v>
      </c>
      <c r="DJ6" s="167">
        <v>13833207</v>
      </c>
      <c r="DK6" s="167">
        <v>0</v>
      </c>
      <c r="DL6" s="167">
        <v>1084</v>
      </c>
      <c r="DM6" s="167">
        <v>0</v>
      </c>
      <c r="DN6" s="167">
        <v>0</v>
      </c>
      <c r="DO6" s="167">
        <v>500</v>
      </c>
      <c r="DP6" s="167">
        <v>0</v>
      </c>
      <c r="DQ6" s="167">
        <v>0</v>
      </c>
      <c r="DR6" s="167">
        <v>65000</v>
      </c>
      <c r="DS6" s="167">
        <v>747</v>
      </c>
      <c r="DT6" s="167">
        <v>0</v>
      </c>
      <c r="DU6" s="167">
        <v>0</v>
      </c>
      <c r="DV6" s="167">
        <v>0</v>
      </c>
      <c r="DW6" s="167">
        <v>0</v>
      </c>
      <c r="DX6" s="167">
        <v>0</v>
      </c>
      <c r="DY6" s="167">
        <v>1973</v>
      </c>
      <c r="DZ6" s="167">
        <v>765999</v>
      </c>
      <c r="EA6" s="167">
        <v>0</v>
      </c>
      <c r="EB6" s="167">
        <v>0</v>
      </c>
      <c r="EC6" s="167">
        <v>835303</v>
      </c>
      <c r="ED6" s="167">
        <v>20351044</v>
      </c>
    </row>
    <row r="7" spans="1:134" ht="13.8" x14ac:dyDescent="0.25">
      <c r="A7" s="163" t="s">
        <v>140</v>
      </c>
      <c r="B7" s="163" t="s">
        <v>139</v>
      </c>
      <c r="C7" s="164">
        <v>45473</v>
      </c>
      <c r="D7" s="167">
        <v>346361</v>
      </c>
      <c r="E7" s="167">
        <v>811894</v>
      </c>
      <c r="F7" s="167">
        <v>0</v>
      </c>
      <c r="G7" s="167">
        <v>85356</v>
      </c>
      <c r="H7" s="167">
        <v>146918</v>
      </c>
      <c r="I7" s="167">
        <v>11555</v>
      </c>
      <c r="J7" s="167">
        <v>0</v>
      </c>
      <c r="K7" s="167">
        <v>352</v>
      </c>
      <c r="L7" s="167">
        <v>69588</v>
      </c>
      <c r="M7" s="167">
        <v>40875</v>
      </c>
      <c r="N7" s="167">
        <v>96529</v>
      </c>
      <c r="O7" s="167">
        <v>56388</v>
      </c>
      <c r="P7" s="167">
        <v>0</v>
      </c>
      <c r="Q7" s="167">
        <v>0</v>
      </c>
      <c r="R7" s="167">
        <v>27085</v>
      </c>
      <c r="S7" s="167">
        <v>19327</v>
      </c>
      <c r="T7" s="167">
        <v>484</v>
      </c>
      <c r="U7" s="167">
        <v>187829</v>
      </c>
      <c r="V7" s="167">
        <v>0</v>
      </c>
      <c r="W7" s="167">
        <v>66825</v>
      </c>
      <c r="X7" s="167">
        <v>48703</v>
      </c>
      <c r="Y7" s="167">
        <v>84026</v>
      </c>
      <c r="Z7" s="167">
        <v>293742</v>
      </c>
      <c r="AA7" s="167">
        <v>0</v>
      </c>
      <c r="AB7" s="167">
        <v>11433</v>
      </c>
      <c r="AC7" s="167">
        <v>2405270</v>
      </c>
      <c r="AD7" s="167">
        <v>0</v>
      </c>
      <c r="AE7" s="167">
        <v>0</v>
      </c>
      <c r="AF7" s="167">
        <v>217217</v>
      </c>
      <c r="AG7" s="167">
        <v>0</v>
      </c>
      <c r="AH7" s="167">
        <v>16007</v>
      </c>
      <c r="AI7" s="167">
        <v>27553</v>
      </c>
      <c r="AJ7" s="167">
        <v>2167</v>
      </c>
      <c r="AK7" s="167">
        <v>0</v>
      </c>
      <c r="AL7" s="167">
        <v>66</v>
      </c>
      <c r="AM7" s="167">
        <v>0</v>
      </c>
      <c r="AN7" s="167">
        <v>0</v>
      </c>
      <c r="AO7" s="167">
        <v>132837</v>
      </c>
      <c r="AP7" s="167">
        <v>150221</v>
      </c>
      <c r="AQ7" s="167">
        <v>326780</v>
      </c>
      <c r="AR7" s="167">
        <v>0</v>
      </c>
      <c r="AS7" s="167">
        <v>55275</v>
      </c>
      <c r="AT7" s="167">
        <v>0</v>
      </c>
      <c r="AU7" s="167">
        <v>77169</v>
      </c>
      <c r="AV7" s="167">
        <v>0</v>
      </c>
      <c r="AW7" s="167">
        <v>217525</v>
      </c>
      <c r="AX7" s="167">
        <v>1222817</v>
      </c>
      <c r="AY7" s="167">
        <v>348848</v>
      </c>
      <c r="AZ7" s="167">
        <v>0</v>
      </c>
      <c r="BA7" s="167">
        <v>10900</v>
      </c>
      <c r="BB7" s="167">
        <v>72623</v>
      </c>
      <c r="BC7" s="167">
        <v>57709</v>
      </c>
      <c r="BD7" s="167">
        <v>75941</v>
      </c>
      <c r="BE7" s="167">
        <v>164332</v>
      </c>
      <c r="BF7" s="167">
        <v>0</v>
      </c>
      <c r="BG7" s="167">
        <v>730353</v>
      </c>
      <c r="BH7" s="167">
        <v>4358440</v>
      </c>
      <c r="BI7" s="167">
        <v>0</v>
      </c>
      <c r="BJ7" s="167">
        <v>0</v>
      </c>
      <c r="BK7" s="167">
        <v>0</v>
      </c>
      <c r="BL7" s="167">
        <v>0</v>
      </c>
      <c r="BM7" s="167">
        <v>0</v>
      </c>
      <c r="BN7" s="167">
        <v>0</v>
      </c>
      <c r="BO7" s="167">
        <v>320746</v>
      </c>
      <c r="BP7" s="167">
        <v>209459</v>
      </c>
      <c r="BQ7" s="167">
        <v>39073</v>
      </c>
      <c r="BR7" s="167">
        <v>67254</v>
      </c>
      <c r="BS7" s="167">
        <v>5290</v>
      </c>
      <c r="BT7" s="167">
        <v>0</v>
      </c>
      <c r="BU7" s="167">
        <v>161</v>
      </c>
      <c r="BV7" s="167">
        <v>0</v>
      </c>
      <c r="BW7" s="167">
        <v>110783</v>
      </c>
      <c r="BX7" s="167">
        <v>0</v>
      </c>
      <c r="BY7" s="167">
        <v>0</v>
      </c>
      <c r="BZ7" s="167">
        <v>0</v>
      </c>
      <c r="CA7" s="167">
        <v>33045</v>
      </c>
      <c r="CB7" s="167">
        <v>0</v>
      </c>
      <c r="CC7" s="167">
        <v>0</v>
      </c>
      <c r="CD7" s="167">
        <v>538283</v>
      </c>
      <c r="CE7" s="167">
        <v>0</v>
      </c>
      <c r="CF7" s="167">
        <v>0</v>
      </c>
      <c r="CG7" s="167">
        <v>0</v>
      </c>
      <c r="CH7" s="167">
        <v>0</v>
      </c>
      <c r="CI7" s="167">
        <v>0</v>
      </c>
      <c r="CJ7" s="167">
        <v>0</v>
      </c>
      <c r="CK7" s="167">
        <v>0</v>
      </c>
      <c r="CL7" s="167">
        <v>0</v>
      </c>
      <c r="CM7" s="167">
        <v>1324094</v>
      </c>
      <c r="CN7" s="167">
        <v>5682534</v>
      </c>
      <c r="CO7" s="167">
        <v>1778426</v>
      </c>
      <c r="CP7" s="167">
        <v>0</v>
      </c>
      <c r="CQ7" s="167">
        <v>9477159</v>
      </c>
      <c r="CR7" s="167">
        <v>0</v>
      </c>
      <c r="CS7" s="167">
        <v>0</v>
      </c>
      <c r="CT7" s="167">
        <v>0</v>
      </c>
      <c r="CU7" s="167">
        <v>0</v>
      </c>
      <c r="CV7" s="167">
        <v>0</v>
      </c>
      <c r="CW7" s="167">
        <v>829462</v>
      </c>
      <c r="CX7" s="167">
        <v>1427711</v>
      </c>
      <c r="CY7" s="167">
        <v>112291</v>
      </c>
      <c r="CZ7" s="167">
        <v>0</v>
      </c>
      <c r="DA7" s="167">
        <v>3421</v>
      </c>
      <c r="DB7" s="167">
        <v>39251</v>
      </c>
      <c r="DC7" s="167">
        <v>0</v>
      </c>
      <c r="DD7" s="167">
        <v>0</v>
      </c>
      <c r="DE7" s="167">
        <v>0</v>
      </c>
      <c r="DF7" s="167">
        <v>0</v>
      </c>
      <c r="DG7" s="167">
        <v>165486</v>
      </c>
      <c r="DH7" s="167">
        <v>0</v>
      </c>
      <c r="DI7" s="167">
        <v>0</v>
      </c>
      <c r="DJ7" s="167">
        <v>13833207</v>
      </c>
      <c r="DK7" s="167">
        <v>0</v>
      </c>
      <c r="DL7" s="167">
        <v>1084</v>
      </c>
      <c r="DM7" s="167">
        <v>0</v>
      </c>
      <c r="DN7" s="167">
        <v>0</v>
      </c>
      <c r="DO7" s="167">
        <v>500</v>
      </c>
      <c r="DP7" s="167">
        <v>0</v>
      </c>
      <c r="DQ7" s="167">
        <v>0</v>
      </c>
      <c r="DR7" s="167">
        <v>65000</v>
      </c>
      <c r="DS7" s="167">
        <v>747</v>
      </c>
      <c r="DT7" s="167">
        <v>0</v>
      </c>
      <c r="DU7" s="167">
        <v>0</v>
      </c>
      <c r="DV7" s="167">
        <v>0</v>
      </c>
      <c r="DW7" s="167">
        <v>0</v>
      </c>
      <c r="DX7" s="167">
        <v>0</v>
      </c>
      <c r="DY7" s="167">
        <v>1973</v>
      </c>
      <c r="DZ7" s="167">
        <v>765999</v>
      </c>
      <c r="EA7" s="167">
        <v>0</v>
      </c>
      <c r="EB7" s="167">
        <v>0</v>
      </c>
      <c r="EC7" s="167">
        <v>835303</v>
      </c>
      <c r="ED7" s="167">
        <v>20351044</v>
      </c>
    </row>
    <row r="8" spans="1:134" ht="13.8" x14ac:dyDescent="0.25">
      <c r="A8" s="163" t="s">
        <v>141</v>
      </c>
      <c r="B8" s="163" t="s">
        <v>141</v>
      </c>
      <c r="C8" s="164">
        <v>45473</v>
      </c>
      <c r="D8" s="167">
        <v>75192</v>
      </c>
      <c r="E8" s="167">
        <v>181262</v>
      </c>
      <c r="F8" s="167">
        <v>0</v>
      </c>
      <c r="G8" s="167">
        <v>18936</v>
      </c>
      <c r="H8" s="167">
        <v>32616</v>
      </c>
      <c r="I8" s="167">
        <v>8821</v>
      </c>
      <c r="J8" s="167">
        <v>0</v>
      </c>
      <c r="K8" s="167">
        <v>171</v>
      </c>
      <c r="L8" s="167">
        <v>5187</v>
      </c>
      <c r="M8" s="167">
        <v>11721</v>
      </c>
      <c r="N8" s="167">
        <v>84898</v>
      </c>
      <c r="O8" s="167">
        <v>0</v>
      </c>
      <c r="P8" s="167">
        <v>1248441</v>
      </c>
      <c r="Q8" s="167">
        <v>0</v>
      </c>
      <c r="R8" s="167">
        <v>0</v>
      </c>
      <c r="S8" s="167">
        <v>13774</v>
      </c>
      <c r="T8" s="167">
        <v>0</v>
      </c>
      <c r="U8" s="167">
        <v>7074</v>
      </c>
      <c r="V8" s="167">
        <v>0</v>
      </c>
      <c r="W8" s="167">
        <v>0</v>
      </c>
      <c r="X8" s="167">
        <v>0</v>
      </c>
      <c r="Y8" s="167">
        <v>0</v>
      </c>
      <c r="Z8" s="167">
        <v>2556</v>
      </c>
      <c r="AA8" s="167">
        <v>0</v>
      </c>
      <c r="AB8" s="167">
        <v>0</v>
      </c>
      <c r="AC8" s="167">
        <v>1690649</v>
      </c>
      <c r="AD8" s="167">
        <v>0</v>
      </c>
      <c r="AE8" s="167">
        <v>0</v>
      </c>
      <c r="AF8" s="167">
        <v>0</v>
      </c>
      <c r="AG8" s="167">
        <v>0</v>
      </c>
      <c r="AH8" s="167">
        <v>0</v>
      </c>
      <c r="AI8" s="167">
        <v>0</v>
      </c>
      <c r="AJ8" s="167">
        <v>0</v>
      </c>
      <c r="AK8" s="167">
        <v>0</v>
      </c>
      <c r="AL8" s="167">
        <v>0</v>
      </c>
      <c r="AM8" s="167">
        <v>0</v>
      </c>
      <c r="AN8" s="167">
        <v>0</v>
      </c>
      <c r="AO8" s="167">
        <v>0</v>
      </c>
      <c r="AP8" s="167">
        <v>38414</v>
      </c>
      <c r="AQ8" s="167">
        <v>117660</v>
      </c>
      <c r="AR8" s="167">
        <v>0</v>
      </c>
      <c r="AS8" s="167">
        <v>0</v>
      </c>
      <c r="AT8" s="167">
        <v>0</v>
      </c>
      <c r="AU8" s="167">
        <v>14499</v>
      </c>
      <c r="AV8" s="167">
        <v>23160</v>
      </c>
      <c r="AW8" s="167">
        <v>0</v>
      </c>
      <c r="AX8" s="167">
        <v>193733</v>
      </c>
      <c r="AY8" s="167">
        <v>333853</v>
      </c>
      <c r="AZ8" s="167">
        <v>0</v>
      </c>
      <c r="BA8" s="167">
        <v>0</v>
      </c>
      <c r="BB8" s="167">
        <v>0</v>
      </c>
      <c r="BC8" s="167">
        <v>92765</v>
      </c>
      <c r="BD8" s="167">
        <v>50411</v>
      </c>
      <c r="BE8" s="167">
        <v>326617</v>
      </c>
      <c r="BF8" s="167">
        <v>0</v>
      </c>
      <c r="BG8" s="167">
        <v>803646</v>
      </c>
      <c r="BH8" s="167">
        <v>2688028</v>
      </c>
      <c r="BI8" s="167">
        <v>0</v>
      </c>
      <c r="BJ8" s="167">
        <v>0</v>
      </c>
      <c r="BK8" s="167">
        <v>0</v>
      </c>
      <c r="BL8" s="167">
        <v>0</v>
      </c>
      <c r="BM8" s="167">
        <v>0</v>
      </c>
      <c r="BN8" s="167">
        <v>48049</v>
      </c>
      <c r="BO8" s="167">
        <v>0</v>
      </c>
      <c r="BP8" s="167">
        <v>0</v>
      </c>
      <c r="BQ8" s="167">
        <v>3330</v>
      </c>
      <c r="BR8" s="167">
        <v>9131</v>
      </c>
      <c r="BS8" s="167">
        <v>0</v>
      </c>
      <c r="BT8" s="167">
        <v>0</v>
      </c>
      <c r="BU8" s="167">
        <v>0</v>
      </c>
      <c r="BV8" s="167">
        <v>0</v>
      </c>
      <c r="BW8" s="167">
        <v>318053</v>
      </c>
      <c r="BX8" s="167">
        <v>61847</v>
      </c>
      <c r="BY8" s="167">
        <v>43564</v>
      </c>
      <c r="BZ8" s="167">
        <v>169482</v>
      </c>
      <c r="CA8" s="167">
        <v>0</v>
      </c>
      <c r="CB8" s="167">
        <v>0</v>
      </c>
      <c r="CC8" s="167">
        <v>0</v>
      </c>
      <c r="CD8" s="167">
        <v>0</v>
      </c>
      <c r="CE8" s="167">
        <v>3024</v>
      </c>
      <c r="CF8" s="167">
        <v>0</v>
      </c>
      <c r="CG8" s="167">
        <v>0</v>
      </c>
      <c r="CH8" s="167">
        <v>0</v>
      </c>
      <c r="CI8" s="167">
        <v>0</v>
      </c>
      <c r="CJ8" s="167">
        <v>1641</v>
      </c>
      <c r="CK8" s="167">
        <v>1144</v>
      </c>
      <c r="CL8" s="167">
        <v>0</v>
      </c>
      <c r="CM8" s="167">
        <v>659265</v>
      </c>
      <c r="CN8" s="167">
        <v>3347293</v>
      </c>
      <c r="CO8" s="167">
        <v>940798</v>
      </c>
      <c r="CP8" s="167">
        <v>124550</v>
      </c>
      <c r="CQ8" s="167">
        <v>4393769</v>
      </c>
      <c r="CR8" s="167">
        <v>0</v>
      </c>
      <c r="CS8" s="167">
        <v>0</v>
      </c>
      <c r="CT8" s="167">
        <v>0</v>
      </c>
      <c r="CU8" s="167">
        <v>0</v>
      </c>
      <c r="CV8" s="167">
        <v>0</v>
      </c>
      <c r="CW8" s="167">
        <v>405552</v>
      </c>
      <c r="CX8" s="167">
        <v>482886</v>
      </c>
      <c r="CY8" s="167">
        <v>95673</v>
      </c>
      <c r="CZ8" s="167">
        <v>0</v>
      </c>
      <c r="DA8" s="167">
        <v>2668</v>
      </c>
      <c r="DB8" s="167">
        <v>18714</v>
      </c>
      <c r="DC8" s="167">
        <v>0</v>
      </c>
      <c r="DD8" s="167">
        <v>22382</v>
      </c>
      <c r="DE8" s="167">
        <v>0</v>
      </c>
      <c r="DF8" s="167">
        <v>0</v>
      </c>
      <c r="DG8" s="167">
        <v>0</v>
      </c>
      <c r="DH8" s="167">
        <v>0</v>
      </c>
      <c r="DI8" s="167">
        <v>0</v>
      </c>
      <c r="DJ8" s="167">
        <v>6486992</v>
      </c>
      <c r="DK8" s="167">
        <v>0</v>
      </c>
      <c r="DL8" s="167">
        <v>0</v>
      </c>
      <c r="DM8" s="167">
        <v>0</v>
      </c>
      <c r="DN8" s="167">
        <v>0</v>
      </c>
      <c r="DO8" s="167">
        <v>0</v>
      </c>
      <c r="DP8" s="167">
        <v>0</v>
      </c>
      <c r="DQ8" s="167">
        <v>27303</v>
      </c>
      <c r="DR8" s="167">
        <v>58584</v>
      </c>
      <c r="DS8" s="167">
        <v>0</v>
      </c>
      <c r="DT8" s="167">
        <v>0</v>
      </c>
      <c r="DU8" s="167">
        <v>0</v>
      </c>
      <c r="DV8" s="167">
        <v>0</v>
      </c>
      <c r="DW8" s="167">
        <v>0</v>
      </c>
      <c r="DX8" s="167">
        <v>0</v>
      </c>
      <c r="DY8" s="167">
        <v>0</v>
      </c>
      <c r="DZ8" s="167">
        <v>0</v>
      </c>
      <c r="EA8" s="167">
        <v>0</v>
      </c>
      <c r="EB8" s="167">
        <v>0</v>
      </c>
      <c r="EC8" s="167">
        <v>85887</v>
      </c>
      <c r="ED8" s="167">
        <v>9920172</v>
      </c>
    </row>
    <row r="9" spans="1:134" ht="13.8" x14ac:dyDescent="0.25">
      <c r="A9" s="163" t="s">
        <v>142</v>
      </c>
      <c r="B9" s="163" t="s">
        <v>143</v>
      </c>
      <c r="C9" s="164">
        <v>45473</v>
      </c>
      <c r="D9" s="167">
        <v>153802</v>
      </c>
      <c r="E9" s="167">
        <v>868164</v>
      </c>
      <c r="F9" s="167">
        <v>0</v>
      </c>
      <c r="G9" s="167">
        <v>71863</v>
      </c>
      <c r="H9" s="167">
        <v>163084</v>
      </c>
      <c r="I9" s="167">
        <v>16636</v>
      </c>
      <c r="J9" s="167">
        <v>0</v>
      </c>
      <c r="K9" s="167">
        <v>0</v>
      </c>
      <c r="L9" s="167">
        <v>0</v>
      </c>
      <c r="M9" s="167">
        <v>180689</v>
      </c>
      <c r="N9" s="167">
        <v>76795</v>
      </c>
      <c r="O9" s="167">
        <v>0</v>
      </c>
      <c r="P9" s="167">
        <v>0</v>
      </c>
      <c r="Q9" s="167">
        <v>0</v>
      </c>
      <c r="R9" s="167">
        <v>764087</v>
      </c>
      <c r="S9" s="167">
        <v>0</v>
      </c>
      <c r="T9" s="167">
        <v>0</v>
      </c>
      <c r="U9" s="167">
        <v>0</v>
      </c>
      <c r="V9" s="167">
        <v>0</v>
      </c>
      <c r="W9" s="167">
        <v>610</v>
      </c>
      <c r="X9" s="167">
        <v>0</v>
      </c>
      <c r="Y9" s="167">
        <v>97990</v>
      </c>
      <c r="Z9" s="167">
        <v>218394</v>
      </c>
      <c r="AA9" s="167">
        <v>46971</v>
      </c>
      <c r="AB9" s="167">
        <v>160474</v>
      </c>
      <c r="AC9" s="167">
        <v>2819559</v>
      </c>
      <c r="AD9" s="167">
        <v>0</v>
      </c>
      <c r="AE9" s="167">
        <v>0</v>
      </c>
      <c r="AF9" s="167">
        <v>224674</v>
      </c>
      <c r="AG9" s="167">
        <v>0</v>
      </c>
      <c r="AH9" s="167">
        <v>15799</v>
      </c>
      <c r="AI9" s="167">
        <v>35853</v>
      </c>
      <c r="AJ9" s="167">
        <v>3657</v>
      </c>
      <c r="AK9" s="167">
        <v>0</v>
      </c>
      <c r="AL9" s="167">
        <v>0</v>
      </c>
      <c r="AM9" s="167">
        <v>0</v>
      </c>
      <c r="AN9" s="167">
        <v>0</v>
      </c>
      <c r="AO9" s="167">
        <v>0</v>
      </c>
      <c r="AP9" s="167">
        <v>104210</v>
      </c>
      <c r="AQ9" s="167">
        <v>128697</v>
      </c>
      <c r="AR9" s="167">
        <v>0</v>
      </c>
      <c r="AS9" s="167">
        <v>0</v>
      </c>
      <c r="AT9" s="167">
        <v>0</v>
      </c>
      <c r="AU9" s="167">
        <v>3076</v>
      </c>
      <c r="AV9" s="167">
        <v>0</v>
      </c>
      <c r="AW9" s="167">
        <v>0</v>
      </c>
      <c r="AX9" s="167">
        <v>515966</v>
      </c>
      <c r="AY9" s="167">
        <v>252140</v>
      </c>
      <c r="AZ9" s="167">
        <v>0</v>
      </c>
      <c r="BA9" s="167">
        <v>0</v>
      </c>
      <c r="BB9" s="167">
        <v>160439</v>
      </c>
      <c r="BC9" s="167">
        <v>33557</v>
      </c>
      <c r="BD9" s="167">
        <v>0</v>
      </c>
      <c r="BE9" s="167">
        <v>167824</v>
      </c>
      <c r="BF9" s="167">
        <v>0</v>
      </c>
      <c r="BG9" s="167">
        <v>613960</v>
      </c>
      <c r="BH9" s="167">
        <v>3949485</v>
      </c>
      <c r="BI9" s="167">
        <v>0</v>
      </c>
      <c r="BJ9" s="167">
        <v>0</v>
      </c>
      <c r="BK9" s="167">
        <v>0</v>
      </c>
      <c r="BL9" s="167">
        <v>0</v>
      </c>
      <c r="BM9" s="167">
        <v>0</v>
      </c>
      <c r="BN9" s="167">
        <v>0</v>
      </c>
      <c r="BO9" s="167">
        <v>64381</v>
      </c>
      <c r="BP9" s="167">
        <v>0</v>
      </c>
      <c r="BQ9" s="167">
        <v>4527</v>
      </c>
      <c r="BR9" s="167">
        <v>10274</v>
      </c>
      <c r="BS9" s="167">
        <v>1048</v>
      </c>
      <c r="BT9" s="167">
        <v>0</v>
      </c>
      <c r="BU9" s="167">
        <v>0</v>
      </c>
      <c r="BV9" s="167">
        <v>0</v>
      </c>
      <c r="BW9" s="167">
        <v>83876</v>
      </c>
      <c r="BX9" s="167">
        <v>0</v>
      </c>
      <c r="BY9" s="167">
        <v>0</v>
      </c>
      <c r="BZ9" s="167">
        <v>597</v>
      </c>
      <c r="CA9" s="167">
        <v>34222</v>
      </c>
      <c r="CB9" s="167">
        <v>0</v>
      </c>
      <c r="CC9" s="167">
        <v>0</v>
      </c>
      <c r="CD9" s="167">
        <v>104528</v>
      </c>
      <c r="CE9" s="167">
        <v>0</v>
      </c>
      <c r="CF9" s="167">
        <v>0</v>
      </c>
      <c r="CG9" s="167">
        <v>0</v>
      </c>
      <c r="CH9" s="167">
        <v>0</v>
      </c>
      <c r="CI9" s="167">
        <v>0</v>
      </c>
      <c r="CJ9" s="167">
        <v>0</v>
      </c>
      <c r="CK9" s="167">
        <v>0</v>
      </c>
      <c r="CL9" s="167">
        <v>0</v>
      </c>
      <c r="CM9" s="167">
        <v>303453</v>
      </c>
      <c r="CN9" s="167">
        <v>4252938</v>
      </c>
      <c r="CO9" s="167">
        <v>1770865</v>
      </c>
      <c r="CP9" s="167">
        <v>0</v>
      </c>
      <c r="CQ9" s="167">
        <v>5302098</v>
      </c>
      <c r="CR9" s="167">
        <v>0</v>
      </c>
      <c r="CS9" s="167">
        <v>0</v>
      </c>
      <c r="CT9" s="167">
        <v>0</v>
      </c>
      <c r="CU9" s="167">
        <v>0</v>
      </c>
      <c r="CV9" s="167">
        <v>0</v>
      </c>
      <c r="CW9" s="167">
        <v>497357</v>
      </c>
      <c r="CX9" s="167">
        <v>1128697</v>
      </c>
      <c r="CY9" s="167">
        <v>115133</v>
      </c>
      <c r="CZ9" s="167">
        <v>0</v>
      </c>
      <c r="DA9" s="167">
        <v>7358</v>
      </c>
      <c r="DB9" s="167">
        <v>22366</v>
      </c>
      <c r="DC9" s="167">
        <v>0</v>
      </c>
      <c r="DD9" s="167">
        <v>0</v>
      </c>
      <c r="DE9" s="167">
        <v>0</v>
      </c>
      <c r="DF9" s="167">
        <v>0</v>
      </c>
      <c r="DG9" s="167">
        <v>19273</v>
      </c>
      <c r="DH9" s="167">
        <v>0</v>
      </c>
      <c r="DI9" s="167">
        <v>0</v>
      </c>
      <c r="DJ9" s="167">
        <v>8863147</v>
      </c>
      <c r="DK9" s="167">
        <v>0</v>
      </c>
      <c r="DL9" s="167">
        <v>0</v>
      </c>
      <c r="DM9" s="167">
        <v>0</v>
      </c>
      <c r="DN9" s="167">
        <v>0</v>
      </c>
      <c r="DO9" s="167">
        <v>0</v>
      </c>
      <c r="DP9" s="167">
        <v>0</v>
      </c>
      <c r="DQ9" s="167">
        <v>24590</v>
      </c>
      <c r="DR9" s="167">
        <v>78000</v>
      </c>
      <c r="DS9" s="167">
        <v>0</v>
      </c>
      <c r="DT9" s="167">
        <v>0</v>
      </c>
      <c r="DU9" s="167">
        <v>0</v>
      </c>
      <c r="DV9" s="167">
        <v>0</v>
      </c>
      <c r="DW9" s="167">
        <v>0</v>
      </c>
      <c r="DX9" s="167">
        <v>0</v>
      </c>
      <c r="DY9" s="167">
        <v>0</v>
      </c>
      <c r="DZ9" s="167">
        <v>61011</v>
      </c>
      <c r="EA9" s="167">
        <v>0</v>
      </c>
      <c r="EB9" s="167">
        <v>0</v>
      </c>
      <c r="EC9" s="167">
        <v>163601</v>
      </c>
      <c r="ED9" s="167">
        <v>13279686</v>
      </c>
    </row>
    <row r="10" spans="1:134" ht="13.8" x14ac:dyDescent="0.25">
      <c r="A10" s="163" t="s">
        <v>144</v>
      </c>
      <c r="B10" s="163" t="s">
        <v>139</v>
      </c>
      <c r="C10" s="164">
        <v>45473</v>
      </c>
      <c r="D10" s="167">
        <v>346361</v>
      </c>
      <c r="E10" s="167">
        <v>811894</v>
      </c>
      <c r="F10" s="167">
        <v>0</v>
      </c>
      <c r="G10" s="167">
        <v>85356</v>
      </c>
      <c r="H10" s="167">
        <v>146918</v>
      </c>
      <c r="I10" s="167">
        <v>11555</v>
      </c>
      <c r="J10" s="167">
        <v>0</v>
      </c>
      <c r="K10" s="167">
        <v>352</v>
      </c>
      <c r="L10" s="167">
        <v>69588</v>
      </c>
      <c r="M10" s="167">
        <v>40875</v>
      </c>
      <c r="N10" s="167">
        <v>96529</v>
      </c>
      <c r="O10" s="167">
        <v>56388</v>
      </c>
      <c r="P10" s="167">
        <v>0</v>
      </c>
      <c r="Q10" s="167">
        <v>0</v>
      </c>
      <c r="R10" s="167">
        <v>27085</v>
      </c>
      <c r="S10" s="167">
        <v>19327</v>
      </c>
      <c r="T10" s="167">
        <v>484</v>
      </c>
      <c r="U10" s="167">
        <v>187829</v>
      </c>
      <c r="V10" s="167">
        <v>0</v>
      </c>
      <c r="W10" s="167">
        <v>66825</v>
      </c>
      <c r="X10" s="167">
        <v>48703</v>
      </c>
      <c r="Y10" s="167">
        <v>84026</v>
      </c>
      <c r="Z10" s="167">
        <v>293742</v>
      </c>
      <c r="AA10" s="167">
        <v>0</v>
      </c>
      <c r="AB10" s="167">
        <v>11433</v>
      </c>
      <c r="AC10" s="167">
        <v>2405270</v>
      </c>
      <c r="AD10" s="167">
        <v>0</v>
      </c>
      <c r="AE10" s="167">
        <v>0</v>
      </c>
      <c r="AF10" s="167">
        <v>217217</v>
      </c>
      <c r="AG10" s="167">
        <v>0</v>
      </c>
      <c r="AH10" s="167">
        <v>16007</v>
      </c>
      <c r="AI10" s="167">
        <v>27553</v>
      </c>
      <c r="AJ10" s="167">
        <v>2167</v>
      </c>
      <c r="AK10" s="167">
        <v>0</v>
      </c>
      <c r="AL10" s="167">
        <v>66</v>
      </c>
      <c r="AM10" s="167">
        <v>0</v>
      </c>
      <c r="AN10" s="167">
        <v>0</v>
      </c>
      <c r="AO10" s="167">
        <v>132837</v>
      </c>
      <c r="AP10" s="167">
        <v>150221</v>
      </c>
      <c r="AQ10" s="167">
        <v>326780</v>
      </c>
      <c r="AR10" s="167">
        <v>0</v>
      </c>
      <c r="AS10" s="167">
        <v>55275</v>
      </c>
      <c r="AT10" s="167">
        <v>0</v>
      </c>
      <c r="AU10" s="167">
        <v>77169</v>
      </c>
      <c r="AV10" s="167">
        <v>0</v>
      </c>
      <c r="AW10" s="167">
        <v>217525</v>
      </c>
      <c r="AX10" s="167">
        <v>1222817</v>
      </c>
      <c r="AY10" s="167">
        <v>348848</v>
      </c>
      <c r="AZ10" s="167">
        <v>0</v>
      </c>
      <c r="BA10" s="167">
        <v>10900</v>
      </c>
      <c r="BB10" s="167">
        <v>72623</v>
      </c>
      <c r="BC10" s="167">
        <v>57709</v>
      </c>
      <c r="BD10" s="167">
        <v>75941</v>
      </c>
      <c r="BE10" s="167">
        <v>164332</v>
      </c>
      <c r="BF10" s="167">
        <v>0</v>
      </c>
      <c r="BG10" s="167">
        <v>730353</v>
      </c>
      <c r="BH10" s="167">
        <v>4358440</v>
      </c>
      <c r="BI10" s="167">
        <v>0</v>
      </c>
      <c r="BJ10" s="167">
        <v>0</v>
      </c>
      <c r="BK10" s="167">
        <v>0</v>
      </c>
      <c r="BL10" s="167">
        <v>0</v>
      </c>
      <c r="BM10" s="167">
        <v>0</v>
      </c>
      <c r="BN10" s="167">
        <v>0</v>
      </c>
      <c r="BO10" s="167">
        <v>320746</v>
      </c>
      <c r="BP10" s="167">
        <v>209459</v>
      </c>
      <c r="BQ10" s="167">
        <v>39073</v>
      </c>
      <c r="BR10" s="167">
        <v>67254</v>
      </c>
      <c r="BS10" s="167">
        <v>5290</v>
      </c>
      <c r="BT10" s="167">
        <v>0</v>
      </c>
      <c r="BU10" s="167">
        <v>161</v>
      </c>
      <c r="BV10" s="167">
        <v>0</v>
      </c>
      <c r="BW10" s="167">
        <v>110783</v>
      </c>
      <c r="BX10" s="167">
        <v>0</v>
      </c>
      <c r="BY10" s="167">
        <v>0</v>
      </c>
      <c r="BZ10" s="167">
        <v>0</v>
      </c>
      <c r="CA10" s="167">
        <v>33045</v>
      </c>
      <c r="CB10" s="167">
        <v>0</v>
      </c>
      <c r="CC10" s="167">
        <v>0</v>
      </c>
      <c r="CD10" s="167">
        <v>538283</v>
      </c>
      <c r="CE10" s="167">
        <v>0</v>
      </c>
      <c r="CF10" s="167">
        <v>0</v>
      </c>
      <c r="CG10" s="167">
        <v>0</v>
      </c>
      <c r="CH10" s="167">
        <v>0</v>
      </c>
      <c r="CI10" s="167">
        <v>0</v>
      </c>
      <c r="CJ10" s="167">
        <v>0</v>
      </c>
      <c r="CK10" s="167">
        <v>0</v>
      </c>
      <c r="CL10" s="167">
        <v>0</v>
      </c>
      <c r="CM10" s="167">
        <v>1324094</v>
      </c>
      <c r="CN10" s="167">
        <v>5682534</v>
      </c>
      <c r="CO10" s="167">
        <v>1778426</v>
      </c>
      <c r="CP10" s="167">
        <v>0</v>
      </c>
      <c r="CQ10" s="167">
        <v>9477159</v>
      </c>
      <c r="CR10" s="167">
        <v>0</v>
      </c>
      <c r="CS10" s="167">
        <v>0</v>
      </c>
      <c r="CT10" s="167">
        <v>0</v>
      </c>
      <c r="CU10" s="167">
        <v>0</v>
      </c>
      <c r="CV10" s="167">
        <v>0</v>
      </c>
      <c r="CW10" s="167">
        <v>829462</v>
      </c>
      <c r="CX10" s="167">
        <v>1427711</v>
      </c>
      <c r="CY10" s="167">
        <v>112291</v>
      </c>
      <c r="CZ10" s="167">
        <v>0</v>
      </c>
      <c r="DA10" s="167">
        <v>3421</v>
      </c>
      <c r="DB10" s="167">
        <v>39251</v>
      </c>
      <c r="DC10" s="167">
        <v>0</v>
      </c>
      <c r="DD10" s="167">
        <v>0</v>
      </c>
      <c r="DE10" s="167">
        <v>0</v>
      </c>
      <c r="DF10" s="167">
        <v>0</v>
      </c>
      <c r="DG10" s="167">
        <v>165486</v>
      </c>
      <c r="DH10" s="167">
        <v>0</v>
      </c>
      <c r="DI10" s="167">
        <v>0</v>
      </c>
      <c r="DJ10" s="167">
        <v>13833207</v>
      </c>
      <c r="DK10" s="167">
        <v>0</v>
      </c>
      <c r="DL10" s="167">
        <v>1084</v>
      </c>
      <c r="DM10" s="167">
        <v>0</v>
      </c>
      <c r="DN10" s="167">
        <v>0</v>
      </c>
      <c r="DO10" s="167">
        <v>500</v>
      </c>
      <c r="DP10" s="167">
        <v>0</v>
      </c>
      <c r="DQ10" s="167">
        <v>0</v>
      </c>
      <c r="DR10" s="167">
        <v>65000</v>
      </c>
      <c r="DS10" s="167">
        <v>747</v>
      </c>
      <c r="DT10" s="167">
        <v>0</v>
      </c>
      <c r="DU10" s="167">
        <v>0</v>
      </c>
      <c r="DV10" s="167">
        <v>0</v>
      </c>
      <c r="DW10" s="167">
        <v>0</v>
      </c>
      <c r="DX10" s="167">
        <v>0</v>
      </c>
      <c r="DY10" s="167">
        <v>1973</v>
      </c>
      <c r="DZ10" s="167">
        <v>765999</v>
      </c>
      <c r="EA10" s="167">
        <v>0</v>
      </c>
      <c r="EB10" s="167">
        <v>0</v>
      </c>
      <c r="EC10" s="167">
        <v>835303</v>
      </c>
      <c r="ED10" s="167">
        <v>20351044</v>
      </c>
    </row>
    <row r="11" spans="1:134" ht="13.8" x14ac:dyDescent="0.25">
      <c r="A11" s="163" t="s">
        <v>145</v>
      </c>
      <c r="B11" s="163" t="s">
        <v>137</v>
      </c>
      <c r="C11" s="164">
        <v>45473</v>
      </c>
      <c r="D11" s="167">
        <v>121748</v>
      </c>
      <c r="E11" s="167">
        <v>0</v>
      </c>
      <c r="F11" s="167">
        <v>0</v>
      </c>
      <c r="G11" s="167">
        <v>9438</v>
      </c>
      <c r="H11" s="167">
        <v>12726</v>
      </c>
      <c r="I11" s="167">
        <v>2247</v>
      </c>
      <c r="J11" s="167">
        <v>0</v>
      </c>
      <c r="K11" s="167">
        <v>0</v>
      </c>
      <c r="L11" s="167">
        <v>0</v>
      </c>
      <c r="M11" s="167">
        <v>30466</v>
      </c>
      <c r="N11" s="167">
        <v>3328</v>
      </c>
      <c r="O11" s="167">
        <v>1674</v>
      </c>
      <c r="P11" s="167">
        <v>474488</v>
      </c>
      <c r="Q11" s="167">
        <v>0</v>
      </c>
      <c r="R11" s="167">
        <v>0</v>
      </c>
      <c r="S11" s="167">
        <v>0</v>
      </c>
      <c r="T11" s="167">
        <v>2060</v>
      </c>
      <c r="U11" s="167">
        <v>0</v>
      </c>
      <c r="V11" s="167">
        <v>0</v>
      </c>
      <c r="W11" s="167">
        <v>0</v>
      </c>
      <c r="X11" s="167">
        <v>0</v>
      </c>
      <c r="Y11" s="167">
        <v>15492</v>
      </c>
      <c r="Z11" s="167">
        <v>0</v>
      </c>
      <c r="AA11" s="167">
        <v>0</v>
      </c>
      <c r="AB11" s="167">
        <v>180</v>
      </c>
      <c r="AC11" s="167">
        <v>673847</v>
      </c>
      <c r="AD11" s="167">
        <v>13732</v>
      </c>
      <c r="AE11" s="167">
        <v>111322</v>
      </c>
      <c r="AF11" s="167">
        <v>53586</v>
      </c>
      <c r="AG11" s="167">
        <v>0</v>
      </c>
      <c r="AH11" s="167">
        <v>13573</v>
      </c>
      <c r="AI11" s="167">
        <v>31464</v>
      </c>
      <c r="AJ11" s="167">
        <v>2831</v>
      </c>
      <c r="AK11" s="167">
        <v>520</v>
      </c>
      <c r="AL11" s="167">
        <v>63</v>
      </c>
      <c r="AM11" s="167">
        <v>242</v>
      </c>
      <c r="AN11" s="167">
        <v>9128</v>
      </c>
      <c r="AO11" s="167">
        <v>94</v>
      </c>
      <c r="AP11" s="167">
        <v>14999</v>
      </c>
      <c r="AQ11" s="167">
        <v>79393</v>
      </c>
      <c r="AR11" s="167">
        <v>0</v>
      </c>
      <c r="AS11" s="167">
        <v>0</v>
      </c>
      <c r="AT11" s="167">
        <v>0</v>
      </c>
      <c r="AU11" s="167">
        <v>17307</v>
      </c>
      <c r="AV11" s="167">
        <v>0</v>
      </c>
      <c r="AW11" s="167">
        <v>0</v>
      </c>
      <c r="AX11" s="167">
        <v>348254</v>
      </c>
      <c r="AY11" s="167">
        <v>127649</v>
      </c>
      <c r="AZ11" s="167">
        <v>0</v>
      </c>
      <c r="BA11" s="167">
        <v>0</v>
      </c>
      <c r="BB11" s="167">
        <v>0</v>
      </c>
      <c r="BC11" s="167">
        <v>98890</v>
      </c>
      <c r="BD11" s="167">
        <v>20232</v>
      </c>
      <c r="BE11" s="167">
        <v>51485</v>
      </c>
      <c r="BF11" s="167">
        <v>0</v>
      </c>
      <c r="BG11" s="167">
        <v>298256</v>
      </c>
      <c r="BH11" s="167">
        <v>1320357</v>
      </c>
      <c r="BI11" s="167">
        <v>82400</v>
      </c>
      <c r="BJ11" s="167">
        <v>0</v>
      </c>
      <c r="BK11" s="167">
        <v>0</v>
      </c>
      <c r="BL11" s="167">
        <v>0</v>
      </c>
      <c r="BM11" s="167">
        <v>45469</v>
      </c>
      <c r="BN11" s="167">
        <v>54690</v>
      </c>
      <c r="BO11" s="167">
        <v>323768</v>
      </c>
      <c r="BP11" s="167">
        <v>0</v>
      </c>
      <c r="BQ11" s="167">
        <v>53754</v>
      </c>
      <c r="BR11" s="167">
        <v>41991</v>
      </c>
      <c r="BS11" s="167">
        <v>8025</v>
      </c>
      <c r="BT11" s="167">
        <v>1039</v>
      </c>
      <c r="BU11" s="167">
        <v>126</v>
      </c>
      <c r="BV11" s="167">
        <v>483</v>
      </c>
      <c r="BW11" s="167">
        <v>126281</v>
      </c>
      <c r="BX11" s="167">
        <v>0</v>
      </c>
      <c r="BY11" s="167">
        <v>0</v>
      </c>
      <c r="BZ11" s="167">
        <v>20129</v>
      </c>
      <c r="CA11" s="167">
        <v>12985</v>
      </c>
      <c r="CB11" s="167">
        <v>19264</v>
      </c>
      <c r="CC11" s="167">
        <v>3735</v>
      </c>
      <c r="CD11" s="167">
        <v>217664</v>
      </c>
      <c r="CE11" s="167">
        <v>16580</v>
      </c>
      <c r="CF11" s="167">
        <v>0</v>
      </c>
      <c r="CG11" s="167">
        <v>0</v>
      </c>
      <c r="CH11" s="167">
        <v>0</v>
      </c>
      <c r="CI11" s="167">
        <v>0</v>
      </c>
      <c r="CJ11" s="167">
        <v>2700</v>
      </c>
      <c r="CK11" s="167">
        <v>0</v>
      </c>
      <c r="CL11" s="167">
        <v>12111</v>
      </c>
      <c r="CM11" s="167">
        <v>1043194</v>
      </c>
      <c r="CN11" s="167">
        <v>2363551</v>
      </c>
      <c r="CO11" s="167">
        <v>306723</v>
      </c>
      <c r="CP11" s="167">
        <v>296900</v>
      </c>
      <c r="CQ11" s="167">
        <v>89739</v>
      </c>
      <c r="CR11" s="167">
        <v>0</v>
      </c>
      <c r="CS11" s="167">
        <v>51413</v>
      </c>
      <c r="CT11" s="167">
        <v>0</v>
      </c>
      <c r="CU11" s="167">
        <v>451889</v>
      </c>
      <c r="CV11" s="167">
        <v>2486609</v>
      </c>
      <c r="CW11" s="167">
        <v>278805</v>
      </c>
      <c r="CX11" s="167">
        <v>442374</v>
      </c>
      <c r="CY11" s="167">
        <v>58380</v>
      </c>
      <c r="CZ11" s="167">
        <v>8831</v>
      </c>
      <c r="DA11" s="167">
        <v>1071</v>
      </c>
      <c r="DB11" s="167">
        <v>4106</v>
      </c>
      <c r="DC11" s="167">
        <v>0</v>
      </c>
      <c r="DD11" s="167">
        <v>0</v>
      </c>
      <c r="DE11" s="167">
        <v>170072</v>
      </c>
      <c r="DF11" s="167">
        <v>0</v>
      </c>
      <c r="DG11" s="167">
        <v>10158</v>
      </c>
      <c r="DH11" s="167">
        <v>0</v>
      </c>
      <c r="DI11" s="167">
        <v>161025</v>
      </c>
      <c r="DJ11" s="167">
        <v>4818095</v>
      </c>
      <c r="DK11" s="167">
        <v>0</v>
      </c>
      <c r="DL11" s="167">
        <v>0</v>
      </c>
      <c r="DM11" s="167">
        <v>0</v>
      </c>
      <c r="DN11" s="167">
        <v>0</v>
      </c>
      <c r="DO11" s="167">
        <v>0</v>
      </c>
      <c r="DP11" s="167">
        <v>0</v>
      </c>
      <c r="DQ11" s="167">
        <v>0</v>
      </c>
      <c r="DR11" s="167">
        <v>0</v>
      </c>
      <c r="DS11" s="167">
        <v>0</v>
      </c>
      <c r="DT11" s="167">
        <v>0</v>
      </c>
      <c r="DU11" s="167">
        <v>0</v>
      </c>
      <c r="DV11" s="167">
        <v>0</v>
      </c>
      <c r="DW11" s="167">
        <v>0</v>
      </c>
      <c r="DX11" s="167">
        <v>0</v>
      </c>
      <c r="DY11" s="167">
        <v>0</v>
      </c>
      <c r="DZ11" s="167">
        <v>381472</v>
      </c>
      <c r="EA11" s="167">
        <v>0</v>
      </c>
      <c r="EB11" s="167">
        <v>0</v>
      </c>
      <c r="EC11" s="167">
        <v>381472</v>
      </c>
      <c r="ED11" s="167">
        <v>7563118</v>
      </c>
    </row>
    <row r="12" spans="1:134" ht="13.8" x14ac:dyDescent="0.25">
      <c r="A12" s="163" t="s">
        <v>146</v>
      </c>
      <c r="B12" s="163" t="s">
        <v>139</v>
      </c>
      <c r="C12" s="164">
        <v>45473</v>
      </c>
      <c r="D12" s="167">
        <v>346361</v>
      </c>
      <c r="E12" s="167">
        <v>811894</v>
      </c>
      <c r="F12" s="167">
        <v>0</v>
      </c>
      <c r="G12" s="167">
        <v>85356</v>
      </c>
      <c r="H12" s="167">
        <v>146918</v>
      </c>
      <c r="I12" s="167">
        <v>11555</v>
      </c>
      <c r="J12" s="167">
        <v>0</v>
      </c>
      <c r="K12" s="167">
        <v>352</v>
      </c>
      <c r="L12" s="167">
        <v>69588</v>
      </c>
      <c r="M12" s="167">
        <v>40875</v>
      </c>
      <c r="N12" s="167">
        <v>96529</v>
      </c>
      <c r="O12" s="167">
        <v>56388</v>
      </c>
      <c r="P12" s="167">
        <v>0</v>
      </c>
      <c r="Q12" s="167">
        <v>0</v>
      </c>
      <c r="R12" s="167">
        <v>27085</v>
      </c>
      <c r="S12" s="167">
        <v>19327</v>
      </c>
      <c r="T12" s="167">
        <v>484</v>
      </c>
      <c r="U12" s="167">
        <v>187829</v>
      </c>
      <c r="V12" s="167">
        <v>0</v>
      </c>
      <c r="W12" s="167">
        <v>66825</v>
      </c>
      <c r="X12" s="167">
        <v>48703</v>
      </c>
      <c r="Y12" s="167">
        <v>84026</v>
      </c>
      <c r="Z12" s="167">
        <v>293742</v>
      </c>
      <c r="AA12" s="167">
        <v>0</v>
      </c>
      <c r="AB12" s="167">
        <v>11433</v>
      </c>
      <c r="AC12" s="167">
        <v>2405270</v>
      </c>
      <c r="AD12" s="167">
        <v>0</v>
      </c>
      <c r="AE12" s="167">
        <v>0</v>
      </c>
      <c r="AF12" s="167">
        <v>217217</v>
      </c>
      <c r="AG12" s="167">
        <v>0</v>
      </c>
      <c r="AH12" s="167">
        <v>16007</v>
      </c>
      <c r="AI12" s="167">
        <v>27553</v>
      </c>
      <c r="AJ12" s="167">
        <v>2167</v>
      </c>
      <c r="AK12" s="167">
        <v>0</v>
      </c>
      <c r="AL12" s="167">
        <v>66</v>
      </c>
      <c r="AM12" s="167">
        <v>0</v>
      </c>
      <c r="AN12" s="167">
        <v>0</v>
      </c>
      <c r="AO12" s="167">
        <v>132837</v>
      </c>
      <c r="AP12" s="167">
        <v>150221</v>
      </c>
      <c r="AQ12" s="167">
        <v>326780</v>
      </c>
      <c r="AR12" s="167">
        <v>0</v>
      </c>
      <c r="AS12" s="167">
        <v>55275</v>
      </c>
      <c r="AT12" s="167">
        <v>0</v>
      </c>
      <c r="AU12" s="167">
        <v>77169</v>
      </c>
      <c r="AV12" s="167">
        <v>0</v>
      </c>
      <c r="AW12" s="167">
        <v>217525</v>
      </c>
      <c r="AX12" s="167">
        <v>1222817</v>
      </c>
      <c r="AY12" s="167">
        <v>348848</v>
      </c>
      <c r="AZ12" s="167">
        <v>0</v>
      </c>
      <c r="BA12" s="167">
        <v>10900</v>
      </c>
      <c r="BB12" s="167">
        <v>72623</v>
      </c>
      <c r="BC12" s="167">
        <v>57709</v>
      </c>
      <c r="BD12" s="167">
        <v>75941</v>
      </c>
      <c r="BE12" s="167">
        <v>164332</v>
      </c>
      <c r="BF12" s="167">
        <v>0</v>
      </c>
      <c r="BG12" s="167">
        <v>730353</v>
      </c>
      <c r="BH12" s="167">
        <v>4358440</v>
      </c>
      <c r="BI12" s="167">
        <v>0</v>
      </c>
      <c r="BJ12" s="167">
        <v>0</v>
      </c>
      <c r="BK12" s="167">
        <v>0</v>
      </c>
      <c r="BL12" s="167">
        <v>0</v>
      </c>
      <c r="BM12" s="167">
        <v>0</v>
      </c>
      <c r="BN12" s="167">
        <v>0</v>
      </c>
      <c r="BO12" s="167">
        <v>320746</v>
      </c>
      <c r="BP12" s="167">
        <v>209459</v>
      </c>
      <c r="BQ12" s="167">
        <v>39073</v>
      </c>
      <c r="BR12" s="167">
        <v>67254</v>
      </c>
      <c r="BS12" s="167">
        <v>5290</v>
      </c>
      <c r="BT12" s="167">
        <v>0</v>
      </c>
      <c r="BU12" s="167">
        <v>161</v>
      </c>
      <c r="BV12" s="167">
        <v>0</v>
      </c>
      <c r="BW12" s="167">
        <v>110783</v>
      </c>
      <c r="BX12" s="167">
        <v>0</v>
      </c>
      <c r="BY12" s="167">
        <v>0</v>
      </c>
      <c r="BZ12" s="167">
        <v>0</v>
      </c>
      <c r="CA12" s="167">
        <v>33045</v>
      </c>
      <c r="CB12" s="167">
        <v>0</v>
      </c>
      <c r="CC12" s="167">
        <v>0</v>
      </c>
      <c r="CD12" s="167">
        <v>538283</v>
      </c>
      <c r="CE12" s="167">
        <v>0</v>
      </c>
      <c r="CF12" s="167">
        <v>0</v>
      </c>
      <c r="CG12" s="167">
        <v>0</v>
      </c>
      <c r="CH12" s="167">
        <v>0</v>
      </c>
      <c r="CI12" s="167">
        <v>0</v>
      </c>
      <c r="CJ12" s="167">
        <v>0</v>
      </c>
      <c r="CK12" s="167">
        <v>0</v>
      </c>
      <c r="CL12" s="167">
        <v>0</v>
      </c>
      <c r="CM12" s="167">
        <v>1324094</v>
      </c>
      <c r="CN12" s="167">
        <v>5682534</v>
      </c>
      <c r="CO12" s="167">
        <v>1778426</v>
      </c>
      <c r="CP12" s="167">
        <v>0</v>
      </c>
      <c r="CQ12" s="167">
        <v>9477159</v>
      </c>
      <c r="CR12" s="167">
        <v>0</v>
      </c>
      <c r="CS12" s="167">
        <v>0</v>
      </c>
      <c r="CT12" s="167">
        <v>0</v>
      </c>
      <c r="CU12" s="167">
        <v>0</v>
      </c>
      <c r="CV12" s="167">
        <v>0</v>
      </c>
      <c r="CW12" s="167">
        <v>829462</v>
      </c>
      <c r="CX12" s="167">
        <v>1427711</v>
      </c>
      <c r="CY12" s="167">
        <v>112291</v>
      </c>
      <c r="CZ12" s="167">
        <v>0</v>
      </c>
      <c r="DA12" s="167">
        <v>3421</v>
      </c>
      <c r="DB12" s="167">
        <v>39251</v>
      </c>
      <c r="DC12" s="167">
        <v>0</v>
      </c>
      <c r="DD12" s="167">
        <v>0</v>
      </c>
      <c r="DE12" s="167">
        <v>0</v>
      </c>
      <c r="DF12" s="167">
        <v>0</v>
      </c>
      <c r="DG12" s="167">
        <v>165486</v>
      </c>
      <c r="DH12" s="167">
        <v>0</v>
      </c>
      <c r="DI12" s="167">
        <v>0</v>
      </c>
      <c r="DJ12" s="167">
        <v>13833207</v>
      </c>
      <c r="DK12" s="167">
        <v>0</v>
      </c>
      <c r="DL12" s="167">
        <v>1084</v>
      </c>
      <c r="DM12" s="167">
        <v>0</v>
      </c>
      <c r="DN12" s="167">
        <v>0</v>
      </c>
      <c r="DO12" s="167">
        <v>500</v>
      </c>
      <c r="DP12" s="167">
        <v>0</v>
      </c>
      <c r="DQ12" s="167">
        <v>0</v>
      </c>
      <c r="DR12" s="167">
        <v>65000</v>
      </c>
      <c r="DS12" s="167">
        <v>747</v>
      </c>
      <c r="DT12" s="167">
        <v>0</v>
      </c>
      <c r="DU12" s="167">
        <v>0</v>
      </c>
      <c r="DV12" s="167">
        <v>0</v>
      </c>
      <c r="DW12" s="167">
        <v>0</v>
      </c>
      <c r="DX12" s="167">
        <v>0</v>
      </c>
      <c r="DY12" s="167">
        <v>1973</v>
      </c>
      <c r="DZ12" s="167">
        <v>765999</v>
      </c>
      <c r="EA12" s="167">
        <v>0</v>
      </c>
      <c r="EB12" s="167">
        <v>0</v>
      </c>
      <c r="EC12" s="167">
        <v>835303</v>
      </c>
      <c r="ED12" s="167">
        <v>20351044</v>
      </c>
    </row>
    <row r="13" spans="1:134" ht="13.8" x14ac:dyDescent="0.25">
      <c r="A13" s="163" t="s">
        <v>468</v>
      </c>
      <c r="B13" s="169"/>
      <c r="C13" s="164">
        <v>45473</v>
      </c>
      <c r="D13" s="167">
        <v>142115</v>
      </c>
      <c r="E13" s="167">
        <v>99140</v>
      </c>
      <c r="F13" s="167">
        <v>0</v>
      </c>
      <c r="G13" s="167">
        <v>18308</v>
      </c>
      <c r="H13" s="167">
        <v>45744</v>
      </c>
      <c r="I13" s="167">
        <v>5159</v>
      </c>
      <c r="J13" s="167">
        <v>3623</v>
      </c>
      <c r="K13" s="167">
        <v>212</v>
      </c>
      <c r="L13" s="167">
        <v>0</v>
      </c>
      <c r="M13" s="167">
        <v>2882</v>
      </c>
      <c r="N13" s="167">
        <v>9724</v>
      </c>
      <c r="O13" s="167">
        <v>0</v>
      </c>
      <c r="P13" s="167">
        <v>0</v>
      </c>
      <c r="Q13" s="167">
        <v>0</v>
      </c>
      <c r="R13" s="167">
        <v>0</v>
      </c>
      <c r="S13" s="167">
        <v>0</v>
      </c>
      <c r="T13" s="167">
        <v>0</v>
      </c>
      <c r="U13" s="167">
        <v>0</v>
      </c>
      <c r="V13" s="167">
        <v>0</v>
      </c>
      <c r="W13" s="167">
        <v>0</v>
      </c>
      <c r="X13" s="167">
        <v>0</v>
      </c>
      <c r="Y13" s="167">
        <v>19873</v>
      </c>
      <c r="Z13" s="167">
        <v>121055</v>
      </c>
      <c r="AA13" s="167">
        <v>0</v>
      </c>
      <c r="AB13" s="167">
        <v>645423</v>
      </c>
      <c r="AC13" s="167">
        <v>1113258</v>
      </c>
      <c r="AD13" s="167">
        <v>93220</v>
      </c>
      <c r="AE13" s="167">
        <v>171714</v>
      </c>
      <c r="AF13" s="167">
        <v>71635</v>
      </c>
      <c r="AG13" s="167">
        <v>0</v>
      </c>
      <c r="AH13" s="167">
        <v>25542</v>
      </c>
      <c r="AI13" s="167">
        <v>63816</v>
      </c>
      <c r="AJ13" s="167">
        <v>7197</v>
      </c>
      <c r="AK13" s="167">
        <v>5054</v>
      </c>
      <c r="AL13" s="167">
        <v>295</v>
      </c>
      <c r="AM13" s="167">
        <v>0</v>
      </c>
      <c r="AN13" s="167">
        <v>10737</v>
      </c>
      <c r="AO13" s="167">
        <v>44939</v>
      </c>
      <c r="AP13" s="167">
        <v>0</v>
      </c>
      <c r="AQ13" s="167">
        <v>87843</v>
      </c>
      <c r="AR13" s="167">
        <v>0</v>
      </c>
      <c r="AS13" s="167">
        <v>0</v>
      </c>
      <c r="AT13" s="167">
        <v>0</v>
      </c>
      <c r="AU13" s="167">
        <v>0</v>
      </c>
      <c r="AV13" s="167">
        <v>0</v>
      </c>
      <c r="AW13" s="167">
        <v>31265</v>
      </c>
      <c r="AX13" s="167">
        <v>613257</v>
      </c>
      <c r="AY13" s="167">
        <v>100721</v>
      </c>
      <c r="AZ13" s="167">
        <v>0</v>
      </c>
      <c r="BA13" s="167">
        <v>0</v>
      </c>
      <c r="BB13" s="167">
        <v>0</v>
      </c>
      <c r="BC13" s="167">
        <v>0</v>
      </c>
      <c r="BD13" s="167">
        <v>26139</v>
      </c>
      <c r="BE13" s="167">
        <v>85989</v>
      </c>
      <c r="BF13" s="167">
        <v>406</v>
      </c>
      <c r="BG13" s="167">
        <v>213255</v>
      </c>
      <c r="BH13" s="167">
        <v>1939770</v>
      </c>
      <c r="BI13" s="167">
        <v>83890</v>
      </c>
      <c r="BJ13" s="167">
        <v>0</v>
      </c>
      <c r="BK13" s="167">
        <v>0</v>
      </c>
      <c r="BL13" s="167">
        <v>0</v>
      </c>
      <c r="BM13" s="167">
        <v>0</v>
      </c>
      <c r="BN13" s="167">
        <v>44372</v>
      </c>
      <c r="BO13" s="167">
        <v>363347</v>
      </c>
      <c r="BP13" s="167">
        <v>0</v>
      </c>
      <c r="BQ13" s="167">
        <v>37307</v>
      </c>
      <c r="BR13" s="167">
        <v>93213</v>
      </c>
      <c r="BS13" s="167">
        <v>10512</v>
      </c>
      <c r="BT13" s="167">
        <v>7383</v>
      </c>
      <c r="BU13" s="167">
        <v>431</v>
      </c>
      <c r="BV13" s="167">
        <v>0</v>
      </c>
      <c r="BW13" s="167">
        <v>136012</v>
      </c>
      <c r="BX13" s="167">
        <v>0</v>
      </c>
      <c r="BY13" s="167">
        <v>0</v>
      </c>
      <c r="BZ13" s="167">
        <v>29913</v>
      </c>
      <c r="CA13" s="167">
        <v>0</v>
      </c>
      <c r="CB13" s="167">
        <v>0</v>
      </c>
      <c r="CC13" s="167">
        <v>0</v>
      </c>
      <c r="CD13" s="167">
        <v>234766</v>
      </c>
      <c r="CE13" s="167">
        <v>0</v>
      </c>
      <c r="CF13" s="167">
        <v>0</v>
      </c>
      <c r="CG13" s="167">
        <v>0</v>
      </c>
      <c r="CH13" s="167">
        <v>0</v>
      </c>
      <c r="CI13" s="167">
        <v>0</v>
      </c>
      <c r="CJ13" s="167">
        <v>0</v>
      </c>
      <c r="CK13" s="167">
        <v>0</v>
      </c>
      <c r="CL13" s="167">
        <v>0</v>
      </c>
      <c r="CM13" s="167">
        <v>1041146</v>
      </c>
      <c r="CN13" s="167">
        <v>2980916</v>
      </c>
      <c r="CO13" s="167">
        <v>599411</v>
      </c>
      <c r="CP13" s="167">
        <v>289487</v>
      </c>
      <c r="CQ13" s="167">
        <v>21390</v>
      </c>
      <c r="CR13" s="167">
        <v>0</v>
      </c>
      <c r="CS13" s="167">
        <v>0</v>
      </c>
      <c r="CT13" s="167">
        <v>0</v>
      </c>
      <c r="CU13" s="167">
        <v>675187</v>
      </c>
      <c r="CV13" s="167">
        <v>1462202</v>
      </c>
      <c r="CW13" s="167">
        <v>231282</v>
      </c>
      <c r="CX13" s="167">
        <v>577858</v>
      </c>
      <c r="CY13" s="167">
        <v>65167</v>
      </c>
      <c r="CZ13" s="167">
        <v>45767</v>
      </c>
      <c r="DA13" s="167">
        <v>2675</v>
      </c>
      <c r="DB13" s="167">
        <v>0</v>
      </c>
      <c r="DC13" s="167">
        <v>0</v>
      </c>
      <c r="DD13" s="167">
        <v>974666</v>
      </c>
      <c r="DE13" s="167">
        <v>0</v>
      </c>
      <c r="DF13" s="167">
        <v>0</v>
      </c>
      <c r="DG13" s="167">
        <v>0</v>
      </c>
      <c r="DH13" s="167">
        <v>0</v>
      </c>
      <c r="DI13" s="167">
        <v>834091</v>
      </c>
      <c r="DJ13" s="167">
        <v>5779183</v>
      </c>
      <c r="DK13" s="167">
        <v>0</v>
      </c>
      <c r="DL13" s="167">
        <v>0</v>
      </c>
      <c r="DM13" s="167">
        <v>0</v>
      </c>
      <c r="DN13" s="167">
        <v>0</v>
      </c>
      <c r="DO13" s="167">
        <v>0</v>
      </c>
      <c r="DP13" s="167">
        <v>0</v>
      </c>
      <c r="DQ13" s="167">
        <v>0</v>
      </c>
      <c r="DR13" s="167">
        <v>0</v>
      </c>
      <c r="DS13" s="167">
        <v>0</v>
      </c>
      <c r="DT13" s="167">
        <v>0</v>
      </c>
      <c r="DU13" s="167">
        <v>0</v>
      </c>
      <c r="DV13" s="167">
        <v>0</v>
      </c>
      <c r="DW13" s="167">
        <v>0</v>
      </c>
      <c r="DX13" s="167">
        <v>0</v>
      </c>
      <c r="DY13" s="167">
        <v>0</v>
      </c>
      <c r="DZ13" s="167">
        <v>0</v>
      </c>
      <c r="EA13" s="167">
        <v>0</v>
      </c>
      <c r="EB13" s="167">
        <v>0</v>
      </c>
      <c r="EC13" s="167">
        <v>0</v>
      </c>
      <c r="ED13" s="167">
        <v>8760099</v>
      </c>
    </row>
    <row r="14" spans="1:134" ht="13.8" x14ac:dyDescent="0.25">
      <c r="A14" s="163" t="s">
        <v>148</v>
      </c>
      <c r="B14" s="163" t="s">
        <v>149</v>
      </c>
      <c r="C14" s="164">
        <v>45473</v>
      </c>
      <c r="D14" s="167">
        <v>127844</v>
      </c>
      <c r="E14" s="167">
        <v>264539</v>
      </c>
      <c r="F14" s="167">
        <v>0</v>
      </c>
      <c r="G14" s="167">
        <v>26376</v>
      </c>
      <c r="H14" s="167">
        <v>10617</v>
      </c>
      <c r="I14" s="167">
        <v>2186</v>
      </c>
      <c r="J14" s="167">
        <v>404</v>
      </c>
      <c r="K14" s="167">
        <v>83</v>
      </c>
      <c r="L14" s="167">
        <v>33</v>
      </c>
      <c r="M14" s="167">
        <v>10050</v>
      </c>
      <c r="N14" s="167">
        <v>17516</v>
      </c>
      <c r="O14" s="167">
        <v>1503</v>
      </c>
      <c r="P14" s="167">
        <v>490367</v>
      </c>
      <c r="Q14" s="167">
        <v>0</v>
      </c>
      <c r="R14" s="167">
        <v>2980</v>
      </c>
      <c r="S14" s="167">
        <v>0</v>
      </c>
      <c r="T14" s="167">
        <v>1517</v>
      </c>
      <c r="U14" s="167">
        <v>49530</v>
      </c>
      <c r="V14" s="167">
        <v>0</v>
      </c>
      <c r="W14" s="167">
        <v>54994</v>
      </c>
      <c r="X14" s="167">
        <v>14346</v>
      </c>
      <c r="Y14" s="167">
        <v>27646</v>
      </c>
      <c r="Z14" s="167">
        <v>86811</v>
      </c>
      <c r="AA14" s="167">
        <v>322</v>
      </c>
      <c r="AB14" s="167">
        <v>56062</v>
      </c>
      <c r="AC14" s="167">
        <v>1245726</v>
      </c>
      <c r="AD14" s="167">
        <v>163454</v>
      </c>
      <c r="AE14" s="167">
        <v>295287</v>
      </c>
      <c r="AF14" s="167">
        <v>116402</v>
      </c>
      <c r="AG14" s="167">
        <v>0</v>
      </c>
      <c r="AH14" s="167">
        <v>45017</v>
      </c>
      <c r="AI14" s="167">
        <v>18120</v>
      </c>
      <c r="AJ14" s="167">
        <v>3731</v>
      </c>
      <c r="AK14" s="167">
        <v>690</v>
      </c>
      <c r="AL14" s="167">
        <v>141</v>
      </c>
      <c r="AM14" s="167">
        <v>56</v>
      </c>
      <c r="AN14" s="167">
        <v>15172</v>
      </c>
      <c r="AO14" s="167">
        <v>47936</v>
      </c>
      <c r="AP14" s="167">
        <v>19780</v>
      </c>
      <c r="AQ14" s="167">
        <v>119508</v>
      </c>
      <c r="AR14" s="167">
        <v>0</v>
      </c>
      <c r="AS14" s="167">
        <v>0</v>
      </c>
      <c r="AT14" s="167">
        <v>39462</v>
      </c>
      <c r="AU14" s="167">
        <v>3781</v>
      </c>
      <c r="AV14" s="167">
        <v>0</v>
      </c>
      <c r="AW14" s="167">
        <v>0</v>
      </c>
      <c r="AX14" s="167">
        <v>888537</v>
      </c>
      <c r="AY14" s="167">
        <v>105973</v>
      </c>
      <c r="AZ14" s="167">
        <v>14566</v>
      </c>
      <c r="BA14" s="167">
        <v>68178</v>
      </c>
      <c r="BB14" s="167">
        <v>0</v>
      </c>
      <c r="BC14" s="167">
        <v>76238</v>
      </c>
      <c r="BD14" s="167">
        <v>36697</v>
      </c>
      <c r="BE14" s="167">
        <v>39144</v>
      </c>
      <c r="BF14" s="167">
        <v>0</v>
      </c>
      <c r="BG14" s="167">
        <v>340796</v>
      </c>
      <c r="BH14" s="167">
        <v>2475059</v>
      </c>
      <c r="BI14" s="167">
        <v>113323</v>
      </c>
      <c r="BJ14" s="167">
        <v>50727</v>
      </c>
      <c r="BK14" s="167">
        <v>20254</v>
      </c>
      <c r="BL14" s="167">
        <v>17400</v>
      </c>
      <c r="BM14" s="167">
        <v>161464</v>
      </c>
      <c r="BN14" s="167">
        <v>136178</v>
      </c>
      <c r="BO14" s="167">
        <v>489469</v>
      </c>
      <c r="BP14" s="167">
        <v>0</v>
      </c>
      <c r="BQ14" s="167">
        <v>72064</v>
      </c>
      <c r="BR14" s="167">
        <v>29007</v>
      </c>
      <c r="BS14" s="167">
        <v>5973</v>
      </c>
      <c r="BT14" s="167">
        <v>1104</v>
      </c>
      <c r="BU14" s="167">
        <v>226</v>
      </c>
      <c r="BV14" s="167">
        <v>90</v>
      </c>
      <c r="BW14" s="167">
        <v>143790</v>
      </c>
      <c r="BX14" s="167">
        <v>10359</v>
      </c>
      <c r="BY14" s="167">
        <v>0</v>
      </c>
      <c r="BZ14" s="167">
        <v>45783</v>
      </c>
      <c r="CA14" s="167">
        <v>12377</v>
      </c>
      <c r="CB14" s="167">
        <v>0</v>
      </c>
      <c r="CC14" s="167">
        <v>692</v>
      </c>
      <c r="CD14" s="167">
        <v>363631</v>
      </c>
      <c r="CE14" s="167">
        <v>0</v>
      </c>
      <c r="CF14" s="167">
        <v>3300</v>
      </c>
      <c r="CG14" s="167">
        <v>0</v>
      </c>
      <c r="CH14" s="167">
        <v>0</v>
      </c>
      <c r="CI14" s="167">
        <v>0</v>
      </c>
      <c r="CJ14" s="167">
        <v>0</v>
      </c>
      <c r="CK14" s="167">
        <v>0</v>
      </c>
      <c r="CL14" s="167">
        <v>9953</v>
      </c>
      <c r="CM14" s="167">
        <v>1687164</v>
      </c>
      <c r="CN14" s="167">
        <v>4162223</v>
      </c>
      <c r="CO14" s="167">
        <v>447041</v>
      </c>
      <c r="CP14" s="167">
        <v>627139</v>
      </c>
      <c r="CQ14" s="167">
        <v>1652619</v>
      </c>
      <c r="CR14" s="167">
        <v>937501</v>
      </c>
      <c r="CS14" s="167">
        <v>379915</v>
      </c>
      <c r="CT14" s="167">
        <v>0</v>
      </c>
      <c r="CU14" s="167">
        <v>62900</v>
      </c>
      <c r="CV14" s="167">
        <v>332336</v>
      </c>
      <c r="CW14" s="167">
        <v>347671</v>
      </c>
      <c r="CX14" s="167">
        <v>139944</v>
      </c>
      <c r="CY14" s="167">
        <v>28817</v>
      </c>
      <c r="CZ14" s="167">
        <v>5327</v>
      </c>
      <c r="DA14" s="167">
        <v>2638</v>
      </c>
      <c r="DB14" s="167">
        <v>435</v>
      </c>
      <c r="DC14" s="167">
        <v>2422</v>
      </c>
      <c r="DD14" s="167">
        <v>0</v>
      </c>
      <c r="DE14" s="167">
        <v>0</v>
      </c>
      <c r="DF14" s="167">
        <v>0</v>
      </c>
      <c r="DG14" s="167">
        <v>200588</v>
      </c>
      <c r="DH14" s="167">
        <v>0</v>
      </c>
      <c r="DI14" s="167">
        <v>7536</v>
      </c>
      <c r="DJ14" s="167">
        <v>5174829</v>
      </c>
      <c r="DK14" s="167">
        <v>0</v>
      </c>
      <c r="DL14" s="167">
        <v>0</v>
      </c>
      <c r="DM14" s="167">
        <v>0</v>
      </c>
      <c r="DN14" s="167">
        <v>0</v>
      </c>
      <c r="DO14" s="167">
        <v>0</v>
      </c>
      <c r="DP14" s="167">
        <v>0</v>
      </c>
      <c r="DQ14" s="167">
        <v>0</v>
      </c>
      <c r="DR14" s="167">
        <v>54796</v>
      </c>
      <c r="DS14" s="167">
        <v>0</v>
      </c>
      <c r="DT14" s="167">
        <v>0</v>
      </c>
      <c r="DU14" s="167">
        <v>2797</v>
      </c>
      <c r="DV14" s="167">
        <v>200</v>
      </c>
      <c r="DW14" s="167">
        <v>-659</v>
      </c>
      <c r="DX14" s="167">
        <v>0</v>
      </c>
      <c r="DY14" s="167">
        <v>0</v>
      </c>
      <c r="DZ14" s="167">
        <v>736205</v>
      </c>
      <c r="EA14" s="167">
        <v>325</v>
      </c>
      <c r="EB14" s="167">
        <v>0</v>
      </c>
      <c r="EC14" s="167">
        <v>793664</v>
      </c>
      <c r="ED14" s="167">
        <v>10130716</v>
      </c>
    </row>
    <row r="15" spans="1:134" ht="13.8" x14ac:dyDescent="0.25">
      <c r="A15" s="163" t="s">
        <v>150</v>
      </c>
      <c r="B15" s="163" t="s">
        <v>139</v>
      </c>
      <c r="C15" s="164">
        <v>45473</v>
      </c>
      <c r="D15" s="167">
        <v>346361</v>
      </c>
      <c r="E15" s="167">
        <v>811894</v>
      </c>
      <c r="F15" s="167">
        <v>0</v>
      </c>
      <c r="G15" s="167">
        <v>85356</v>
      </c>
      <c r="H15" s="167">
        <v>146918</v>
      </c>
      <c r="I15" s="167">
        <v>11555</v>
      </c>
      <c r="J15" s="167">
        <v>0</v>
      </c>
      <c r="K15" s="167">
        <v>352</v>
      </c>
      <c r="L15" s="167">
        <v>69588</v>
      </c>
      <c r="M15" s="167">
        <v>40875</v>
      </c>
      <c r="N15" s="167">
        <v>96529</v>
      </c>
      <c r="O15" s="167">
        <v>56388</v>
      </c>
      <c r="P15" s="167">
        <v>0</v>
      </c>
      <c r="Q15" s="167">
        <v>0</v>
      </c>
      <c r="R15" s="167">
        <v>27085</v>
      </c>
      <c r="S15" s="167">
        <v>19327</v>
      </c>
      <c r="T15" s="167">
        <v>484</v>
      </c>
      <c r="U15" s="167">
        <v>187829</v>
      </c>
      <c r="V15" s="167">
        <v>0</v>
      </c>
      <c r="W15" s="167">
        <v>66825</v>
      </c>
      <c r="X15" s="167">
        <v>48703</v>
      </c>
      <c r="Y15" s="167">
        <v>84026</v>
      </c>
      <c r="Z15" s="167">
        <v>293742</v>
      </c>
      <c r="AA15" s="167">
        <v>0</v>
      </c>
      <c r="AB15" s="167">
        <v>11433</v>
      </c>
      <c r="AC15" s="167">
        <v>2405270</v>
      </c>
      <c r="AD15" s="167">
        <v>0</v>
      </c>
      <c r="AE15" s="167">
        <v>0</v>
      </c>
      <c r="AF15" s="167">
        <v>217217</v>
      </c>
      <c r="AG15" s="167">
        <v>0</v>
      </c>
      <c r="AH15" s="167">
        <v>16007</v>
      </c>
      <c r="AI15" s="167">
        <v>27553</v>
      </c>
      <c r="AJ15" s="167">
        <v>2167</v>
      </c>
      <c r="AK15" s="167">
        <v>0</v>
      </c>
      <c r="AL15" s="167">
        <v>66</v>
      </c>
      <c r="AM15" s="167">
        <v>0</v>
      </c>
      <c r="AN15" s="167">
        <v>0</v>
      </c>
      <c r="AO15" s="167">
        <v>132837</v>
      </c>
      <c r="AP15" s="167">
        <v>150221</v>
      </c>
      <c r="AQ15" s="167">
        <v>326780</v>
      </c>
      <c r="AR15" s="167">
        <v>0</v>
      </c>
      <c r="AS15" s="167">
        <v>55275</v>
      </c>
      <c r="AT15" s="167">
        <v>0</v>
      </c>
      <c r="AU15" s="167">
        <v>77169</v>
      </c>
      <c r="AV15" s="167">
        <v>0</v>
      </c>
      <c r="AW15" s="167">
        <v>217525</v>
      </c>
      <c r="AX15" s="167">
        <v>1222817</v>
      </c>
      <c r="AY15" s="167">
        <v>348848</v>
      </c>
      <c r="AZ15" s="167">
        <v>0</v>
      </c>
      <c r="BA15" s="167">
        <v>10900</v>
      </c>
      <c r="BB15" s="167">
        <v>72623</v>
      </c>
      <c r="BC15" s="167">
        <v>57709</v>
      </c>
      <c r="BD15" s="167">
        <v>75941</v>
      </c>
      <c r="BE15" s="167">
        <v>164332</v>
      </c>
      <c r="BF15" s="167">
        <v>0</v>
      </c>
      <c r="BG15" s="167">
        <v>730353</v>
      </c>
      <c r="BH15" s="167">
        <v>4358440</v>
      </c>
      <c r="BI15" s="167">
        <v>0</v>
      </c>
      <c r="BJ15" s="167">
        <v>0</v>
      </c>
      <c r="BK15" s="167">
        <v>0</v>
      </c>
      <c r="BL15" s="167">
        <v>0</v>
      </c>
      <c r="BM15" s="167">
        <v>0</v>
      </c>
      <c r="BN15" s="167">
        <v>0</v>
      </c>
      <c r="BO15" s="167">
        <v>320746</v>
      </c>
      <c r="BP15" s="167">
        <v>209459</v>
      </c>
      <c r="BQ15" s="167">
        <v>39073</v>
      </c>
      <c r="BR15" s="167">
        <v>67254</v>
      </c>
      <c r="BS15" s="167">
        <v>5290</v>
      </c>
      <c r="BT15" s="167">
        <v>0</v>
      </c>
      <c r="BU15" s="167">
        <v>161</v>
      </c>
      <c r="BV15" s="167">
        <v>0</v>
      </c>
      <c r="BW15" s="167">
        <v>110783</v>
      </c>
      <c r="BX15" s="167">
        <v>0</v>
      </c>
      <c r="BY15" s="167">
        <v>0</v>
      </c>
      <c r="BZ15" s="167">
        <v>0</v>
      </c>
      <c r="CA15" s="167">
        <v>33045</v>
      </c>
      <c r="CB15" s="167">
        <v>0</v>
      </c>
      <c r="CC15" s="167">
        <v>0</v>
      </c>
      <c r="CD15" s="167">
        <v>538283</v>
      </c>
      <c r="CE15" s="167">
        <v>0</v>
      </c>
      <c r="CF15" s="167">
        <v>0</v>
      </c>
      <c r="CG15" s="167">
        <v>0</v>
      </c>
      <c r="CH15" s="167">
        <v>0</v>
      </c>
      <c r="CI15" s="167">
        <v>0</v>
      </c>
      <c r="CJ15" s="167">
        <v>0</v>
      </c>
      <c r="CK15" s="167">
        <v>0</v>
      </c>
      <c r="CL15" s="167">
        <v>0</v>
      </c>
      <c r="CM15" s="167">
        <v>1324094</v>
      </c>
      <c r="CN15" s="167">
        <v>5682534</v>
      </c>
      <c r="CO15" s="167">
        <v>1778426</v>
      </c>
      <c r="CP15" s="167">
        <v>0</v>
      </c>
      <c r="CQ15" s="167">
        <v>9477159</v>
      </c>
      <c r="CR15" s="167">
        <v>0</v>
      </c>
      <c r="CS15" s="167">
        <v>0</v>
      </c>
      <c r="CT15" s="167">
        <v>0</v>
      </c>
      <c r="CU15" s="167">
        <v>0</v>
      </c>
      <c r="CV15" s="167">
        <v>0</v>
      </c>
      <c r="CW15" s="167">
        <v>829462</v>
      </c>
      <c r="CX15" s="167">
        <v>1427711</v>
      </c>
      <c r="CY15" s="167">
        <v>112291</v>
      </c>
      <c r="CZ15" s="167">
        <v>0</v>
      </c>
      <c r="DA15" s="167">
        <v>3421</v>
      </c>
      <c r="DB15" s="167">
        <v>39251</v>
      </c>
      <c r="DC15" s="167">
        <v>0</v>
      </c>
      <c r="DD15" s="167">
        <v>0</v>
      </c>
      <c r="DE15" s="167">
        <v>0</v>
      </c>
      <c r="DF15" s="167">
        <v>0</v>
      </c>
      <c r="DG15" s="167">
        <v>165486</v>
      </c>
      <c r="DH15" s="167">
        <v>0</v>
      </c>
      <c r="DI15" s="167">
        <v>0</v>
      </c>
      <c r="DJ15" s="167">
        <v>13833207</v>
      </c>
      <c r="DK15" s="167">
        <v>0</v>
      </c>
      <c r="DL15" s="167">
        <v>1084</v>
      </c>
      <c r="DM15" s="167">
        <v>0</v>
      </c>
      <c r="DN15" s="167">
        <v>0</v>
      </c>
      <c r="DO15" s="167">
        <v>500</v>
      </c>
      <c r="DP15" s="167">
        <v>0</v>
      </c>
      <c r="DQ15" s="167">
        <v>0</v>
      </c>
      <c r="DR15" s="167">
        <v>65000</v>
      </c>
      <c r="DS15" s="167">
        <v>747</v>
      </c>
      <c r="DT15" s="167">
        <v>0</v>
      </c>
      <c r="DU15" s="167">
        <v>0</v>
      </c>
      <c r="DV15" s="167">
        <v>0</v>
      </c>
      <c r="DW15" s="167">
        <v>0</v>
      </c>
      <c r="DX15" s="167">
        <v>0</v>
      </c>
      <c r="DY15" s="167">
        <v>1973</v>
      </c>
      <c r="DZ15" s="167">
        <v>765999</v>
      </c>
      <c r="EA15" s="167">
        <v>0</v>
      </c>
      <c r="EB15" s="167">
        <v>0</v>
      </c>
      <c r="EC15" s="167">
        <v>835303</v>
      </c>
      <c r="ED15" s="167">
        <v>20351044</v>
      </c>
    </row>
    <row r="16" spans="1:134" ht="13.8" x14ac:dyDescent="0.25">
      <c r="A16" s="163" t="s">
        <v>151</v>
      </c>
      <c r="B16" s="169"/>
      <c r="C16" s="164">
        <v>45473</v>
      </c>
      <c r="D16" s="167">
        <v>189875</v>
      </c>
      <c r="E16" s="167">
        <v>1190807</v>
      </c>
      <c r="F16" s="167">
        <v>0</v>
      </c>
      <c r="G16" s="167">
        <v>101240</v>
      </c>
      <c r="H16" s="167">
        <v>191937</v>
      </c>
      <c r="I16" s="167">
        <v>27989</v>
      </c>
      <c r="J16" s="167">
        <v>3177</v>
      </c>
      <c r="K16" s="167">
        <v>0</v>
      </c>
      <c r="L16" s="167">
        <v>49861</v>
      </c>
      <c r="M16" s="167">
        <v>90641</v>
      </c>
      <c r="N16" s="167">
        <v>92801</v>
      </c>
      <c r="O16" s="167">
        <v>0</v>
      </c>
      <c r="P16" s="167">
        <v>0</v>
      </c>
      <c r="Q16" s="167">
        <v>0</v>
      </c>
      <c r="R16" s="167">
        <v>79104</v>
      </c>
      <c r="S16" s="167">
        <v>22915</v>
      </c>
      <c r="T16" s="167">
        <v>16747</v>
      </c>
      <c r="U16" s="167">
        <v>9561</v>
      </c>
      <c r="V16" s="167">
        <v>0</v>
      </c>
      <c r="W16" s="167">
        <v>1971</v>
      </c>
      <c r="X16" s="167">
        <v>0</v>
      </c>
      <c r="Y16" s="167">
        <v>117783</v>
      </c>
      <c r="Z16" s="167">
        <v>190999</v>
      </c>
      <c r="AA16" s="167">
        <v>25554</v>
      </c>
      <c r="AB16" s="167">
        <v>56093</v>
      </c>
      <c r="AC16" s="167">
        <v>2459055</v>
      </c>
      <c r="AD16" s="167">
        <v>92404</v>
      </c>
      <c r="AE16" s="167">
        <v>355282</v>
      </c>
      <c r="AF16" s="167">
        <v>243148</v>
      </c>
      <c r="AG16" s="167">
        <v>0</v>
      </c>
      <c r="AH16" s="167">
        <v>50361</v>
      </c>
      <c r="AI16" s="167">
        <v>102626</v>
      </c>
      <c r="AJ16" s="167">
        <v>15512</v>
      </c>
      <c r="AK16" s="167">
        <v>2030</v>
      </c>
      <c r="AL16" s="167">
        <v>0</v>
      </c>
      <c r="AM16" s="167">
        <v>0</v>
      </c>
      <c r="AN16" s="167">
        <v>18499</v>
      </c>
      <c r="AO16" s="167">
        <v>37570</v>
      </c>
      <c r="AP16" s="167">
        <v>76315</v>
      </c>
      <c r="AQ16" s="167">
        <v>202387</v>
      </c>
      <c r="AR16" s="167">
        <v>0</v>
      </c>
      <c r="AS16" s="167">
        <v>0</v>
      </c>
      <c r="AT16" s="167">
        <v>0</v>
      </c>
      <c r="AU16" s="167">
        <v>508919</v>
      </c>
      <c r="AV16" s="167">
        <v>0</v>
      </c>
      <c r="AW16" s="167">
        <v>0</v>
      </c>
      <c r="AX16" s="167">
        <v>1705053</v>
      </c>
      <c r="AY16" s="167">
        <v>383150</v>
      </c>
      <c r="AZ16" s="167">
        <v>0</v>
      </c>
      <c r="BA16" s="167">
        <v>32663</v>
      </c>
      <c r="BB16" s="167">
        <v>42214</v>
      </c>
      <c r="BC16" s="167">
        <v>95851</v>
      </c>
      <c r="BD16" s="167">
        <v>30036</v>
      </c>
      <c r="BE16" s="167">
        <v>65191</v>
      </c>
      <c r="BF16" s="167">
        <v>0</v>
      </c>
      <c r="BG16" s="167">
        <v>649105</v>
      </c>
      <c r="BH16" s="167">
        <v>4813213</v>
      </c>
      <c r="BI16" s="167">
        <v>192886</v>
      </c>
      <c r="BJ16" s="167">
        <v>0</v>
      </c>
      <c r="BK16" s="167">
        <v>0</v>
      </c>
      <c r="BL16" s="167">
        <v>0</v>
      </c>
      <c r="BM16" s="167">
        <v>0</v>
      </c>
      <c r="BN16" s="167">
        <v>0</v>
      </c>
      <c r="BO16" s="167">
        <v>363049</v>
      </c>
      <c r="BP16" s="167">
        <v>0</v>
      </c>
      <c r="BQ16" s="167">
        <v>40494</v>
      </c>
      <c r="BR16" s="167">
        <v>83325</v>
      </c>
      <c r="BS16" s="167">
        <v>12652</v>
      </c>
      <c r="BT16" s="167">
        <v>1683</v>
      </c>
      <c r="BU16" s="167">
        <v>0</v>
      </c>
      <c r="BV16" s="167">
        <v>0</v>
      </c>
      <c r="BW16" s="167">
        <v>339316</v>
      </c>
      <c r="BX16" s="167">
        <v>0</v>
      </c>
      <c r="BY16" s="167">
        <v>0</v>
      </c>
      <c r="BZ16" s="167">
        <v>21837</v>
      </c>
      <c r="CA16" s="167">
        <v>73981</v>
      </c>
      <c r="CB16" s="167">
        <v>0</v>
      </c>
      <c r="CC16" s="167">
        <v>0</v>
      </c>
      <c r="CD16" s="167">
        <v>256107</v>
      </c>
      <c r="CE16" s="167">
        <v>0</v>
      </c>
      <c r="CF16" s="167">
        <v>0</v>
      </c>
      <c r="CG16" s="167">
        <v>0</v>
      </c>
      <c r="CH16" s="167">
        <v>0</v>
      </c>
      <c r="CI16" s="167">
        <v>0</v>
      </c>
      <c r="CJ16" s="167">
        <v>529749</v>
      </c>
      <c r="CK16" s="167">
        <v>0</v>
      </c>
      <c r="CL16" s="167">
        <v>0</v>
      </c>
      <c r="CM16" s="167">
        <v>1915079</v>
      </c>
      <c r="CN16" s="167">
        <v>6728292</v>
      </c>
      <c r="CO16" s="167">
        <v>262255</v>
      </c>
      <c r="CP16" s="167">
        <v>714549</v>
      </c>
      <c r="CQ16" s="167">
        <v>15140995</v>
      </c>
      <c r="CR16" s="167">
        <v>0</v>
      </c>
      <c r="CS16" s="167">
        <v>0</v>
      </c>
      <c r="CT16" s="167">
        <v>0</v>
      </c>
      <c r="CU16" s="167">
        <v>0</v>
      </c>
      <c r="CV16" s="167">
        <v>0</v>
      </c>
      <c r="CW16" s="167">
        <v>1183065</v>
      </c>
      <c r="CX16" s="167">
        <v>2213570</v>
      </c>
      <c r="CY16" s="167">
        <v>320541</v>
      </c>
      <c r="CZ16" s="167">
        <v>35281</v>
      </c>
      <c r="DA16" s="167">
        <v>0</v>
      </c>
      <c r="DB16" s="167">
        <v>0</v>
      </c>
      <c r="DC16" s="167">
        <v>0</v>
      </c>
      <c r="DD16" s="167">
        <v>0</v>
      </c>
      <c r="DE16" s="167">
        <v>0</v>
      </c>
      <c r="DF16" s="167">
        <v>0</v>
      </c>
      <c r="DG16" s="167">
        <v>120746</v>
      </c>
      <c r="DH16" s="167">
        <v>0</v>
      </c>
      <c r="DI16" s="167">
        <v>0</v>
      </c>
      <c r="DJ16" s="167">
        <v>19991002</v>
      </c>
      <c r="DK16" s="167">
        <v>0</v>
      </c>
      <c r="DL16" s="167">
        <v>0</v>
      </c>
      <c r="DM16" s="167">
        <v>0</v>
      </c>
      <c r="DN16" s="167">
        <v>0</v>
      </c>
      <c r="DO16" s="167">
        <v>0</v>
      </c>
      <c r="DP16" s="167">
        <v>0</v>
      </c>
      <c r="DQ16" s="167">
        <v>0</v>
      </c>
      <c r="DR16" s="167">
        <v>3884</v>
      </c>
      <c r="DS16" s="167">
        <v>0</v>
      </c>
      <c r="DT16" s="167">
        <v>0</v>
      </c>
      <c r="DU16" s="167">
        <v>0</v>
      </c>
      <c r="DV16" s="167">
        <v>0</v>
      </c>
      <c r="DW16" s="167">
        <v>0</v>
      </c>
      <c r="DX16" s="167">
        <v>0</v>
      </c>
      <c r="DY16" s="167">
        <v>15000</v>
      </c>
      <c r="DZ16" s="167">
        <v>567952</v>
      </c>
      <c r="EA16" s="167">
        <v>0</v>
      </c>
      <c r="EB16" s="167">
        <v>0</v>
      </c>
      <c r="EC16" s="167">
        <v>586836</v>
      </c>
      <c r="ED16" s="167">
        <v>27306130</v>
      </c>
    </row>
    <row r="17" spans="1:134" ht="13.8" x14ac:dyDescent="0.25">
      <c r="A17" s="163" t="s">
        <v>469</v>
      </c>
      <c r="B17" s="163" t="s">
        <v>152</v>
      </c>
      <c r="C17" s="164">
        <v>45473</v>
      </c>
      <c r="D17" s="167">
        <v>12952</v>
      </c>
      <c r="E17" s="167">
        <v>30577</v>
      </c>
      <c r="F17" s="167">
        <v>0</v>
      </c>
      <c r="G17" s="167">
        <v>3411</v>
      </c>
      <c r="H17" s="167">
        <v>2426</v>
      </c>
      <c r="I17" s="167">
        <v>1364</v>
      </c>
      <c r="J17" s="167">
        <v>0</v>
      </c>
      <c r="K17" s="167">
        <v>0</v>
      </c>
      <c r="L17" s="167">
        <v>0</v>
      </c>
      <c r="M17" s="167">
        <v>789</v>
      </c>
      <c r="N17" s="167">
        <v>19831</v>
      </c>
      <c r="O17" s="167">
        <v>0</v>
      </c>
      <c r="P17" s="167">
        <v>0</v>
      </c>
      <c r="Q17" s="167">
        <v>0</v>
      </c>
      <c r="R17" s="167">
        <v>0</v>
      </c>
      <c r="S17" s="167">
        <v>0</v>
      </c>
      <c r="T17" s="167">
        <v>0</v>
      </c>
      <c r="U17" s="167">
        <v>0</v>
      </c>
      <c r="V17" s="167">
        <v>0</v>
      </c>
      <c r="W17" s="167">
        <v>0</v>
      </c>
      <c r="X17" s="167">
        <v>0</v>
      </c>
      <c r="Y17" s="167">
        <v>46964</v>
      </c>
      <c r="Z17" s="167">
        <v>0</v>
      </c>
      <c r="AA17" s="167">
        <v>0</v>
      </c>
      <c r="AB17" s="167">
        <v>0</v>
      </c>
      <c r="AC17" s="167">
        <v>118314</v>
      </c>
      <c r="AD17" s="167">
        <v>0</v>
      </c>
      <c r="AE17" s="167">
        <v>0</v>
      </c>
      <c r="AF17" s="167">
        <v>51224</v>
      </c>
      <c r="AG17" s="167">
        <v>0</v>
      </c>
      <c r="AH17" s="167">
        <v>4014</v>
      </c>
      <c r="AI17" s="167">
        <v>2854</v>
      </c>
      <c r="AJ17" s="167">
        <v>1606</v>
      </c>
      <c r="AK17" s="167">
        <v>0</v>
      </c>
      <c r="AL17" s="167">
        <v>0</v>
      </c>
      <c r="AM17" s="167">
        <v>0</v>
      </c>
      <c r="AN17" s="167">
        <v>0</v>
      </c>
      <c r="AO17" s="167">
        <v>9164</v>
      </c>
      <c r="AP17" s="167">
        <v>0</v>
      </c>
      <c r="AQ17" s="167">
        <v>46356</v>
      </c>
      <c r="AR17" s="167">
        <v>0</v>
      </c>
      <c r="AS17" s="167">
        <v>0</v>
      </c>
      <c r="AT17" s="167">
        <v>34</v>
      </c>
      <c r="AU17" s="167">
        <v>0</v>
      </c>
      <c r="AV17" s="167">
        <v>0</v>
      </c>
      <c r="AW17" s="167">
        <v>0</v>
      </c>
      <c r="AX17" s="167">
        <v>115252</v>
      </c>
      <c r="AY17" s="167">
        <v>51718</v>
      </c>
      <c r="AZ17" s="167">
        <v>41550</v>
      </c>
      <c r="BA17" s="167">
        <v>1339</v>
      </c>
      <c r="BB17" s="167">
        <v>64355</v>
      </c>
      <c r="BC17" s="167">
        <v>2650</v>
      </c>
      <c r="BD17" s="167">
        <v>27917</v>
      </c>
      <c r="BE17" s="167">
        <v>71446</v>
      </c>
      <c r="BF17" s="167">
        <v>0</v>
      </c>
      <c r="BG17" s="167">
        <v>260975</v>
      </c>
      <c r="BH17" s="167">
        <v>494541</v>
      </c>
      <c r="BI17" s="167">
        <v>0</v>
      </c>
      <c r="BJ17" s="167">
        <v>0</v>
      </c>
      <c r="BK17" s="167">
        <v>0</v>
      </c>
      <c r="BL17" s="167">
        <v>0</v>
      </c>
      <c r="BM17" s="167">
        <v>0</v>
      </c>
      <c r="BN17" s="167">
        <v>0</v>
      </c>
      <c r="BO17" s="167">
        <v>0</v>
      </c>
      <c r="BP17" s="167">
        <v>0</v>
      </c>
      <c r="BQ17" s="167">
        <v>0</v>
      </c>
      <c r="BR17" s="167">
        <v>0</v>
      </c>
      <c r="BS17" s="167">
        <v>0</v>
      </c>
      <c r="BT17" s="167">
        <v>0</v>
      </c>
      <c r="BU17" s="167">
        <v>0</v>
      </c>
      <c r="BV17" s="167">
        <v>0</v>
      </c>
      <c r="BW17" s="167">
        <v>143692</v>
      </c>
      <c r="BX17" s="167">
        <v>0</v>
      </c>
      <c r="BY17" s="167">
        <v>0</v>
      </c>
      <c r="BZ17" s="167">
        <v>0</v>
      </c>
      <c r="CA17" s="167">
        <v>4214</v>
      </c>
      <c r="CB17" s="167">
        <v>0</v>
      </c>
      <c r="CC17" s="167">
        <v>0</v>
      </c>
      <c r="CD17" s="167">
        <v>62242</v>
      </c>
      <c r="CE17" s="167">
        <v>0</v>
      </c>
      <c r="CF17" s="167">
        <v>0</v>
      </c>
      <c r="CG17" s="167">
        <v>0</v>
      </c>
      <c r="CH17" s="167">
        <v>0</v>
      </c>
      <c r="CI17" s="167">
        <v>0</v>
      </c>
      <c r="CJ17" s="167">
        <v>7255</v>
      </c>
      <c r="CK17" s="167">
        <v>0</v>
      </c>
      <c r="CL17" s="167">
        <v>0</v>
      </c>
      <c r="CM17" s="167">
        <v>217403</v>
      </c>
      <c r="CN17" s="167">
        <v>711944</v>
      </c>
      <c r="CO17" s="167">
        <v>121207</v>
      </c>
      <c r="CP17" s="167">
        <v>7577</v>
      </c>
      <c r="CQ17" s="167">
        <v>1960181</v>
      </c>
      <c r="CR17" s="167">
        <v>0</v>
      </c>
      <c r="CS17" s="167">
        <v>0</v>
      </c>
      <c r="CT17" s="167">
        <v>0</v>
      </c>
      <c r="CU17" s="167">
        <v>149316</v>
      </c>
      <c r="CV17" s="167">
        <v>0</v>
      </c>
      <c r="CW17" s="167">
        <v>175409</v>
      </c>
      <c r="CX17" s="167">
        <v>124725</v>
      </c>
      <c r="CY17" s="167">
        <v>70160</v>
      </c>
      <c r="CZ17" s="167">
        <v>10</v>
      </c>
      <c r="DA17" s="167">
        <v>0</v>
      </c>
      <c r="DB17" s="167">
        <v>4562</v>
      </c>
      <c r="DC17" s="167">
        <v>0</v>
      </c>
      <c r="DD17" s="167">
        <v>0</v>
      </c>
      <c r="DE17" s="167">
        <v>0</v>
      </c>
      <c r="DF17" s="167">
        <v>0</v>
      </c>
      <c r="DG17" s="167">
        <v>5990</v>
      </c>
      <c r="DH17" s="167">
        <v>0</v>
      </c>
      <c r="DI17" s="167">
        <v>0</v>
      </c>
      <c r="DJ17" s="167">
        <v>2619137</v>
      </c>
      <c r="DK17" s="167">
        <v>0</v>
      </c>
      <c r="DL17" s="167">
        <v>0</v>
      </c>
      <c r="DM17" s="167">
        <v>0</v>
      </c>
      <c r="DN17" s="167">
        <v>0</v>
      </c>
      <c r="DO17" s="167">
        <v>0</v>
      </c>
      <c r="DP17" s="167">
        <v>0</v>
      </c>
      <c r="DQ17" s="167">
        <v>0</v>
      </c>
      <c r="DR17" s="167">
        <v>0</v>
      </c>
      <c r="DS17" s="167">
        <v>0</v>
      </c>
      <c r="DT17" s="167">
        <v>0</v>
      </c>
      <c r="DU17" s="167">
        <v>0</v>
      </c>
      <c r="DV17" s="167">
        <v>0</v>
      </c>
      <c r="DW17" s="167">
        <v>0</v>
      </c>
      <c r="DX17" s="167">
        <v>0</v>
      </c>
      <c r="DY17" s="167">
        <v>0</v>
      </c>
      <c r="DZ17" s="167">
        <v>0</v>
      </c>
      <c r="EA17" s="167">
        <v>0</v>
      </c>
      <c r="EB17" s="167">
        <v>0</v>
      </c>
      <c r="EC17" s="167">
        <v>0</v>
      </c>
      <c r="ED17" s="167">
        <v>3331081</v>
      </c>
    </row>
    <row r="18" spans="1:134" ht="13.8" x14ac:dyDescent="0.25">
      <c r="A18" s="163" t="s">
        <v>153</v>
      </c>
      <c r="B18" s="169"/>
      <c r="C18" s="164">
        <v>45473</v>
      </c>
      <c r="D18" s="167">
        <v>222216</v>
      </c>
      <c r="E18" s="167">
        <v>1337926</v>
      </c>
      <c r="F18" s="167">
        <v>0</v>
      </c>
      <c r="G18" s="167">
        <v>115693</v>
      </c>
      <c r="H18" s="167">
        <v>219151</v>
      </c>
      <c r="I18" s="167">
        <v>39026</v>
      </c>
      <c r="J18" s="167">
        <v>0</v>
      </c>
      <c r="K18" s="167">
        <v>0</v>
      </c>
      <c r="L18" s="167">
        <v>1395</v>
      </c>
      <c r="M18" s="167">
        <v>230184</v>
      </c>
      <c r="N18" s="167">
        <v>56812</v>
      </c>
      <c r="O18" s="167">
        <v>0</v>
      </c>
      <c r="P18" s="167">
        <v>0</v>
      </c>
      <c r="Q18" s="167">
        <v>0</v>
      </c>
      <c r="R18" s="167">
        <v>55946</v>
      </c>
      <c r="S18" s="167">
        <v>16435</v>
      </c>
      <c r="T18" s="167">
        <v>0</v>
      </c>
      <c r="U18" s="167">
        <v>422603</v>
      </c>
      <c r="V18" s="167">
        <v>0</v>
      </c>
      <c r="W18" s="167">
        <v>25158</v>
      </c>
      <c r="X18" s="167">
        <v>0</v>
      </c>
      <c r="Y18" s="167">
        <v>31243</v>
      </c>
      <c r="Z18" s="167">
        <v>135395</v>
      </c>
      <c r="AA18" s="167">
        <v>7431</v>
      </c>
      <c r="AB18" s="167">
        <v>196708</v>
      </c>
      <c r="AC18" s="167">
        <v>3113322</v>
      </c>
      <c r="AD18" s="167">
        <v>0</v>
      </c>
      <c r="AE18" s="167">
        <v>0</v>
      </c>
      <c r="AF18" s="167">
        <v>351563</v>
      </c>
      <c r="AG18" s="167">
        <v>0</v>
      </c>
      <c r="AH18" s="167">
        <v>26070</v>
      </c>
      <c r="AI18" s="167">
        <v>49384</v>
      </c>
      <c r="AJ18" s="167">
        <v>8794</v>
      </c>
      <c r="AK18" s="167">
        <v>0</v>
      </c>
      <c r="AL18" s="167">
        <v>0</v>
      </c>
      <c r="AM18" s="167">
        <v>0</v>
      </c>
      <c r="AN18" s="167">
        <v>0</v>
      </c>
      <c r="AO18" s="167">
        <v>42904</v>
      </c>
      <c r="AP18" s="167">
        <v>35382</v>
      </c>
      <c r="AQ18" s="167">
        <v>349037</v>
      </c>
      <c r="AR18" s="167">
        <v>0</v>
      </c>
      <c r="AS18" s="167">
        <v>0</v>
      </c>
      <c r="AT18" s="167">
        <v>83818</v>
      </c>
      <c r="AU18" s="167">
        <v>54521</v>
      </c>
      <c r="AV18" s="167">
        <v>0</v>
      </c>
      <c r="AW18" s="167">
        <v>0</v>
      </c>
      <c r="AX18" s="167">
        <v>1001473</v>
      </c>
      <c r="AY18" s="167">
        <v>469392</v>
      </c>
      <c r="AZ18" s="167">
        <v>0</v>
      </c>
      <c r="BA18" s="167">
        <v>48</v>
      </c>
      <c r="BB18" s="167">
        <v>188609</v>
      </c>
      <c r="BC18" s="167">
        <v>14541</v>
      </c>
      <c r="BD18" s="167">
        <v>114633</v>
      </c>
      <c r="BE18" s="167">
        <v>116460</v>
      </c>
      <c r="BF18" s="167">
        <v>0</v>
      </c>
      <c r="BG18" s="167">
        <v>903683</v>
      </c>
      <c r="BH18" s="167">
        <v>5018478</v>
      </c>
      <c r="BI18" s="167">
        <v>0</v>
      </c>
      <c r="BJ18" s="167">
        <v>0</v>
      </c>
      <c r="BK18" s="167">
        <v>0</v>
      </c>
      <c r="BL18" s="167">
        <v>0</v>
      </c>
      <c r="BM18" s="167">
        <v>2772875</v>
      </c>
      <c r="BN18" s="167">
        <v>0</v>
      </c>
      <c r="BO18" s="167">
        <v>0</v>
      </c>
      <c r="BP18" s="167">
        <v>0</v>
      </c>
      <c r="BQ18" s="167">
        <v>205624</v>
      </c>
      <c r="BR18" s="167">
        <v>389502</v>
      </c>
      <c r="BS18" s="167">
        <v>69362</v>
      </c>
      <c r="BT18" s="167">
        <v>51271</v>
      </c>
      <c r="BU18" s="167">
        <v>0</v>
      </c>
      <c r="BV18" s="167">
        <v>0</v>
      </c>
      <c r="BW18" s="167">
        <v>125182</v>
      </c>
      <c r="BX18" s="167">
        <v>0</v>
      </c>
      <c r="BY18" s="167">
        <v>0</v>
      </c>
      <c r="BZ18" s="167">
        <v>0</v>
      </c>
      <c r="CA18" s="167">
        <v>2185822</v>
      </c>
      <c r="CB18" s="167">
        <v>0</v>
      </c>
      <c r="CC18" s="167">
        <v>6721</v>
      </c>
      <c r="CD18" s="167">
        <v>278681</v>
      </c>
      <c r="CE18" s="167">
        <v>41062</v>
      </c>
      <c r="CF18" s="167">
        <v>0</v>
      </c>
      <c r="CG18" s="167">
        <v>0</v>
      </c>
      <c r="CH18" s="167">
        <v>0</v>
      </c>
      <c r="CI18" s="167">
        <v>0</v>
      </c>
      <c r="CJ18" s="167">
        <v>82793</v>
      </c>
      <c r="CK18" s="167">
        <v>0</v>
      </c>
      <c r="CL18" s="167">
        <v>0</v>
      </c>
      <c r="CM18" s="167">
        <v>6208895</v>
      </c>
      <c r="CN18" s="167">
        <v>11227373</v>
      </c>
      <c r="CO18" s="167">
        <v>796012</v>
      </c>
      <c r="CP18" s="167">
        <v>107576</v>
      </c>
      <c r="CQ18" s="167">
        <v>396135</v>
      </c>
      <c r="CR18" s="167">
        <v>0</v>
      </c>
      <c r="CS18" s="167">
        <v>0</v>
      </c>
      <c r="CT18" s="167">
        <v>0</v>
      </c>
      <c r="CU18" s="167">
        <v>6935744</v>
      </c>
      <c r="CV18" s="167">
        <v>0</v>
      </c>
      <c r="CW18" s="167">
        <v>610706</v>
      </c>
      <c r="CX18" s="167">
        <v>1156825</v>
      </c>
      <c r="CY18" s="167">
        <v>206005</v>
      </c>
      <c r="CZ18" s="167">
        <v>0</v>
      </c>
      <c r="DA18" s="167">
        <v>8980</v>
      </c>
      <c r="DB18" s="167">
        <v>35993</v>
      </c>
      <c r="DC18" s="167">
        <v>0</v>
      </c>
      <c r="DD18" s="167">
        <v>0</v>
      </c>
      <c r="DE18" s="167">
        <v>0</v>
      </c>
      <c r="DF18" s="167">
        <v>2127184</v>
      </c>
      <c r="DG18" s="167">
        <v>0</v>
      </c>
      <c r="DH18" s="167">
        <v>0</v>
      </c>
      <c r="DI18" s="167">
        <v>0</v>
      </c>
      <c r="DJ18" s="167">
        <v>12381160</v>
      </c>
      <c r="DK18" s="167">
        <v>0</v>
      </c>
      <c r="DL18" s="167">
        <v>0</v>
      </c>
      <c r="DM18" s="167">
        <v>0</v>
      </c>
      <c r="DN18" s="167">
        <v>0</v>
      </c>
      <c r="DO18" s="167">
        <v>0</v>
      </c>
      <c r="DP18" s="167">
        <v>0</v>
      </c>
      <c r="DQ18" s="167">
        <v>0</v>
      </c>
      <c r="DR18" s="167">
        <v>171128</v>
      </c>
      <c r="DS18" s="167">
        <v>0</v>
      </c>
      <c r="DT18" s="167">
        <v>0</v>
      </c>
      <c r="DU18" s="167">
        <v>0</v>
      </c>
      <c r="DV18" s="167">
        <v>0</v>
      </c>
      <c r="DW18" s="167">
        <v>0</v>
      </c>
      <c r="DX18" s="167">
        <v>0</v>
      </c>
      <c r="DY18" s="167">
        <v>0</v>
      </c>
      <c r="DZ18" s="167">
        <v>450903</v>
      </c>
      <c r="EA18" s="167">
        <v>0</v>
      </c>
      <c r="EB18" s="167">
        <v>0</v>
      </c>
      <c r="EC18" s="167">
        <v>622031</v>
      </c>
      <c r="ED18" s="167">
        <v>24230564</v>
      </c>
    </row>
    <row r="19" spans="1:134" ht="13.8" x14ac:dyDescent="0.25">
      <c r="A19" s="163" t="s">
        <v>154</v>
      </c>
      <c r="B19" s="163" t="s">
        <v>155</v>
      </c>
      <c r="C19" s="164">
        <v>45473</v>
      </c>
      <c r="D19" s="167">
        <v>223720</v>
      </c>
      <c r="E19" s="167">
        <v>2206472</v>
      </c>
      <c r="F19" s="167">
        <v>0</v>
      </c>
      <c r="G19" s="167">
        <v>185624</v>
      </c>
      <c r="H19" s="167">
        <v>335822</v>
      </c>
      <c r="I19" s="167">
        <v>50030</v>
      </c>
      <c r="J19" s="167">
        <v>0</v>
      </c>
      <c r="K19" s="167">
        <v>24982</v>
      </c>
      <c r="L19" s="167">
        <v>0</v>
      </c>
      <c r="M19" s="167">
        <v>369919</v>
      </c>
      <c r="N19" s="167">
        <v>147984</v>
      </c>
      <c r="O19" s="167">
        <v>0</v>
      </c>
      <c r="P19" s="167">
        <v>0</v>
      </c>
      <c r="Q19" s="167">
        <v>0</v>
      </c>
      <c r="R19" s="167">
        <v>100786</v>
      </c>
      <c r="S19" s="167">
        <v>36097</v>
      </c>
      <c r="T19" s="167">
        <v>21825</v>
      </c>
      <c r="U19" s="167">
        <v>0</v>
      </c>
      <c r="V19" s="167">
        <v>0</v>
      </c>
      <c r="W19" s="167">
        <v>33686</v>
      </c>
      <c r="X19" s="167">
        <v>0</v>
      </c>
      <c r="Y19" s="167">
        <v>0</v>
      </c>
      <c r="Z19" s="167">
        <v>200567</v>
      </c>
      <c r="AA19" s="167">
        <v>0</v>
      </c>
      <c r="AB19" s="167">
        <v>718996</v>
      </c>
      <c r="AC19" s="167">
        <v>4656510</v>
      </c>
      <c r="AD19" s="167">
        <v>0</v>
      </c>
      <c r="AE19" s="167">
        <v>0</v>
      </c>
      <c r="AF19" s="167">
        <v>303091</v>
      </c>
      <c r="AG19" s="167">
        <v>0</v>
      </c>
      <c r="AH19" s="167">
        <v>23151</v>
      </c>
      <c r="AI19" s="167">
        <v>41883</v>
      </c>
      <c r="AJ19" s="167">
        <v>6240</v>
      </c>
      <c r="AK19" s="167">
        <v>0</v>
      </c>
      <c r="AL19" s="167">
        <v>0</v>
      </c>
      <c r="AM19" s="167">
        <v>0</v>
      </c>
      <c r="AN19" s="167">
        <v>22123</v>
      </c>
      <c r="AO19" s="167">
        <v>0</v>
      </c>
      <c r="AP19" s="167">
        <v>2613</v>
      </c>
      <c r="AQ19" s="167">
        <v>298542</v>
      </c>
      <c r="AR19" s="167">
        <v>0</v>
      </c>
      <c r="AS19" s="167">
        <v>0</v>
      </c>
      <c r="AT19" s="167">
        <v>0</v>
      </c>
      <c r="AU19" s="167">
        <v>232512</v>
      </c>
      <c r="AV19" s="167">
        <v>0</v>
      </c>
      <c r="AW19" s="167">
        <v>112967</v>
      </c>
      <c r="AX19" s="167">
        <v>1043122</v>
      </c>
      <c r="AY19" s="167">
        <v>749488</v>
      </c>
      <c r="AZ19" s="167">
        <v>33947</v>
      </c>
      <c r="BA19" s="167">
        <v>2372</v>
      </c>
      <c r="BB19" s="167">
        <v>0</v>
      </c>
      <c r="BC19" s="167">
        <v>252556</v>
      </c>
      <c r="BD19" s="167">
        <v>1073264</v>
      </c>
      <c r="BE19" s="167">
        <v>0</v>
      </c>
      <c r="BF19" s="167">
        <v>0</v>
      </c>
      <c r="BG19" s="167">
        <v>2111627</v>
      </c>
      <c r="BH19" s="167">
        <v>7811259</v>
      </c>
      <c r="BI19" s="167">
        <v>0</v>
      </c>
      <c r="BJ19" s="167">
        <v>0</v>
      </c>
      <c r="BK19" s="167">
        <v>0</v>
      </c>
      <c r="BL19" s="167">
        <v>0</v>
      </c>
      <c r="BM19" s="167">
        <v>0</v>
      </c>
      <c r="BN19" s="167">
        <v>0</v>
      </c>
      <c r="BO19" s="167">
        <v>0</v>
      </c>
      <c r="BP19" s="167">
        <v>0</v>
      </c>
      <c r="BQ19" s="167">
        <v>0</v>
      </c>
      <c r="BR19" s="167">
        <v>0</v>
      </c>
      <c r="BS19" s="167">
        <v>0</v>
      </c>
      <c r="BT19" s="167">
        <v>0</v>
      </c>
      <c r="BU19" s="167">
        <v>0</v>
      </c>
      <c r="BV19" s="167">
        <v>0</v>
      </c>
      <c r="BW19" s="167">
        <v>52052</v>
      </c>
      <c r="BX19" s="167">
        <v>0</v>
      </c>
      <c r="BY19" s="167">
        <v>0</v>
      </c>
      <c r="BZ19" s="167">
        <v>0</v>
      </c>
      <c r="CA19" s="167">
        <v>7251</v>
      </c>
      <c r="CB19" s="167">
        <v>0</v>
      </c>
      <c r="CC19" s="167">
        <v>0</v>
      </c>
      <c r="CD19" s="167">
        <v>163982</v>
      </c>
      <c r="CE19" s="167">
        <v>0</v>
      </c>
      <c r="CF19" s="167">
        <v>0</v>
      </c>
      <c r="CG19" s="167">
        <v>0</v>
      </c>
      <c r="CH19" s="167">
        <v>0</v>
      </c>
      <c r="CI19" s="167">
        <v>0</v>
      </c>
      <c r="CJ19" s="167">
        <v>0</v>
      </c>
      <c r="CK19" s="167">
        <v>134214</v>
      </c>
      <c r="CL19" s="167">
        <v>0</v>
      </c>
      <c r="CM19" s="167">
        <v>357499</v>
      </c>
      <c r="CN19" s="167">
        <v>8168758</v>
      </c>
      <c r="CO19" s="167">
        <v>2027502</v>
      </c>
      <c r="CP19" s="167">
        <v>0</v>
      </c>
      <c r="CQ19" s="167">
        <v>9847611</v>
      </c>
      <c r="CR19" s="167">
        <v>0</v>
      </c>
      <c r="CS19" s="167">
        <v>0</v>
      </c>
      <c r="CT19" s="167">
        <v>0</v>
      </c>
      <c r="CU19" s="167">
        <v>0</v>
      </c>
      <c r="CV19" s="167">
        <v>0</v>
      </c>
      <c r="CW19" s="167">
        <v>907049</v>
      </c>
      <c r="CX19" s="167">
        <v>1640993</v>
      </c>
      <c r="CY19" s="167">
        <v>244472</v>
      </c>
      <c r="CZ19" s="167">
        <v>98079</v>
      </c>
      <c r="DA19" s="167">
        <v>0</v>
      </c>
      <c r="DB19" s="167">
        <v>64945</v>
      </c>
      <c r="DC19" s="167">
        <v>0</v>
      </c>
      <c r="DD19" s="167">
        <v>0</v>
      </c>
      <c r="DE19" s="167">
        <v>0</v>
      </c>
      <c r="DF19" s="167">
        <v>3373300</v>
      </c>
      <c r="DG19" s="167">
        <v>0</v>
      </c>
      <c r="DH19" s="167">
        <v>0</v>
      </c>
      <c r="DI19" s="167">
        <v>0</v>
      </c>
      <c r="DJ19" s="167">
        <v>18203951</v>
      </c>
      <c r="DK19" s="167">
        <v>0</v>
      </c>
      <c r="DL19" s="167">
        <v>0</v>
      </c>
      <c r="DM19" s="167">
        <v>0</v>
      </c>
      <c r="DN19" s="167">
        <v>0</v>
      </c>
      <c r="DO19" s="167">
        <v>0</v>
      </c>
      <c r="DP19" s="167">
        <v>0</v>
      </c>
      <c r="DQ19" s="167">
        <v>0</v>
      </c>
      <c r="DR19" s="167">
        <v>0</v>
      </c>
      <c r="DS19" s="167">
        <v>0</v>
      </c>
      <c r="DT19" s="167">
        <v>0</v>
      </c>
      <c r="DU19" s="167">
        <v>0</v>
      </c>
      <c r="DV19" s="167">
        <v>0</v>
      </c>
      <c r="DW19" s="167">
        <v>0</v>
      </c>
      <c r="DX19" s="167">
        <v>0</v>
      </c>
      <c r="DY19" s="167">
        <v>0</v>
      </c>
      <c r="DZ19" s="167">
        <v>198505</v>
      </c>
      <c r="EA19" s="167">
        <v>325</v>
      </c>
      <c r="EB19" s="167">
        <v>0</v>
      </c>
      <c r="EC19" s="167">
        <v>198830</v>
      </c>
      <c r="ED19" s="167">
        <v>26571539</v>
      </c>
    </row>
    <row r="20" spans="1:134" ht="13.8" x14ac:dyDescent="0.25">
      <c r="A20" s="163" t="s">
        <v>156</v>
      </c>
      <c r="B20" s="163" t="s">
        <v>155</v>
      </c>
      <c r="C20" s="164">
        <v>45473</v>
      </c>
      <c r="D20" s="167">
        <v>223720</v>
      </c>
      <c r="E20" s="167">
        <v>2206472</v>
      </c>
      <c r="F20" s="167">
        <v>0</v>
      </c>
      <c r="G20" s="167">
        <v>185624</v>
      </c>
      <c r="H20" s="167">
        <v>335822</v>
      </c>
      <c r="I20" s="167">
        <v>50030</v>
      </c>
      <c r="J20" s="167">
        <v>0</v>
      </c>
      <c r="K20" s="167">
        <v>24982</v>
      </c>
      <c r="L20" s="167">
        <v>0</v>
      </c>
      <c r="M20" s="167">
        <v>369919</v>
      </c>
      <c r="N20" s="167">
        <v>147984</v>
      </c>
      <c r="O20" s="167">
        <v>0</v>
      </c>
      <c r="P20" s="167">
        <v>0</v>
      </c>
      <c r="Q20" s="167">
        <v>0</v>
      </c>
      <c r="R20" s="167">
        <v>100786</v>
      </c>
      <c r="S20" s="167">
        <v>36097</v>
      </c>
      <c r="T20" s="167">
        <v>21825</v>
      </c>
      <c r="U20" s="167">
        <v>0</v>
      </c>
      <c r="V20" s="167">
        <v>0</v>
      </c>
      <c r="W20" s="167">
        <v>33686</v>
      </c>
      <c r="X20" s="167">
        <v>0</v>
      </c>
      <c r="Y20" s="167">
        <v>0</v>
      </c>
      <c r="Z20" s="167">
        <v>200567</v>
      </c>
      <c r="AA20" s="167">
        <v>0</v>
      </c>
      <c r="AB20" s="167">
        <v>718996</v>
      </c>
      <c r="AC20" s="167">
        <v>4656510</v>
      </c>
      <c r="AD20" s="167">
        <v>0</v>
      </c>
      <c r="AE20" s="167">
        <v>0</v>
      </c>
      <c r="AF20" s="167">
        <v>303091</v>
      </c>
      <c r="AG20" s="167">
        <v>0</v>
      </c>
      <c r="AH20" s="167">
        <v>23151</v>
      </c>
      <c r="AI20" s="167">
        <v>41883</v>
      </c>
      <c r="AJ20" s="167">
        <v>6240</v>
      </c>
      <c r="AK20" s="167">
        <v>0</v>
      </c>
      <c r="AL20" s="167">
        <v>0</v>
      </c>
      <c r="AM20" s="167">
        <v>0</v>
      </c>
      <c r="AN20" s="167">
        <v>22123</v>
      </c>
      <c r="AO20" s="167">
        <v>0</v>
      </c>
      <c r="AP20" s="167">
        <v>2613</v>
      </c>
      <c r="AQ20" s="167">
        <v>298542</v>
      </c>
      <c r="AR20" s="167">
        <v>0</v>
      </c>
      <c r="AS20" s="167">
        <v>0</v>
      </c>
      <c r="AT20" s="167">
        <v>0</v>
      </c>
      <c r="AU20" s="167">
        <v>232512</v>
      </c>
      <c r="AV20" s="167">
        <v>0</v>
      </c>
      <c r="AW20" s="167">
        <v>112967</v>
      </c>
      <c r="AX20" s="167">
        <v>1043122</v>
      </c>
      <c r="AY20" s="167">
        <v>749488</v>
      </c>
      <c r="AZ20" s="167">
        <v>33947</v>
      </c>
      <c r="BA20" s="167">
        <v>2372</v>
      </c>
      <c r="BB20" s="167">
        <v>0</v>
      </c>
      <c r="BC20" s="167">
        <v>252556</v>
      </c>
      <c r="BD20" s="167">
        <v>1073264</v>
      </c>
      <c r="BE20" s="167">
        <v>0</v>
      </c>
      <c r="BF20" s="167">
        <v>0</v>
      </c>
      <c r="BG20" s="167">
        <v>2111627</v>
      </c>
      <c r="BH20" s="167">
        <v>7811259</v>
      </c>
      <c r="BI20" s="167">
        <v>0</v>
      </c>
      <c r="BJ20" s="167">
        <v>0</v>
      </c>
      <c r="BK20" s="167">
        <v>0</v>
      </c>
      <c r="BL20" s="167">
        <v>0</v>
      </c>
      <c r="BM20" s="167">
        <v>0</v>
      </c>
      <c r="BN20" s="167">
        <v>0</v>
      </c>
      <c r="BO20" s="167">
        <v>0</v>
      </c>
      <c r="BP20" s="167">
        <v>0</v>
      </c>
      <c r="BQ20" s="167">
        <v>0</v>
      </c>
      <c r="BR20" s="167">
        <v>0</v>
      </c>
      <c r="BS20" s="167">
        <v>0</v>
      </c>
      <c r="BT20" s="167">
        <v>0</v>
      </c>
      <c r="BU20" s="167">
        <v>0</v>
      </c>
      <c r="BV20" s="167">
        <v>0</v>
      </c>
      <c r="BW20" s="167">
        <v>52052</v>
      </c>
      <c r="BX20" s="167">
        <v>0</v>
      </c>
      <c r="BY20" s="167">
        <v>0</v>
      </c>
      <c r="BZ20" s="167">
        <v>0</v>
      </c>
      <c r="CA20" s="167">
        <v>7251</v>
      </c>
      <c r="CB20" s="167">
        <v>0</v>
      </c>
      <c r="CC20" s="167">
        <v>0</v>
      </c>
      <c r="CD20" s="167">
        <v>163982</v>
      </c>
      <c r="CE20" s="167">
        <v>0</v>
      </c>
      <c r="CF20" s="167">
        <v>0</v>
      </c>
      <c r="CG20" s="167">
        <v>0</v>
      </c>
      <c r="CH20" s="167">
        <v>0</v>
      </c>
      <c r="CI20" s="167">
        <v>0</v>
      </c>
      <c r="CJ20" s="167">
        <v>0</v>
      </c>
      <c r="CK20" s="167">
        <v>134214</v>
      </c>
      <c r="CL20" s="167">
        <v>0</v>
      </c>
      <c r="CM20" s="167">
        <v>357499</v>
      </c>
      <c r="CN20" s="167">
        <v>8168758</v>
      </c>
      <c r="CO20" s="167">
        <v>2027502</v>
      </c>
      <c r="CP20" s="167">
        <v>0</v>
      </c>
      <c r="CQ20" s="167">
        <v>9847611</v>
      </c>
      <c r="CR20" s="167">
        <v>0</v>
      </c>
      <c r="CS20" s="167">
        <v>0</v>
      </c>
      <c r="CT20" s="167">
        <v>0</v>
      </c>
      <c r="CU20" s="167">
        <v>0</v>
      </c>
      <c r="CV20" s="167">
        <v>0</v>
      </c>
      <c r="CW20" s="167">
        <v>907049</v>
      </c>
      <c r="CX20" s="167">
        <v>1640993</v>
      </c>
      <c r="CY20" s="167">
        <v>244472</v>
      </c>
      <c r="CZ20" s="167">
        <v>98079</v>
      </c>
      <c r="DA20" s="167">
        <v>0</v>
      </c>
      <c r="DB20" s="167">
        <v>64945</v>
      </c>
      <c r="DC20" s="167">
        <v>0</v>
      </c>
      <c r="DD20" s="167">
        <v>0</v>
      </c>
      <c r="DE20" s="167">
        <v>0</v>
      </c>
      <c r="DF20" s="167">
        <v>3373300</v>
      </c>
      <c r="DG20" s="167">
        <v>0</v>
      </c>
      <c r="DH20" s="167">
        <v>0</v>
      </c>
      <c r="DI20" s="167">
        <v>0</v>
      </c>
      <c r="DJ20" s="167">
        <v>18203951</v>
      </c>
      <c r="DK20" s="167">
        <v>0</v>
      </c>
      <c r="DL20" s="167">
        <v>0</v>
      </c>
      <c r="DM20" s="167">
        <v>0</v>
      </c>
      <c r="DN20" s="167">
        <v>0</v>
      </c>
      <c r="DO20" s="167">
        <v>0</v>
      </c>
      <c r="DP20" s="167">
        <v>0</v>
      </c>
      <c r="DQ20" s="167">
        <v>0</v>
      </c>
      <c r="DR20" s="167">
        <v>0</v>
      </c>
      <c r="DS20" s="167">
        <v>0</v>
      </c>
      <c r="DT20" s="167">
        <v>0</v>
      </c>
      <c r="DU20" s="167">
        <v>0</v>
      </c>
      <c r="DV20" s="167">
        <v>0</v>
      </c>
      <c r="DW20" s="167">
        <v>0</v>
      </c>
      <c r="DX20" s="167">
        <v>0</v>
      </c>
      <c r="DY20" s="167">
        <v>0</v>
      </c>
      <c r="DZ20" s="167">
        <v>198505</v>
      </c>
      <c r="EA20" s="167">
        <v>325</v>
      </c>
      <c r="EB20" s="167">
        <v>0</v>
      </c>
      <c r="EC20" s="167">
        <v>198830</v>
      </c>
      <c r="ED20" s="167">
        <v>26571539</v>
      </c>
    </row>
    <row r="21" spans="1:134" ht="13.8" x14ac:dyDescent="0.25">
      <c r="A21" s="163" t="s">
        <v>157</v>
      </c>
      <c r="B21" s="163" t="s">
        <v>155</v>
      </c>
      <c r="C21" s="164">
        <v>45473</v>
      </c>
      <c r="D21" s="167">
        <v>223720</v>
      </c>
      <c r="E21" s="167">
        <v>2206472</v>
      </c>
      <c r="F21" s="167">
        <v>0</v>
      </c>
      <c r="G21" s="167">
        <v>185624</v>
      </c>
      <c r="H21" s="167">
        <v>335822</v>
      </c>
      <c r="I21" s="167">
        <v>50030</v>
      </c>
      <c r="J21" s="167">
        <v>0</v>
      </c>
      <c r="K21" s="167">
        <v>24982</v>
      </c>
      <c r="L21" s="167">
        <v>0</v>
      </c>
      <c r="M21" s="167">
        <v>369919</v>
      </c>
      <c r="N21" s="167">
        <v>147984</v>
      </c>
      <c r="O21" s="167">
        <v>0</v>
      </c>
      <c r="P21" s="167">
        <v>0</v>
      </c>
      <c r="Q21" s="167">
        <v>0</v>
      </c>
      <c r="R21" s="167">
        <v>100786</v>
      </c>
      <c r="S21" s="167">
        <v>36097</v>
      </c>
      <c r="T21" s="167">
        <v>21825</v>
      </c>
      <c r="U21" s="167">
        <v>0</v>
      </c>
      <c r="V21" s="167">
        <v>0</v>
      </c>
      <c r="W21" s="167">
        <v>33686</v>
      </c>
      <c r="X21" s="167">
        <v>0</v>
      </c>
      <c r="Y21" s="167">
        <v>0</v>
      </c>
      <c r="Z21" s="167">
        <v>200567</v>
      </c>
      <c r="AA21" s="167">
        <v>0</v>
      </c>
      <c r="AB21" s="167">
        <v>718996</v>
      </c>
      <c r="AC21" s="167">
        <v>4656510</v>
      </c>
      <c r="AD21" s="167">
        <v>0</v>
      </c>
      <c r="AE21" s="167">
        <v>0</v>
      </c>
      <c r="AF21" s="167">
        <v>303091</v>
      </c>
      <c r="AG21" s="167">
        <v>0</v>
      </c>
      <c r="AH21" s="167">
        <v>23151</v>
      </c>
      <c r="AI21" s="167">
        <v>41883</v>
      </c>
      <c r="AJ21" s="167">
        <v>6240</v>
      </c>
      <c r="AK21" s="167">
        <v>0</v>
      </c>
      <c r="AL21" s="167">
        <v>0</v>
      </c>
      <c r="AM21" s="167">
        <v>0</v>
      </c>
      <c r="AN21" s="167">
        <v>22123</v>
      </c>
      <c r="AO21" s="167">
        <v>0</v>
      </c>
      <c r="AP21" s="167">
        <v>2613</v>
      </c>
      <c r="AQ21" s="167">
        <v>298542</v>
      </c>
      <c r="AR21" s="167">
        <v>0</v>
      </c>
      <c r="AS21" s="167">
        <v>0</v>
      </c>
      <c r="AT21" s="167">
        <v>0</v>
      </c>
      <c r="AU21" s="167">
        <v>232512</v>
      </c>
      <c r="AV21" s="167">
        <v>0</v>
      </c>
      <c r="AW21" s="167">
        <v>112967</v>
      </c>
      <c r="AX21" s="167">
        <v>1043122</v>
      </c>
      <c r="AY21" s="167">
        <v>749488</v>
      </c>
      <c r="AZ21" s="167">
        <v>33947</v>
      </c>
      <c r="BA21" s="167">
        <v>2372</v>
      </c>
      <c r="BB21" s="167">
        <v>0</v>
      </c>
      <c r="BC21" s="167">
        <v>252556</v>
      </c>
      <c r="BD21" s="167">
        <v>1073264</v>
      </c>
      <c r="BE21" s="167">
        <v>0</v>
      </c>
      <c r="BF21" s="167">
        <v>0</v>
      </c>
      <c r="BG21" s="167">
        <v>2111627</v>
      </c>
      <c r="BH21" s="167">
        <v>7811259</v>
      </c>
      <c r="BI21" s="167">
        <v>0</v>
      </c>
      <c r="BJ21" s="167">
        <v>0</v>
      </c>
      <c r="BK21" s="167">
        <v>0</v>
      </c>
      <c r="BL21" s="167">
        <v>0</v>
      </c>
      <c r="BM21" s="167">
        <v>0</v>
      </c>
      <c r="BN21" s="167">
        <v>0</v>
      </c>
      <c r="BO21" s="167">
        <v>0</v>
      </c>
      <c r="BP21" s="167">
        <v>0</v>
      </c>
      <c r="BQ21" s="167">
        <v>0</v>
      </c>
      <c r="BR21" s="167">
        <v>0</v>
      </c>
      <c r="BS21" s="167">
        <v>0</v>
      </c>
      <c r="BT21" s="167">
        <v>0</v>
      </c>
      <c r="BU21" s="167">
        <v>0</v>
      </c>
      <c r="BV21" s="167">
        <v>0</v>
      </c>
      <c r="BW21" s="167">
        <v>52052</v>
      </c>
      <c r="BX21" s="167">
        <v>0</v>
      </c>
      <c r="BY21" s="167">
        <v>0</v>
      </c>
      <c r="BZ21" s="167">
        <v>0</v>
      </c>
      <c r="CA21" s="167">
        <v>7251</v>
      </c>
      <c r="CB21" s="167">
        <v>0</v>
      </c>
      <c r="CC21" s="167">
        <v>0</v>
      </c>
      <c r="CD21" s="167">
        <v>163982</v>
      </c>
      <c r="CE21" s="167">
        <v>0</v>
      </c>
      <c r="CF21" s="167">
        <v>0</v>
      </c>
      <c r="CG21" s="167">
        <v>0</v>
      </c>
      <c r="CH21" s="167">
        <v>0</v>
      </c>
      <c r="CI21" s="167">
        <v>0</v>
      </c>
      <c r="CJ21" s="167">
        <v>0</v>
      </c>
      <c r="CK21" s="167">
        <v>134214</v>
      </c>
      <c r="CL21" s="167">
        <v>0</v>
      </c>
      <c r="CM21" s="167">
        <v>357499</v>
      </c>
      <c r="CN21" s="167">
        <v>8168758</v>
      </c>
      <c r="CO21" s="167">
        <v>2027502</v>
      </c>
      <c r="CP21" s="167">
        <v>0</v>
      </c>
      <c r="CQ21" s="167">
        <v>9847611</v>
      </c>
      <c r="CR21" s="167">
        <v>0</v>
      </c>
      <c r="CS21" s="167">
        <v>0</v>
      </c>
      <c r="CT21" s="167">
        <v>0</v>
      </c>
      <c r="CU21" s="167">
        <v>0</v>
      </c>
      <c r="CV21" s="167">
        <v>0</v>
      </c>
      <c r="CW21" s="167">
        <v>907049</v>
      </c>
      <c r="CX21" s="167">
        <v>1640993</v>
      </c>
      <c r="CY21" s="167">
        <v>244472</v>
      </c>
      <c r="CZ21" s="167">
        <v>98079</v>
      </c>
      <c r="DA21" s="167">
        <v>0</v>
      </c>
      <c r="DB21" s="167">
        <v>64945</v>
      </c>
      <c r="DC21" s="167">
        <v>0</v>
      </c>
      <c r="DD21" s="167">
        <v>0</v>
      </c>
      <c r="DE21" s="167">
        <v>0</v>
      </c>
      <c r="DF21" s="167">
        <v>3373300</v>
      </c>
      <c r="DG21" s="167">
        <v>0</v>
      </c>
      <c r="DH21" s="167">
        <v>0</v>
      </c>
      <c r="DI21" s="167">
        <v>0</v>
      </c>
      <c r="DJ21" s="167">
        <v>18203951</v>
      </c>
      <c r="DK21" s="167">
        <v>0</v>
      </c>
      <c r="DL21" s="167">
        <v>0</v>
      </c>
      <c r="DM21" s="167">
        <v>0</v>
      </c>
      <c r="DN21" s="167">
        <v>0</v>
      </c>
      <c r="DO21" s="167">
        <v>0</v>
      </c>
      <c r="DP21" s="167">
        <v>0</v>
      </c>
      <c r="DQ21" s="167">
        <v>0</v>
      </c>
      <c r="DR21" s="167">
        <v>0</v>
      </c>
      <c r="DS21" s="167">
        <v>0</v>
      </c>
      <c r="DT21" s="167">
        <v>0</v>
      </c>
      <c r="DU21" s="167">
        <v>0</v>
      </c>
      <c r="DV21" s="167">
        <v>0</v>
      </c>
      <c r="DW21" s="167">
        <v>0</v>
      </c>
      <c r="DX21" s="167">
        <v>0</v>
      </c>
      <c r="DY21" s="167">
        <v>0</v>
      </c>
      <c r="DZ21" s="167">
        <v>198505</v>
      </c>
      <c r="EA21" s="167">
        <v>325</v>
      </c>
      <c r="EB21" s="167">
        <v>0</v>
      </c>
      <c r="EC21" s="167">
        <v>198830</v>
      </c>
      <c r="ED21" s="167">
        <v>26571539</v>
      </c>
    </row>
    <row r="22" spans="1:134" ht="13.8" x14ac:dyDescent="0.25">
      <c r="A22" s="163" t="s">
        <v>158</v>
      </c>
      <c r="B22" s="163" t="s">
        <v>159</v>
      </c>
      <c r="C22" s="164">
        <v>45473</v>
      </c>
      <c r="D22" s="167">
        <v>14186</v>
      </c>
      <c r="E22" s="167">
        <v>36180</v>
      </c>
      <c r="F22" s="167">
        <v>0</v>
      </c>
      <c r="G22" s="167">
        <v>4586</v>
      </c>
      <c r="H22" s="167">
        <v>8937</v>
      </c>
      <c r="I22" s="167">
        <v>722</v>
      </c>
      <c r="J22" s="167">
        <v>0</v>
      </c>
      <c r="K22" s="167">
        <v>0</v>
      </c>
      <c r="L22" s="167">
        <v>0</v>
      </c>
      <c r="M22" s="167">
        <v>630</v>
      </c>
      <c r="N22" s="167">
        <v>2910</v>
      </c>
      <c r="O22" s="167">
        <v>263</v>
      </c>
      <c r="P22" s="167">
        <v>0</v>
      </c>
      <c r="Q22" s="167">
        <v>0</v>
      </c>
      <c r="R22" s="167">
        <v>7929</v>
      </c>
      <c r="S22" s="167">
        <v>0</v>
      </c>
      <c r="T22" s="167">
        <v>0</v>
      </c>
      <c r="U22" s="167">
        <v>0</v>
      </c>
      <c r="V22" s="167">
        <v>0</v>
      </c>
      <c r="W22" s="167">
        <v>1926</v>
      </c>
      <c r="X22" s="167">
        <v>0</v>
      </c>
      <c r="Y22" s="167">
        <v>9339</v>
      </c>
      <c r="Z22" s="167">
        <v>1846</v>
      </c>
      <c r="AA22" s="167">
        <v>9324</v>
      </c>
      <c r="AB22" s="167">
        <v>727</v>
      </c>
      <c r="AC22" s="167">
        <v>99505</v>
      </c>
      <c r="AD22" s="167">
        <v>0</v>
      </c>
      <c r="AE22" s="167">
        <v>0</v>
      </c>
      <c r="AF22" s="167">
        <v>13419</v>
      </c>
      <c r="AG22" s="167">
        <v>0</v>
      </c>
      <c r="AH22" s="167">
        <v>977</v>
      </c>
      <c r="AI22" s="167">
        <v>1905</v>
      </c>
      <c r="AJ22" s="167">
        <v>154</v>
      </c>
      <c r="AK22" s="167">
        <v>0</v>
      </c>
      <c r="AL22" s="167">
        <v>0</v>
      </c>
      <c r="AM22" s="167">
        <v>0</v>
      </c>
      <c r="AN22" s="167">
        <v>0</v>
      </c>
      <c r="AO22" s="167">
        <v>3410</v>
      </c>
      <c r="AP22" s="167">
        <v>17268</v>
      </c>
      <c r="AQ22" s="167">
        <v>14196</v>
      </c>
      <c r="AR22" s="167">
        <v>0</v>
      </c>
      <c r="AS22" s="167">
        <v>0</v>
      </c>
      <c r="AT22" s="167">
        <v>8941</v>
      </c>
      <c r="AU22" s="167">
        <v>63</v>
      </c>
      <c r="AV22" s="167">
        <v>0</v>
      </c>
      <c r="AW22" s="167">
        <v>6570</v>
      </c>
      <c r="AX22" s="167">
        <v>66903</v>
      </c>
      <c r="AY22" s="167">
        <v>16999</v>
      </c>
      <c r="AZ22" s="167">
        <v>0</v>
      </c>
      <c r="BA22" s="167">
        <v>1283</v>
      </c>
      <c r="BB22" s="167">
        <v>0</v>
      </c>
      <c r="BC22" s="167">
        <v>892</v>
      </c>
      <c r="BD22" s="167">
        <v>6503</v>
      </c>
      <c r="BE22" s="167">
        <v>0</v>
      </c>
      <c r="BF22" s="167">
        <v>0</v>
      </c>
      <c r="BG22" s="167">
        <v>25677</v>
      </c>
      <c r="BH22" s="167">
        <v>192085</v>
      </c>
      <c r="BI22" s="167">
        <v>8915</v>
      </c>
      <c r="BJ22" s="167">
        <v>0</v>
      </c>
      <c r="BK22" s="167">
        <v>0</v>
      </c>
      <c r="BL22" s="167">
        <v>388</v>
      </c>
      <c r="BM22" s="167">
        <v>1557</v>
      </c>
      <c r="BN22" s="167">
        <v>0</v>
      </c>
      <c r="BO22" s="167">
        <v>0</v>
      </c>
      <c r="BP22" s="167">
        <v>0</v>
      </c>
      <c r="BQ22" s="167">
        <v>0</v>
      </c>
      <c r="BR22" s="167">
        <v>0</v>
      </c>
      <c r="BS22" s="167">
        <v>0</v>
      </c>
      <c r="BT22" s="167">
        <v>0</v>
      </c>
      <c r="BU22" s="167">
        <v>0</v>
      </c>
      <c r="BV22" s="167">
        <v>0</v>
      </c>
      <c r="BW22" s="167">
        <v>7852</v>
      </c>
      <c r="BX22" s="167">
        <v>0</v>
      </c>
      <c r="BY22" s="167">
        <v>0</v>
      </c>
      <c r="BZ22" s="167">
        <v>436</v>
      </c>
      <c r="CA22" s="167">
        <v>2770</v>
      </c>
      <c r="CB22" s="167">
        <v>3122</v>
      </c>
      <c r="CC22" s="167">
        <v>0</v>
      </c>
      <c r="CD22" s="167">
        <v>14330</v>
      </c>
      <c r="CE22" s="167">
        <v>115</v>
      </c>
      <c r="CF22" s="167">
        <v>0</v>
      </c>
      <c r="CG22" s="167">
        <v>0</v>
      </c>
      <c r="CH22" s="167">
        <v>0</v>
      </c>
      <c r="CI22" s="167">
        <v>1295</v>
      </c>
      <c r="CJ22" s="167">
        <v>0</v>
      </c>
      <c r="CK22" s="167">
        <v>0</v>
      </c>
      <c r="CL22" s="167">
        <v>0</v>
      </c>
      <c r="CM22" s="167">
        <v>40780</v>
      </c>
      <c r="CN22" s="167">
        <v>232865</v>
      </c>
      <c r="CO22" s="167">
        <v>24449</v>
      </c>
      <c r="CP22" s="167">
        <v>9488</v>
      </c>
      <c r="CQ22" s="167">
        <v>0</v>
      </c>
      <c r="CR22" s="167">
        <v>0</v>
      </c>
      <c r="CS22" s="167">
        <v>8853</v>
      </c>
      <c r="CT22" s="167">
        <v>0</v>
      </c>
      <c r="CU22" s="167">
        <v>300368</v>
      </c>
      <c r="CV22" s="167">
        <v>2427</v>
      </c>
      <c r="CW22" s="167">
        <v>28995</v>
      </c>
      <c r="CX22" s="167">
        <v>56509</v>
      </c>
      <c r="CY22" s="167">
        <v>4568</v>
      </c>
      <c r="CZ22" s="167">
        <v>5720</v>
      </c>
      <c r="DA22" s="167">
        <v>0</v>
      </c>
      <c r="DB22" s="167">
        <v>4444</v>
      </c>
      <c r="DC22" s="167">
        <v>0</v>
      </c>
      <c r="DD22" s="167">
        <v>0</v>
      </c>
      <c r="DE22" s="167">
        <v>0</v>
      </c>
      <c r="DF22" s="167">
        <v>0</v>
      </c>
      <c r="DG22" s="167">
        <v>0</v>
      </c>
      <c r="DH22" s="167">
        <v>0</v>
      </c>
      <c r="DI22" s="167">
        <v>0</v>
      </c>
      <c r="DJ22" s="167">
        <v>445821</v>
      </c>
      <c r="DK22" s="167">
        <v>0</v>
      </c>
      <c r="DL22" s="167">
        <v>0</v>
      </c>
      <c r="DM22" s="167">
        <v>0</v>
      </c>
      <c r="DN22" s="167">
        <v>0</v>
      </c>
      <c r="DO22" s="167">
        <v>0</v>
      </c>
      <c r="DP22" s="167">
        <v>0</v>
      </c>
      <c r="DQ22" s="167">
        <v>0</v>
      </c>
      <c r="DR22" s="167">
        <v>0</v>
      </c>
      <c r="DS22" s="167">
        <v>0</v>
      </c>
      <c r="DT22" s="167">
        <v>0</v>
      </c>
      <c r="DU22" s="167">
        <v>0</v>
      </c>
      <c r="DV22" s="167">
        <v>0</v>
      </c>
      <c r="DW22" s="167">
        <v>0</v>
      </c>
      <c r="DX22" s="167">
        <v>0</v>
      </c>
      <c r="DY22" s="167">
        <v>0</v>
      </c>
      <c r="DZ22" s="167">
        <v>0</v>
      </c>
      <c r="EA22" s="167">
        <v>0</v>
      </c>
      <c r="EB22" s="167">
        <v>637</v>
      </c>
      <c r="EC22" s="167">
        <v>637</v>
      </c>
      <c r="ED22" s="167">
        <v>679323</v>
      </c>
    </row>
    <row r="23" spans="1:134" ht="13.8" x14ac:dyDescent="0.25">
      <c r="A23" s="163" t="s">
        <v>160</v>
      </c>
      <c r="B23" s="163" t="s">
        <v>159</v>
      </c>
      <c r="C23" s="164">
        <v>45473</v>
      </c>
      <c r="D23" s="167">
        <v>14186</v>
      </c>
      <c r="E23" s="167">
        <v>36180</v>
      </c>
      <c r="F23" s="167">
        <v>0</v>
      </c>
      <c r="G23" s="167">
        <v>4586</v>
      </c>
      <c r="H23" s="167">
        <v>8937</v>
      </c>
      <c r="I23" s="167">
        <v>722</v>
      </c>
      <c r="J23" s="167">
        <v>0</v>
      </c>
      <c r="K23" s="167">
        <v>0</v>
      </c>
      <c r="L23" s="167">
        <v>0</v>
      </c>
      <c r="M23" s="167">
        <v>630</v>
      </c>
      <c r="N23" s="167">
        <v>2910</v>
      </c>
      <c r="O23" s="167">
        <v>263</v>
      </c>
      <c r="P23" s="167">
        <v>0</v>
      </c>
      <c r="Q23" s="167">
        <v>0</v>
      </c>
      <c r="R23" s="167">
        <v>7929</v>
      </c>
      <c r="S23" s="167">
        <v>0</v>
      </c>
      <c r="T23" s="167">
        <v>0</v>
      </c>
      <c r="U23" s="167">
        <v>0</v>
      </c>
      <c r="V23" s="167">
        <v>0</v>
      </c>
      <c r="W23" s="167">
        <v>1926</v>
      </c>
      <c r="X23" s="167">
        <v>0</v>
      </c>
      <c r="Y23" s="167">
        <v>9339</v>
      </c>
      <c r="Z23" s="167">
        <v>1846</v>
      </c>
      <c r="AA23" s="167">
        <v>9324</v>
      </c>
      <c r="AB23" s="167">
        <v>727</v>
      </c>
      <c r="AC23" s="167">
        <v>99505</v>
      </c>
      <c r="AD23" s="167">
        <v>0</v>
      </c>
      <c r="AE23" s="167">
        <v>0</v>
      </c>
      <c r="AF23" s="167">
        <v>13419</v>
      </c>
      <c r="AG23" s="167">
        <v>0</v>
      </c>
      <c r="AH23" s="167">
        <v>977</v>
      </c>
      <c r="AI23" s="167">
        <v>1905</v>
      </c>
      <c r="AJ23" s="167">
        <v>154</v>
      </c>
      <c r="AK23" s="167">
        <v>0</v>
      </c>
      <c r="AL23" s="167">
        <v>0</v>
      </c>
      <c r="AM23" s="167">
        <v>0</v>
      </c>
      <c r="AN23" s="167">
        <v>0</v>
      </c>
      <c r="AO23" s="167">
        <v>3410</v>
      </c>
      <c r="AP23" s="167">
        <v>17268</v>
      </c>
      <c r="AQ23" s="167">
        <v>14196</v>
      </c>
      <c r="AR23" s="167">
        <v>0</v>
      </c>
      <c r="AS23" s="167">
        <v>0</v>
      </c>
      <c r="AT23" s="167">
        <v>8941</v>
      </c>
      <c r="AU23" s="167">
        <v>63</v>
      </c>
      <c r="AV23" s="167">
        <v>0</v>
      </c>
      <c r="AW23" s="167">
        <v>6570</v>
      </c>
      <c r="AX23" s="167">
        <v>66903</v>
      </c>
      <c r="AY23" s="167">
        <v>20297</v>
      </c>
      <c r="AZ23" s="167">
        <v>0</v>
      </c>
      <c r="BA23" s="167">
        <v>1283</v>
      </c>
      <c r="BB23" s="167">
        <v>0</v>
      </c>
      <c r="BC23" s="167">
        <v>892</v>
      </c>
      <c r="BD23" s="167">
        <v>6503</v>
      </c>
      <c r="BE23" s="167">
        <v>0</v>
      </c>
      <c r="BF23" s="167">
        <v>0</v>
      </c>
      <c r="BG23" s="167">
        <v>28975</v>
      </c>
      <c r="BH23" s="167">
        <v>195383</v>
      </c>
      <c r="BI23" s="167">
        <v>8915</v>
      </c>
      <c r="BJ23" s="167">
        <v>0</v>
      </c>
      <c r="BK23" s="167">
        <v>0</v>
      </c>
      <c r="BL23" s="167">
        <v>388</v>
      </c>
      <c r="BM23" s="167">
        <v>808</v>
      </c>
      <c r="BN23" s="167">
        <v>0</v>
      </c>
      <c r="BO23" s="167">
        <v>0</v>
      </c>
      <c r="BP23" s="167">
        <v>0</v>
      </c>
      <c r="BQ23" s="167">
        <v>0</v>
      </c>
      <c r="BR23" s="167">
        <v>0</v>
      </c>
      <c r="BS23" s="167">
        <v>0</v>
      </c>
      <c r="BT23" s="167">
        <v>0</v>
      </c>
      <c r="BU23" s="167">
        <v>0</v>
      </c>
      <c r="BV23" s="167">
        <v>0</v>
      </c>
      <c r="BW23" s="167">
        <v>7852</v>
      </c>
      <c r="BX23" s="167">
        <v>0</v>
      </c>
      <c r="BY23" s="167">
        <v>0</v>
      </c>
      <c r="BZ23" s="167">
        <v>436</v>
      </c>
      <c r="CA23" s="167">
        <v>2770</v>
      </c>
      <c r="CB23" s="167">
        <v>3122</v>
      </c>
      <c r="CC23" s="167">
        <v>0</v>
      </c>
      <c r="CD23" s="167">
        <v>14330</v>
      </c>
      <c r="CE23" s="167">
        <v>115</v>
      </c>
      <c r="CF23" s="167">
        <v>0</v>
      </c>
      <c r="CG23" s="167">
        <v>0</v>
      </c>
      <c r="CH23" s="167">
        <v>0</v>
      </c>
      <c r="CI23" s="167">
        <v>1295</v>
      </c>
      <c r="CJ23" s="167">
        <v>0</v>
      </c>
      <c r="CK23" s="167">
        <v>0</v>
      </c>
      <c r="CL23" s="167">
        <v>0</v>
      </c>
      <c r="CM23" s="167">
        <v>40031</v>
      </c>
      <c r="CN23" s="167">
        <v>235414</v>
      </c>
      <c r="CO23" s="167">
        <v>24449</v>
      </c>
      <c r="CP23" s="167">
        <v>9488</v>
      </c>
      <c r="CQ23" s="167">
        <v>0</v>
      </c>
      <c r="CR23" s="167">
        <v>0</v>
      </c>
      <c r="CS23" s="167">
        <v>8853</v>
      </c>
      <c r="CT23" s="167">
        <v>0</v>
      </c>
      <c r="CU23" s="167">
        <v>300368</v>
      </c>
      <c r="CV23" s="167">
        <v>2427</v>
      </c>
      <c r="CW23" s="167">
        <v>28995</v>
      </c>
      <c r="CX23" s="167">
        <v>56509</v>
      </c>
      <c r="CY23" s="167">
        <v>4568</v>
      </c>
      <c r="CZ23" s="167">
        <v>5720</v>
      </c>
      <c r="DA23" s="167">
        <v>0</v>
      </c>
      <c r="DB23" s="167">
        <v>4444</v>
      </c>
      <c r="DC23" s="167">
        <v>0</v>
      </c>
      <c r="DD23" s="167">
        <v>0</v>
      </c>
      <c r="DE23" s="167">
        <v>0</v>
      </c>
      <c r="DF23" s="167">
        <v>0</v>
      </c>
      <c r="DG23" s="167">
        <v>0</v>
      </c>
      <c r="DH23" s="167">
        <v>0</v>
      </c>
      <c r="DI23" s="167">
        <v>0</v>
      </c>
      <c r="DJ23" s="167">
        <v>445821</v>
      </c>
      <c r="DK23" s="167">
        <v>0</v>
      </c>
      <c r="DL23" s="167">
        <v>0</v>
      </c>
      <c r="DM23" s="167">
        <v>0</v>
      </c>
      <c r="DN23" s="167">
        <v>0</v>
      </c>
      <c r="DO23" s="167">
        <v>0</v>
      </c>
      <c r="DP23" s="167">
        <v>0</v>
      </c>
      <c r="DQ23" s="167">
        <v>0</v>
      </c>
      <c r="DR23" s="167">
        <v>0</v>
      </c>
      <c r="DS23" s="167">
        <v>0</v>
      </c>
      <c r="DT23" s="167">
        <v>0</v>
      </c>
      <c r="DU23" s="167">
        <v>0</v>
      </c>
      <c r="DV23" s="167">
        <v>0</v>
      </c>
      <c r="DW23" s="167">
        <v>0</v>
      </c>
      <c r="DX23" s="167">
        <v>0</v>
      </c>
      <c r="DY23" s="167">
        <v>0</v>
      </c>
      <c r="DZ23" s="167">
        <v>0</v>
      </c>
      <c r="EA23" s="167">
        <v>0</v>
      </c>
      <c r="EB23" s="167">
        <v>637</v>
      </c>
      <c r="EC23" s="167">
        <v>637</v>
      </c>
      <c r="ED23" s="167">
        <v>681872</v>
      </c>
    </row>
    <row r="24" spans="1:134" ht="13.8" x14ac:dyDescent="0.25">
      <c r="A24" s="163" t="s">
        <v>161</v>
      </c>
      <c r="B24" s="163" t="s">
        <v>159</v>
      </c>
      <c r="C24" s="164">
        <v>45473</v>
      </c>
      <c r="D24" s="167">
        <v>14186</v>
      </c>
      <c r="E24" s="167">
        <v>36180</v>
      </c>
      <c r="F24" s="167">
        <v>0</v>
      </c>
      <c r="G24" s="167">
        <v>4586</v>
      </c>
      <c r="H24" s="167">
        <v>8937</v>
      </c>
      <c r="I24" s="167">
        <v>722</v>
      </c>
      <c r="J24" s="167">
        <v>0</v>
      </c>
      <c r="K24" s="167">
        <v>0</v>
      </c>
      <c r="L24" s="167">
        <v>0</v>
      </c>
      <c r="M24" s="167">
        <v>630</v>
      </c>
      <c r="N24" s="167">
        <v>2910</v>
      </c>
      <c r="O24" s="167">
        <v>263</v>
      </c>
      <c r="P24" s="167">
        <v>0</v>
      </c>
      <c r="Q24" s="167">
        <v>0</v>
      </c>
      <c r="R24" s="167">
        <v>7929</v>
      </c>
      <c r="S24" s="167">
        <v>0</v>
      </c>
      <c r="T24" s="167">
        <v>0</v>
      </c>
      <c r="U24" s="167">
        <v>0</v>
      </c>
      <c r="V24" s="167">
        <v>0</v>
      </c>
      <c r="W24" s="167">
        <v>1926</v>
      </c>
      <c r="X24" s="167">
        <v>0</v>
      </c>
      <c r="Y24" s="167">
        <v>9339</v>
      </c>
      <c r="Z24" s="167">
        <v>1846</v>
      </c>
      <c r="AA24" s="167">
        <v>9324</v>
      </c>
      <c r="AB24" s="167">
        <v>727</v>
      </c>
      <c r="AC24" s="167">
        <v>99505</v>
      </c>
      <c r="AD24" s="167">
        <v>0</v>
      </c>
      <c r="AE24" s="167">
        <v>0</v>
      </c>
      <c r="AF24" s="167">
        <v>13419</v>
      </c>
      <c r="AG24" s="167">
        <v>0</v>
      </c>
      <c r="AH24" s="167">
        <v>977</v>
      </c>
      <c r="AI24" s="167">
        <v>1905</v>
      </c>
      <c r="AJ24" s="167">
        <v>154</v>
      </c>
      <c r="AK24" s="167">
        <v>0</v>
      </c>
      <c r="AL24" s="167">
        <v>0</v>
      </c>
      <c r="AM24" s="167">
        <v>0</v>
      </c>
      <c r="AN24" s="167">
        <v>0</v>
      </c>
      <c r="AO24" s="167">
        <v>3410</v>
      </c>
      <c r="AP24" s="167">
        <v>17268</v>
      </c>
      <c r="AQ24" s="167">
        <v>14196</v>
      </c>
      <c r="AR24" s="167">
        <v>0</v>
      </c>
      <c r="AS24" s="167">
        <v>0</v>
      </c>
      <c r="AT24" s="167">
        <v>8941</v>
      </c>
      <c r="AU24" s="167">
        <v>63</v>
      </c>
      <c r="AV24" s="167">
        <v>0</v>
      </c>
      <c r="AW24" s="167">
        <v>6570</v>
      </c>
      <c r="AX24" s="167">
        <v>66903</v>
      </c>
      <c r="AY24" s="167">
        <v>22244</v>
      </c>
      <c r="AZ24" s="167">
        <v>0</v>
      </c>
      <c r="BA24" s="167">
        <v>1283</v>
      </c>
      <c r="BB24" s="167">
        <v>0</v>
      </c>
      <c r="BC24" s="167">
        <v>892</v>
      </c>
      <c r="BD24" s="167">
        <v>6503</v>
      </c>
      <c r="BE24" s="167">
        <v>0</v>
      </c>
      <c r="BF24" s="167">
        <v>0</v>
      </c>
      <c r="BG24" s="167">
        <v>30922</v>
      </c>
      <c r="BH24" s="167">
        <v>197330</v>
      </c>
      <c r="BI24" s="167">
        <v>8915</v>
      </c>
      <c r="BJ24" s="167">
        <v>0</v>
      </c>
      <c r="BK24" s="167">
        <v>0</v>
      </c>
      <c r="BL24" s="167">
        <v>388</v>
      </c>
      <c r="BM24" s="167">
        <v>0</v>
      </c>
      <c r="BN24" s="167">
        <v>0</v>
      </c>
      <c r="BO24" s="167">
        <v>0</v>
      </c>
      <c r="BP24" s="167">
        <v>0</v>
      </c>
      <c r="BQ24" s="167">
        <v>0</v>
      </c>
      <c r="BR24" s="167">
        <v>0</v>
      </c>
      <c r="BS24" s="167">
        <v>0</v>
      </c>
      <c r="BT24" s="167">
        <v>0</v>
      </c>
      <c r="BU24" s="167">
        <v>0</v>
      </c>
      <c r="BV24" s="167">
        <v>0</v>
      </c>
      <c r="BW24" s="167">
        <v>7852</v>
      </c>
      <c r="BX24" s="167">
        <v>0</v>
      </c>
      <c r="BY24" s="167">
        <v>0</v>
      </c>
      <c r="BZ24" s="167">
        <v>436</v>
      </c>
      <c r="CA24" s="167">
        <v>2770</v>
      </c>
      <c r="CB24" s="167">
        <v>3122</v>
      </c>
      <c r="CC24" s="167">
        <v>0</v>
      </c>
      <c r="CD24" s="167">
        <v>14330</v>
      </c>
      <c r="CE24" s="167">
        <v>115</v>
      </c>
      <c r="CF24" s="167">
        <v>0</v>
      </c>
      <c r="CG24" s="167">
        <v>0</v>
      </c>
      <c r="CH24" s="167">
        <v>0</v>
      </c>
      <c r="CI24" s="167">
        <v>1295</v>
      </c>
      <c r="CJ24" s="167">
        <v>0</v>
      </c>
      <c r="CK24" s="167">
        <v>0</v>
      </c>
      <c r="CL24" s="167">
        <v>0</v>
      </c>
      <c r="CM24" s="167">
        <v>39223</v>
      </c>
      <c r="CN24" s="167">
        <v>236553</v>
      </c>
      <c r="CO24" s="167">
        <v>24449</v>
      </c>
      <c r="CP24" s="167">
        <v>9488</v>
      </c>
      <c r="CQ24" s="167">
        <v>0</v>
      </c>
      <c r="CR24" s="167">
        <v>0</v>
      </c>
      <c r="CS24" s="167">
        <v>8853</v>
      </c>
      <c r="CT24" s="167">
        <v>0</v>
      </c>
      <c r="CU24" s="167">
        <v>300368</v>
      </c>
      <c r="CV24" s="167">
        <v>2427</v>
      </c>
      <c r="CW24" s="167">
        <v>28995</v>
      </c>
      <c r="CX24" s="167">
        <v>56509</v>
      </c>
      <c r="CY24" s="167">
        <v>4568</v>
      </c>
      <c r="CZ24" s="167">
        <v>5720</v>
      </c>
      <c r="DA24" s="167">
        <v>0</v>
      </c>
      <c r="DB24" s="167">
        <v>4444</v>
      </c>
      <c r="DC24" s="167">
        <v>0</v>
      </c>
      <c r="DD24" s="167">
        <v>0</v>
      </c>
      <c r="DE24" s="167">
        <v>0</v>
      </c>
      <c r="DF24" s="167">
        <v>0</v>
      </c>
      <c r="DG24" s="167">
        <v>0</v>
      </c>
      <c r="DH24" s="167">
        <v>0</v>
      </c>
      <c r="DI24" s="167">
        <v>0</v>
      </c>
      <c r="DJ24" s="167">
        <v>445821</v>
      </c>
      <c r="DK24" s="167">
        <v>0</v>
      </c>
      <c r="DL24" s="167">
        <v>0</v>
      </c>
      <c r="DM24" s="167">
        <v>0</v>
      </c>
      <c r="DN24" s="167">
        <v>0</v>
      </c>
      <c r="DO24" s="167">
        <v>0</v>
      </c>
      <c r="DP24" s="167">
        <v>0</v>
      </c>
      <c r="DQ24" s="167">
        <v>0</v>
      </c>
      <c r="DR24" s="167">
        <v>0</v>
      </c>
      <c r="DS24" s="167">
        <v>0</v>
      </c>
      <c r="DT24" s="167">
        <v>0</v>
      </c>
      <c r="DU24" s="167">
        <v>0</v>
      </c>
      <c r="DV24" s="167">
        <v>0</v>
      </c>
      <c r="DW24" s="167">
        <v>0</v>
      </c>
      <c r="DX24" s="167">
        <v>0</v>
      </c>
      <c r="DY24" s="167">
        <v>0</v>
      </c>
      <c r="DZ24" s="167">
        <v>0</v>
      </c>
      <c r="EA24" s="167">
        <v>0</v>
      </c>
      <c r="EB24" s="167">
        <v>637</v>
      </c>
      <c r="EC24" s="167">
        <v>637</v>
      </c>
      <c r="ED24" s="167">
        <v>683011</v>
      </c>
    </row>
    <row r="25" spans="1:134" ht="13.8" x14ac:dyDescent="0.25">
      <c r="A25" s="163" t="s">
        <v>162</v>
      </c>
      <c r="B25" s="163" t="s">
        <v>159</v>
      </c>
      <c r="C25" s="164">
        <v>45473</v>
      </c>
      <c r="D25" s="167">
        <v>12994</v>
      </c>
      <c r="E25" s="167">
        <v>33140</v>
      </c>
      <c r="F25" s="167">
        <v>0</v>
      </c>
      <c r="G25" s="167">
        <v>4200</v>
      </c>
      <c r="H25" s="167">
        <v>8186</v>
      </c>
      <c r="I25" s="167">
        <v>662</v>
      </c>
      <c r="J25" s="167">
        <v>0</v>
      </c>
      <c r="K25" s="167">
        <v>0</v>
      </c>
      <c r="L25" s="167">
        <v>0</v>
      </c>
      <c r="M25" s="167">
        <v>577</v>
      </c>
      <c r="N25" s="167">
        <v>2666</v>
      </c>
      <c r="O25" s="167">
        <v>241</v>
      </c>
      <c r="P25" s="167">
        <v>0</v>
      </c>
      <c r="Q25" s="167">
        <v>0</v>
      </c>
      <c r="R25" s="167">
        <v>7263</v>
      </c>
      <c r="S25" s="167">
        <v>0</v>
      </c>
      <c r="T25" s="167">
        <v>0</v>
      </c>
      <c r="U25" s="167">
        <v>0</v>
      </c>
      <c r="V25" s="167">
        <v>0</v>
      </c>
      <c r="W25" s="167">
        <v>1764</v>
      </c>
      <c r="X25" s="167">
        <v>0</v>
      </c>
      <c r="Y25" s="167">
        <v>8554</v>
      </c>
      <c r="Z25" s="167">
        <v>1691</v>
      </c>
      <c r="AA25" s="167">
        <v>8541</v>
      </c>
      <c r="AB25" s="167">
        <v>666</v>
      </c>
      <c r="AC25" s="167">
        <v>91145</v>
      </c>
      <c r="AD25" s="167">
        <v>0</v>
      </c>
      <c r="AE25" s="167">
        <v>0</v>
      </c>
      <c r="AF25" s="167">
        <v>12291</v>
      </c>
      <c r="AG25" s="167">
        <v>0</v>
      </c>
      <c r="AH25" s="167">
        <v>895</v>
      </c>
      <c r="AI25" s="167">
        <v>1745</v>
      </c>
      <c r="AJ25" s="167">
        <v>141</v>
      </c>
      <c r="AK25" s="167">
        <v>0</v>
      </c>
      <c r="AL25" s="167">
        <v>0</v>
      </c>
      <c r="AM25" s="167">
        <v>0</v>
      </c>
      <c r="AN25" s="167">
        <v>0</v>
      </c>
      <c r="AO25" s="167">
        <v>3124</v>
      </c>
      <c r="AP25" s="167">
        <v>15817</v>
      </c>
      <c r="AQ25" s="167">
        <v>13003</v>
      </c>
      <c r="AR25" s="167">
        <v>0</v>
      </c>
      <c r="AS25" s="167">
        <v>0</v>
      </c>
      <c r="AT25" s="167">
        <v>8190</v>
      </c>
      <c r="AU25" s="167">
        <v>58</v>
      </c>
      <c r="AV25" s="167">
        <v>0</v>
      </c>
      <c r="AW25" s="167">
        <v>6018</v>
      </c>
      <c r="AX25" s="167">
        <v>61282</v>
      </c>
      <c r="AY25" s="167">
        <v>22943</v>
      </c>
      <c r="AZ25" s="167">
        <v>0</v>
      </c>
      <c r="BA25" s="167">
        <v>1175</v>
      </c>
      <c r="BB25" s="167">
        <v>0</v>
      </c>
      <c r="BC25" s="167">
        <v>817</v>
      </c>
      <c r="BD25" s="167">
        <v>5956</v>
      </c>
      <c r="BE25" s="167">
        <v>0</v>
      </c>
      <c r="BF25" s="167">
        <v>0</v>
      </c>
      <c r="BG25" s="167">
        <v>30891</v>
      </c>
      <c r="BH25" s="167">
        <v>183318</v>
      </c>
      <c r="BI25" s="167">
        <v>8166</v>
      </c>
      <c r="BJ25" s="167">
        <v>0</v>
      </c>
      <c r="BK25" s="167">
        <v>0</v>
      </c>
      <c r="BL25" s="167">
        <v>355</v>
      </c>
      <c r="BM25" s="167">
        <v>276</v>
      </c>
      <c r="BN25" s="167">
        <v>0</v>
      </c>
      <c r="BO25" s="167">
        <v>0</v>
      </c>
      <c r="BP25" s="167">
        <v>0</v>
      </c>
      <c r="BQ25" s="167">
        <v>0</v>
      </c>
      <c r="BR25" s="167">
        <v>0</v>
      </c>
      <c r="BS25" s="167">
        <v>0</v>
      </c>
      <c r="BT25" s="167">
        <v>0</v>
      </c>
      <c r="BU25" s="167">
        <v>0</v>
      </c>
      <c r="BV25" s="167">
        <v>0</v>
      </c>
      <c r="BW25" s="167">
        <v>7192</v>
      </c>
      <c r="BX25" s="167">
        <v>0</v>
      </c>
      <c r="BY25" s="167">
        <v>0</v>
      </c>
      <c r="BZ25" s="167">
        <v>400</v>
      </c>
      <c r="CA25" s="167">
        <v>2537</v>
      </c>
      <c r="CB25" s="167">
        <v>2859</v>
      </c>
      <c r="CC25" s="167">
        <v>0</v>
      </c>
      <c r="CD25" s="167">
        <v>13126</v>
      </c>
      <c r="CE25" s="167">
        <v>105</v>
      </c>
      <c r="CF25" s="167">
        <v>0</v>
      </c>
      <c r="CG25" s="167">
        <v>0</v>
      </c>
      <c r="CH25" s="167">
        <v>0</v>
      </c>
      <c r="CI25" s="167">
        <v>1186</v>
      </c>
      <c r="CJ25" s="167">
        <v>0</v>
      </c>
      <c r="CK25" s="167">
        <v>0</v>
      </c>
      <c r="CL25" s="167">
        <v>0</v>
      </c>
      <c r="CM25" s="167">
        <v>36202</v>
      </c>
      <c r="CN25" s="167">
        <v>219520</v>
      </c>
      <c r="CO25" s="167">
        <v>22395</v>
      </c>
      <c r="CP25" s="167">
        <v>8691</v>
      </c>
      <c r="CQ25" s="167">
        <v>0</v>
      </c>
      <c r="CR25" s="167">
        <v>0</v>
      </c>
      <c r="CS25" s="167">
        <v>8110</v>
      </c>
      <c r="CT25" s="167">
        <v>0</v>
      </c>
      <c r="CU25" s="167">
        <v>274712</v>
      </c>
      <c r="CV25" s="167">
        <v>2223</v>
      </c>
      <c r="CW25" s="167">
        <v>26559</v>
      </c>
      <c r="CX25" s="167">
        <v>51762</v>
      </c>
      <c r="CY25" s="167">
        <v>4184</v>
      </c>
      <c r="CZ25" s="167">
        <v>5239</v>
      </c>
      <c r="DA25" s="167">
        <v>0</v>
      </c>
      <c r="DB25" s="167">
        <v>4071</v>
      </c>
      <c r="DC25" s="167">
        <v>0</v>
      </c>
      <c r="DD25" s="167">
        <v>0</v>
      </c>
      <c r="DE25" s="167">
        <v>0</v>
      </c>
      <c r="DF25" s="167">
        <v>0</v>
      </c>
      <c r="DG25" s="167">
        <v>0</v>
      </c>
      <c r="DH25" s="167">
        <v>0</v>
      </c>
      <c r="DI25" s="167">
        <v>0</v>
      </c>
      <c r="DJ25" s="167">
        <v>407946</v>
      </c>
      <c r="DK25" s="167">
        <v>0</v>
      </c>
      <c r="DL25" s="167">
        <v>0</v>
      </c>
      <c r="DM25" s="167">
        <v>0</v>
      </c>
      <c r="DN25" s="167">
        <v>0</v>
      </c>
      <c r="DO25" s="167">
        <v>0</v>
      </c>
      <c r="DP25" s="167">
        <v>0</v>
      </c>
      <c r="DQ25" s="167">
        <v>0</v>
      </c>
      <c r="DR25" s="167">
        <v>0</v>
      </c>
      <c r="DS25" s="167">
        <v>0</v>
      </c>
      <c r="DT25" s="167">
        <v>0</v>
      </c>
      <c r="DU25" s="167">
        <v>0</v>
      </c>
      <c r="DV25" s="167">
        <v>0</v>
      </c>
      <c r="DW25" s="167">
        <v>0</v>
      </c>
      <c r="DX25" s="167">
        <v>0</v>
      </c>
      <c r="DY25" s="167">
        <v>0</v>
      </c>
      <c r="DZ25" s="167">
        <v>0</v>
      </c>
      <c r="EA25" s="167">
        <v>0</v>
      </c>
      <c r="EB25" s="167">
        <v>583</v>
      </c>
      <c r="EC25" s="167">
        <v>583</v>
      </c>
      <c r="ED25" s="167">
        <v>628049</v>
      </c>
    </row>
    <row r="26" spans="1:134" ht="13.8" x14ac:dyDescent="0.25">
      <c r="A26" s="163" t="s">
        <v>163</v>
      </c>
      <c r="B26" s="163" t="s">
        <v>159</v>
      </c>
      <c r="C26" s="164">
        <v>45473</v>
      </c>
      <c r="D26" s="167">
        <v>14186</v>
      </c>
      <c r="E26" s="167">
        <v>36180</v>
      </c>
      <c r="F26" s="167">
        <v>0</v>
      </c>
      <c r="G26" s="167">
        <v>4586</v>
      </c>
      <c r="H26" s="167">
        <v>8937</v>
      </c>
      <c r="I26" s="167">
        <v>722</v>
      </c>
      <c r="J26" s="167">
        <v>0</v>
      </c>
      <c r="K26" s="167">
        <v>0</v>
      </c>
      <c r="L26" s="167">
        <v>0</v>
      </c>
      <c r="M26" s="167">
        <v>630</v>
      </c>
      <c r="N26" s="167">
        <v>2910</v>
      </c>
      <c r="O26" s="167">
        <v>263</v>
      </c>
      <c r="P26" s="167">
        <v>0</v>
      </c>
      <c r="Q26" s="167">
        <v>0</v>
      </c>
      <c r="R26" s="167">
        <v>7929</v>
      </c>
      <c r="S26" s="167">
        <v>0</v>
      </c>
      <c r="T26" s="167">
        <v>0</v>
      </c>
      <c r="U26" s="167">
        <v>0</v>
      </c>
      <c r="V26" s="167">
        <v>0</v>
      </c>
      <c r="W26" s="167">
        <v>1926</v>
      </c>
      <c r="X26" s="167">
        <v>0</v>
      </c>
      <c r="Y26" s="167">
        <v>9339</v>
      </c>
      <c r="Z26" s="167">
        <v>1846</v>
      </c>
      <c r="AA26" s="167">
        <v>9324</v>
      </c>
      <c r="AB26" s="167">
        <v>727</v>
      </c>
      <c r="AC26" s="167">
        <v>99505</v>
      </c>
      <c r="AD26" s="167">
        <v>0</v>
      </c>
      <c r="AE26" s="167">
        <v>0</v>
      </c>
      <c r="AF26" s="167">
        <v>13419</v>
      </c>
      <c r="AG26" s="167">
        <v>0</v>
      </c>
      <c r="AH26" s="167">
        <v>977</v>
      </c>
      <c r="AI26" s="167">
        <v>1905</v>
      </c>
      <c r="AJ26" s="167">
        <v>154</v>
      </c>
      <c r="AK26" s="167">
        <v>0</v>
      </c>
      <c r="AL26" s="167">
        <v>0</v>
      </c>
      <c r="AM26" s="167">
        <v>0</v>
      </c>
      <c r="AN26" s="167">
        <v>0</v>
      </c>
      <c r="AO26" s="167">
        <v>3410</v>
      </c>
      <c r="AP26" s="167">
        <v>17268</v>
      </c>
      <c r="AQ26" s="167">
        <v>14196</v>
      </c>
      <c r="AR26" s="167">
        <v>0</v>
      </c>
      <c r="AS26" s="167">
        <v>0</v>
      </c>
      <c r="AT26" s="167">
        <v>8941</v>
      </c>
      <c r="AU26" s="167">
        <v>63</v>
      </c>
      <c r="AV26" s="167">
        <v>0</v>
      </c>
      <c r="AW26" s="167">
        <v>6570</v>
      </c>
      <c r="AX26" s="167">
        <v>66903</v>
      </c>
      <c r="AY26" s="167">
        <v>18219</v>
      </c>
      <c r="AZ26" s="167">
        <v>0</v>
      </c>
      <c r="BA26" s="167">
        <v>1283</v>
      </c>
      <c r="BB26" s="167">
        <v>0</v>
      </c>
      <c r="BC26" s="167">
        <v>892</v>
      </c>
      <c r="BD26" s="167">
        <v>6503</v>
      </c>
      <c r="BE26" s="167">
        <v>0</v>
      </c>
      <c r="BF26" s="167">
        <v>0</v>
      </c>
      <c r="BG26" s="167">
        <v>26897</v>
      </c>
      <c r="BH26" s="167">
        <v>193305</v>
      </c>
      <c r="BI26" s="167">
        <v>8915</v>
      </c>
      <c r="BJ26" s="167">
        <v>0</v>
      </c>
      <c r="BK26" s="167">
        <v>0</v>
      </c>
      <c r="BL26" s="167">
        <v>388</v>
      </c>
      <c r="BM26" s="167">
        <v>0</v>
      </c>
      <c r="BN26" s="167">
        <v>0</v>
      </c>
      <c r="BO26" s="167">
        <v>0</v>
      </c>
      <c r="BP26" s="167">
        <v>0</v>
      </c>
      <c r="BQ26" s="167">
        <v>0</v>
      </c>
      <c r="BR26" s="167">
        <v>0</v>
      </c>
      <c r="BS26" s="167">
        <v>0</v>
      </c>
      <c r="BT26" s="167">
        <v>0</v>
      </c>
      <c r="BU26" s="167">
        <v>0</v>
      </c>
      <c r="BV26" s="167">
        <v>0</v>
      </c>
      <c r="BW26" s="167">
        <v>7852</v>
      </c>
      <c r="BX26" s="167">
        <v>0</v>
      </c>
      <c r="BY26" s="167">
        <v>0</v>
      </c>
      <c r="BZ26" s="167">
        <v>436</v>
      </c>
      <c r="CA26" s="167">
        <v>2770</v>
      </c>
      <c r="CB26" s="167">
        <v>3122</v>
      </c>
      <c r="CC26" s="167">
        <v>0</v>
      </c>
      <c r="CD26" s="167">
        <v>14330</v>
      </c>
      <c r="CE26" s="167">
        <v>115</v>
      </c>
      <c r="CF26" s="167">
        <v>0</v>
      </c>
      <c r="CG26" s="167">
        <v>0</v>
      </c>
      <c r="CH26" s="167">
        <v>0</v>
      </c>
      <c r="CI26" s="167">
        <v>1295</v>
      </c>
      <c r="CJ26" s="167">
        <v>0</v>
      </c>
      <c r="CK26" s="167">
        <v>0</v>
      </c>
      <c r="CL26" s="167">
        <v>0</v>
      </c>
      <c r="CM26" s="167">
        <v>39223</v>
      </c>
      <c r="CN26" s="167">
        <v>232528</v>
      </c>
      <c r="CO26" s="167">
        <v>24449</v>
      </c>
      <c r="CP26" s="167">
        <v>9488</v>
      </c>
      <c r="CQ26" s="167">
        <v>0</v>
      </c>
      <c r="CR26" s="167">
        <v>0</v>
      </c>
      <c r="CS26" s="167">
        <v>8853</v>
      </c>
      <c r="CT26" s="167">
        <v>0</v>
      </c>
      <c r="CU26" s="167">
        <v>300368</v>
      </c>
      <c r="CV26" s="167">
        <v>2427</v>
      </c>
      <c r="CW26" s="167">
        <v>28995</v>
      </c>
      <c r="CX26" s="167">
        <v>56509</v>
      </c>
      <c r="CY26" s="167">
        <v>4568</v>
      </c>
      <c r="CZ26" s="167">
        <v>5720</v>
      </c>
      <c r="DA26" s="167">
        <v>0</v>
      </c>
      <c r="DB26" s="167">
        <v>4444</v>
      </c>
      <c r="DC26" s="167">
        <v>0</v>
      </c>
      <c r="DD26" s="167">
        <v>0</v>
      </c>
      <c r="DE26" s="167">
        <v>0</v>
      </c>
      <c r="DF26" s="167">
        <v>0</v>
      </c>
      <c r="DG26" s="167">
        <v>0</v>
      </c>
      <c r="DH26" s="167">
        <v>0</v>
      </c>
      <c r="DI26" s="167">
        <v>0</v>
      </c>
      <c r="DJ26" s="167">
        <v>445821</v>
      </c>
      <c r="DK26" s="167">
        <v>0</v>
      </c>
      <c r="DL26" s="167">
        <v>0</v>
      </c>
      <c r="DM26" s="167">
        <v>0</v>
      </c>
      <c r="DN26" s="167">
        <v>0</v>
      </c>
      <c r="DO26" s="167">
        <v>0</v>
      </c>
      <c r="DP26" s="167">
        <v>0</v>
      </c>
      <c r="DQ26" s="167">
        <v>0</v>
      </c>
      <c r="DR26" s="167">
        <v>0</v>
      </c>
      <c r="DS26" s="167">
        <v>0</v>
      </c>
      <c r="DT26" s="167">
        <v>0</v>
      </c>
      <c r="DU26" s="167">
        <v>0</v>
      </c>
      <c r="DV26" s="167">
        <v>0</v>
      </c>
      <c r="DW26" s="167">
        <v>0</v>
      </c>
      <c r="DX26" s="167">
        <v>0</v>
      </c>
      <c r="DY26" s="167">
        <v>0</v>
      </c>
      <c r="DZ26" s="167">
        <v>0</v>
      </c>
      <c r="EA26" s="167">
        <v>0</v>
      </c>
      <c r="EB26" s="167">
        <v>637</v>
      </c>
      <c r="EC26" s="167">
        <v>637</v>
      </c>
      <c r="ED26" s="167">
        <v>678986</v>
      </c>
    </row>
    <row r="27" spans="1:134" ht="13.8" x14ac:dyDescent="0.25">
      <c r="A27" s="163" t="s">
        <v>164</v>
      </c>
      <c r="B27" s="163" t="s">
        <v>159</v>
      </c>
      <c r="C27" s="164">
        <v>45473</v>
      </c>
      <c r="D27" s="167">
        <v>10746</v>
      </c>
      <c r="E27" s="167">
        <v>27407</v>
      </c>
      <c r="F27" s="167">
        <v>0</v>
      </c>
      <c r="G27" s="167">
        <v>3474</v>
      </c>
      <c r="H27" s="167">
        <v>6770</v>
      </c>
      <c r="I27" s="167">
        <v>547</v>
      </c>
      <c r="J27" s="167">
        <v>0</v>
      </c>
      <c r="K27" s="167">
        <v>0</v>
      </c>
      <c r="L27" s="167">
        <v>0</v>
      </c>
      <c r="M27" s="167">
        <v>477</v>
      </c>
      <c r="N27" s="167">
        <v>2205</v>
      </c>
      <c r="O27" s="167">
        <v>199</v>
      </c>
      <c r="P27" s="167">
        <v>0</v>
      </c>
      <c r="Q27" s="167">
        <v>0</v>
      </c>
      <c r="R27" s="167">
        <v>6006</v>
      </c>
      <c r="S27" s="167">
        <v>0</v>
      </c>
      <c r="T27" s="167">
        <v>0</v>
      </c>
      <c r="U27" s="167">
        <v>0</v>
      </c>
      <c r="V27" s="167">
        <v>0</v>
      </c>
      <c r="W27" s="167">
        <v>1459</v>
      </c>
      <c r="X27" s="167">
        <v>0</v>
      </c>
      <c r="Y27" s="167">
        <v>7074</v>
      </c>
      <c r="Z27" s="167">
        <v>1399</v>
      </c>
      <c r="AA27" s="167">
        <v>7063</v>
      </c>
      <c r="AB27" s="167">
        <v>551</v>
      </c>
      <c r="AC27" s="167">
        <v>75377</v>
      </c>
      <c r="AD27" s="167">
        <v>0</v>
      </c>
      <c r="AE27" s="167">
        <v>0</v>
      </c>
      <c r="AF27" s="167">
        <v>10165</v>
      </c>
      <c r="AG27" s="167">
        <v>0</v>
      </c>
      <c r="AH27" s="167">
        <v>740</v>
      </c>
      <c r="AI27" s="167">
        <v>1443</v>
      </c>
      <c r="AJ27" s="167">
        <v>117</v>
      </c>
      <c r="AK27" s="167">
        <v>0</v>
      </c>
      <c r="AL27" s="167">
        <v>0</v>
      </c>
      <c r="AM27" s="167">
        <v>0</v>
      </c>
      <c r="AN27" s="167">
        <v>0</v>
      </c>
      <c r="AO27" s="167">
        <v>2583</v>
      </c>
      <c r="AP27" s="167">
        <v>13081</v>
      </c>
      <c r="AQ27" s="167">
        <v>10754</v>
      </c>
      <c r="AR27" s="167">
        <v>0</v>
      </c>
      <c r="AS27" s="167">
        <v>0</v>
      </c>
      <c r="AT27" s="167">
        <v>6773</v>
      </c>
      <c r="AU27" s="167">
        <v>48</v>
      </c>
      <c r="AV27" s="167">
        <v>0</v>
      </c>
      <c r="AW27" s="167">
        <v>4977</v>
      </c>
      <c r="AX27" s="167">
        <v>50681</v>
      </c>
      <c r="AY27" s="167">
        <v>20512</v>
      </c>
      <c r="AZ27" s="167">
        <v>0</v>
      </c>
      <c r="BA27" s="167">
        <v>972</v>
      </c>
      <c r="BB27" s="167">
        <v>0</v>
      </c>
      <c r="BC27" s="167">
        <v>676</v>
      </c>
      <c r="BD27" s="167">
        <v>4926</v>
      </c>
      <c r="BE27" s="167">
        <v>0</v>
      </c>
      <c r="BF27" s="167">
        <v>0</v>
      </c>
      <c r="BG27" s="167">
        <v>27086</v>
      </c>
      <c r="BH27" s="167">
        <v>153144</v>
      </c>
      <c r="BI27" s="167">
        <v>6753</v>
      </c>
      <c r="BJ27" s="167">
        <v>0</v>
      </c>
      <c r="BK27" s="167">
        <v>0</v>
      </c>
      <c r="BL27" s="167">
        <v>294</v>
      </c>
      <c r="BM27" s="167">
        <v>206</v>
      </c>
      <c r="BN27" s="167">
        <v>0</v>
      </c>
      <c r="BO27" s="167">
        <v>0</v>
      </c>
      <c r="BP27" s="167">
        <v>0</v>
      </c>
      <c r="BQ27" s="167">
        <v>0</v>
      </c>
      <c r="BR27" s="167">
        <v>0</v>
      </c>
      <c r="BS27" s="167">
        <v>0</v>
      </c>
      <c r="BT27" s="167">
        <v>0</v>
      </c>
      <c r="BU27" s="167">
        <v>0</v>
      </c>
      <c r="BV27" s="167">
        <v>0</v>
      </c>
      <c r="BW27" s="167">
        <v>5948</v>
      </c>
      <c r="BX27" s="167">
        <v>0</v>
      </c>
      <c r="BY27" s="167">
        <v>0</v>
      </c>
      <c r="BZ27" s="167">
        <v>330</v>
      </c>
      <c r="CA27" s="167">
        <v>2098</v>
      </c>
      <c r="CB27" s="167">
        <v>2365</v>
      </c>
      <c r="CC27" s="167">
        <v>0</v>
      </c>
      <c r="CD27" s="167">
        <v>10855</v>
      </c>
      <c r="CE27" s="167">
        <v>87</v>
      </c>
      <c r="CF27" s="167">
        <v>0</v>
      </c>
      <c r="CG27" s="167">
        <v>0</v>
      </c>
      <c r="CH27" s="167">
        <v>0</v>
      </c>
      <c r="CI27" s="167">
        <v>981</v>
      </c>
      <c r="CJ27" s="167">
        <v>0</v>
      </c>
      <c r="CK27" s="167">
        <v>0</v>
      </c>
      <c r="CL27" s="167">
        <v>0</v>
      </c>
      <c r="CM27" s="167">
        <v>29917</v>
      </c>
      <c r="CN27" s="167">
        <v>183061</v>
      </c>
      <c r="CO27" s="167">
        <v>18520</v>
      </c>
      <c r="CP27" s="167">
        <v>7187</v>
      </c>
      <c r="CQ27" s="167">
        <v>0</v>
      </c>
      <c r="CR27" s="167">
        <v>0</v>
      </c>
      <c r="CS27" s="167">
        <v>6707</v>
      </c>
      <c r="CT27" s="167">
        <v>0</v>
      </c>
      <c r="CU27" s="167">
        <v>226321</v>
      </c>
      <c r="CV27" s="167">
        <v>1838</v>
      </c>
      <c r="CW27" s="167">
        <v>21964</v>
      </c>
      <c r="CX27" s="167">
        <v>42807</v>
      </c>
      <c r="CY27" s="167">
        <v>3460</v>
      </c>
      <c r="CZ27" s="167">
        <v>4333</v>
      </c>
      <c r="DA27" s="167">
        <v>0</v>
      </c>
      <c r="DB27" s="167">
        <v>3366</v>
      </c>
      <c r="DC27" s="167">
        <v>0</v>
      </c>
      <c r="DD27" s="167">
        <v>0</v>
      </c>
      <c r="DE27" s="167">
        <v>0</v>
      </c>
      <c r="DF27" s="167">
        <v>0</v>
      </c>
      <c r="DG27" s="167">
        <v>0</v>
      </c>
      <c r="DH27" s="167">
        <v>0</v>
      </c>
      <c r="DI27" s="167">
        <v>0</v>
      </c>
      <c r="DJ27" s="167">
        <v>336503</v>
      </c>
      <c r="DK27" s="167">
        <v>0</v>
      </c>
      <c r="DL27" s="167">
        <v>0</v>
      </c>
      <c r="DM27" s="167">
        <v>0</v>
      </c>
      <c r="DN27" s="167">
        <v>0</v>
      </c>
      <c r="DO27" s="167">
        <v>0</v>
      </c>
      <c r="DP27" s="167">
        <v>0</v>
      </c>
      <c r="DQ27" s="167">
        <v>0</v>
      </c>
      <c r="DR27" s="167">
        <v>0</v>
      </c>
      <c r="DS27" s="167">
        <v>0</v>
      </c>
      <c r="DT27" s="167">
        <v>0</v>
      </c>
      <c r="DU27" s="167">
        <v>0</v>
      </c>
      <c r="DV27" s="167">
        <v>0</v>
      </c>
      <c r="DW27" s="167">
        <v>0</v>
      </c>
      <c r="DX27" s="167">
        <v>0</v>
      </c>
      <c r="DY27" s="167">
        <v>0</v>
      </c>
      <c r="DZ27" s="167">
        <v>0</v>
      </c>
      <c r="EA27" s="167">
        <v>0</v>
      </c>
      <c r="EB27" s="167">
        <v>482</v>
      </c>
      <c r="EC27" s="167">
        <v>482</v>
      </c>
      <c r="ED27" s="167">
        <v>520046</v>
      </c>
    </row>
    <row r="28" spans="1:134" ht="13.8" x14ac:dyDescent="0.25">
      <c r="A28" s="163" t="s">
        <v>165</v>
      </c>
      <c r="B28" s="163" t="s">
        <v>159</v>
      </c>
      <c r="C28" s="164">
        <v>45473</v>
      </c>
      <c r="D28" s="167">
        <v>14186</v>
      </c>
      <c r="E28" s="167">
        <v>36180</v>
      </c>
      <c r="F28" s="167">
        <v>0</v>
      </c>
      <c r="G28" s="167">
        <v>4586</v>
      </c>
      <c r="H28" s="167">
        <v>8937</v>
      </c>
      <c r="I28" s="167">
        <v>722</v>
      </c>
      <c r="J28" s="167">
        <v>0</v>
      </c>
      <c r="K28" s="167">
        <v>0</v>
      </c>
      <c r="L28" s="167">
        <v>0</v>
      </c>
      <c r="M28" s="167">
        <v>630</v>
      </c>
      <c r="N28" s="167">
        <v>2910</v>
      </c>
      <c r="O28" s="167">
        <v>263</v>
      </c>
      <c r="P28" s="167">
        <v>0</v>
      </c>
      <c r="Q28" s="167">
        <v>0</v>
      </c>
      <c r="R28" s="167">
        <v>7929</v>
      </c>
      <c r="S28" s="167">
        <v>0</v>
      </c>
      <c r="T28" s="167">
        <v>0</v>
      </c>
      <c r="U28" s="167">
        <v>0</v>
      </c>
      <c r="V28" s="167">
        <v>0</v>
      </c>
      <c r="W28" s="167">
        <v>1926</v>
      </c>
      <c r="X28" s="167">
        <v>0</v>
      </c>
      <c r="Y28" s="167">
        <v>9339</v>
      </c>
      <c r="Z28" s="167">
        <v>1846</v>
      </c>
      <c r="AA28" s="167">
        <v>9324</v>
      </c>
      <c r="AB28" s="167">
        <v>727</v>
      </c>
      <c r="AC28" s="167">
        <v>99505</v>
      </c>
      <c r="AD28" s="167">
        <v>0</v>
      </c>
      <c r="AE28" s="167">
        <v>0</v>
      </c>
      <c r="AF28" s="167">
        <v>13419</v>
      </c>
      <c r="AG28" s="167">
        <v>0</v>
      </c>
      <c r="AH28" s="167">
        <v>977</v>
      </c>
      <c r="AI28" s="167">
        <v>1905</v>
      </c>
      <c r="AJ28" s="167">
        <v>154</v>
      </c>
      <c r="AK28" s="167">
        <v>0</v>
      </c>
      <c r="AL28" s="167">
        <v>0</v>
      </c>
      <c r="AM28" s="167">
        <v>0</v>
      </c>
      <c r="AN28" s="167">
        <v>0</v>
      </c>
      <c r="AO28" s="167">
        <v>3410</v>
      </c>
      <c r="AP28" s="167">
        <v>17268</v>
      </c>
      <c r="AQ28" s="167">
        <v>14196</v>
      </c>
      <c r="AR28" s="167">
        <v>0</v>
      </c>
      <c r="AS28" s="167">
        <v>0</v>
      </c>
      <c r="AT28" s="167">
        <v>8941</v>
      </c>
      <c r="AU28" s="167">
        <v>63</v>
      </c>
      <c r="AV28" s="167">
        <v>0</v>
      </c>
      <c r="AW28" s="167">
        <v>6570</v>
      </c>
      <c r="AX28" s="167">
        <v>66903</v>
      </c>
      <c r="AY28" s="167">
        <v>25077</v>
      </c>
      <c r="AZ28" s="167">
        <v>0</v>
      </c>
      <c r="BA28" s="167">
        <v>1283</v>
      </c>
      <c r="BB28" s="167">
        <v>0</v>
      </c>
      <c r="BC28" s="167">
        <v>892</v>
      </c>
      <c r="BD28" s="167">
        <v>6503</v>
      </c>
      <c r="BE28" s="167">
        <v>0</v>
      </c>
      <c r="BF28" s="167">
        <v>0</v>
      </c>
      <c r="BG28" s="167">
        <v>33755</v>
      </c>
      <c r="BH28" s="167">
        <v>200163</v>
      </c>
      <c r="BI28" s="167">
        <v>8915</v>
      </c>
      <c r="BJ28" s="167">
        <v>0</v>
      </c>
      <c r="BK28" s="167">
        <v>0</v>
      </c>
      <c r="BL28" s="167">
        <v>388</v>
      </c>
      <c r="BM28" s="167">
        <v>1203</v>
      </c>
      <c r="BN28" s="167">
        <v>0</v>
      </c>
      <c r="BO28" s="167">
        <v>0</v>
      </c>
      <c r="BP28" s="167">
        <v>0</v>
      </c>
      <c r="BQ28" s="167">
        <v>0</v>
      </c>
      <c r="BR28" s="167">
        <v>0</v>
      </c>
      <c r="BS28" s="167">
        <v>0</v>
      </c>
      <c r="BT28" s="167">
        <v>0</v>
      </c>
      <c r="BU28" s="167">
        <v>0</v>
      </c>
      <c r="BV28" s="167">
        <v>0</v>
      </c>
      <c r="BW28" s="167">
        <v>7852</v>
      </c>
      <c r="BX28" s="167">
        <v>0</v>
      </c>
      <c r="BY28" s="167">
        <v>0</v>
      </c>
      <c r="BZ28" s="167">
        <v>436</v>
      </c>
      <c r="CA28" s="167">
        <v>2770</v>
      </c>
      <c r="CB28" s="167">
        <v>3122</v>
      </c>
      <c r="CC28" s="167">
        <v>0</v>
      </c>
      <c r="CD28" s="167">
        <v>14330</v>
      </c>
      <c r="CE28" s="167">
        <v>115</v>
      </c>
      <c r="CF28" s="167">
        <v>0</v>
      </c>
      <c r="CG28" s="167">
        <v>0</v>
      </c>
      <c r="CH28" s="167">
        <v>0</v>
      </c>
      <c r="CI28" s="167">
        <v>1295</v>
      </c>
      <c r="CJ28" s="167">
        <v>0</v>
      </c>
      <c r="CK28" s="167">
        <v>0</v>
      </c>
      <c r="CL28" s="167">
        <v>0</v>
      </c>
      <c r="CM28" s="167">
        <v>40426</v>
      </c>
      <c r="CN28" s="167">
        <v>240589</v>
      </c>
      <c r="CO28" s="167">
        <v>24449</v>
      </c>
      <c r="CP28" s="167">
        <v>9488</v>
      </c>
      <c r="CQ28" s="167">
        <v>0</v>
      </c>
      <c r="CR28" s="167">
        <v>0</v>
      </c>
      <c r="CS28" s="167">
        <v>8853</v>
      </c>
      <c r="CT28" s="167">
        <v>0</v>
      </c>
      <c r="CU28" s="167">
        <v>286368</v>
      </c>
      <c r="CV28" s="167">
        <v>2427</v>
      </c>
      <c r="CW28" s="167">
        <v>28995</v>
      </c>
      <c r="CX28" s="167">
        <v>56509</v>
      </c>
      <c r="CY28" s="167">
        <v>4568</v>
      </c>
      <c r="CZ28" s="167">
        <v>5720</v>
      </c>
      <c r="DA28" s="167">
        <v>0</v>
      </c>
      <c r="DB28" s="167">
        <v>4444</v>
      </c>
      <c r="DC28" s="167">
        <v>0</v>
      </c>
      <c r="DD28" s="167">
        <v>0</v>
      </c>
      <c r="DE28" s="167">
        <v>0</v>
      </c>
      <c r="DF28" s="167">
        <v>0</v>
      </c>
      <c r="DG28" s="167">
        <v>0</v>
      </c>
      <c r="DH28" s="167">
        <v>0</v>
      </c>
      <c r="DI28" s="167">
        <v>0</v>
      </c>
      <c r="DJ28" s="167">
        <v>431821</v>
      </c>
      <c r="DK28" s="167">
        <v>0</v>
      </c>
      <c r="DL28" s="167">
        <v>0</v>
      </c>
      <c r="DM28" s="167">
        <v>0</v>
      </c>
      <c r="DN28" s="167">
        <v>0</v>
      </c>
      <c r="DO28" s="167">
        <v>0</v>
      </c>
      <c r="DP28" s="167">
        <v>0</v>
      </c>
      <c r="DQ28" s="167">
        <v>0</v>
      </c>
      <c r="DR28" s="167">
        <v>0</v>
      </c>
      <c r="DS28" s="167">
        <v>0</v>
      </c>
      <c r="DT28" s="167">
        <v>0</v>
      </c>
      <c r="DU28" s="167">
        <v>0</v>
      </c>
      <c r="DV28" s="167">
        <v>0</v>
      </c>
      <c r="DW28" s="167">
        <v>0</v>
      </c>
      <c r="DX28" s="167">
        <v>0</v>
      </c>
      <c r="DY28" s="167">
        <v>0</v>
      </c>
      <c r="DZ28" s="167">
        <v>0</v>
      </c>
      <c r="EA28" s="167">
        <v>0</v>
      </c>
      <c r="EB28" s="167">
        <v>637</v>
      </c>
      <c r="EC28" s="167">
        <v>637</v>
      </c>
      <c r="ED28" s="167">
        <v>673047</v>
      </c>
    </row>
    <row r="29" spans="1:134" ht="13.8" x14ac:dyDescent="0.25">
      <c r="A29" s="163" t="s">
        <v>166</v>
      </c>
      <c r="B29" s="163" t="s">
        <v>166</v>
      </c>
      <c r="C29" s="164">
        <v>45473</v>
      </c>
      <c r="D29" s="167">
        <v>165311</v>
      </c>
      <c r="E29" s="167">
        <v>716913</v>
      </c>
      <c r="F29" s="167">
        <v>0</v>
      </c>
      <c r="G29" s="167">
        <v>65014</v>
      </c>
      <c r="H29" s="167">
        <v>134137</v>
      </c>
      <c r="I29" s="167">
        <v>13260</v>
      </c>
      <c r="J29" s="167">
        <v>0</v>
      </c>
      <c r="K29" s="167">
        <v>0</v>
      </c>
      <c r="L29" s="167">
        <v>5711</v>
      </c>
      <c r="M29" s="167">
        <v>88791</v>
      </c>
      <c r="N29" s="167">
        <v>44216</v>
      </c>
      <c r="O29" s="167">
        <v>0</v>
      </c>
      <c r="P29" s="167">
        <v>0</v>
      </c>
      <c r="Q29" s="167">
        <v>0</v>
      </c>
      <c r="R29" s="167">
        <v>28184</v>
      </c>
      <c r="S29" s="167">
        <v>0</v>
      </c>
      <c r="T29" s="167">
        <v>0</v>
      </c>
      <c r="U29" s="167">
        <v>0</v>
      </c>
      <c r="V29" s="167">
        <v>4500</v>
      </c>
      <c r="W29" s="167">
        <v>0</v>
      </c>
      <c r="X29" s="167">
        <v>0</v>
      </c>
      <c r="Y29" s="167">
        <v>50835</v>
      </c>
      <c r="Z29" s="167">
        <v>6187</v>
      </c>
      <c r="AA29" s="167">
        <v>17021</v>
      </c>
      <c r="AB29" s="167">
        <v>124719</v>
      </c>
      <c r="AC29" s="167">
        <v>1464799</v>
      </c>
      <c r="AD29" s="167">
        <v>0</v>
      </c>
      <c r="AE29" s="167">
        <v>0</v>
      </c>
      <c r="AF29" s="167">
        <v>152757</v>
      </c>
      <c r="AG29" s="167">
        <v>0</v>
      </c>
      <c r="AH29" s="167">
        <v>12493</v>
      </c>
      <c r="AI29" s="167">
        <v>9088</v>
      </c>
      <c r="AJ29" s="167">
        <v>2297</v>
      </c>
      <c r="AK29" s="167">
        <v>0</v>
      </c>
      <c r="AL29" s="167">
        <v>0</v>
      </c>
      <c r="AM29" s="167">
        <v>0</v>
      </c>
      <c r="AN29" s="167">
        <v>13443</v>
      </c>
      <c r="AO29" s="167">
        <v>18303</v>
      </c>
      <c r="AP29" s="167">
        <v>9158</v>
      </c>
      <c r="AQ29" s="167">
        <v>161259</v>
      </c>
      <c r="AR29" s="167">
        <v>0</v>
      </c>
      <c r="AS29" s="167">
        <v>0</v>
      </c>
      <c r="AT29" s="167">
        <v>27110</v>
      </c>
      <c r="AU29" s="167">
        <v>87043</v>
      </c>
      <c r="AV29" s="167">
        <v>0</v>
      </c>
      <c r="AW29" s="167">
        <v>12054</v>
      </c>
      <c r="AX29" s="167">
        <v>505005</v>
      </c>
      <c r="AY29" s="167">
        <v>220658</v>
      </c>
      <c r="AZ29" s="167">
        <v>0</v>
      </c>
      <c r="BA29" s="167">
        <v>0</v>
      </c>
      <c r="BB29" s="167">
        <v>0</v>
      </c>
      <c r="BC29" s="167">
        <v>3968</v>
      </c>
      <c r="BD29" s="167">
        <v>57930</v>
      </c>
      <c r="BE29" s="167">
        <v>107993</v>
      </c>
      <c r="BF29" s="167">
        <v>68369</v>
      </c>
      <c r="BG29" s="167">
        <v>458918</v>
      </c>
      <c r="BH29" s="167">
        <v>2428722</v>
      </c>
      <c r="BI29" s="167">
        <v>96893</v>
      </c>
      <c r="BJ29" s="167">
        <v>0</v>
      </c>
      <c r="BK29" s="167">
        <v>0</v>
      </c>
      <c r="BL29" s="167">
        <v>0</v>
      </c>
      <c r="BM29" s="167">
        <v>231676</v>
      </c>
      <c r="BN29" s="167">
        <v>0</v>
      </c>
      <c r="BO29" s="167">
        <v>254979</v>
      </c>
      <c r="BP29" s="167">
        <v>0</v>
      </c>
      <c r="BQ29" s="167">
        <v>25017</v>
      </c>
      <c r="BR29" s="167">
        <v>18199</v>
      </c>
      <c r="BS29" s="167">
        <v>4594</v>
      </c>
      <c r="BT29" s="167">
        <v>0</v>
      </c>
      <c r="BU29" s="167">
        <v>0</v>
      </c>
      <c r="BV29" s="167">
        <v>0</v>
      </c>
      <c r="BW29" s="167">
        <v>101609</v>
      </c>
      <c r="BX29" s="167">
        <v>0</v>
      </c>
      <c r="BY29" s="167">
        <v>0</v>
      </c>
      <c r="BZ29" s="167">
        <v>16112</v>
      </c>
      <c r="CA29" s="167">
        <v>1808</v>
      </c>
      <c r="CB29" s="167">
        <v>0</v>
      </c>
      <c r="CC29" s="167">
        <v>0</v>
      </c>
      <c r="CD29" s="167">
        <v>280371</v>
      </c>
      <c r="CE29" s="167">
        <v>32605</v>
      </c>
      <c r="CF29" s="167">
        <v>6000</v>
      </c>
      <c r="CG29" s="167">
        <v>0</v>
      </c>
      <c r="CH29" s="167">
        <v>0</v>
      </c>
      <c r="CI29" s="167">
        <v>0</v>
      </c>
      <c r="CJ29" s="167">
        <v>7440</v>
      </c>
      <c r="CK29" s="167">
        <v>0</v>
      </c>
      <c r="CL29" s="167">
        <v>140409</v>
      </c>
      <c r="CM29" s="167">
        <v>1217712</v>
      </c>
      <c r="CN29" s="167">
        <v>3646434</v>
      </c>
      <c r="CO29" s="167">
        <v>305226</v>
      </c>
      <c r="CP29" s="167">
        <v>203650</v>
      </c>
      <c r="CQ29" s="167">
        <v>152277</v>
      </c>
      <c r="CR29" s="167">
        <v>0</v>
      </c>
      <c r="CS29" s="167">
        <v>0</v>
      </c>
      <c r="CT29" s="167">
        <v>0</v>
      </c>
      <c r="CU29" s="167">
        <v>4212555</v>
      </c>
      <c r="CV29" s="167">
        <v>0</v>
      </c>
      <c r="CW29" s="167">
        <v>445682</v>
      </c>
      <c r="CX29" s="167">
        <v>1090540</v>
      </c>
      <c r="CY29" s="167">
        <v>84256</v>
      </c>
      <c r="CZ29" s="167">
        <v>42562</v>
      </c>
      <c r="DA29" s="167">
        <v>3322</v>
      </c>
      <c r="DB29" s="167">
        <v>6696</v>
      </c>
      <c r="DC29" s="167">
        <v>0</v>
      </c>
      <c r="DD29" s="167">
        <v>0</v>
      </c>
      <c r="DE29" s="167">
        <v>0</v>
      </c>
      <c r="DF29" s="167">
        <v>0</v>
      </c>
      <c r="DG29" s="167">
        <v>24581</v>
      </c>
      <c r="DH29" s="167">
        <v>0</v>
      </c>
      <c r="DI29" s="167">
        <v>748818</v>
      </c>
      <c r="DJ29" s="167">
        <v>7320165</v>
      </c>
      <c r="DK29" s="167">
        <v>0</v>
      </c>
      <c r="DL29" s="167">
        <v>0</v>
      </c>
      <c r="DM29" s="167">
        <v>0</v>
      </c>
      <c r="DN29" s="167">
        <v>0</v>
      </c>
      <c r="DO29" s="167">
        <v>0</v>
      </c>
      <c r="DP29" s="167">
        <v>0</v>
      </c>
      <c r="DQ29" s="167">
        <v>69498</v>
      </c>
      <c r="DR29" s="167">
        <v>0</v>
      </c>
      <c r="DS29" s="167">
        <v>0</v>
      </c>
      <c r="DT29" s="167">
        <v>0</v>
      </c>
      <c r="DU29" s="167">
        <v>0</v>
      </c>
      <c r="DV29" s="167">
        <v>0</v>
      </c>
      <c r="DW29" s="167">
        <v>0</v>
      </c>
      <c r="DX29" s="167">
        <v>2757</v>
      </c>
      <c r="DY29" s="167">
        <v>0</v>
      </c>
      <c r="DZ29" s="167">
        <v>589514</v>
      </c>
      <c r="EA29" s="167">
        <v>13988</v>
      </c>
      <c r="EB29" s="167">
        <v>10826</v>
      </c>
      <c r="EC29" s="167">
        <v>686583</v>
      </c>
      <c r="ED29" s="167">
        <v>11653182</v>
      </c>
    </row>
    <row r="30" spans="1:134" ht="13.8" x14ac:dyDescent="0.25">
      <c r="A30" s="163" t="s">
        <v>167</v>
      </c>
      <c r="B30" s="163" t="s">
        <v>137</v>
      </c>
      <c r="C30" s="164">
        <v>45473</v>
      </c>
      <c r="D30" s="167">
        <v>115501</v>
      </c>
      <c r="E30" s="167">
        <v>0</v>
      </c>
      <c r="F30" s="167">
        <v>0</v>
      </c>
      <c r="G30" s="167">
        <v>8989</v>
      </c>
      <c r="H30" s="167">
        <v>13302</v>
      </c>
      <c r="I30" s="167">
        <v>1798</v>
      </c>
      <c r="J30" s="167">
        <v>0</v>
      </c>
      <c r="K30" s="167">
        <v>0</v>
      </c>
      <c r="L30" s="167">
        <v>274</v>
      </c>
      <c r="M30" s="167">
        <v>13698</v>
      </c>
      <c r="N30" s="167">
        <v>4269</v>
      </c>
      <c r="O30" s="167">
        <v>1494</v>
      </c>
      <c r="P30" s="167">
        <v>406242</v>
      </c>
      <c r="Q30" s="167">
        <v>0</v>
      </c>
      <c r="R30" s="167">
        <v>0</v>
      </c>
      <c r="S30" s="167">
        <v>0</v>
      </c>
      <c r="T30" s="167">
        <v>1735</v>
      </c>
      <c r="U30" s="167">
        <v>0</v>
      </c>
      <c r="V30" s="167">
        <v>0</v>
      </c>
      <c r="W30" s="167">
        <v>0</v>
      </c>
      <c r="X30" s="167">
        <v>0</v>
      </c>
      <c r="Y30" s="167">
        <v>14448</v>
      </c>
      <c r="Z30" s="167">
        <v>854</v>
      </c>
      <c r="AA30" s="167">
        <v>0</v>
      </c>
      <c r="AB30" s="167">
        <v>10997</v>
      </c>
      <c r="AC30" s="167">
        <v>593601</v>
      </c>
      <c r="AD30" s="167">
        <v>18526</v>
      </c>
      <c r="AE30" s="167">
        <v>102515</v>
      </c>
      <c r="AF30" s="167">
        <v>41872</v>
      </c>
      <c r="AG30" s="167">
        <v>0</v>
      </c>
      <c r="AH30" s="167">
        <v>11449</v>
      </c>
      <c r="AI30" s="167">
        <v>30500</v>
      </c>
      <c r="AJ30" s="167">
        <v>1798</v>
      </c>
      <c r="AK30" s="167">
        <v>451</v>
      </c>
      <c r="AL30" s="167">
        <v>49</v>
      </c>
      <c r="AM30" s="167">
        <v>387</v>
      </c>
      <c r="AN30" s="167">
        <v>17941</v>
      </c>
      <c r="AO30" s="167">
        <v>3823</v>
      </c>
      <c r="AP30" s="167">
        <v>14598</v>
      </c>
      <c r="AQ30" s="167">
        <v>79149</v>
      </c>
      <c r="AR30" s="167">
        <v>0</v>
      </c>
      <c r="AS30" s="167">
        <v>0</v>
      </c>
      <c r="AT30" s="167">
        <v>0</v>
      </c>
      <c r="AU30" s="167">
        <v>20715</v>
      </c>
      <c r="AV30" s="167">
        <v>0</v>
      </c>
      <c r="AW30" s="167">
        <v>0</v>
      </c>
      <c r="AX30" s="167">
        <v>343773</v>
      </c>
      <c r="AY30" s="167">
        <v>125595</v>
      </c>
      <c r="AZ30" s="167">
        <v>0</v>
      </c>
      <c r="BA30" s="167">
        <v>0</v>
      </c>
      <c r="BB30" s="167">
        <v>0</v>
      </c>
      <c r="BC30" s="167">
        <v>97815</v>
      </c>
      <c r="BD30" s="167">
        <v>17844</v>
      </c>
      <c r="BE30" s="167">
        <v>41141</v>
      </c>
      <c r="BF30" s="167">
        <v>0</v>
      </c>
      <c r="BG30" s="167">
        <v>282395</v>
      </c>
      <c r="BH30" s="167">
        <v>1219769</v>
      </c>
      <c r="BI30" s="167">
        <v>83050</v>
      </c>
      <c r="BJ30" s="167">
        <v>0</v>
      </c>
      <c r="BK30" s="167">
        <v>0</v>
      </c>
      <c r="BL30" s="167">
        <v>0</v>
      </c>
      <c r="BM30" s="167">
        <v>127486</v>
      </c>
      <c r="BN30" s="167">
        <v>37467</v>
      </c>
      <c r="BO30" s="167">
        <v>323049</v>
      </c>
      <c r="BP30" s="167">
        <v>0</v>
      </c>
      <c r="BQ30" s="167">
        <v>43522</v>
      </c>
      <c r="BR30" s="167">
        <v>70912</v>
      </c>
      <c r="BS30" s="167">
        <v>9689</v>
      </c>
      <c r="BT30" s="167">
        <v>1580</v>
      </c>
      <c r="BU30" s="167">
        <v>173</v>
      </c>
      <c r="BV30" s="167">
        <v>7169</v>
      </c>
      <c r="BW30" s="167">
        <v>48388</v>
      </c>
      <c r="BX30" s="167">
        <v>0</v>
      </c>
      <c r="BY30" s="167">
        <v>0</v>
      </c>
      <c r="BZ30" s="167">
        <v>17042</v>
      </c>
      <c r="CA30" s="167">
        <v>12064</v>
      </c>
      <c r="CB30" s="167">
        <v>6273</v>
      </c>
      <c r="CC30" s="167">
        <v>1167</v>
      </c>
      <c r="CD30" s="167">
        <v>188868</v>
      </c>
      <c r="CE30" s="167">
        <v>10243</v>
      </c>
      <c r="CF30" s="167">
        <v>0</v>
      </c>
      <c r="CG30" s="167">
        <v>0</v>
      </c>
      <c r="CH30" s="167">
        <v>0</v>
      </c>
      <c r="CI30" s="167">
        <v>0</v>
      </c>
      <c r="CJ30" s="167">
        <v>8035</v>
      </c>
      <c r="CK30" s="167">
        <v>0</v>
      </c>
      <c r="CL30" s="167">
        <v>20306</v>
      </c>
      <c r="CM30" s="167">
        <v>1016483</v>
      </c>
      <c r="CN30" s="167">
        <v>2236252</v>
      </c>
      <c r="CO30" s="167">
        <v>140133</v>
      </c>
      <c r="CP30" s="167">
        <v>145743</v>
      </c>
      <c r="CQ30" s="167">
        <v>0</v>
      </c>
      <c r="CR30" s="167">
        <v>0</v>
      </c>
      <c r="CS30" s="167">
        <v>2420</v>
      </c>
      <c r="CT30" s="167">
        <v>0</v>
      </c>
      <c r="CU30" s="167">
        <v>477333</v>
      </c>
      <c r="CV30" s="167">
        <v>2254529</v>
      </c>
      <c r="CW30" s="167">
        <v>231641</v>
      </c>
      <c r="CX30" s="167">
        <v>378020</v>
      </c>
      <c r="CY30" s="167">
        <v>46604</v>
      </c>
      <c r="CZ30" s="167">
        <v>8358</v>
      </c>
      <c r="DA30" s="167">
        <v>917</v>
      </c>
      <c r="DB30" s="167">
        <v>1356</v>
      </c>
      <c r="DC30" s="167">
        <v>0</v>
      </c>
      <c r="DD30" s="167">
        <v>0</v>
      </c>
      <c r="DE30" s="167">
        <v>88236</v>
      </c>
      <c r="DF30" s="167">
        <v>0</v>
      </c>
      <c r="DG30" s="167">
        <v>0</v>
      </c>
      <c r="DH30" s="167">
        <v>0</v>
      </c>
      <c r="DI30" s="167">
        <v>161025</v>
      </c>
      <c r="DJ30" s="167">
        <v>3936315</v>
      </c>
      <c r="DK30" s="167">
        <v>0</v>
      </c>
      <c r="DL30" s="167">
        <v>0</v>
      </c>
      <c r="DM30" s="167">
        <v>0</v>
      </c>
      <c r="DN30" s="167">
        <v>0</v>
      </c>
      <c r="DO30" s="167">
        <v>0</v>
      </c>
      <c r="DP30" s="167">
        <v>0</v>
      </c>
      <c r="DQ30" s="167">
        <v>0</v>
      </c>
      <c r="DR30" s="167">
        <v>0</v>
      </c>
      <c r="DS30" s="167">
        <v>216</v>
      </c>
      <c r="DT30" s="167">
        <v>0</v>
      </c>
      <c r="DU30" s="167">
        <v>0</v>
      </c>
      <c r="DV30" s="167">
        <v>0</v>
      </c>
      <c r="DW30" s="167">
        <v>0</v>
      </c>
      <c r="DX30" s="167">
        <v>0</v>
      </c>
      <c r="DY30" s="167">
        <v>0</v>
      </c>
      <c r="DZ30" s="167">
        <v>300726</v>
      </c>
      <c r="EA30" s="167">
        <v>3250</v>
      </c>
      <c r="EB30" s="167">
        <v>544</v>
      </c>
      <c r="EC30" s="167">
        <v>304736</v>
      </c>
      <c r="ED30" s="167">
        <v>6477303</v>
      </c>
    </row>
    <row r="31" spans="1:134" ht="13.8" x14ac:dyDescent="0.25">
      <c r="A31" s="163" t="s">
        <v>168</v>
      </c>
      <c r="B31" s="169"/>
      <c r="C31" s="164">
        <v>45473</v>
      </c>
      <c r="D31" s="167">
        <v>408123</v>
      </c>
      <c r="E31" s="167">
        <v>286466</v>
      </c>
      <c r="F31" s="167">
        <v>0</v>
      </c>
      <c r="G31" s="167">
        <v>54732</v>
      </c>
      <c r="H31" s="167">
        <v>5435</v>
      </c>
      <c r="I31" s="167">
        <v>12978</v>
      </c>
      <c r="J31" s="167">
        <v>1700</v>
      </c>
      <c r="K31" s="167">
        <v>460</v>
      </c>
      <c r="L31" s="167">
        <v>619</v>
      </c>
      <c r="M31" s="167">
        <v>19756</v>
      </c>
      <c r="N31" s="167">
        <v>59764</v>
      </c>
      <c r="O31" s="167">
        <v>0</v>
      </c>
      <c r="P31" s="167">
        <v>1022266</v>
      </c>
      <c r="Q31" s="167">
        <v>0</v>
      </c>
      <c r="R31" s="167">
        <v>83928</v>
      </c>
      <c r="S31" s="167">
        <v>55195</v>
      </c>
      <c r="T31" s="167">
        <v>0</v>
      </c>
      <c r="U31" s="167">
        <v>98142</v>
      </c>
      <c r="V31" s="167">
        <v>0</v>
      </c>
      <c r="W31" s="167">
        <v>41242</v>
      </c>
      <c r="X31" s="167">
        <v>0</v>
      </c>
      <c r="Y31" s="167">
        <v>0</v>
      </c>
      <c r="Z31" s="167">
        <v>22908</v>
      </c>
      <c r="AA31" s="167">
        <v>3490</v>
      </c>
      <c r="AB31" s="167">
        <v>114072</v>
      </c>
      <c r="AC31" s="167">
        <v>2291276</v>
      </c>
      <c r="AD31" s="167">
        <v>177420</v>
      </c>
      <c r="AE31" s="167">
        <v>194255</v>
      </c>
      <c r="AF31" s="167">
        <v>199298</v>
      </c>
      <c r="AG31" s="167">
        <v>0</v>
      </c>
      <c r="AH31" s="167">
        <v>44991</v>
      </c>
      <c r="AI31" s="167">
        <v>4468</v>
      </c>
      <c r="AJ31" s="167">
        <v>10668</v>
      </c>
      <c r="AK31" s="167">
        <v>1397</v>
      </c>
      <c r="AL31" s="167">
        <v>378</v>
      </c>
      <c r="AM31" s="167">
        <v>508</v>
      </c>
      <c r="AN31" s="167">
        <v>39153</v>
      </c>
      <c r="AO31" s="167">
        <v>42521</v>
      </c>
      <c r="AP31" s="167">
        <v>31890</v>
      </c>
      <c r="AQ31" s="167">
        <v>267731</v>
      </c>
      <c r="AR31" s="167">
        <v>0</v>
      </c>
      <c r="AS31" s="167">
        <v>0</v>
      </c>
      <c r="AT31" s="167">
        <v>97196</v>
      </c>
      <c r="AU31" s="167">
        <v>23112</v>
      </c>
      <c r="AV31" s="167">
        <v>0</v>
      </c>
      <c r="AW31" s="167">
        <v>0</v>
      </c>
      <c r="AX31" s="167">
        <v>1134986</v>
      </c>
      <c r="AY31" s="167">
        <v>341084</v>
      </c>
      <c r="AZ31" s="167">
        <v>0</v>
      </c>
      <c r="BA31" s="167">
        <v>25503</v>
      </c>
      <c r="BB31" s="167">
        <v>4068000</v>
      </c>
      <c r="BC31" s="167">
        <v>0</v>
      </c>
      <c r="BD31" s="167">
        <v>269987</v>
      </c>
      <c r="BE31" s="167">
        <v>0</v>
      </c>
      <c r="BF31" s="167">
        <v>0</v>
      </c>
      <c r="BG31" s="167">
        <v>4704574</v>
      </c>
      <c r="BH31" s="167">
        <v>8130836</v>
      </c>
      <c r="BI31" s="167">
        <v>144231</v>
      </c>
      <c r="BJ31" s="167">
        <v>302456</v>
      </c>
      <c r="BK31" s="167">
        <v>52723</v>
      </c>
      <c r="BL31" s="167">
        <v>2100</v>
      </c>
      <c r="BM31" s="167">
        <v>265242</v>
      </c>
      <c r="BN31" s="167">
        <v>495054</v>
      </c>
      <c r="BO31" s="167">
        <v>606641</v>
      </c>
      <c r="BP31" s="167">
        <v>0</v>
      </c>
      <c r="BQ31" s="167">
        <v>147064</v>
      </c>
      <c r="BR31" s="167">
        <v>14603</v>
      </c>
      <c r="BS31" s="167">
        <v>34871</v>
      </c>
      <c r="BT31" s="167">
        <v>4567</v>
      </c>
      <c r="BU31" s="167">
        <v>1237</v>
      </c>
      <c r="BV31" s="167">
        <v>1662</v>
      </c>
      <c r="BW31" s="167">
        <v>192112</v>
      </c>
      <c r="BX31" s="167">
        <v>0</v>
      </c>
      <c r="BY31" s="167">
        <v>0</v>
      </c>
      <c r="BZ31" s="167">
        <v>44972</v>
      </c>
      <c r="CA31" s="167">
        <v>8088</v>
      </c>
      <c r="CB31" s="167">
        <v>0</v>
      </c>
      <c r="CC31" s="167">
        <v>3849</v>
      </c>
      <c r="CD31" s="167">
        <v>561347</v>
      </c>
      <c r="CE31" s="167">
        <v>31566</v>
      </c>
      <c r="CF31" s="167">
        <v>6414</v>
      </c>
      <c r="CG31" s="167">
        <v>1958</v>
      </c>
      <c r="CH31" s="167">
        <v>6119</v>
      </c>
      <c r="CI31" s="167">
        <v>0</v>
      </c>
      <c r="CJ31" s="167">
        <v>100879</v>
      </c>
      <c r="CK31" s="167">
        <v>8462</v>
      </c>
      <c r="CL31" s="167">
        <v>0</v>
      </c>
      <c r="CM31" s="167">
        <v>3038217</v>
      </c>
      <c r="CN31" s="167">
        <v>11169053</v>
      </c>
      <c r="CO31" s="167">
        <v>353282</v>
      </c>
      <c r="CP31" s="167">
        <v>1164671</v>
      </c>
      <c r="CQ31" s="167">
        <v>3626380</v>
      </c>
      <c r="CR31" s="167">
        <v>0</v>
      </c>
      <c r="CS31" s="167">
        <v>0</v>
      </c>
      <c r="CT31" s="167">
        <v>0</v>
      </c>
      <c r="CU31" s="167">
        <v>0</v>
      </c>
      <c r="CV31" s="167">
        <v>0</v>
      </c>
      <c r="CW31" s="167">
        <v>444962</v>
      </c>
      <c r="CX31" s="167">
        <v>40251</v>
      </c>
      <c r="CY31" s="167">
        <v>96118</v>
      </c>
      <c r="CZ31" s="167">
        <v>12588</v>
      </c>
      <c r="DA31" s="167">
        <v>3408</v>
      </c>
      <c r="DB31" s="167">
        <v>4581</v>
      </c>
      <c r="DC31" s="167">
        <v>0</v>
      </c>
      <c r="DD31" s="167">
        <v>0</v>
      </c>
      <c r="DE31" s="167">
        <v>0</v>
      </c>
      <c r="DF31" s="167">
        <v>1516838</v>
      </c>
      <c r="DG31" s="167">
        <v>332580</v>
      </c>
      <c r="DH31" s="167">
        <v>0</v>
      </c>
      <c r="DI31" s="167">
        <v>17725</v>
      </c>
      <c r="DJ31" s="167">
        <v>7613384</v>
      </c>
      <c r="DK31" s="167">
        <v>9996</v>
      </c>
      <c r="DL31" s="167">
        <v>0</v>
      </c>
      <c r="DM31" s="167">
        <v>0</v>
      </c>
      <c r="DN31" s="167">
        <v>0</v>
      </c>
      <c r="DO31" s="167">
        <v>0</v>
      </c>
      <c r="DP31" s="167">
        <v>0</v>
      </c>
      <c r="DQ31" s="167">
        <v>0</v>
      </c>
      <c r="DR31" s="167">
        <v>0</v>
      </c>
      <c r="DS31" s="167">
        <v>0</v>
      </c>
      <c r="DT31" s="167">
        <v>0</v>
      </c>
      <c r="DU31" s="167">
        <v>40687</v>
      </c>
      <c r="DV31" s="167">
        <v>0</v>
      </c>
      <c r="DW31" s="167">
        <v>0</v>
      </c>
      <c r="DX31" s="167">
        <v>0</v>
      </c>
      <c r="DY31" s="167">
        <v>0</v>
      </c>
      <c r="DZ31" s="167">
        <v>620899</v>
      </c>
      <c r="EA31" s="167">
        <v>0</v>
      </c>
      <c r="EB31" s="167">
        <v>0</v>
      </c>
      <c r="EC31" s="167">
        <v>671582</v>
      </c>
      <c r="ED31" s="167">
        <v>19454019</v>
      </c>
    </row>
    <row r="32" spans="1:134" ht="13.8" x14ac:dyDescent="0.25">
      <c r="A32" s="163" t="s">
        <v>169</v>
      </c>
      <c r="B32" s="163" t="s">
        <v>170</v>
      </c>
      <c r="C32" s="164">
        <v>45473</v>
      </c>
      <c r="D32" s="167">
        <v>511339</v>
      </c>
      <c r="E32" s="167">
        <v>473594</v>
      </c>
      <c r="F32" s="167">
        <v>0</v>
      </c>
      <c r="G32" s="167">
        <v>74547</v>
      </c>
      <c r="H32" s="167">
        <v>311324</v>
      </c>
      <c r="I32" s="167">
        <v>28650</v>
      </c>
      <c r="J32" s="167">
        <v>0</v>
      </c>
      <c r="K32" s="167">
        <v>0</v>
      </c>
      <c r="L32" s="167">
        <v>0</v>
      </c>
      <c r="M32" s="167">
        <v>202282</v>
      </c>
      <c r="N32" s="167">
        <v>104109</v>
      </c>
      <c r="O32" s="167">
        <v>0</v>
      </c>
      <c r="P32" s="167">
        <v>0</v>
      </c>
      <c r="Q32" s="167">
        <v>0</v>
      </c>
      <c r="R32" s="167">
        <v>56171</v>
      </c>
      <c r="S32" s="167">
        <v>0</v>
      </c>
      <c r="T32" s="167">
        <v>0</v>
      </c>
      <c r="U32" s="167">
        <v>0</v>
      </c>
      <c r="V32" s="167">
        <v>0</v>
      </c>
      <c r="W32" s="167">
        <v>8210</v>
      </c>
      <c r="X32" s="167">
        <v>0</v>
      </c>
      <c r="Y32" s="167">
        <v>21723</v>
      </c>
      <c r="Z32" s="167">
        <v>259134</v>
      </c>
      <c r="AA32" s="167">
        <v>45526</v>
      </c>
      <c r="AB32" s="167">
        <v>54215</v>
      </c>
      <c r="AC32" s="167">
        <v>2150824</v>
      </c>
      <c r="AD32" s="167">
        <v>0</v>
      </c>
      <c r="AE32" s="167">
        <v>0</v>
      </c>
      <c r="AF32" s="167">
        <v>0</v>
      </c>
      <c r="AG32" s="167">
        <v>0</v>
      </c>
      <c r="AH32" s="167">
        <v>0</v>
      </c>
      <c r="AI32" s="167">
        <v>0</v>
      </c>
      <c r="AJ32" s="167">
        <v>0</v>
      </c>
      <c r="AK32" s="167">
        <v>0</v>
      </c>
      <c r="AL32" s="167">
        <v>0</v>
      </c>
      <c r="AM32" s="167">
        <v>0</v>
      </c>
      <c r="AN32" s="167">
        <v>0</v>
      </c>
      <c r="AO32" s="167">
        <v>0</v>
      </c>
      <c r="AP32" s="167">
        <v>0</v>
      </c>
      <c r="AQ32" s="167">
        <v>56132</v>
      </c>
      <c r="AR32" s="167">
        <v>0</v>
      </c>
      <c r="AS32" s="167">
        <v>0</v>
      </c>
      <c r="AT32" s="167">
        <v>0</v>
      </c>
      <c r="AU32" s="167">
        <v>0</v>
      </c>
      <c r="AV32" s="167">
        <v>0</v>
      </c>
      <c r="AW32" s="167">
        <v>0</v>
      </c>
      <c r="AX32" s="167">
        <v>56132</v>
      </c>
      <c r="AY32" s="167">
        <v>329991</v>
      </c>
      <c r="AZ32" s="167">
        <v>0</v>
      </c>
      <c r="BA32" s="167">
        <v>5231</v>
      </c>
      <c r="BB32" s="167">
        <v>265920</v>
      </c>
      <c r="BC32" s="167">
        <v>0</v>
      </c>
      <c r="BD32" s="167">
        <v>21647</v>
      </c>
      <c r="BE32" s="167">
        <v>117807</v>
      </c>
      <c r="BF32" s="167">
        <v>0</v>
      </c>
      <c r="BG32" s="167">
        <v>740596</v>
      </c>
      <c r="BH32" s="167">
        <v>2947552</v>
      </c>
      <c r="BI32" s="167">
        <v>0</v>
      </c>
      <c r="BJ32" s="167">
        <v>0</v>
      </c>
      <c r="BK32" s="167">
        <v>0</v>
      </c>
      <c r="BL32" s="167">
        <v>0</v>
      </c>
      <c r="BM32" s="167">
        <v>0</v>
      </c>
      <c r="BN32" s="167">
        <v>0</v>
      </c>
      <c r="BO32" s="167">
        <v>0</v>
      </c>
      <c r="BP32" s="167">
        <v>0</v>
      </c>
      <c r="BQ32" s="167">
        <v>0</v>
      </c>
      <c r="BR32" s="167">
        <v>0</v>
      </c>
      <c r="BS32" s="167">
        <v>0</v>
      </c>
      <c r="BT32" s="167">
        <v>0</v>
      </c>
      <c r="BU32" s="167">
        <v>8523</v>
      </c>
      <c r="BV32" s="167">
        <v>0</v>
      </c>
      <c r="BW32" s="167">
        <v>38971</v>
      </c>
      <c r="BX32" s="167">
        <v>49224</v>
      </c>
      <c r="BY32" s="167">
        <v>0</v>
      </c>
      <c r="BZ32" s="167">
        <v>0</v>
      </c>
      <c r="CA32" s="167">
        <v>15462</v>
      </c>
      <c r="CB32" s="167">
        <v>0</v>
      </c>
      <c r="CC32" s="167">
        <v>0</v>
      </c>
      <c r="CD32" s="167">
        <v>55117</v>
      </c>
      <c r="CE32" s="167">
        <v>0</v>
      </c>
      <c r="CF32" s="167">
        <v>0</v>
      </c>
      <c r="CG32" s="167">
        <v>0</v>
      </c>
      <c r="CH32" s="167">
        <v>0</v>
      </c>
      <c r="CI32" s="167">
        <v>0</v>
      </c>
      <c r="CJ32" s="167">
        <v>0</v>
      </c>
      <c r="CK32" s="167">
        <v>0</v>
      </c>
      <c r="CL32" s="167">
        <v>0</v>
      </c>
      <c r="CM32" s="167">
        <v>167297</v>
      </c>
      <c r="CN32" s="167">
        <v>3114849</v>
      </c>
      <c r="CO32" s="167">
        <v>115095</v>
      </c>
      <c r="CP32" s="167">
        <v>6748534</v>
      </c>
      <c r="CQ32" s="167">
        <v>0</v>
      </c>
      <c r="CR32" s="167">
        <v>0</v>
      </c>
      <c r="CS32" s="167">
        <v>0</v>
      </c>
      <c r="CT32" s="167">
        <v>0</v>
      </c>
      <c r="CU32" s="167">
        <v>0</v>
      </c>
      <c r="CV32" s="167">
        <v>0</v>
      </c>
      <c r="CW32" s="167">
        <v>519491</v>
      </c>
      <c r="CX32" s="167">
        <v>2169503</v>
      </c>
      <c r="CY32" s="167">
        <v>199650</v>
      </c>
      <c r="CZ32" s="167">
        <v>0</v>
      </c>
      <c r="DA32" s="167">
        <v>0</v>
      </c>
      <c r="DB32" s="167">
        <v>61170</v>
      </c>
      <c r="DC32" s="167">
        <v>0</v>
      </c>
      <c r="DD32" s="167">
        <v>0</v>
      </c>
      <c r="DE32" s="167">
        <v>0</v>
      </c>
      <c r="DF32" s="167">
        <v>0</v>
      </c>
      <c r="DG32" s="167">
        <v>0</v>
      </c>
      <c r="DH32" s="167">
        <v>0</v>
      </c>
      <c r="DI32" s="167">
        <v>0</v>
      </c>
      <c r="DJ32" s="167">
        <v>9813443</v>
      </c>
      <c r="DK32" s="167">
        <v>0</v>
      </c>
      <c r="DL32" s="167">
        <v>0</v>
      </c>
      <c r="DM32" s="167">
        <v>0</v>
      </c>
      <c r="DN32" s="167">
        <v>0</v>
      </c>
      <c r="DO32" s="167">
        <v>0</v>
      </c>
      <c r="DP32" s="167">
        <v>0</v>
      </c>
      <c r="DQ32" s="167">
        <v>0</v>
      </c>
      <c r="DR32" s="167">
        <v>0</v>
      </c>
      <c r="DS32" s="167">
        <v>0</v>
      </c>
      <c r="DT32" s="167">
        <v>0</v>
      </c>
      <c r="DU32" s="167">
        <v>0</v>
      </c>
      <c r="DV32" s="167">
        <v>0</v>
      </c>
      <c r="DW32" s="167">
        <v>0</v>
      </c>
      <c r="DX32" s="167">
        <v>0</v>
      </c>
      <c r="DY32" s="167">
        <v>0</v>
      </c>
      <c r="DZ32" s="167">
        <v>224235</v>
      </c>
      <c r="EA32" s="167">
        <v>0</v>
      </c>
      <c r="EB32" s="167">
        <v>0</v>
      </c>
      <c r="EC32" s="167">
        <v>224235</v>
      </c>
      <c r="ED32" s="167">
        <v>13152527</v>
      </c>
    </row>
    <row r="33" spans="1:134" ht="13.8" x14ac:dyDescent="0.25">
      <c r="A33" s="163" t="s">
        <v>171</v>
      </c>
      <c r="B33" s="163" t="s">
        <v>170</v>
      </c>
      <c r="C33" s="164">
        <v>45473</v>
      </c>
      <c r="D33" s="167">
        <v>511339</v>
      </c>
      <c r="E33" s="167">
        <v>473594</v>
      </c>
      <c r="F33" s="167">
        <v>0</v>
      </c>
      <c r="G33" s="167">
        <v>74547</v>
      </c>
      <c r="H33" s="167">
        <v>311324</v>
      </c>
      <c r="I33" s="167">
        <v>28650</v>
      </c>
      <c r="J33" s="167">
        <v>0</v>
      </c>
      <c r="K33" s="167">
        <v>0</v>
      </c>
      <c r="L33" s="167">
        <v>0</v>
      </c>
      <c r="M33" s="167">
        <v>202282</v>
      </c>
      <c r="N33" s="167">
        <v>104109</v>
      </c>
      <c r="O33" s="167">
        <v>0</v>
      </c>
      <c r="P33" s="167">
        <v>0</v>
      </c>
      <c r="Q33" s="167">
        <v>0</v>
      </c>
      <c r="R33" s="167">
        <v>56171</v>
      </c>
      <c r="S33" s="167">
        <v>0</v>
      </c>
      <c r="T33" s="167">
        <v>0</v>
      </c>
      <c r="U33" s="167">
        <v>0</v>
      </c>
      <c r="V33" s="167">
        <v>0</v>
      </c>
      <c r="W33" s="167">
        <v>8210</v>
      </c>
      <c r="X33" s="167">
        <v>0</v>
      </c>
      <c r="Y33" s="167">
        <v>21723</v>
      </c>
      <c r="Z33" s="167">
        <v>259134</v>
      </c>
      <c r="AA33" s="167">
        <v>45526</v>
      </c>
      <c r="AB33" s="167">
        <v>54215</v>
      </c>
      <c r="AC33" s="167">
        <v>2150824</v>
      </c>
      <c r="AD33" s="167">
        <v>0</v>
      </c>
      <c r="AE33" s="167">
        <v>0</v>
      </c>
      <c r="AF33" s="167">
        <v>0</v>
      </c>
      <c r="AG33" s="167">
        <v>0</v>
      </c>
      <c r="AH33" s="167">
        <v>0</v>
      </c>
      <c r="AI33" s="167">
        <v>0</v>
      </c>
      <c r="AJ33" s="167">
        <v>0</v>
      </c>
      <c r="AK33" s="167">
        <v>0</v>
      </c>
      <c r="AL33" s="167">
        <v>0</v>
      </c>
      <c r="AM33" s="167">
        <v>0</v>
      </c>
      <c r="AN33" s="167">
        <v>0</v>
      </c>
      <c r="AO33" s="167">
        <v>0</v>
      </c>
      <c r="AP33" s="167">
        <v>0</v>
      </c>
      <c r="AQ33" s="167">
        <v>56132</v>
      </c>
      <c r="AR33" s="167">
        <v>0</v>
      </c>
      <c r="AS33" s="167">
        <v>0</v>
      </c>
      <c r="AT33" s="167">
        <v>0</v>
      </c>
      <c r="AU33" s="167">
        <v>0</v>
      </c>
      <c r="AV33" s="167">
        <v>0</v>
      </c>
      <c r="AW33" s="167">
        <v>0</v>
      </c>
      <c r="AX33" s="167">
        <v>56132</v>
      </c>
      <c r="AY33" s="167">
        <v>329991</v>
      </c>
      <c r="AZ33" s="167">
        <v>0</v>
      </c>
      <c r="BA33" s="167">
        <v>5231</v>
      </c>
      <c r="BB33" s="167">
        <v>265920</v>
      </c>
      <c r="BC33" s="167">
        <v>0</v>
      </c>
      <c r="BD33" s="167">
        <v>21647</v>
      </c>
      <c r="BE33" s="167">
        <v>117807</v>
      </c>
      <c r="BF33" s="167">
        <v>0</v>
      </c>
      <c r="BG33" s="167">
        <v>740596</v>
      </c>
      <c r="BH33" s="167">
        <v>2947552</v>
      </c>
      <c r="BI33" s="167">
        <v>0</v>
      </c>
      <c r="BJ33" s="167">
        <v>0</v>
      </c>
      <c r="BK33" s="167">
        <v>0</v>
      </c>
      <c r="BL33" s="167">
        <v>0</v>
      </c>
      <c r="BM33" s="167">
        <v>0</v>
      </c>
      <c r="BN33" s="167">
        <v>0</v>
      </c>
      <c r="BO33" s="167">
        <v>0</v>
      </c>
      <c r="BP33" s="167">
        <v>0</v>
      </c>
      <c r="BQ33" s="167">
        <v>0</v>
      </c>
      <c r="BR33" s="167">
        <v>0</v>
      </c>
      <c r="BS33" s="167">
        <v>0</v>
      </c>
      <c r="BT33" s="167">
        <v>0</v>
      </c>
      <c r="BU33" s="167">
        <v>8523</v>
      </c>
      <c r="BV33" s="167">
        <v>0</v>
      </c>
      <c r="BW33" s="167">
        <v>38971</v>
      </c>
      <c r="BX33" s="167">
        <v>49224</v>
      </c>
      <c r="BY33" s="167">
        <v>0</v>
      </c>
      <c r="BZ33" s="167">
        <v>0</v>
      </c>
      <c r="CA33" s="167">
        <v>15462</v>
      </c>
      <c r="CB33" s="167">
        <v>0</v>
      </c>
      <c r="CC33" s="167">
        <v>0</v>
      </c>
      <c r="CD33" s="167">
        <v>55117</v>
      </c>
      <c r="CE33" s="167">
        <v>0</v>
      </c>
      <c r="CF33" s="167">
        <v>0</v>
      </c>
      <c r="CG33" s="167">
        <v>0</v>
      </c>
      <c r="CH33" s="167">
        <v>0</v>
      </c>
      <c r="CI33" s="167">
        <v>0</v>
      </c>
      <c r="CJ33" s="167">
        <v>0</v>
      </c>
      <c r="CK33" s="167">
        <v>0</v>
      </c>
      <c r="CL33" s="167">
        <v>0</v>
      </c>
      <c r="CM33" s="167">
        <v>167297</v>
      </c>
      <c r="CN33" s="167">
        <v>3114849</v>
      </c>
      <c r="CO33" s="167">
        <v>115095</v>
      </c>
      <c r="CP33" s="167">
        <v>6748534</v>
      </c>
      <c r="CQ33" s="167">
        <v>0</v>
      </c>
      <c r="CR33" s="167">
        <v>0</v>
      </c>
      <c r="CS33" s="167">
        <v>0</v>
      </c>
      <c r="CT33" s="167">
        <v>0</v>
      </c>
      <c r="CU33" s="167">
        <v>0</v>
      </c>
      <c r="CV33" s="167">
        <v>0</v>
      </c>
      <c r="CW33" s="167">
        <v>519491</v>
      </c>
      <c r="CX33" s="167">
        <v>2169503</v>
      </c>
      <c r="CY33" s="167">
        <v>199650</v>
      </c>
      <c r="CZ33" s="167">
        <v>0</v>
      </c>
      <c r="DA33" s="167">
        <v>0</v>
      </c>
      <c r="DB33" s="167">
        <v>61170</v>
      </c>
      <c r="DC33" s="167">
        <v>0</v>
      </c>
      <c r="DD33" s="167">
        <v>0</v>
      </c>
      <c r="DE33" s="167">
        <v>0</v>
      </c>
      <c r="DF33" s="167">
        <v>0</v>
      </c>
      <c r="DG33" s="167">
        <v>0</v>
      </c>
      <c r="DH33" s="167">
        <v>0</v>
      </c>
      <c r="DI33" s="167">
        <v>0</v>
      </c>
      <c r="DJ33" s="167">
        <v>9813443</v>
      </c>
      <c r="DK33" s="167">
        <v>0</v>
      </c>
      <c r="DL33" s="167">
        <v>0</v>
      </c>
      <c r="DM33" s="167">
        <v>0</v>
      </c>
      <c r="DN33" s="167">
        <v>0</v>
      </c>
      <c r="DO33" s="167">
        <v>0</v>
      </c>
      <c r="DP33" s="167">
        <v>0</v>
      </c>
      <c r="DQ33" s="167">
        <v>0</v>
      </c>
      <c r="DR33" s="167">
        <v>0</v>
      </c>
      <c r="DS33" s="167">
        <v>0</v>
      </c>
      <c r="DT33" s="167">
        <v>0</v>
      </c>
      <c r="DU33" s="167">
        <v>0</v>
      </c>
      <c r="DV33" s="167">
        <v>0</v>
      </c>
      <c r="DW33" s="167">
        <v>0</v>
      </c>
      <c r="DX33" s="167">
        <v>0</v>
      </c>
      <c r="DY33" s="167">
        <v>0</v>
      </c>
      <c r="DZ33" s="167">
        <v>224235</v>
      </c>
      <c r="EA33" s="167">
        <v>0</v>
      </c>
      <c r="EB33" s="167">
        <v>0</v>
      </c>
      <c r="EC33" s="167">
        <v>224235</v>
      </c>
      <c r="ED33" s="167">
        <v>13152527</v>
      </c>
    </row>
    <row r="34" spans="1:134" ht="13.8" x14ac:dyDescent="0.25">
      <c r="A34" s="163" t="s">
        <v>172</v>
      </c>
      <c r="B34" s="163" t="s">
        <v>170</v>
      </c>
      <c r="C34" s="164">
        <v>45473</v>
      </c>
      <c r="D34" s="167">
        <v>511339</v>
      </c>
      <c r="E34" s="167">
        <v>473594</v>
      </c>
      <c r="F34" s="167">
        <v>0</v>
      </c>
      <c r="G34" s="167">
        <v>74547</v>
      </c>
      <c r="H34" s="167">
        <v>311324</v>
      </c>
      <c r="I34" s="167">
        <v>28650</v>
      </c>
      <c r="J34" s="167">
        <v>0</v>
      </c>
      <c r="K34" s="167">
        <v>0</v>
      </c>
      <c r="L34" s="167">
        <v>0</v>
      </c>
      <c r="M34" s="167">
        <v>202282</v>
      </c>
      <c r="N34" s="167">
        <v>104109</v>
      </c>
      <c r="O34" s="167">
        <v>0</v>
      </c>
      <c r="P34" s="167">
        <v>0</v>
      </c>
      <c r="Q34" s="167">
        <v>0</v>
      </c>
      <c r="R34" s="167">
        <v>56171</v>
      </c>
      <c r="S34" s="167">
        <v>0</v>
      </c>
      <c r="T34" s="167">
        <v>0</v>
      </c>
      <c r="U34" s="167">
        <v>0</v>
      </c>
      <c r="V34" s="167">
        <v>0</v>
      </c>
      <c r="W34" s="167">
        <v>8210</v>
      </c>
      <c r="X34" s="167">
        <v>0</v>
      </c>
      <c r="Y34" s="167">
        <v>21723</v>
      </c>
      <c r="Z34" s="167">
        <v>259134</v>
      </c>
      <c r="AA34" s="167">
        <v>45526</v>
      </c>
      <c r="AB34" s="167">
        <v>54215</v>
      </c>
      <c r="AC34" s="167">
        <v>2150824</v>
      </c>
      <c r="AD34" s="167">
        <v>0</v>
      </c>
      <c r="AE34" s="167">
        <v>0</v>
      </c>
      <c r="AF34" s="167">
        <v>0</v>
      </c>
      <c r="AG34" s="167">
        <v>0</v>
      </c>
      <c r="AH34" s="167">
        <v>0</v>
      </c>
      <c r="AI34" s="167">
        <v>0</v>
      </c>
      <c r="AJ34" s="167">
        <v>0</v>
      </c>
      <c r="AK34" s="167">
        <v>0</v>
      </c>
      <c r="AL34" s="167">
        <v>0</v>
      </c>
      <c r="AM34" s="167">
        <v>0</v>
      </c>
      <c r="AN34" s="167">
        <v>0</v>
      </c>
      <c r="AO34" s="167">
        <v>0</v>
      </c>
      <c r="AP34" s="167">
        <v>0</v>
      </c>
      <c r="AQ34" s="167">
        <v>56132</v>
      </c>
      <c r="AR34" s="167">
        <v>0</v>
      </c>
      <c r="AS34" s="167">
        <v>0</v>
      </c>
      <c r="AT34" s="167">
        <v>0</v>
      </c>
      <c r="AU34" s="167">
        <v>0</v>
      </c>
      <c r="AV34" s="167">
        <v>0</v>
      </c>
      <c r="AW34" s="167">
        <v>0</v>
      </c>
      <c r="AX34" s="167">
        <v>56132</v>
      </c>
      <c r="AY34" s="167">
        <v>329991</v>
      </c>
      <c r="AZ34" s="167">
        <v>0</v>
      </c>
      <c r="BA34" s="167">
        <v>5231</v>
      </c>
      <c r="BB34" s="167">
        <v>265920</v>
      </c>
      <c r="BC34" s="167">
        <v>0</v>
      </c>
      <c r="BD34" s="167">
        <v>21647</v>
      </c>
      <c r="BE34" s="167">
        <v>117807</v>
      </c>
      <c r="BF34" s="167">
        <v>0</v>
      </c>
      <c r="BG34" s="167">
        <v>740596</v>
      </c>
      <c r="BH34" s="167">
        <v>2947552</v>
      </c>
      <c r="BI34" s="167">
        <v>0</v>
      </c>
      <c r="BJ34" s="167">
        <v>0</v>
      </c>
      <c r="BK34" s="167">
        <v>0</v>
      </c>
      <c r="BL34" s="167">
        <v>0</v>
      </c>
      <c r="BM34" s="167">
        <v>0</v>
      </c>
      <c r="BN34" s="167">
        <v>0</v>
      </c>
      <c r="BO34" s="167">
        <v>0</v>
      </c>
      <c r="BP34" s="167">
        <v>0</v>
      </c>
      <c r="BQ34" s="167">
        <v>0</v>
      </c>
      <c r="BR34" s="167">
        <v>0</v>
      </c>
      <c r="BS34" s="167">
        <v>0</v>
      </c>
      <c r="BT34" s="167">
        <v>0</v>
      </c>
      <c r="BU34" s="167">
        <v>8523</v>
      </c>
      <c r="BV34" s="167">
        <v>0</v>
      </c>
      <c r="BW34" s="167">
        <v>38971</v>
      </c>
      <c r="BX34" s="167">
        <v>49224</v>
      </c>
      <c r="BY34" s="167">
        <v>0</v>
      </c>
      <c r="BZ34" s="167">
        <v>0</v>
      </c>
      <c r="CA34" s="167">
        <v>15462</v>
      </c>
      <c r="CB34" s="167">
        <v>0</v>
      </c>
      <c r="CC34" s="167">
        <v>0</v>
      </c>
      <c r="CD34" s="167">
        <v>55117</v>
      </c>
      <c r="CE34" s="167">
        <v>0</v>
      </c>
      <c r="CF34" s="167">
        <v>0</v>
      </c>
      <c r="CG34" s="167">
        <v>0</v>
      </c>
      <c r="CH34" s="167">
        <v>0</v>
      </c>
      <c r="CI34" s="167">
        <v>0</v>
      </c>
      <c r="CJ34" s="167">
        <v>0</v>
      </c>
      <c r="CK34" s="167">
        <v>0</v>
      </c>
      <c r="CL34" s="167">
        <v>0</v>
      </c>
      <c r="CM34" s="167">
        <v>167297</v>
      </c>
      <c r="CN34" s="167">
        <v>3114849</v>
      </c>
      <c r="CO34" s="167">
        <v>115095</v>
      </c>
      <c r="CP34" s="167">
        <v>6748534</v>
      </c>
      <c r="CQ34" s="167">
        <v>0</v>
      </c>
      <c r="CR34" s="167">
        <v>0</v>
      </c>
      <c r="CS34" s="167">
        <v>0</v>
      </c>
      <c r="CT34" s="167">
        <v>0</v>
      </c>
      <c r="CU34" s="167">
        <v>0</v>
      </c>
      <c r="CV34" s="167">
        <v>0</v>
      </c>
      <c r="CW34" s="167">
        <v>519491</v>
      </c>
      <c r="CX34" s="167">
        <v>2169503</v>
      </c>
      <c r="CY34" s="167">
        <v>199650</v>
      </c>
      <c r="CZ34" s="167">
        <v>0</v>
      </c>
      <c r="DA34" s="167">
        <v>0</v>
      </c>
      <c r="DB34" s="167">
        <v>61170</v>
      </c>
      <c r="DC34" s="167">
        <v>0</v>
      </c>
      <c r="DD34" s="167">
        <v>0</v>
      </c>
      <c r="DE34" s="167">
        <v>0</v>
      </c>
      <c r="DF34" s="167">
        <v>0</v>
      </c>
      <c r="DG34" s="167">
        <v>0</v>
      </c>
      <c r="DH34" s="167">
        <v>0</v>
      </c>
      <c r="DI34" s="167">
        <v>0</v>
      </c>
      <c r="DJ34" s="167">
        <v>9813443</v>
      </c>
      <c r="DK34" s="167">
        <v>0</v>
      </c>
      <c r="DL34" s="167">
        <v>0</v>
      </c>
      <c r="DM34" s="167">
        <v>0</v>
      </c>
      <c r="DN34" s="167">
        <v>0</v>
      </c>
      <c r="DO34" s="167">
        <v>0</v>
      </c>
      <c r="DP34" s="167">
        <v>0</v>
      </c>
      <c r="DQ34" s="167">
        <v>0</v>
      </c>
      <c r="DR34" s="167">
        <v>0</v>
      </c>
      <c r="DS34" s="167">
        <v>0</v>
      </c>
      <c r="DT34" s="167">
        <v>0</v>
      </c>
      <c r="DU34" s="167">
        <v>0</v>
      </c>
      <c r="DV34" s="167">
        <v>0</v>
      </c>
      <c r="DW34" s="167">
        <v>0</v>
      </c>
      <c r="DX34" s="167">
        <v>0</v>
      </c>
      <c r="DY34" s="167">
        <v>0</v>
      </c>
      <c r="DZ34" s="167">
        <v>224235</v>
      </c>
      <c r="EA34" s="167">
        <v>0</v>
      </c>
      <c r="EB34" s="167">
        <v>0</v>
      </c>
      <c r="EC34" s="167">
        <v>224235</v>
      </c>
      <c r="ED34" s="167">
        <v>13152527</v>
      </c>
    </row>
    <row r="35" spans="1:134" ht="13.8" x14ac:dyDescent="0.25">
      <c r="A35" s="163" t="s">
        <v>173</v>
      </c>
      <c r="B35" s="163" t="s">
        <v>174</v>
      </c>
      <c r="C35" s="164">
        <v>45473</v>
      </c>
      <c r="D35" s="167">
        <v>6322</v>
      </c>
      <c r="E35" s="167">
        <v>0</v>
      </c>
      <c r="F35" s="167">
        <v>0</v>
      </c>
      <c r="G35" s="167">
        <v>466</v>
      </c>
      <c r="H35" s="167">
        <v>146</v>
      </c>
      <c r="I35" s="167">
        <v>102</v>
      </c>
      <c r="J35" s="167">
        <v>20</v>
      </c>
      <c r="K35" s="167">
        <v>0</v>
      </c>
      <c r="L35" s="167">
        <v>103</v>
      </c>
      <c r="M35" s="167">
        <v>2811</v>
      </c>
      <c r="N35" s="167">
        <v>5600</v>
      </c>
      <c r="O35" s="167">
        <v>0</v>
      </c>
      <c r="P35" s="167">
        <v>104955</v>
      </c>
      <c r="Q35" s="167">
        <v>0</v>
      </c>
      <c r="R35" s="167">
        <v>69060</v>
      </c>
      <c r="S35" s="167">
        <v>59</v>
      </c>
      <c r="T35" s="167">
        <v>0</v>
      </c>
      <c r="U35" s="167">
        <v>3000</v>
      </c>
      <c r="V35" s="167">
        <v>0</v>
      </c>
      <c r="W35" s="167">
        <v>0</v>
      </c>
      <c r="X35" s="167">
        <v>451</v>
      </c>
      <c r="Y35" s="167">
        <v>17912</v>
      </c>
      <c r="Z35" s="167">
        <v>21072</v>
      </c>
      <c r="AA35" s="167">
        <v>737</v>
      </c>
      <c r="AB35" s="167">
        <v>0</v>
      </c>
      <c r="AC35" s="167">
        <v>232816</v>
      </c>
      <c r="AD35" s="167">
        <v>0</v>
      </c>
      <c r="AE35" s="167">
        <v>0</v>
      </c>
      <c r="AF35" s="167">
        <v>7555</v>
      </c>
      <c r="AG35" s="167">
        <v>0</v>
      </c>
      <c r="AH35" s="167">
        <v>764</v>
      </c>
      <c r="AI35" s="167">
        <v>240</v>
      </c>
      <c r="AJ35" s="167">
        <v>166</v>
      </c>
      <c r="AK35" s="167">
        <v>0</v>
      </c>
      <c r="AL35" s="167">
        <v>0</v>
      </c>
      <c r="AM35" s="167">
        <v>0</v>
      </c>
      <c r="AN35" s="167">
        <v>0</v>
      </c>
      <c r="AO35" s="167">
        <v>11127</v>
      </c>
      <c r="AP35" s="167">
        <v>0</v>
      </c>
      <c r="AQ35" s="167">
        <v>46903</v>
      </c>
      <c r="AR35" s="167">
        <v>0</v>
      </c>
      <c r="AS35" s="167">
        <v>0</v>
      </c>
      <c r="AT35" s="167">
        <v>0</v>
      </c>
      <c r="AU35" s="167">
        <v>0</v>
      </c>
      <c r="AV35" s="167">
        <v>0</v>
      </c>
      <c r="AW35" s="167">
        <v>0</v>
      </c>
      <c r="AX35" s="167">
        <v>66755</v>
      </c>
      <c r="AY35" s="167">
        <v>39299</v>
      </c>
      <c r="AZ35" s="167">
        <v>0</v>
      </c>
      <c r="BA35" s="167">
        <v>30000</v>
      </c>
      <c r="BB35" s="167">
        <v>87619</v>
      </c>
      <c r="BC35" s="167">
        <v>102597</v>
      </c>
      <c r="BD35" s="167">
        <v>2014</v>
      </c>
      <c r="BE35" s="167">
        <v>44815</v>
      </c>
      <c r="BF35" s="167">
        <v>0</v>
      </c>
      <c r="BG35" s="167">
        <v>306344</v>
      </c>
      <c r="BH35" s="167">
        <v>605915</v>
      </c>
      <c r="BI35" s="167">
        <v>0</v>
      </c>
      <c r="BJ35" s="167">
        <v>0</v>
      </c>
      <c r="BK35" s="167">
        <v>0</v>
      </c>
      <c r="BL35" s="167">
        <v>0</v>
      </c>
      <c r="BM35" s="167">
        <v>123458</v>
      </c>
      <c r="BN35" s="167">
        <v>0</v>
      </c>
      <c r="BO35" s="167">
        <v>0</v>
      </c>
      <c r="BP35" s="167">
        <v>57007</v>
      </c>
      <c r="BQ35" s="167">
        <v>18249</v>
      </c>
      <c r="BR35" s="167">
        <v>5724</v>
      </c>
      <c r="BS35" s="167">
        <v>3977</v>
      </c>
      <c r="BT35" s="167">
        <v>0</v>
      </c>
      <c r="BU35" s="167">
        <v>0</v>
      </c>
      <c r="BV35" s="167">
        <v>0</v>
      </c>
      <c r="BW35" s="167">
        <v>1140</v>
      </c>
      <c r="BX35" s="167">
        <v>515</v>
      </c>
      <c r="BY35" s="167">
        <v>0</v>
      </c>
      <c r="BZ35" s="167">
        <v>0</v>
      </c>
      <c r="CA35" s="167">
        <v>17207</v>
      </c>
      <c r="CB35" s="167">
        <v>0</v>
      </c>
      <c r="CC35" s="167">
        <v>0</v>
      </c>
      <c r="CD35" s="167">
        <v>34866</v>
      </c>
      <c r="CE35" s="167">
        <v>23751</v>
      </c>
      <c r="CF35" s="167">
        <v>0</v>
      </c>
      <c r="CG35" s="167">
        <v>0</v>
      </c>
      <c r="CH35" s="167">
        <v>0</v>
      </c>
      <c r="CI35" s="167">
        <v>0</v>
      </c>
      <c r="CJ35" s="167">
        <v>0</v>
      </c>
      <c r="CK35" s="167">
        <v>0</v>
      </c>
      <c r="CL35" s="167">
        <v>0</v>
      </c>
      <c r="CM35" s="167">
        <v>285894</v>
      </c>
      <c r="CN35" s="167">
        <v>891809</v>
      </c>
      <c r="CO35" s="167">
        <v>94924</v>
      </c>
      <c r="CP35" s="167">
        <v>6472</v>
      </c>
      <c r="CQ35" s="167">
        <v>0</v>
      </c>
      <c r="CR35" s="167">
        <v>394138</v>
      </c>
      <c r="CS35" s="167">
        <v>0</v>
      </c>
      <c r="CT35" s="167">
        <v>0</v>
      </c>
      <c r="CU35" s="167">
        <v>5328</v>
      </c>
      <c r="CV35" s="167">
        <v>17687</v>
      </c>
      <c r="CW35" s="167">
        <v>52609</v>
      </c>
      <c r="CX35" s="167">
        <v>16503</v>
      </c>
      <c r="CY35" s="167">
        <v>11465</v>
      </c>
      <c r="CZ35" s="167">
        <v>1093</v>
      </c>
      <c r="DA35" s="167">
        <v>0</v>
      </c>
      <c r="DB35" s="167">
        <v>1590</v>
      </c>
      <c r="DC35" s="167">
        <v>0</v>
      </c>
      <c r="DD35" s="167">
        <v>5719</v>
      </c>
      <c r="DE35" s="167">
        <v>0</v>
      </c>
      <c r="DF35" s="167">
        <v>0</v>
      </c>
      <c r="DG35" s="167">
        <v>0</v>
      </c>
      <c r="DH35" s="167">
        <v>0</v>
      </c>
      <c r="DI35" s="167">
        <v>11789</v>
      </c>
      <c r="DJ35" s="167">
        <v>619317</v>
      </c>
      <c r="DK35" s="167">
        <v>0</v>
      </c>
      <c r="DL35" s="167">
        <v>0</v>
      </c>
      <c r="DM35" s="167">
        <v>0</v>
      </c>
      <c r="DN35" s="167">
        <v>0</v>
      </c>
      <c r="DO35" s="167">
        <v>0</v>
      </c>
      <c r="DP35" s="167">
        <v>0</v>
      </c>
      <c r="DQ35" s="167">
        <v>0</v>
      </c>
      <c r="DR35" s="167">
        <v>0</v>
      </c>
      <c r="DS35" s="167">
        <v>0</v>
      </c>
      <c r="DT35" s="167">
        <v>0</v>
      </c>
      <c r="DU35" s="167">
        <v>0</v>
      </c>
      <c r="DV35" s="167">
        <v>0</v>
      </c>
      <c r="DW35" s="167">
        <v>0</v>
      </c>
      <c r="DX35" s="167">
        <v>0</v>
      </c>
      <c r="DY35" s="167">
        <v>0</v>
      </c>
      <c r="DZ35" s="167">
        <v>71942</v>
      </c>
      <c r="EA35" s="167">
        <v>0</v>
      </c>
      <c r="EB35" s="167">
        <v>0</v>
      </c>
      <c r="EC35" s="167">
        <v>71942</v>
      </c>
      <c r="ED35" s="167">
        <v>1583068</v>
      </c>
    </row>
    <row r="36" spans="1:134" ht="13.8" x14ac:dyDescent="0.25">
      <c r="A36" s="163" t="s">
        <v>175</v>
      </c>
      <c r="B36" s="163" t="s">
        <v>174</v>
      </c>
      <c r="C36" s="164">
        <v>45473</v>
      </c>
      <c r="D36" s="167">
        <v>5968</v>
      </c>
      <c r="E36" s="167">
        <v>0</v>
      </c>
      <c r="F36" s="167">
        <v>0</v>
      </c>
      <c r="G36" s="167">
        <v>399</v>
      </c>
      <c r="H36" s="167">
        <v>85</v>
      </c>
      <c r="I36" s="167">
        <v>117</v>
      </c>
      <c r="J36" s="167">
        <v>20</v>
      </c>
      <c r="K36" s="167">
        <v>0</v>
      </c>
      <c r="L36" s="167">
        <v>101</v>
      </c>
      <c r="M36" s="167">
        <v>4574</v>
      </c>
      <c r="N36" s="167">
        <v>7476</v>
      </c>
      <c r="O36" s="167">
        <v>0</v>
      </c>
      <c r="P36" s="167">
        <v>100280</v>
      </c>
      <c r="Q36" s="167">
        <v>0</v>
      </c>
      <c r="R36" s="167">
        <v>64660</v>
      </c>
      <c r="S36" s="167">
        <v>56</v>
      </c>
      <c r="T36" s="167">
        <v>0</v>
      </c>
      <c r="U36" s="167">
        <v>3000</v>
      </c>
      <c r="V36" s="167">
        <v>0</v>
      </c>
      <c r="W36" s="167">
        <v>0</v>
      </c>
      <c r="X36" s="167">
        <v>376</v>
      </c>
      <c r="Y36" s="167">
        <v>18827</v>
      </c>
      <c r="Z36" s="167">
        <v>22550</v>
      </c>
      <c r="AA36" s="167">
        <v>724</v>
      </c>
      <c r="AB36" s="167">
        <v>0</v>
      </c>
      <c r="AC36" s="167">
        <v>229213</v>
      </c>
      <c r="AD36" s="167">
        <v>0</v>
      </c>
      <c r="AE36" s="167">
        <v>0</v>
      </c>
      <c r="AF36" s="167">
        <v>7131</v>
      </c>
      <c r="AG36" s="167">
        <v>0</v>
      </c>
      <c r="AH36" s="167">
        <v>657</v>
      </c>
      <c r="AI36" s="167">
        <v>140</v>
      </c>
      <c r="AJ36" s="167">
        <v>194</v>
      </c>
      <c r="AK36" s="167">
        <v>0</v>
      </c>
      <c r="AL36" s="167">
        <v>0</v>
      </c>
      <c r="AM36" s="167">
        <v>0</v>
      </c>
      <c r="AN36" s="167">
        <v>0</v>
      </c>
      <c r="AO36" s="167">
        <v>14356</v>
      </c>
      <c r="AP36" s="167">
        <v>0</v>
      </c>
      <c r="AQ36" s="167">
        <v>41348</v>
      </c>
      <c r="AR36" s="167">
        <v>0</v>
      </c>
      <c r="AS36" s="167">
        <v>0</v>
      </c>
      <c r="AT36" s="167">
        <v>0</v>
      </c>
      <c r="AU36" s="167">
        <v>0</v>
      </c>
      <c r="AV36" s="167">
        <v>0</v>
      </c>
      <c r="AW36" s="167">
        <v>0</v>
      </c>
      <c r="AX36" s="167">
        <v>63826</v>
      </c>
      <c r="AY36" s="167">
        <v>35892</v>
      </c>
      <c r="AZ36" s="167">
        <v>0</v>
      </c>
      <c r="BA36" s="167">
        <v>30000</v>
      </c>
      <c r="BB36" s="167">
        <v>87609</v>
      </c>
      <c r="BC36" s="167">
        <v>98337</v>
      </c>
      <c r="BD36" s="167">
        <v>1925</v>
      </c>
      <c r="BE36" s="167">
        <v>45515</v>
      </c>
      <c r="BF36" s="167">
        <v>0</v>
      </c>
      <c r="BG36" s="167">
        <v>299278</v>
      </c>
      <c r="BH36" s="167">
        <v>592317</v>
      </c>
      <c r="BI36" s="167">
        <v>0</v>
      </c>
      <c r="BJ36" s="167">
        <v>0</v>
      </c>
      <c r="BK36" s="167">
        <v>0</v>
      </c>
      <c r="BL36" s="167">
        <v>0</v>
      </c>
      <c r="BM36" s="167">
        <v>115432</v>
      </c>
      <c r="BN36" s="167">
        <v>0</v>
      </c>
      <c r="BO36" s="167">
        <v>0</v>
      </c>
      <c r="BP36" s="167">
        <v>43137</v>
      </c>
      <c r="BQ36" s="167">
        <v>14616</v>
      </c>
      <c r="BR36" s="167">
        <v>3103</v>
      </c>
      <c r="BS36" s="167">
        <v>4306</v>
      </c>
      <c r="BT36" s="167">
        <v>0</v>
      </c>
      <c r="BU36" s="167">
        <v>0</v>
      </c>
      <c r="BV36" s="167">
        <v>0</v>
      </c>
      <c r="BW36" s="167">
        <v>4120</v>
      </c>
      <c r="BX36" s="167">
        <v>5587</v>
      </c>
      <c r="BY36" s="167">
        <v>0</v>
      </c>
      <c r="BZ36" s="167">
        <v>0</v>
      </c>
      <c r="CA36" s="167">
        <v>17657</v>
      </c>
      <c r="CB36" s="167">
        <v>0</v>
      </c>
      <c r="CC36" s="167">
        <v>0</v>
      </c>
      <c r="CD36" s="167">
        <v>27719</v>
      </c>
      <c r="CE36" s="167">
        <v>26568</v>
      </c>
      <c r="CF36" s="167">
        <v>0</v>
      </c>
      <c r="CG36" s="167">
        <v>0</v>
      </c>
      <c r="CH36" s="167">
        <v>0</v>
      </c>
      <c r="CI36" s="167">
        <v>0</v>
      </c>
      <c r="CJ36" s="167">
        <v>0</v>
      </c>
      <c r="CK36" s="167">
        <v>190</v>
      </c>
      <c r="CL36" s="167">
        <v>0</v>
      </c>
      <c r="CM36" s="167">
        <v>262435</v>
      </c>
      <c r="CN36" s="167">
        <v>854752</v>
      </c>
      <c r="CO36" s="167">
        <v>33758</v>
      </c>
      <c r="CP36" s="167">
        <v>71129</v>
      </c>
      <c r="CQ36" s="167">
        <v>0</v>
      </c>
      <c r="CR36" s="167">
        <v>370796</v>
      </c>
      <c r="CS36" s="167">
        <v>0</v>
      </c>
      <c r="CT36" s="167">
        <v>0</v>
      </c>
      <c r="CU36" s="167">
        <v>5029</v>
      </c>
      <c r="CV36" s="167">
        <v>17994</v>
      </c>
      <c r="CW36" s="167">
        <v>46120</v>
      </c>
      <c r="CX36" s="167">
        <v>9790</v>
      </c>
      <c r="CY36" s="167">
        <v>13588</v>
      </c>
      <c r="CZ36" s="167">
        <v>1609</v>
      </c>
      <c r="DA36" s="167">
        <v>0</v>
      </c>
      <c r="DB36" s="167">
        <v>1858</v>
      </c>
      <c r="DC36" s="167">
        <v>0</v>
      </c>
      <c r="DD36" s="167">
        <v>5671</v>
      </c>
      <c r="DE36" s="167">
        <v>0</v>
      </c>
      <c r="DF36" s="167">
        <v>0</v>
      </c>
      <c r="DG36" s="167">
        <v>0</v>
      </c>
      <c r="DH36" s="167">
        <v>0</v>
      </c>
      <c r="DI36" s="167">
        <v>17624</v>
      </c>
      <c r="DJ36" s="167">
        <v>594966</v>
      </c>
      <c r="DK36" s="167">
        <v>0</v>
      </c>
      <c r="DL36" s="167">
        <v>39</v>
      </c>
      <c r="DM36" s="167">
        <v>0</v>
      </c>
      <c r="DN36" s="167">
        <v>0</v>
      </c>
      <c r="DO36" s="167">
        <v>0</v>
      </c>
      <c r="DP36" s="167">
        <v>0</v>
      </c>
      <c r="DQ36" s="167">
        <v>0</v>
      </c>
      <c r="DR36" s="167">
        <v>0</v>
      </c>
      <c r="DS36" s="167">
        <v>0</v>
      </c>
      <c r="DT36" s="167">
        <v>0</v>
      </c>
      <c r="DU36" s="167">
        <v>0</v>
      </c>
      <c r="DV36" s="167">
        <v>0</v>
      </c>
      <c r="DW36" s="167">
        <v>0</v>
      </c>
      <c r="DX36" s="167">
        <v>0</v>
      </c>
      <c r="DY36" s="167">
        <v>0</v>
      </c>
      <c r="DZ36" s="167">
        <v>68544</v>
      </c>
      <c r="EA36" s="167">
        <v>260</v>
      </c>
      <c r="EB36" s="167">
        <v>0</v>
      </c>
      <c r="EC36" s="167">
        <v>68843</v>
      </c>
      <c r="ED36" s="167">
        <v>1518561</v>
      </c>
    </row>
    <row r="37" spans="1:134" ht="13.8" x14ac:dyDescent="0.25">
      <c r="A37" s="163" t="s">
        <v>176</v>
      </c>
      <c r="B37" s="163" t="s">
        <v>174</v>
      </c>
      <c r="C37" s="164">
        <v>45473</v>
      </c>
      <c r="D37" s="167">
        <v>6378</v>
      </c>
      <c r="E37" s="167">
        <v>0</v>
      </c>
      <c r="F37" s="167">
        <v>0</v>
      </c>
      <c r="G37" s="167">
        <v>445</v>
      </c>
      <c r="H37" s="167">
        <v>325</v>
      </c>
      <c r="I37" s="167">
        <v>95</v>
      </c>
      <c r="J37" s="167">
        <v>0</v>
      </c>
      <c r="K37" s="167">
        <v>0</v>
      </c>
      <c r="L37" s="167">
        <v>103</v>
      </c>
      <c r="M37" s="167">
        <v>3983</v>
      </c>
      <c r="N37" s="167">
        <v>6523</v>
      </c>
      <c r="O37" s="167">
        <v>0</v>
      </c>
      <c r="P37" s="167">
        <v>101296</v>
      </c>
      <c r="Q37" s="167">
        <v>0</v>
      </c>
      <c r="R37" s="167">
        <v>110185</v>
      </c>
      <c r="S37" s="167">
        <v>60</v>
      </c>
      <c r="T37" s="167">
        <v>0</v>
      </c>
      <c r="U37" s="167">
        <v>3000</v>
      </c>
      <c r="V37" s="167">
        <v>0</v>
      </c>
      <c r="W37" s="167">
        <v>0</v>
      </c>
      <c r="X37" s="167">
        <v>417</v>
      </c>
      <c r="Y37" s="167">
        <v>16380</v>
      </c>
      <c r="Z37" s="167">
        <v>13784</v>
      </c>
      <c r="AA37" s="167">
        <v>771</v>
      </c>
      <c r="AB37" s="167">
        <v>0</v>
      </c>
      <c r="AC37" s="167">
        <v>263745</v>
      </c>
      <c r="AD37" s="167">
        <v>0</v>
      </c>
      <c r="AE37" s="167">
        <v>0</v>
      </c>
      <c r="AF37" s="167">
        <v>7621</v>
      </c>
      <c r="AG37" s="167">
        <v>0</v>
      </c>
      <c r="AH37" s="167">
        <v>732</v>
      </c>
      <c r="AI37" s="167">
        <v>534</v>
      </c>
      <c r="AJ37" s="167">
        <v>157</v>
      </c>
      <c r="AK37" s="167">
        <v>0</v>
      </c>
      <c r="AL37" s="167">
        <v>0</v>
      </c>
      <c r="AM37" s="167">
        <v>0</v>
      </c>
      <c r="AN37" s="167">
        <v>0</v>
      </c>
      <c r="AO37" s="167">
        <v>11348</v>
      </c>
      <c r="AP37" s="167">
        <v>0</v>
      </c>
      <c r="AQ37" s="167">
        <v>46787</v>
      </c>
      <c r="AR37" s="167">
        <v>0</v>
      </c>
      <c r="AS37" s="167">
        <v>0</v>
      </c>
      <c r="AT37" s="167">
        <v>0</v>
      </c>
      <c r="AU37" s="167">
        <v>0</v>
      </c>
      <c r="AV37" s="167">
        <v>0</v>
      </c>
      <c r="AW37" s="167">
        <v>0</v>
      </c>
      <c r="AX37" s="167">
        <v>67179</v>
      </c>
      <c r="AY37" s="167">
        <v>39814</v>
      </c>
      <c r="AZ37" s="167">
        <v>0</v>
      </c>
      <c r="BA37" s="167">
        <v>10479</v>
      </c>
      <c r="BB37" s="167">
        <v>28644</v>
      </c>
      <c r="BC37" s="167">
        <v>101750</v>
      </c>
      <c r="BD37" s="167">
        <v>1937</v>
      </c>
      <c r="BE37" s="167">
        <v>69458</v>
      </c>
      <c r="BF37" s="167">
        <v>0</v>
      </c>
      <c r="BG37" s="167">
        <v>252082</v>
      </c>
      <c r="BH37" s="167">
        <v>583006</v>
      </c>
      <c r="BI37" s="167">
        <v>0</v>
      </c>
      <c r="BJ37" s="167">
        <v>0</v>
      </c>
      <c r="BK37" s="167">
        <v>0</v>
      </c>
      <c r="BL37" s="167">
        <v>0</v>
      </c>
      <c r="BM37" s="167">
        <v>126711</v>
      </c>
      <c r="BN37" s="167">
        <v>0</v>
      </c>
      <c r="BO37" s="167">
        <v>0</v>
      </c>
      <c r="BP37" s="167">
        <v>79579</v>
      </c>
      <c r="BQ37" s="167">
        <v>19823</v>
      </c>
      <c r="BR37" s="167">
        <v>14467</v>
      </c>
      <c r="BS37" s="167">
        <v>4246</v>
      </c>
      <c r="BT37" s="167">
        <v>0</v>
      </c>
      <c r="BU37" s="167">
        <v>0</v>
      </c>
      <c r="BV37" s="167">
        <v>0</v>
      </c>
      <c r="BW37" s="167">
        <v>180</v>
      </c>
      <c r="BX37" s="167">
        <v>0</v>
      </c>
      <c r="BY37" s="167">
        <v>0</v>
      </c>
      <c r="BZ37" s="167">
        <v>0</v>
      </c>
      <c r="CA37" s="167">
        <v>14937</v>
      </c>
      <c r="CB37" s="167">
        <v>0</v>
      </c>
      <c r="CC37" s="167">
        <v>0</v>
      </c>
      <c r="CD37" s="167">
        <v>47929</v>
      </c>
      <c r="CE37" s="167">
        <v>12213</v>
      </c>
      <c r="CF37" s="167">
        <v>0</v>
      </c>
      <c r="CG37" s="167">
        <v>0</v>
      </c>
      <c r="CH37" s="167">
        <v>0</v>
      </c>
      <c r="CI37" s="167">
        <v>0</v>
      </c>
      <c r="CJ37" s="167">
        <v>0</v>
      </c>
      <c r="CK37" s="167">
        <v>2822</v>
      </c>
      <c r="CL37" s="167">
        <v>0</v>
      </c>
      <c r="CM37" s="167">
        <v>322907</v>
      </c>
      <c r="CN37" s="167">
        <v>905913</v>
      </c>
      <c r="CO37" s="167">
        <v>91810</v>
      </c>
      <c r="CP37" s="167">
        <v>3693</v>
      </c>
      <c r="CQ37" s="167">
        <v>0</v>
      </c>
      <c r="CR37" s="167">
        <v>350084</v>
      </c>
      <c r="CS37" s="167">
        <v>0</v>
      </c>
      <c r="CT37" s="167">
        <v>0</v>
      </c>
      <c r="CU37" s="167">
        <v>5375</v>
      </c>
      <c r="CV37" s="167">
        <v>19404</v>
      </c>
      <c r="CW37" s="167">
        <v>45366</v>
      </c>
      <c r="CX37" s="167">
        <v>33108</v>
      </c>
      <c r="CY37" s="167">
        <v>9717</v>
      </c>
      <c r="CZ37" s="167">
        <v>488</v>
      </c>
      <c r="DA37" s="167">
        <v>0</v>
      </c>
      <c r="DB37" s="167">
        <v>2335</v>
      </c>
      <c r="DC37" s="167">
        <v>0</v>
      </c>
      <c r="DD37" s="167">
        <v>5670</v>
      </c>
      <c r="DE37" s="167">
        <v>0</v>
      </c>
      <c r="DF37" s="167">
        <v>0</v>
      </c>
      <c r="DG37" s="167">
        <v>0</v>
      </c>
      <c r="DH37" s="167">
        <v>0</v>
      </c>
      <c r="DI37" s="167">
        <v>13736</v>
      </c>
      <c r="DJ37" s="167">
        <v>580786</v>
      </c>
      <c r="DK37" s="167">
        <v>0</v>
      </c>
      <c r="DL37" s="167">
        <v>1807</v>
      </c>
      <c r="DM37" s="167">
        <v>0</v>
      </c>
      <c r="DN37" s="167">
        <v>0</v>
      </c>
      <c r="DO37" s="167">
        <v>0</v>
      </c>
      <c r="DP37" s="167">
        <v>0</v>
      </c>
      <c r="DQ37" s="167">
        <v>0</v>
      </c>
      <c r="DR37" s="167">
        <v>0</v>
      </c>
      <c r="DS37" s="167">
        <v>0</v>
      </c>
      <c r="DT37" s="167">
        <v>0</v>
      </c>
      <c r="DU37" s="167">
        <v>0</v>
      </c>
      <c r="DV37" s="167">
        <v>0</v>
      </c>
      <c r="DW37" s="167">
        <v>0</v>
      </c>
      <c r="DX37" s="167">
        <v>0</v>
      </c>
      <c r="DY37" s="167">
        <v>0</v>
      </c>
      <c r="DZ37" s="167">
        <v>74267</v>
      </c>
      <c r="EA37" s="167">
        <v>325</v>
      </c>
      <c r="EB37" s="167">
        <v>826</v>
      </c>
      <c r="EC37" s="167">
        <v>77225</v>
      </c>
      <c r="ED37" s="167">
        <v>1563924</v>
      </c>
    </row>
    <row r="38" spans="1:134" ht="13.8" x14ac:dyDescent="0.25">
      <c r="A38" s="163" t="s">
        <v>177</v>
      </c>
      <c r="B38" s="163" t="s">
        <v>174</v>
      </c>
      <c r="C38" s="164">
        <v>45473</v>
      </c>
      <c r="D38" s="167">
        <v>5431</v>
      </c>
      <c r="E38" s="167">
        <v>0</v>
      </c>
      <c r="F38" s="167">
        <v>0</v>
      </c>
      <c r="G38" s="167">
        <v>362</v>
      </c>
      <c r="H38" s="167">
        <v>89</v>
      </c>
      <c r="I38" s="167">
        <v>95</v>
      </c>
      <c r="J38" s="167">
        <v>0</v>
      </c>
      <c r="K38" s="167">
        <v>0</v>
      </c>
      <c r="L38" s="167">
        <v>99</v>
      </c>
      <c r="M38" s="167">
        <v>2935</v>
      </c>
      <c r="N38" s="167">
        <v>5216</v>
      </c>
      <c r="O38" s="167">
        <v>0</v>
      </c>
      <c r="P38" s="167">
        <v>81127</v>
      </c>
      <c r="Q38" s="167">
        <v>0</v>
      </c>
      <c r="R38" s="167">
        <v>93433</v>
      </c>
      <c r="S38" s="167">
        <v>51</v>
      </c>
      <c r="T38" s="167">
        <v>0</v>
      </c>
      <c r="U38" s="167">
        <v>3000</v>
      </c>
      <c r="V38" s="167">
        <v>0</v>
      </c>
      <c r="W38" s="167">
        <v>0</v>
      </c>
      <c r="X38" s="167">
        <v>457</v>
      </c>
      <c r="Y38" s="167">
        <v>14971</v>
      </c>
      <c r="Z38" s="167">
        <v>10839</v>
      </c>
      <c r="AA38" s="167">
        <v>713</v>
      </c>
      <c r="AB38" s="167">
        <v>0</v>
      </c>
      <c r="AC38" s="167">
        <v>218818</v>
      </c>
      <c r="AD38" s="167">
        <v>0</v>
      </c>
      <c r="AE38" s="167">
        <v>0</v>
      </c>
      <c r="AF38" s="167">
        <v>6490</v>
      </c>
      <c r="AG38" s="167">
        <v>0</v>
      </c>
      <c r="AH38" s="167">
        <v>597</v>
      </c>
      <c r="AI38" s="167">
        <v>146</v>
      </c>
      <c r="AJ38" s="167">
        <v>156</v>
      </c>
      <c r="AK38" s="167">
        <v>0</v>
      </c>
      <c r="AL38" s="167">
        <v>0</v>
      </c>
      <c r="AM38" s="167">
        <v>0</v>
      </c>
      <c r="AN38" s="167">
        <v>0</v>
      </c>
      <c r="AO38" s="167">
        <v>11556</v>
      </c>
      <c r="AP38" s="167">
        <v>0</v>
      </c>
      <c r="AQ38" s="167">
        <v>45261</v>
      </c>
      <c r="AR38" s="167">
        <v>0</v>
      </c>
      <c r="AS38" s="167">
        <v>0</v>
      </c>
      <c r="AT38" s="167">
        <v>0</v>
      </c>
      <c r="AU38" s="167">
        <v>0</v>
      </c>
      <c r="AV38" s="167">
        <v>0</v>
      </c>
      <c r="AW38" s="167">
        <v>0</v>
      </c>
      <c r="AX38" s="167">
        <v>64206</v>
      </c>
      <c r="AY38" s="167">
        <v>26028</v>
      </c>
      <c r="AZ38" s="167">
        <v>0</v>
      </c>
      <c r="BA38" s="167">
        <v>8397</v>
      </c>
      <c r="BB38" s="167">
        <v>30933</v>
      </c>
      <c r="BC38" s="167">
        <v>83883</v>
      </c>
      <c r="BD38" s="167">
        <v>1558</v>
      </c>
      <c r="BE38" s="167">
        <v>50235</v>
      </c>
      <c r="BF38" s="167">
        <v>0</v>
      </c>
      <c r="BG38" s="167">
        <v>201034</v>
      </c>
      <c r="BH38" s="167">
        <v>484058</v>
      </c>
      <c r="BI38" s="167">
        <v>0</v>
      </c>
      <c r="BJ38" s="167">
        <v>0</v>
      </c>
      <c r="BK38" s="167">
        <v>0</v>
      </c>
      <c r="BL38" s="167">
        <v>0</v>
      </c>
      <c r="BM38" s="167">
        <v>111194</v>
      </c>
      <c r="BN38" s="167">
        <v>0</v>
      </c>
      <c r="BO38" s="167">
        <v>0</v>
      </c>
      <c r="BP38" s="167">
        <v>72482</v>
      </c>
      <c r="BQ38" s="167">
        <v>16883</v>
      </c>
      <c r="BR38" s="167">
        <v>4142</v>
      </c>
      <c r="BS38" s="167">
        <v>4421</v>
      </c>
      <c r="BT38" s="167">
        <v>0</v>
      </c>
      <c r="BU38" s="167">
        <v>0</v>
      </c>
      <c r="BV38" s="167">
        <v>0</v>
      </c>
      <c r="BW38" s="167">
        <v>637</v>
      </c>
      <c r="BX38" s="167">
        <v>1575</v>
      </c>
      <c r="BY38" s="167">
        <v>0</v>
      </c>
      <c r="BZ38" s="167">
        <v>0</v>
      </c>
      <c r="CA38" s="167">
        <v>13599</v>
      </c>
      <c r="CB38" s="167">
        <v>0</v>
      </c>
      <c r="CC38" s="167">
        <v>0</v>
      </c>
      <c r="CD38" s="167">
        <v>40129</v>
      </c>
      <c r="CE38" s="167">
        <v>12761</v>
      </c>
      <c r="CF38" s="167">
        <v>0</v>
      </c>
      <c r="CG38" s="167">
        <v>0</v>
      </c>
      <c r="CH38" s="167">
        <v>0</v>
      </c>
      <c r="CI38" s="167">
        <v>0</v>
      </c>
      <c r="CJ38" s="167">
        <v>0</v>
      </c>
      <c r="CK38" s="167">
        <v>0</v>
      </c>
      <c r="CL38" s="167">
        <v>0</v>
      </c>
      <c r="CM38" s="167">
        <v>277823</v>
      </c>
      <c r="CN38" s="167">
        <v>761881</v>
      </c>
      <c r="CO38" s="167">
        <v>23915</v>
      </c>
      <c r="CP38" s="167">
        <v>66807</v>
      </c>
      <c r="CQ38" s="167">
        <v>0</v>
      </c>
      <c r="CR38" s="167">
        <v>267995</v>
      </c>
      <c r="CS38" s="167">
        <v>0</v>
      </c>
      <c r="CT38" s="167">
        <v>0</v>
      </c>
      <c r="CU38" s="167">
        <v>4577</v>
      </c>
      <c r="CV38" s="167">
        <v>23920</v>
      </c>
      <c r="CW38" s="167">
        <v>35729</v>
      </c>
      <c r="CX38" s="167">
        <v>8766</v>
      </c>
      <c r="CY38" s="167">
        <v>9357</v>
      </c>
      <c r="CZ38" s="167">
        <v>680</v>
      </c>
      <c r="DA38" s="167">
        <v>0</v>
      </c>
      <c r="DB38" s="167">
        <v>1670</v>
      </c>
      <c r="DC38" s="167">
        <v>0</v>
      </c>
      <c r="DD38" s="167">
        <v>4910</v>
      </c>
      <c r="DE38" s="167">
        <v>0</v>
      </c>
      <c r="DF38" s="167">
        <v>0</v>
      </c>
      <c r="DG38" s="167">
        <v>0</v>
      </c>
      <c r="DH38" s="167">
        <v>0</v>
      </c>
      <c r="DI38" s="167">
        <v>13236</v>
      </c>
      <c r="DJ38" s="167">
        <v>461562</v>
      </c>
      <c r="DK38" s="167">
        <v>0</v>
      </c>
      <c r="DL38" s="167">
        <v>0</v>
      </c>
      <c r="DM38" s="167">
        <v>0</v>
      </c>
      <c r="DN38" s="167">
        <v>0</v>
      </c>
      <c r="DO38" s="167">
        <v>0</v>
      </c>
      <c r="DP38" s="167">
        <v>0</v>
      </c>
      <c r="DQ38" s="167">
        <v>0</v>
      </c>
      <c r="DR38" s="167">
        <v>0</v>
      </c>
      <c r="DS38" s="167">
        <v>0</v>
      </c>
      <c r="DT38" s="167">
        <v>0</v>
      </c>
      <c r="DU38" s="167">
        <v>0</v>
      </c>
      <c r="DV38" s="167">
        <v>0</v>
      </c>
      <c r="DW38" s="167">
        <v>0</v>
      </c>
      <c r="DX38" s="167">
        <v>0</v>
      </c>
      <c r="DY38" s="167">
        <v>0</v>
      </c>
      <c r="DZ38" s="167">
        <v>63606</v>
      </c>
      <c r="EA38" s="167">
        <v>0</v>
      </c>
      <c r="EB38" s="167">
        <v>0</v>
      </c>
      <c r="EC38" s="167">
        <v>63606</v>
      </c>
      <c r="ED38" s="167">
        <v>1287049</v>
      </c>
    </row>
    <row r="39" spans="1:134" ht="13.8" x14ac:dyDescent="0.25">
      <c r="A39" s="163" t="s">
        <v>178</v>
      </c>
      <c r="B39" s="163" t="s">
        <v>174</v>
      </c>
      <c r="C39" s="164">
        <v>45473</v>
      </c>
      <c r="D39" s="167">
        <v>5693</v>
      </c>
      <c r="E39" s="167">
        <v>7532</v>
      </c>
      <c r="F39" s="167">
        <v>0</v>
      </c>
      <c r="G39" s="167">
        <v>1264</v>
      </c>
      <c r="H39" s="167">
        <v>1550</v>
      </c>
      <c r="I39" s="167">
        <v>311</v>
      </c>
      <c r="J39" s="167">
        <v>0</v>
      </c>
      <c r="K39" s="167">
        <v>0</v>
      </c>
      <c r="L39" s="167">
        <v>34</v>
      </c>
      <c r="M39" s="167">
        <v>3022</v>
      </c>
      <c r="N39" s="167">
        <v>377</v>
      </c>
      <c r="O39" s="167">
        <v>0</v>
      </c>
      <c r="P39" s="167">
        <v>101118</v>
      </c>
      <c r="Q39" s="167">
        <v>0</v>
      </c>
      <c r="R39" s="167">
        <v>71602</v>
      </c>
      <c r="S39" s="167">
        <v>0</v>
      </c>
      <c r="T39" s="167">
        <v>0</v>
      </c>
      <c r="U39" s="167">
        <v>0</v>
      </c>
      <c r="V39" s="167">
        <v>0</v>
      </c>
      <c r="W39" s="167">
        <v>0</v>
      </c>
      <c r="X39" s="167">
        <v>339</v>
      </c>
      <c r="Y39" s="167">
        <v>14326</v>
      </c>
      <c r="Z39" s="167">
        <v>21657</v>
      </c>
      <c r="AA39" s="167">
        <v>821</v>
      </c>
      <c r="AB39" s="167">
        <v>0</v>
      </c>
      <c r="AC39" s="167">
        <v>229646</v>
      </c>
      <c r="AD39" s="167">
        <v>0</v>
      </c>
      <c r="AE39" s="167">
        <v>0</v>
      </c>
      <c r="AF39" s="167">
        <v>11137</v>
      </c>
      <c r="AG39" s="167">
        <v>0</v>
      </c>
      <c r="AH39" s="167">
        <v>1065</v>
      </c>
      <c r="AI39" s="167">
        <v>1305</v>
      </c>
      <c r="AJ39" s="167">
        <v>262</v>
      </c>
      <c r="AK39" s="167">
        <v>0</v>
      </c>
      <c r="AL39" s="167">
        <v>0</v>
      </c>
      <c r="AM39" s="167">
        <v>0</v>
      </c>
      <c r="AN39" s="167">
        <v>0</v>
      </c>
      <c r="AO39" s="167">
        <v>0</v>
      </c>
      <c r="AP39" s="167">
        <v>0</v>
      </c>
      <c r="AQ39" s="167">
        <v>23064</v>
      </c>
      <c r="AR39" s="167">
        <v>0</v>
      </c>
      <c r="AS39" s="167">
        <v>0</v>
      </c>
      <c r="AT39" s="167">
        <v>0</v>
      </c>
      <c r="AU39" s="167">
        <v>0</v>
      </c>
      <c r="AV39" s="167">
        <v>0</v>
      </c>
      <c r="AW39" s="167">
        <v>0</v>
      </c>
      <c r="AX39" s="167">
        <v>36833</v>
      </c>
      <c r="AY39" s="167">
        <v>40194</v>
      </c>
      <c r="AZ39" s="167">
        <v>0</v>
      </c>
      <c r="BA39" s="167">
        <v>3551</v>
      </c>
      <c r="BB39" s="167">
        <v>0</v>
      </c>
      <c r="BC39" s="167">
        <v>86969</v>
      </c>
      <c r="BD39" s="167">
        <v>1929</v>
      </c>
      <c r="BE39" s="167">
        <v>12389</v>
      </c>
      <c r="BF39" s="167">
        <v>0</v>
      </c>
      <c r="BG39" s="167">
        <v>145032</v>
      </c>
      <c r="BH39" s="167">
        <v>411511</v>
      </c>
      <c r="BI39" s="167">
        <v>0</v>
      </c>
      <c r="BJ39" s="167">
        <v>0</v>
      </c>
      <c r="BK39" s="167">
        <v>0</v>
      </c>
      <c r="BL39" s="167">
        <v>0</v>
      </c>
      <c r="BM39" s="167">
        <v>75657</v>
      </c>
      <c r="BN39" s="167">
        <v>0</v>
      </c>
      <c r="BO39" s="167">
        <v>0</v>
      </c>
      <c r="BP39" s="167">
        <v>47479</v>
      </c>
      <c r="BQ39" s="167">
        <v>11773</v>
      </c>
      <c r="BR39" s="167">
        <v>14429</v>
      </c>
      <c r="BS39" s="167">
        <v>2893</v>
      </c>
      <c r="BT39" s="167">
        <v>0</v>
      </c>
      <c r="BU39" s="167">
        <v>0</v>
      </c>
      <c r="BV39" s="167">
        <v>0</v>
      </c>
      <c r="BW39" s="167">
        <v>2113</v>
      </c>
      <c r="BX39" s="167">
        <v>1497</v>
      </c>
      <c r="BY39" s="167">
        <v>0</v>
      </c>
      <c r="BZ39" s="167">
        <v>0</v>
      </c>
      <c r="CA39" s="167">
        <v>20237</v>
      </c>
      <c r="CB39" s="167">
        <v>0</v>
      </c>
      <c r="CC39" s="167">
        <v>0</v>
      </c>
      <c r="CD39" s="167">
        <v>38410</v>
      </c>
      <c r="CE39" s="167">
        <v>5773</v>
      </c>
      <c r="CF39" s="167">
        <v>0</v>
      </c>
      <c r="CG39" s="167">
        <v>0</v>
      </c>
      <c r="CH39" s="167">
        <v>0</v>
      </c>
      <c r="CI39" s="167">
        <v>0</v>
      </c>
      <c r="CJ39" s="167">
        <v>0</v>
      </c>
      <c r="CK39" s="167">
        <v>407</v>
      </c>
      <c r="CL39" s="167">
        <v>0</v>
      </c>
      <c r="CM39" s="167">
        <v>220668</v>
      </c>
      <c r="CN39" s="167">
        <v>632179</v>
      </c>
      <c r="CO39" s="167">
        <v>101914</v>
      </c>
      <c r="CP39" s="167">
        <v>2487</v>
      </c>
      <c r="CQ39" s="167">
        <v>0</v>
      </c>
      <c r="CR39" s="167">
        <v>347770</v>
      </c>
      <c r="CS39" s="167">
        <v>0</v>
      </c>
      <c r="CT39" s="167">
        <v>0</v>
      </c>
      <c r="CU39" s="167">
        <v>3651</v>
      </c>
      <c r="CV39" s="167">
        <v>17286</v>
      </c>
      <c r="CW39" s="167">
        <v>45233</v>
      </c>
      <c r="CX39" s="167">
        <v>55439</v>
      </c>
      <c r="CY39" s="167">
        <v>11116</v>
      </c>
      <c r="CZ39" s="167">
        <v>4127</v>
      </c>
      <c r="DA39" s="167">
        <v>0</v>
      </c>
      <c r="DB39" s="167">
        <v>1635</v>
      </c>
      <c r="DC39" s="167">
        <v>0</v>
      </c>
      <c r="DD39" s="167">
        <v>359</v>
      </c>
      <c r="DE39" s="167">
        <v>0</v>
      </c>
      <c r="DF39" s="167">
        <v>0</v>
      </c>
      <c r="DG39" s="167">
        <v>0</v>
      </c>
      <c r="DH39" s="167">
        <v>0</v>
      </c>
      <c r="DI39" s="167">
        <v>17862</v>
      </c>
      <c r="DJ39" s="167">
        <v>608879</v>
      </c>
      <c r="DK39" s="167">
        <v>0</v>
      </c>
      <c r="DL39" s="167">
        <v>0</v>
      </c>
      <c r="DM39" s="167">
        <v>0</v>
      </c>
      <c r="DN39" s="167">
        <v>0</v>
      </c>
      <c r="DO39" s="167">
        <v>0</v>
      </c>
      <c r="DP39" s="167">
        <v>0</v>
      </c>
      <c r="DQ39" s="167">
        <v>0</v>
      </c>
      <c r="DR39" s="167">
        <v>0</v>
      </c>
      <c r="DS39" s="167">
        <v>0</v>
      </c>
      <c r="DT39" s="167">
        <v>0</v>
      </c>
      <c r="DU39" s="167">
        <v>0</v>
      </c>
      <c r="DV39" s="167">
        <v>0</v>
      </c>
      <c r="DW39" s="167">
        <v>0</v>
      </c>
      <c r="DX39" s="167">
        <v>0</v>
      </c>
      <c r="DY39" s="167">
        <v>0</v>
      </c>
      <c r="DZ39" s="167">
        <v>68603</v>
      </c>
      <c r="EA39" s="167">
        <v>0</v>
      </c>
      <c r="EB39" s="167">
        <v>55719</v>
      </c>
      <c r="EC39" s="167">
        <v>124322</v>
      </c>
      <c r="ED39" s="167">
        <v>1365380</v>
      </c>
    </row>
    <row r="40" spans="1:134" ht="13.8" x14ac:dyDescent="0.25">
      <c r="A40" s="163" t="s">
        <v>179</v>
      </c>
      <c r="B40" s="163" t="s">
        <v>174</v>
      </c>
      <c r="C40" s="164">
        <v>45473</v>
      </c>
      <c r="D40" s="167">
        <v>5737</v>
      </c>
      <c r="E40" s="167">
        <v>7577</v>
      </c>
      <c r="F40" s="167">
        <v>0</v>
      </c>
      <c r="G40" s="167">
        <v>1172</v>
      </c>
      <c r="H40" s="167">
        <v>818</v>
      </c>
      <c r="I40" s="167">
        <v>326</v>
      </c>
      <c r="J40" s="167">
        <v>0</v>
      </c>
      <c r="K40" s="167">
        <v>0</v>
      </c>
      <c r="L40" s="167">
        <v>34</v>
      </c>
      <c r="M40" s="167">
        <v>3641</v>
      </c>
      <c r="N40" s="167">
        <v>422</v>
      </c>
      <c r="O40" s="167">
        <v>0</v>
      </c>
      <c r="P40" s="167">
        <v>98967</v>
      </c>
      <c r="Q40" s="167">
        <v>0</v>
      </c>
      <c r="R40" s="167">
        <v>72138</v>
      </c>
      <c r="S40" s="167">
        <v>0</v>
      </c>
      <c r="T40" s="167">
        <v>0</v>
      </c>
      <c r="U40" s="167">
        <v>0</v>
      </c>
      <c r="V40" s="167">
        <v>0</v>
      </c>
      <c r="W40" s="167">
        <v>0</v>
      </c>
      <c r="X40" s="167">
        <v>317</v>
      </c>
      <c r="Y40" s="167">
        <v>13108</v>
      </c>
      <c r="Z40" s="167">
        <v>12500</v>
      </c>
      <c r="AA40" s="167">
        <v>673</v>
      </c>
      <c r="AB40" s="167">
        <v>0</v>
      </c>
      <c r="AC40" s="167">
        <v>217430</v>
      </c>
      <c r="AD40" s="167">
        <v>0</v>
      </c>
      <c r="AE40" s="167">
        <v>0</v>
      </c>
      <c r="AF40" s="167">
        <v>11223</v>
      </c>
      <c r="AG40" s="167">
        <v>0</v>
      </c>
      <c r="AH40" s="167">
        <v>988</v>
      </c>
      <c r="AI40" s="167">
        <v>689</v>
      </c>
      <c r="AJ40" s="167">
        <v>275</v>
      </c>
      <c r="AK40" s="167">
        <v>0</v>
      </c>
      <c r="AL40" s="167">
        <v>0</v>
      </c>
      <c r="AM40" s="167">
        <v>0</v>
      </c>
      <c r="AN40" s="167">
        <v>0</v>
      </c>
      <c r="AO40" s="167">
        <v>0</v>
      </c>
      <c r="AP40" s="167">
        <v>0</v>
      </c>
      <c r="AQ40" s="167">
        <v>23659</v>
      </c>
      <c r="AR40" s="167">
        <v>0</v>
      </c>
      <c r="AS40" s="167">
        <v>0</v>
      </c>
      <c r="AT40" s="167">
        <v>0</v>
      </c>
      <c r="AU40" s="167">
        <v>0</v>
      </c>
      <c r="AV40" s="167">
        <v>0</v>
      </c>
      <c r="AW40" s="167">
        <v>0</v>
      </c>
      <c r="AX40" s="167">
        <v>36834</v>
      </c>
      <c r="AY40" s="167">
        <v>57556</v>
      </c>
      <c r="AZ40" s="167">
        <v>0</v>
      </c>
      <c r="BA40" s="167">
        <v>9740</v>
      </c>
      <c r="BB40" s="167">
        <v>0</v>
      </c>
      <c r="BC40" s="167">
        <v>86353</v>
      </c>
      <c r="BD40" s="167">
        <v>1950</v>
      </c>
      <c r="BE40" s="167">
        <v>14026</v>
      </c>
      <c r="BF40" s="167">
        <v>0</v>
      </c>
      <c r="BG40" s="167">
        <v>169625</v>
      </c>
      <c r="BH40" s="167">
        <v>423889</v>
      </c>
      <c r="BI40" s="167">
        <v>0</v>
      </c>
      <c r="BJ40" s="167">
        <v>0</v>
      </c>
      <c r="BK40" s="167">
        <v>0</v>
      </c>
      <c r="BL40" s="167">
        <v>0</v>
      </c>
      <c r="BM40" s="167">
        <v>77216</v>
      </c>
      <c r="BN40" s="167">
        <v>0</v>
      </c>
      <c r="BO40" s="167">
        <v>0</v>
      </c>
      <c r="BP40" s="167">
        <v>46839</v>
      </c>
      <c r="BQ40" s="167">
        <v>10917</v>
      </c>
      <c r="BR40" s="167">
        <v>7621</v>
      </c>
      <c r="BS40" s="167">
        <v>3042</v>
      </c>
      <c r="BT40" s="167">
        <v>0</v>
      </c>
      <c r="BU40" s="167">
        <v>0</v>
      </c>
      <c r="BV40" s="167">
        <v>0</v>
      </c>
      <c r="BW40" s="167">
        <v>707</v>
      </c>
      <c r="BX40" s="167">
        <v>2219</v>
      </c>
      <c r="BY40" s="167">
        <v>0</v>
      </c>
      <c r="BZ40" s="167">
        <v>0</v>
      </c>
      <c r="CA40" s="167">
        <v>15410</v>
      </c>
      <c r="CB40" s="167">
        <v>0</v>
      </c>
      <c r="CC40" s="167">
        <v>0</v>
      </c>
      <c r="CD40" s="167">
        <v>44195</v>
      </c>
      <c r="CE40" s="167">
        <v>9507</v>
      </c>
      <c r="CF40" s="167">
        <v>0</v>
      </c>
      <c r="CG40" s="167">
        <v>0</v>
      </c>
      <c r="CH40" s="167">
        <v>0</v>
      </c>
      <c r="CI40" s="167">
        <v>0</v>
      </c>
      <c r="CJ40" s="167">
        <v>0</v>
      </c>
      <c r="CK40" s="167">
        <v>0</v>
      </c>
      <c r="CL40" s="167">
        <v>0</v>
      </c>
      <c r="CM40" s="167">
        <v>217673</v>
      </c>
      <c r="CN40" s="167">
        <v>641562</v>
      </c>
      <c r="CO40" s="167">
        <v>98163</v>
      </c>
      <c r="CP40" s="167">
        <v>47507</v>
      </c>
      <c r="CQ40" s="167">
        <v>0</v>
      </c>
      <c r="CR40" s="167">
        <v>325326</v>
      </c>
      <c r="CS40" s="167">
        <v>0</v>
      </c>
      <c r="CT40" s="167">
        <v>0</v>
      </c>
      <c r="CU40" s="167">
        <v>3679</v>
      </c>
      <c r="CV40" s="167">
        <v>16430</v>
      </c>
      <c r="CW40" s="167">
        <v>43218</v>
      </c>
      <c r="CX40" s="167">
        <v>30169</v>
      </c>
      <c r="CY40" s="167">
        <v>12043</v>
      </c>
      <c r="CZ40" s="167">
        <v>8624</v>
      </c>
      <c r="DA40" s="167">
        <v>0</v>
      </c>
      <c r="DB40" s="167">
        <v>1226</v>
      </c>
      <c r="DC40" s="167">
        <v>0</v>
      </c>
      <c r="DD40" s="167">
        <v>596</v>
      </c>
      <c r="DE40" s="167">
        <v>0</v>
      </c>
      <c r="DF40" s="167">
        <v>0</v>
      </c>
      <c r="DG40" s="167">
        <v>0</v>
      </c>
      <c r="DH40" s="167">
        <v>0</v>
      </c>
      <c r="DI40" s="167">
        <v>13954</v>
      </c>
      <c r="DJ40" s="167">
        <v>600935</v>
      </c>
      <c r="DK40" s="167">
        <v>0</v>
      </c>
      <c r="DL40" s="167">
        <v>0</v>
      </c>
      <c r="DM40" s="167">
        <v>0</v>
      </c>
      <c r="DN40" s="167">
        <v>0</v>
      </c>
      <c r="DO40" s="167">
        <v>0</v>
      </c>
      <c r="DP40" s="167">
        <v>0</v>
      </c>
      <c r="DQ40" s="167">
        <v>0</v>
      </c>
      <c r="DR40" s="167">
        <v>0</v>
      </c>
      <c r="DS40" s="167">
        <v>0</v>
      </c>
      <c r="DT40" s="167">
        <v>0</v>
      </c>
      <c r="DU40" s="167">
        <v>0</v>
      </c>
      <c r="DV40" s="167">
        <v>0</v>
      </c>
      <c r="DW40" s="167">
        <v>0</v>
      </c>
      <c r="DX40" s="167">
        <v>0</v>
      </c>
      <c r="DY40" s="167">
        <v>0</v>
      </c>
      <c r="DZ40" s="167">
        <v>68804</v>
      </c>
      <c r="EA40" s="167">
        <v>0</v>
      </c>
      <c r="EB40" s="167">
        <v>96511</v>
      </c>
      <c r="EC40" s="167">
        <v>165315</v>
      </c>
      <c r="ED40" s="167">
        <v>1407812</v>
      </c>
    </row>
    <row r="41" spans="1:134" ht="13.8" x14ac:dyDescent="0.25">
      <c r="A41" s="163" t="s">
        <v>180</v>
      </c>
      <c r="B41" s="163" t="s">
        <v>174</v>
      </c>
      <c r="C41" s="164">
        <v>45473</v>
      </c>
      <c r="D41" s="167">
        <v>6117</v>
      </c>
      <c r="E41" s="167">
        <v>7050</v>
      </c>
      <c r="F41" s="167">
        <v>0</v>
      </c>
      <c r="G41" s="167">
        <v>1113</v>
      </c>
      <c r="H41" s="167">
        <v>785</v>
      </c>
      <c r="I41" s="167">
        <v>408</v>
      </c>
      <c r="J41" s="167">
        <v>0</v>
      </c>
      <c r="K41" s="167">
        <v>0</v>
      </c>
      <c r="L41" s="167">
        <v>260</v>
      </c>
      <c r="M41" s="167">
        <v>5089</v>
      </c>
      <c r="N41" s="167">
        <v>6670</v>
      </c>
      <c r="O41" s="167">
        <v>0</v>
      </c>
      <c r="P41" s="167">
        <v>119447</v>
      </c>
      <c r="Q41" s="167">
        <v>0</v>
      </c>
      <c r="R41" s="167">
        <v>45226</v>
      </c>
      <c r="S41" s="167">
        <v>0</v>
      </c>
      <c r="T41" s="167">
        <v>0</v>
      </c>
      <c r="U41" s="167">
        <v>3000</v>
      </c>
      <c r="V41" s="167">
        <v>0</v>
      </c>
      <c r="W41" s="167">
        <v>0</v>
      </c>
      <c r="X41" s="167">
        <v>379</v>
      </c>
      <c r="Y41" s="167">
        <v>13773</v>
      </c>
      <c r="Z41" s="167">
        <v>38470</v>
      </c>
      <c r="AA41" s="167">
        <v>0</v>
      </c>
      <c r="AB41" s="167">
        <v>0</v>
      </c>
      <c r="AC41" s="167">
        <v>247787</v>
      </c>
      <c r="AD41" s="167">
        <v>0</v>
      </c>
      <c r="AE41" s="167">
        <v>0</v>
      </c>
      <c r="AF41" s="167">
        <v>2307</v>
      </c>
      <c r="AG41" s="167">
        <v>0</v>
      </c>
      <c r="AH41" s="167">
        <v>195</v>
      </c>
      <c r="AI41" s="167">
        <v>138</v>
      </c>
      <c r="AJ41" s="167">
        <v>71</v>
      </c>
      <c r="AK41" s="167">
        <v>0</v>
      </c>
      <c r="AL41" s="167">
        <v>0</v>
      </c>
      <c r="AM41" s="167">
        <v>0</v>
      </c>
      <c r="AN41" s="167">
        <v>0</v>
      </c>
      <c r="AO41" s="167">
        <v>11455</v>
      </c>
      <c r="AP41" s="167">
        <v>0</v>
      </c>
      <c r="AQ41" s="167">
        <v>18123</v>
      </c>
      <c r="AR41" s="167">
        <v>0</v>
      </c>
      <c r="AS41" s="167">
        <v>0</v>
      </c>
      <c r="AT41" s="167">
        <v>0</v>
      </c>
      <c r="AU41" s="167">
        <v>0</v>
      </c>
      <c r="AV41" s="167">
        <v>0</v>
      </c>
      <c r="AW41" s="167">
        <v>0</v>
      </c>
      <c r="AX41" s="167">
        <v>32289</v>
      </c>
      <c r="AY41" s="167">
        <v>41810</v>
      </c>
      <c r="AZ41" s="167">
        <v>0</v>
      </c>
      <c r="BA41" s="167">
        <v>7037</v>
      </c>
      <c r="BB41" s="167">
        <v>39004</v>
      </c>
      <c r="BC41" s="167">
        <v>99613</v>
      </c>
      <c r="BD41" s="167">
        <v>2270</v>
      </c>
      <c r="BE41" s="167">
        <v>191834</v>
      </c>
      <c r="BF41" s="167">
        <v>0</v>
      </c>
      <c r="BG41" s="167">
        <v>381568</v>
      </c>
      <c r="BH41" s="167">
        <v>661644</v>
      </c>
      <c r="BI41" s="167">
        <v>0</v>
      </c>
      <c r="BJ41" s="167">
        <v>0</v>
      </c>
      <c r="BK41" s="167">
        <v>0</v>
      </c>
      <c r="BL41" s="167">
        <v>0</v>
      </c>
      <c r="BM41" s="167">
        <v>0</v>
      </c>
      <c r="BN41" s="167">
        <v>0</v>
      </c>
      <c r="BO41" s="167">
        <v>0</v>
      </c>
      <c r="BP41" s="167">
        <v>51220</v>
      </c>
      <c r="BQ41" s="167">
        <v>4329</v>
      </c>
      <c r="BR41" s="167">
        <v>3054</v>
      </c>
      <c r="BS41" s="167">
        <v>1587</v>
      </c>
      <c r="BT41" s="167">
        <v>0</v>
      </c>
      <c r="BU41" s="167">
        <v>0</v>
      </c>
      <c r="BV41" s="167">
        <v>0</v>
      </c>
      <c r="BW41" s="167">
        <v>1634</v>
      </c>
      <c r="BX41" s="167">
        <v>5322</v>
      </c>
      <c r="BY41" s="167">
        <v>0</v>
      </c>
      <c r="BZ41" s="167">
        <v>0</v>
      </c>
      <c r="CA41" s="167">
        <v>162003</v>
      </c>
      <c r="CB41" s="167">
        <v>0</v>
      </c>
      <c r="CC41" s="167">
        <v>0</v>
      </c>
      <c r="CD41" s="167">
        <v>54016</v>
      </c>
      <c r="CE41" s="167">
        <v>14786</v>
      </c>
      <c r="CF41" s="167">
        <v>0</v>
      </c>
      <c r="CG41" s="167">
        <v>0</v>
      </c>
      <c r="CH41" s="167">
        <v>0</v>
      </c>
      <c r="CI41" s="167">
        <v>0</v>
      </c>
      <c r="CJ41" s="167">
        <v>0</v>
      </c>
      <c r="CK41" s="167">
        <v>107</v>
      </c>
      <c r="CL41" s="167">
        <v>0</v>
      </c>
      <c r="CM41" s="167">
        <v>298058</v>
      </c>
      <c r="CN41" s="167">
        <v>959702</v>
      </c>
      <c r="CO41" s="167">
        <v>55608</v>
      </c>
      <c r="CP41" s="167">
        <v>18561</v>
      </c>
      <c r="CQ41" s="167">
        <v>0</v>
      </c>
      <c r="CR41" s="167">
        <v>380025</v>
      </c>
      <c r="CS41" s="167">
        <v>0</v>
      </c>
      <c r="CT41" s="167">
        <v>0</v>
      </c>
      <c r="CU41" s="167">
        <v>3777</v>
      </c>
      <c r="CV41" s="167">
        <v>14590</v>
      </c>
      <c r="CW41" s="167">
        <v>39944</v>
      </c>
      <c r="CX41" s="167">
        <v>28177</v>
      </c>
      <c r="CY41" s="167">
        <v>14639</v>
      </c>
      <c r="CZ41" s="167">
        <v>1102</v>
      </c>
      <c r="DA41" s="167">
        <v>0</v>
      </c>
      <c r="DB41" s="167">
        <v>1384</v>
      </c>
      <c r="DC41" s="167">
        <v>0</v>
      </c>
      <c r="DD41" s="167">
        <v>1634</v>
      </c>
      <c r="DE41" s="167">
        <v>0</v>
      </c>
      <c r="DF41" s="167">
        <v>0</v>
      </c>
      <c r="DG41" s="167">
        <v>0</v>
      </c>
      <c r="DH41" s="167">
        <v>0</v>
      </c>
      <c r="DI41" s="167">
        <v>24515</v>
      </c>
      <c r="DJ41" s="167">
        <v>583956</v>
      </c>
      <c r="DK41" s="167">
        <v>0</v>
      </c>
      <c r="DL41" s="167">
        <v>0</v>
      </c>
      <c r="DM41" s="167">
        <v>0</v>
      </c>
      <c r="DN41" s="167">
        <v>0</v>
      </c>
      <c r="DO41" s="167">
        <v>0</v>
      </c>
      <c r="DP41" s="167">
        <v>0</v>
      </c>
      <c r="DQ41" s="167">
        <v>0</v>
      </c>
      <c r="DR41" s="167">
        <v>0</v>
      </c>
      <c r="DS41" s="167">
        <v>0</v>
      </c>
      <c r="DT41" s="167">
        <v>0</v>
      </c>
      <c r="DU41" s="167">
        <v>0</v>
      </c>
      <c r="DV41" s="167">
        <v>0</v>
      </c>
      <c r="DW41" s="167">
        <v>0</v>
      </c>
      <c r="DX41" s="167">
        <v>0</v>
      </c>
      <c r="DY41" s="167">
        <v>0</v>
      </c>
      <c r="DZ41" s="167">
        <v>69238</v>
      </c>
      <c r="EA41" s="167">
        <v>78</v>
      </c>
      <c r="EB41" s="167">
        <v>0</v>
      </c>
      <c r="EC41" s="167">
        <v>69316</v>
      </c>
      <c r="ED41" s="167">
        <v>1612974</v>
      </c>
    </row>
    <row r="42" spans="1:134" ht="13.8" x14ac:dyDescent="0.25">
      <c r="A42" s="163" t="s">
        <v>181</v>
      </c>
      <c r="B42" s="163" t="s">
        <v>174</v>
      </c>
      <c r="C42" s="164">
        <v>45473</v>
      </c>
      <c r="D42" s="167">
        <v>5893</v>
      </c>
      <c r="E42" s="167">
        <v>0</v>
      </c>
      <c r="F42" s="167">
        <v>0</v>
      </c>
      <c r="G42" s="167">
        <v>428</v>
      </c>
      <c r="H42" s="167">
        <v>451</v>
      </c>
      <c r="I42" s="167">
        <v>104</v>
      </c>
      <c r="J42" s="167">
        <v>0</v>
      </c>
      <c r="K42" s="167">
        <v>0</v>
      </c>
      <c r="L42" s="167">
        <v>101</v>
      </c>
      <c r="M42" s="167">
        <v>2654</v>
      </c>
      <c r="N42" s="167">
        <v>2466</v>
      </c>
      <c r="O42" s="167">
        <v>0</v>
      </c>
      <c r="P42" s="167">
        <v>86875</v>
      </c>
      <c r="Q42" s="167">
        <v>0</v>
      </c>
      <c r="R42" s="167">
        <v>101860</v>
      </c>
      <c r="S42" s="167">
        <v>55</v>
      </c>
      <c r="T42" s="167">
        <v>0</v>
      </c>
      <c r="U42" s="167">
        <v>3000</v>
      </c>
      <c r="V42" s="167">
        <v>0</v>
      </c>
      <c r="W42" s="167">
        <v>0</v>
      </c>
      <c r="X42" s="167">
        <v>360</v>
      </c>
      <c r="Y42" s="167">
        <v>16890</v>
      </c>
      <c r="Z42" s="167">
        <v>24245</v>
      </c>
      <c r="AA42" s="167">
        <v>873</v>
      </c>
      <c r="AB42" s="167">
        <v>0</v>
      </c>
      <c r="AC42" s="167">
        <v>246255</v>
      </c>
      <c r="AD42" s="167">
        <v>0</v>
      </c>
      <c r="AE42" s="167">
        <v>0</v>
      </c>
      <c r="AF42" s="167">
        <v>7041</v>
      </c>
      <c r="AG42" s="167">
        <v>0</v>
      </c>
      <c r="AH42" s="167">
        <v>672</v>
      </c>
      <c r="AI42" s="167">
        <v>708</v>
      </c>
      <c r="AJ42" s="167">
        <v>163</v>
      </c>
      <c r="AK42" s="167">
        <v>0</v>
      </c>
      <c r="AL42" s="167">
        <v>0</v>
      </c>
      <c r="AM42" s="167">
        <v>0</v>
      </c>
      <c r="AN42" s="167">
        <v>0</v>
      </c>
      <c r="AO42" s="167">
        <v>11637</v>
      </c>
      <c r="AP42" s="167">
        <v>0</v>
      </c>
      <c r="AQ42" s="167">
        <v>46440</v>
      </c>
      <c r="AR42" s="167">
        <v>0</v>
      </c>
      <c r="AS42" s="167">
        <v>0</v>
      </c>
      <c r="AT42" s="167">
        <v>0</v>
      </c>
      <c r="AU42" s="167">
        <v>0</v>
      </c>
      <c r="AV42" s="167">
        <v>0</v>
      </c>
      <c r="AW42" s="167">
        <v>0</v>
      </c>
      <c r="AX42" s="167">
        <v>66661</v>
      </c>
      <c r="AY42" s="167">
        <v>39529</v>
      </c>
      <c r="AZ42" s="167">
        <v>0</v>
      </c>
      <c r="BA42" s="167">
        <v>15155</v>
      </c>
      <c r="BB42" s="167">
        <v>27641</v>
      </c>
      <c r="BC42" s="167">
        <v>90405</v>
      </c>
      <c r="BD42" s="167">
        <v>1665</v>
      </c>
      <c r="BE42" s="167">
        <v>33985</v>
      </c>
      <c r="BF42" s="167">
        <v>0</v>
      </c>
      <c r="BG42" s="167">
        <v>208380</v>
      </c>
      <c r="BH42" s="167">
        <v>521296</v>
      </c>
      <c r="BI42" s="167">
        <v>0</v>
      </c>
      <c r="BJ42" s="167">
        <v>0</v>
      </c>
      <c r="BK42" s="167">
        <v>0</v>
      </c>
      <c r="BL42" s="167">
        <v>0</v>
      </c>
      <c r="BM42" s="167">
        <v>121365</v>
      </c>
      <c r="BN42" s="167">
        <v>0</v>
      </c>
      <c r="BO42" s="167">
        <v>0</v>
      </c>
      <c r="BP42" s="167">
        <v>65241</v>
      </c>
      <c r="BQ42" s="167">
        <v>17817</v>
      </c>
      <c r="BR42" s="167">
        <v>18774</v>
      </c>
      <c r="BS42" s="167">
        <v>4332</v>
      </c>
      <c r="BT42" s="167">
        <v>0</v>
      </c>
      <c r="BU42" s="167">
        <v>0</v>
      </c>
      <c r="BV42" s="167">
        <v>0</v>
      </c>
      <c r="BW42" s="167">
        <v>835</v>
      </c>
      <c r="BX42" s="167">
        <v>3648</v>
      </c>
      <c r="BY42" s="167">
        <v>0</v>
      </c>
      <c r="BZ42" s="167">
        <v>0</v>
      </c>
      <c r="CA42" s="167">
        <v>14314</v>
      </c>
      <c r="CB42" s="167">
        <v>0</v>
      </c>
      <c r="CC42" s="167">
        <v>0</v>
      </c>
      <c r="CD42" s="167">
        <v>48159</v>
      </c>
      <c r="CE42" s="167">
        <v>9437</v>
      </c>
      <c r="CF42" s="167">
        <v>0</v>
      </c>
      <c r="CG42" s="167">
        <v>0</v>
      </c>
      <c r="CH42" s="167">
        <v>0</v>
      </c>
      <c r="CI42" s="167">
        <v>0</v>
      </c>
      <c r="CJ42" s="167">
        <v>0</v>
      </c>
      <c r="CK42" s="167">
        <v>0</v>
      </c>
      <c r="CL42" s="167">
        <v>0</v>
      </c>
      <c r="CM42" s="167">
        <v>303922</v>
      </c>
      <c r="CN42" s="167">
        <v>825218</v>
      </c>
      <c r="CO42" s="167">
        <v>29819</v>
      </c>
      <c r="CP42" s="167">
        <v>20754</v>
      </c>
      <c r="CQ42" s="167">
        <v>0</v>
      </c>
      <c r="CR42" s="167">
        <v>308686</v>
      </c>
      <c r="CS42" s="167">
        <v>0</v>
      </c>
      <c r="CT42" s="167">
        <v>0</v>
      </c>
      <c r="CU42" s="167">
        <v>4966</v>
      </c>
      <c r="CV42" s="167">
        <v>19958</v>
      </c>
      <c r="CW42" s="167">
        <v>36815</v>
      </c>
      <c r="CX42" s="167">
        <v>38793</v>
      </c>
      <c r="CY42" s="167">
        <v>8952</v>
      </c>
      <c r="CZ42" s="167">
        <v>1085</v>
      </c>
      <c r="DA42" s="167">
        <v>0</v>
      </c>
      <c r="DB42" s="167">
        <v>1604</v>
      </c>
      <c r="DC42" s="167">
        <v>0</v>
      </c>
      <c r="DD42" s="167">
        <v>7024</v>
      </c>
      <c r="DE42" s="167">
        <v>0</v>
      </c>
      <c r="DF42" s="167">
        <v>0</v>
      </c>
      <c r="DG42" s="167">
        <v>0</v>
      </c>
      <c r="DH42" s="167">
        <v>0</v>
      </c>
      <c r="DI42" s="167">
        <v>12501</v>
      </c>
      <c r="DJ42" s="167">
        <v>490957</v>
      </c>
      <c r="DK42" s="167">
        <v>0</v>
      </c>
      <c r="DL42" s="167">
        <v>20</v>
      </c>
      <c r="DM42" s="167">
        <v>0</v>
      </c>
      <c r="DN42" s="167">
        <v>0</v>
      </c>
      <c r="DO42" s="167">
        <v>0</v>
      </c>
      <c r="DP42" s="167">
        <v>0</v>
      </c>
      <c r="DQ42" s="167">
        <v>0</v>
      </c>
      <c r="DR42" s="167">
        <v>0</v>
      </c>
      <c r="DS42" s="167">
        <v>0</v>
      </c>
      <c r="DT42" s="167">
        <v>0</v>
      </c>
      <c r="DU42" s="167">
        <v>0</v>
      </c>
      <c r="DV42" s="167">
        <v>0</v>
      </c>
      <c r="DW42" s="167">
        <v>0</v>
      </c>
      <c r="DX42" s="167">
        <v>0</v>
      </c>
      <c r="DY42" s="167">
        <v>0</v>
      </c>
      <c r="DZ42" s="167">
        <v>73164</v>
      </c>
      <c r="EA42" s="167">
        <v>2600</v>
      </c>
      <c r="EB42" s="167">
        <v>0</v>
      </c>
      <c r="EC42" s="167">
        <v>75784</v>
      </c>
      <c r="ED42" s="167">
        <v>1391959</v>
      </c>
    </row>
    <row r="43" spans="1:134" ht="13.8" x14ac:dyDescent="0.25">
      <c r="A43" s="163" t="s">
        <v>182</v>
      </c>
      <c r="B43" s="163" t="s">
        <v>174</v>
      </c>
      <c r="C43" s="164">
        <v>45473</v>
      </c>
      <c r="D43" s="167">
        <v>5251</v>
      </c>
      <c r="E43" s="167">
        <v>0</v>
      </c>
      <c r="F43" s="167">
        <v>0</v>
      </c>
      <c r="G43" s="167">
        <v>395</v>
      </c>
      <c r="H43" s="167">
        <v>233</v>
      </c>
      <c r="I43" s="167">
        <v>105</v>
      </c>
      <c r="J43" s="167">
        <v>0</v>
      </c>
      <c r="K43" s="167">
        <v>0</v>
      </c>
      <c r="L43" s="167">
        <v>98</v>
      </c>
      <c r="M43" s="167">
        <v>1768</v>
      </c>
      <c r="N43" s="167">
        <v>2741</v>
      </c>
      <c r="O43" s="167">
        <v>0</v>
      </c>
      <c r="P43" s="167">
        <v>83010</v>
      </c>
      <c r="Q43" s="167">
        <v>0</v>
      </c>
      <c r="R43" s="167">
        <v>90644</v>
      </c>
      <c r="S43" s="167">
        <v>49</v>
      </c>
      <c r="T43" s="167">
        <v>0</v>
      </c>
      <c r="U43" s="167">
        <v>3000</v>
      </c>
      <c r="V43" s="167">
        <v>0</v>
      </c>
      <c r="W43" s="167">
        <v>0</v>
      </c>
      <c r="X43" s="167">
        <v>348</v>
      </c>
      <c r="Y43" s="167">
        <v>15441</v>
      </c>
      <c r="Z43" s="167">
        <v>12962</v>
      </c>
      <c r="AA43" s="167">
        <v>798</v>
      </c>
      <c r="AB43" s="167">
        <v>0</v>
      </c>
      <c r="AC43" s="167">
        <v>216843</v>
      </c>
      <c r="AD43" s="167">
        <v>0</v>
      </c>
      <c r="AE43" s="167">
        <v>0</v>
      </c>
      <c r="AF43" s="167">
        <v>6274</v>
      </c>
      <c r="AG43" s="167">
        <v>0</v>
      </c>
      <c r="AH43" s="167">
        <v>609</v>
      </c>
      <c r="AI43" s="167">
        <v>360</v>
      </c>
      <c r="AJ43" s="167">
        <v>162</v>
      </c>
      <c r="AK43" s="167">
        <v>0</v>
      </c>
      <c r="AL43" s="167">
        <v>0</v>
      </c>
      <c r="AM43" s="167">
        <v>0</v>
      </c>
      <c r="AN43" s="167">
        <v>0</v>
      </c>
      <c r="AO43" s="167">
        <v>10514</v>
      </c>
      <c r="AP43" s="167">
        <v>0</v>
      </c>
      <c r="AQ43" s="167">
        <v>49618</v>
      </c>
      <c r="AR43" s="167">
        <v>0</v>
      </c>
      <c r="AS43" s="167">
        <v>0</v>
      </c>
      <c r="AT43" s="167">
        <v>0</v>
      </c>
      <c r="AU43" s="167">
        <v>0</v>
      </c>
      <c r="AV43" s="167">
        <v>0</v>
      </c>
      <c r="AW43" s="167">
        <v>0</v>
      </c>
      <c r="AX43" s="167">
        <v>67537</v>
      </c>
      <c r="AY43" s="167">
        <v>21533</v>
      </c>
      <c r="AZ43" s="167">
        <v>0</v>
      </c>
      <c r="BA43" s="167">
        <v>8897</v>
      </c>
      <c r="BB43" s="167">
        <v>33892</v>
      </c>
      <c r="BC43" s="167">
        <v>85305</v>
      </c>
      <c r="BD43" s="167">
        <v>1592</v>
      </c>
      <c r="BE43" s="167">
        <v>51129</v>
      </c>
      <c r="BF43" s="167">
        <v>0</v>
      </c>
      <c r="BG43" s="167">
        <v>202348</v>
      </c>
      <c r="BH43" s="167">
        <v>486728</v>
      </c>
      <c r="BI43" s="167">
        <v>0</v>
      </c>
      <c r="BJ43" s="167">
        <v>0</v>
      </c>
      <c r="BK43" s="167">
        <v>0</v>
      </c>
      <c r="BL43" s="167">
        <v>0</v>
      </c>
      <c r="BM43" s="167">
        <v>103638</v>
      </c>
      <c r="BN43" s="167">
        <v>0</v>
      </c>
      <c r="BO43" s="167">
        <v>0</v>
      </c>
      <c r="BP43" s="167">
        <v>64435</v>
      </c>
      <c r="BQ43" s="167">
        <v>16325</v>
      </c>
      <c r="BR43" s="167">
        <v>9643</v>
      </c>
      <c r="BS43" s="167">
        <v>4352</v>
      </c>
      <c r="BT43" s="167">
        <v>0</v>
      </c>
      <c r="BU43" s="167">
        <v>0</v>
      </c>
      <c r="BV43" s="167">
        <v>0</v>
      </c>
      <c r="BW43" s="167">
        <v>1345</v>
      </c>
      <c r="BX43" s="167">
        <v>1755</v>
      </c>
      <c r="BY43" s="167">
        <v>0</v>
      </c>
      <c r="BZ43" s="167">
        <v>0</v>
      </c>
      <c r="CA43" s="167">
        <v>15896</v>
      </c>
      <c r="CB43" s="167">
        <v>0</v>
      </c>
      <c r="CC43" s="167">
        <v>0</v>
      </c>
      <c r="CD43" s="167">
        <v>45903</v>
      </c>
      <c r="CE43" s="167">
        <v>13323</v>
      </c>
      <c r="CF43" s="167">
        <v>0</v>
      </c>
      <c r="CG43" s="167">
        <v>0</v>
      </c>
      <c r="CH43" s="167">
        <v>0</v>
      </c>
      <c r="CI43" s="167">
        <v>0</v>
      </c>
      <c r="CJ43" s="167">
        <v>0</v>
      </c>
      <c r="CK43" s="167">
        <v>0</v>
      </c>
      <c r="CL43" s="167">
        <v>0</v>
      </c>
      <c r="CM43" s="167">
        <v>276615</v>
      </c>
      <c r="CN43" s="167">
        <v>763343</v>
      </c>
      <c r="CO43" s="167">
        <v>68696</v>
      </c>
      <c r="CP43" s="167">
        <v>47270</v>
      </c>
      <c r="CQ43" s="167">
        <v>0</v>
      </c>
      <c r="CR43" s="167">
        <v>249897</v>
      </c>
      <c r="CS43" s="167">
        <v>0</v>
      </c>
      <c r="CT43" s="167">
        <v>0</v>
      </c>
      <c r="CU43" s="167">
        <v>4425</v>
      </c>
      <c r="CV43" s="167">
        <v>21344</v>
      </c>
      <c r="CW43" s="167">
        <v>38154</v>
      </c>
      <c r="CX43" s="167">
        <v>22538</v>
      </c>
      <c r="CY43" s="167">
        <v>10171</v>
      </c>
      <c r="CZ43" s="167">
        <v>1678</v>
      </c>
      <c r="DA43" s="167">
        <v>0</v>
      </c>
      <c r="DB43" s="167">
        <v>2554</v>
      </c>
      <c r="DC43" s="167">
        <v>0</v>
      </c>
      <c r="DD43" s="167">
        <v>5561</v>
      </c>
      <c r="DE43" s="167">
        <v>0</v>
      </c>
      <c r="DF43" s="167">
        <v>0</v>
      </c>
      <c r="DG43" s="167">
        <v>0</v>
      </c>
      <c r="DH43" s="167">
        <v>0</v>
      </c>
      <c r="DI43" s="167">
        <v>9081</v>
      </c>
      <c r="DJ43" s="167">
        <v>481369</v>
      </c>
      <c r="DK43" s="167">
        <v>0</v>
      </c>
      <c r="DL43" s="167">
        <v>75</v>
      </c>
      <c r="DM43" s="167">
        <v>0</v>
      </c>
      <c r="DN43" s="167">
        <v>0</v>
      </c>
      <c r="DO43" s="167">
        <v>0</v>
      </c>
      <c r="DP43" s="167">
        <v>0</v>
      </c>
      <c r="DQ43" s="167">
        <v>0</v>
      </c>
      <c r="DR43" s="167">
        <v>0</v>
      </c>
      <c r="DS43" s="167">
        <v>0</v>
      </c>
      <c r="DT43" s="167">
        <v>0</v>
      </c>
      <c r="DU43" s="167">
        <v>0</v>
      </c>
      <c r="DV43" s="167">
        <v>0</v>
      </c>
      <c r="DW43" s="167">
        <v>0</v>
      </c>
      <c r="DX43" s="167">
        <v>0</v>
      </c>
      <c r="DY43" s="167">
        <v>0</v>
      </c>
      <c r="DZ43" s="167">
        <v>60948</v>
      </c>
      <c r="EA43" s="167">
        <v>2600</v>
      </c>
      <c r="EB43" s="167">
        <v>428</v>
      </c>
      <c r="EC43" s="167">
        <v>64051</v>
      </c>
      <c r="ED43" s="167">
        <v>1308763</v>
      </c>
    </row>
    <row r="44" spans="1:134" ht="13.8" x14ac:dyDescent="0.25">
      <c r="A44" s="163" t="s">
        <v>183</v>
      </c>
      <c r="B44" s="163" t="s">
        <v>174</v>
      </c>
      <c r="C44" s="164">
        <v>45473</v>
      </c>
      <c r="D44" s="167">
        <v>6397</v>
      </c>
      <c r="E44" s="167">
        <v>0</v>
      </c>
      <c r="F44" s="167">
        <v>0</v>
      </c>
      <c r="G44" s="167">
        <v>441</v>
      </c>
      <c r="H44" s="167">
        <v>290</v>
      </c>
      <c r="I44" s="167">
        <v>111</v>
      </c>
      <c r="J44" s="167">
        <v>0</v>
      </c>
      <c r="K44" s="167">
        <v>0</v>
      </c>
      <c r="L44" s="167">
        <v>103</v>
      </c>
      <c r="M44" s="167">
        <v>2988</v>
      </c>
      <c r="N44" s="167">
        <v>3151</v>
      </c>
      <c r="O44" s="167">
        <v>0</v>
      </c>
      <c r="P44" s="167">
        <v>101681</v>
      </c>
      <c r="Q44" s="167">
        <v>0</v>
      </c>
      <c r="R44" s="167">
        <v>110416</v>
      </c>
      <c r="S44" s="167">
        <v>60</v>
      </c>
      <c r="T44" s="167">
        <v>0</v>
      </c>
      <c r="U44" s="167">
        <v>3000</v>
      </c>
      <c r="V44" s="167">
        <v>0</v>
      </c>
      <c r="W44" s="167">
        <v>0</v>
      </c>
      <c r="X44" s="167">
        <v>420</v>
      </c>
      <c r="Y44" s="167">
        <v>18148</v>
      </c>
      <c r="Z44" s="167">
        <v>20704</v>
      </c>
      <c r="AA44" s="167">
        <v>774</v>
      </c>
      <c r="AB44" s="167">
        <v>0</v>
      </c>
      <c r="AC44" s="167">
        <v>268684</v>
      </c>
      <c r="AD44" s="167">
        <v>0</v>
      </c>
      <c r="AE44" s="167">
        <v>0</v>
      </c>
      <c r="AF44" s="167">
        <v>7644</v>
      </c>
      <c r="AG44" s="167">
        <v>0</v>
      </c>
      <c r="AH44" s="167">
        <v>728</v>
      </c>
      <c r="AI44" s="167">
        <v>479</v>
      </c>
      <c r="AJ44" s="167">
        <v>183</v>
      </c>
      <c r="AK44" s="167">
        <v>0</v>
      </c>
      <c r="AL44" s="167">
        <v>0</v>
      </c>
      <c r="AM44" s="167">
        <v>0</v>
      </c>
      <c r="AN44" s="167">
        <v>0</v>
      </c>
      <c r="AO44" s="167">
        <v>11514</v>
      </c>
      <c r="AP44" s="167">
        <v>0</v>
      </c>
      <c r="AQ44" s="167">
        <v>45771</v>
      </c>
      <c r="AR44" s="167">
        <v>0</v>
      </c>
      <c r="AS44" s="167">
        <v>0</v>
      </c>
      <c r="AT44" s="167">
        <v>0</v>
      </c>
      <c r="AU44" s="167">
        <v>0</v>
      </c>
      <c r="AV44" s="167">
        <v>0</v>
      </c>
      <c r="AW44" s="167">
        <v>0</v>
      </c>
      <c r="AX44" s="167">
        <v>66319</v>
      </c>
      <c r="AY44" s="167">
        <v>32215</v>
      </c>
      <c r="AZ44" s="167">
        <v>0</v>
      </c>
      <c r="BA44" s="167">
        <v>6224</v>
      </c>
      <c r="BB44" s="167">
        <v>31030</v>
      </c>
      <c r="BC44" s="167">
        <v>104249</v>
      </c>
      <c r="BD44" s="167">
        <v>1947</v>
      </c>
      <c r="BE44" s="167">
        <v>46955</v>
      </c>
      <c r="BF44" s="167">
        <v>0</v>
      </c>
      <c r="BG44" s="167">
        <v>222620</v>
      </c>
      <c r="BH44" s="167">
        <v>557623</v>
      </c>
      <c r="BI44" s="167">
        <v>0</v>
      </c>
      <c r="BJ44" s="167">
        <v>0</v>
      </c>
      <c r="BK44" s="167">
        <v>0</v>
      </c>
      <c r="BL44" s="167">
        <v>0</v>
      </c>
      <c r="BM44" s="167">
        <v>126862</v>
      </c>
      <c r="BN44" s="167">
        <v>0</v>
      </c>
      <c r="BO44" s="167">
        <v>0</v>
      </c>
      <c r="BP44" s="167">
        <v>62980</v>
      </c>
      <c r="BQ44" s="167">
        <v>18077</v>
      </c>
      <c r="BR44" s="167">
        <v>11894</v>
      </c>
      <c r="BS44" s="167">
        <v>4557</v>
      </c>
      <c r="BT44" s="167">
        <v>0</v>
      </c>
      <c r="BU44" s="167">
        <v>0</v>
      </c>
      <c r="BV44" s="167">
        <v>0</v>
      </c>
      <c r="BW44" s="167">
        <v>2282</v>
      </c>
      <c r="BX44" s="167">
        <v>746</v>
      </c>
      <c r="BY44" s="167">
        <v>0</v>
      </c>
      <c r="BZ44" s="167">
        <v>0</v>
      </c>
      <c r="CA44" s="167">
        <v>17688</v>
      </c>
      <c r="CB44" s="167">
        <v>0</v>
      </c>
      <c r="CC44" s="167">
        <v>0</v>
      </c>
      <c r="CD44" s="167">
        <v>38692</v>
      </c>
      <c r="CE44" s="167">
        <v>19308</v>
      </c>
      <c r="CF44" s="167">
        <v>0</v>
      </c>
      <c r="CG44" s="167">
        <v>0</v>
      </c>
      <c r="CH44" s="167">
        <v>0</v>
      </c>
      <c r="CI44" s="167">
        <v>0</v>
      </c>
      <c r="CJ44" s="167">
        <v>0</v>
      </c>
      <c r="CK44" s="167">
        <v>0</v>
      </c>
      <c r="CL44" s="167">
        <v>0</v>
      </c>
      <c r="CM44" s="167">
        <v>303086</v>
      </c>
      <c r="CN44" s="167">
        <v>860709</v>
      </c>
      <c r="CO44" s="167">
        <v>102598</v>
      </c>
      <c r="CP44" s="167">
        <v>42186</v>
      </c>
      <c r="CQ44" s="167">
        <v>0</v>
      </c>
      <c r="CR44" s="167">
        <v>359893</v>
      </c>
      <c r="CS44" s="167">
        <v>0</v>
      </c>
      <c r="CT44" s="167">
        <v>0</v>
      </c>
      <c r="CU44" s="167">
        <v>5391</v>
      </c>
      <c r="CV44" s="167">
        <v>25235</v>
      </c>
      <c r="CW44" s="167">
        <v>51139</v>
      </c>
      <c r="CX44" s="167">
        <v>33649</v>
      </c>
      <c r="CY44" s="167">
        <v>12890</v>
      </c>
      <c r="CZ44" s="167">
        <v>449</v>
      </c>
      <c r="DA44" s="167">
        <v>0</v>
      </c>
      <c r="DB44" s="167">
        <v>2433</v>
      </c>
      <c r="DC44" s="167">
        <v>0</v>
      </c>
      <c r="DD44" s="167">
        <v>5607</v>
      </c>
      <c r="DE44" s="167">
        <v>0</v>
      </c>
      <c r="DF44" s="167">
        <v>0</v>
      </c>
      <c r="DG44" s="167">
        <v>0</v>
      </c>
      <c r="DH44" s="167">
        <v>0</v>
      </c>
      <c r="DI44" s="167">
        <v>13669</v>
      </c>
      <c r="DJ44" s="167">
        <v>655139</v>
      </c>
      <c r="DK44" s="167">
        <v>0</v>
      </c>
      <c r="DL44" s="167">
        <v>0</v>
      </c>
      <c r="DM44" s="167">
        <v>0</v>
      </c>
      <c r="DN44" s="167">
        <v>0</v>
      </c>
      <c r="DO44" s="167">
        <v>0</v>
      </c>
      <c r="DP44" s="167">
        <v>0</v>
      </c>
      <c r="DQ44" s="167">
        <v>0</v>
      </c>
      <c r="DR44" s="167">
        <v>0</v>
      </c>
      <c r="DS44" s="167">
        <v>0</v>
      </c>
      <c r="DT44" s="167">
        <v>0</v>
      </c>
      <c r="DU44" s="167">
        <v>0</v>
      </c>
      <c r="DV44" s="167">
        <v>0</v>
      </c>
      <c r="DW44" s="167">
        <v>0</v>
      </c>
      <c r="DX44" s="167">
        <v>0</v>
      </c>
      <c r="DY44" s="167">
        <v>0</v>
      </c>
      <c r="DZ44" s="167">
        <v>75996</v>
      </c>
      <c r="EA44" s="167">
        <v>0</v>
      </c>
      <c r="EB44" s="167">
        <v>0</v>
      </c>
      <c r="EC44" s="167">
        <v>75996</v>
      </c>
      <c r="ED44" s="167">
        <v>1591844</v>
      </c>
    </row>
    <row r="45" spans="1:134" ht="13.8" x14ac:dyDescent="0.25">
      <c r="A45" s="163" t="s">
        <v>184</v>
      </c>
      <c r="B45" s="163" t="s">
        <v>174</v>
      </c>
      <c r="C45" s="164">
        <v>45473</v>
      </c>
      <c r="D45" s="167">
        <v>4870</v>
      </c>
      <c r="E45" s="167">
        <v>6432</v>
      </c>
      <c r="F45" s="167">
        <v>0</v>
      </c>
      <c r="G45" s="167">
        <v>989</v>
      </c>
      <c r="H45" s="167">
        <v>1393</v>
      </c>
      <c r="I45" s="167">
        <v>290</v>
      </c>
      <c r="J45" s="167">
        <v>0</v>
      </c>
      <c r="K45" s="167">
        <v>0</v>
      </c>
      <c r="L45" s="167">
        <v>30</v>
      </c>
      <c r="M45" s="167">
        <v>7131</v>
      </c>
      <c r="N45" s="167">
        <v>6666</v>
      </c>
      <c r="O45" s="167">
        <v>0</v>
      </c>
      <c r="P45" s="167">
        <v>113362</v>
      </c>
      <c r="Q45" s="167">
        <v>0</v>
      </c>
      <c r="R45" s="167">
        <v>43576</v>
      </c>
      <c r="S45" s="167">
        <v>0</v>
      </c>
      <c r="T45" s="167">
        <v>0</v>
      </c>
      <c r="U45" s="167">
        <v>0</v>
      </c>
      <c r="V45" s="167">
        <v>0</v>
      </c>
      <c r="W45" s="167">
        <v>0</v>
      </c>
      <c r="X45" s="167">
        <v>380</v>
      </c>
      <c r="Y45" s="167">
        <v>15007</v>
      </c>
      <c r="Z45" s="167">
        <v>13301</v>
      </c>
      <c r="AA45" s="167">
        <v>769</v>
      </c>
      <c r="AB45" s="167">
        <v>0</v>
      </c>
      <c r="AC45" s="167">
        <v>214196</v>
      </c>
      <c r="AD45" s="167">
        <v>0</v>
      </c>
      <c r="AE45" s="167">
        <v>0</v>
      </c>
      <c r="AF45" s="167">
        <v>9527</v>
      </c>
      <c r="AG45" s="167">
        <v>0</v>
      </c>
      <c r="AH45" s="167">
        <v>834</v>
      </c>
      <c r="AI45" s="167">
        <v>1175</v>
      </c>
      <c r="AJ45" s="167">
        <v>245</v>
      </c>
      <c r="AK45" s="167">
        <v>0</v>
      </c>
      <c r="AL45" s="167">
        <v>0</v>
      </c>
      <c r="AM45" s="167">
        <v>0</v>
      </c>
      <c r="AN45" s="167">
        <v>0</v>
      </c>
      <c r="AO45" s="167">
        <v>4742</v>
      </c>
      <c r="AP45" s="167">
        <v>0</v>
      </c>
      <c r="AQ45" s="167">
        <v>13284</v>
      </c>
      <c r="AR45" s="167">
        <v>0</v>
      </c>
      <c r="AS45" s="167">
        <v>0</v>
      </c>
      <c r="AT45" s="167">
        <v>0</v>
      </c>
      <c r="AU45" s="167">
        <v>0</v>
      </c>
      <c r="AV45" s="167">
        <v>0</v>
      </c>
      <c r="AW45" s="167">
        <v>0</v>
      </c>
      <c r="AX45" s="167">
        <v>29807</v>
      </c>
      <c r="AY45" s="167">
        <v>43220</v>
      </c>
      <c r="AZ45" s="167">
        <v>0</v>
      </c>
      <c r="BA45" s="167">
        <v>21751</v>
      </c>
      <c r="BB45" s="167">
        <v>41995</v>
      </c>
      <c r="BC45" s="167">
        <v>87216</v>
      </c>
      <c r="BD45" s="167">
        <v>2106</v>
      </c>
      <c r="BE45" s="167">
        <v>33911</v>
      </c>
      <c r="BF45" s="167">
        <v>0</v>
      </c>
      <c r="BG45" s="167">
        <v>230199</v>
      </c>
      <c r="BH45" s="167">
        <v>474202</v>
      </c>
      <c r="BI45" s="167">
        <v>0</v>
      </c>
      <c r="BJ45" s="167">
        <v>0</v>
      </c>
      <c r="BK45" s="167">
        <v>0</v>
      </c>
      <c r="BL45" s="167">
        <v>0</v>
      </c>
      <c r="BM45" s="167">
        <v>0</v>
      </c>
      <c r="BN45" s="167">
        <v>0</v>
      </c>
      <c r="BO45" s="167">
        <v>0</v>
      </c>
      <c r="BP45" s="167">
        <v>86616</v>
      </c>
      <c r="BQ45" s="167">
        <v>7579</v>
      </c>
      <c r="BR45" s="167">
        <v>10679</v>
      </c>
      <c r="BS45" s="167">
        <v>2224</v>
      </c>
      <c r="BT45" s="167">
        <v>0</v>
      </c>
      <c r="BU45" s="167">
        <v>0</v>
      </c>
      <c r="BV45" s="167">
        <v>0</v>
      </c>
      <c r="BW45" s="167">
        <v>2474</v>
      </c>
      <c r="BX45" s="167">
        <v>0</v>
      </c>
      <c r="BY45" s="167">
        <v>0</v>
      </c>
      <c r="BZ45" s="167">
        <v>0</v>
      </c>
      <c r="CA45" s="167">
        <v>26090</v>
      </c>
      <c r="CB45" s="167">
        <v>0</v>
      </c>
      <c r="CC45" s="167">
        <v>0</v>
      </c>
      <c r="CD45" s="167">
        <v>53115</v>
      </c>
      <c r="CE45" s="167">
        <v>6245</v>
      </c>
      <c r="CF45" s="167">
        <v>0</v>
      </c>
      <c r="CG45" s="167">
        <v>0</v>
      </c>
      <c r="CH45" s="167">
        <v>0</v>
      </c>
      <c r="CI45" s="167">
        <v>0</v>
      </c>
      <c r="CJ45" s="167">
        <v>0</v>
      </c>
      <c r="CK45" s="167">
        <v>207</v>
      </c>
      <c r="CL45" s="167">
        <v>0</v>
      </c>
      <c r="CM45" s="167">
        <v>195229</v>
      </c>
      <c r="CN45" s="167">
        <v>669431</v>
      </c>
      <c r="CO45" s="167">
        <v>52186</v>
      </c>
      <c r="CP45" s="167">
        <v>755</v>
      </c>
      <c r="CQ45" s="167">
        <v>0</v>
      </c>
      <c r="CR45" s="167">
        <v>394022</v>
      </c>
      <c r="CS45" s="167">
        <v>0</v>
      </c>
      <c r="CT45" s="167">
        <v>0</v>
      </c>
      <c r="CU45" s="167">
        <v>3123</v>
      </c>
      <c r="CV45" s="167">
        <v>14730</v>
      </c>
      <c r="CW45" s="167">
        <v>40671</v>
      </c>
      <c r="CX45" s="167">
        <v>57309</v>
      </c>
      <c r="CY45" s="167">
        <v>11937</v>
      </c>
      <c r="CZ45" s="167">
        <v>2403</v>
      </c>
      <c r="DA45" s="167">
        <v>0</v>
      </c>
      <c r="DB45" s="167">
        <v>2659</v>
      </c>
      <c r="DC45" s="167">
        <v>0</v>
      </c>
      <c r="DD45" s="167">
        <v>2411</v>
      </c>
      <c r="DE45" s="167">
        <v>0</v>
      </c>
      <c r="DF45" s="167">
        <v>0</v>
      </c>
      <c r="DG45" s="167">
        <v>0</v>
      </c>
      <c r="DH45" s="167">
        <v>0</v>
      </c>
      <c r="DI45" s="167">
        <v>6556</v>
      </c>
      <c r="DJ45" s="167">
        <v>588762</v>
      </c>
      <c r="DK45" s="167">
        <v>0</v>
      </c>
      <c r="DL45" s="167">
        <v>0</v>
      </c>
      <c r="DM45" s="167">
        <v>0</v>
      </c>
      <c r="DN45" s="167">
        <v>0</v>
      </c>
      <c r="DO45" s="167">
        <v>0</v>
      </c>
      <c r="DP45" s="167">
        <v>0</v>
      </c>
      <c r="DQ45" s="167">
        <v>0</v>
      </c>
      <c r="DR45" s="167">
        <v>0</v>
      </c>
      <c r="DS45" s="167">
        <v>0</v>
      </c>
      <c r="DT45" s="167">
        <v>0</v>
      </c>
      <c r="DU45" s="167">
        <v>0</v>
      </c>
      <c r="DV45" s="167">
        <v>0</v>
      </c>
      <c r="DW45" s="167">
        <v>0</v>
      </c>
      <c r="DX45" s="167">
        <v>0</v>
      </c>
      <c r="DY45" s="167">
        <v>0</v>
      </c>
      <c r="DZ45" s="167">
        <v>53252</v>
      </c>
      <c r="EA45" s="167">
        <v>0</v>
      </c>
      <c r="EB45" s="167">
        <v>8226</v>
      </c>
      <c r="EC45" s="167">
        <v>61478</v>
      </c>
      <c r="ED45" s="167">
        <v>1319671</v>
      </c>
    </row>
    <row r="46" spans="1:134" ht="13.8" x14ac:dyDescent="0.25">
      <c r="A46" s="163" t="s">
        <v>185</v>
      </c>
      <c r="B46" s="163" t="s">
        <v>174</v>
      </c>
      <c r="C46" s="164">
        <v>45473</v>
      </c>
      <c r="D46" s="167">
        <v>5480</v>
      </c>
      <c r="E46" s="167">
        <v>0</v>
      </c>
      <c r="F46" s="167">
        <v>0</v>
      </c>
      <c r="G46" s="167">
        <v>359</v>
      </c>
      <c r="H46" s="167">
        <v>121</v>
      </c>
      <c r="I46" s="167">
        <v>109</v>
      </c>
      <c r="J46" s="167">
        <v>0</v>
      </c>
      <c r="K46" s="167">
        <v>0</v>
      </c>
      <c r="L46" s="167">
        <v>99</v>
      </c>
      <c r="M46" s="167">
        <v>4776</v>
      </c>
      <c r="N46" s="167">
        <v>3276</v>
      </c>
      <c r="O46" s="167">
        <v>0</v>
      </c>
      <c r="P46" s="167">
        <v>84943</v>
      </c>
      <c r="Q46" s="167">
        <v>0</v>
      </c>
      <c r="R46" s="167">
        <v>94780</v>
      </c>
      <c r="S46" s="167">
        <v>51</v>
      </c>
      <c r="T46" s="167">
        <v>0</v>
      </c>
      <c r="U46" s="167">
        <v>3000</v>
      </c>
      <c r="V46" s="167">
        <v>0</v>
      </c>
      <c r="W46" s="167">
        <v>0</v>
      </c>
      <c r="X46" s="167">
        <v>341</v>
      </c>
      <c r="Y46" s="167">
        <v>17535</v>
      </c>
      <c r="Z46" s="167">
        <v>17876</v>
      </c>
      <c r="AA46" s="167">
        <v>718</v>
      </c>
      <c r="AB46" s="167">
        <v>0</v>
      </c>
      <c r="AC46" s="167">
        <v>233464</v>
      </c>
      <c r="AD46" s="167">
        <v>0</v>
      </c>
      <c r="AE46" s="167">
        <v>0</v>
      </c>
      <c r="AF46" s="167">
        <v>6549</v>
      </c>
      <c r="AG46" s="167">
        <v>0</v>
      </c>
      <c r="AH46" s="167">
        <v>590</v>
      </c>
      <c r="AI46" s="167">
        <v>199</v>
      </c>
      <c r="AJ46" s="167">
        <v>179</v>
      </c>
      <c r="AK46" s="167">
        <v>0</v>
      </c>
      <c r="AL46" s="167">
        <v>0</v>
      </c>
      <c r="AM46" s="167">
        <v>0</v>
      </c>
      <c r="AN46" s="167">
        <v>0</v>
      </c>
      <c r="AO46" s="167">
        <v>9707</v>
      </c>
      <c r="AP46" s="167">
        <v>0</v>
      </c>
      <c r="AQ46" s="167">
        <v>46652</v>
      </c>
      <c r="AR46" s="167">
        <v>0</v>
      </c>
      <c r="AS46" s="167">
        <v>0</v>
      </c>
      <c r="AT46" s="167">
        <v>0</v>
      </c>
      <c r="AU46" s="167">
        <v>0</v>
      </c>
      <c r="AV46" s="167">
        <v>0</v>
      </c>
      <c r="AW46" s="167">
        <v>0</v>
      </c>
      <c r="AX46" s="167">
        <v>63876</v>
      </c>
      <c r="AY46" s="167">
        <v>27462</v>
      </c>
      <c r="AZ46" s="167">
        <v>0</v>
      </c>
      <c r="BA46" s="167">
        <v>16313</v>
      </c>
      <c r="BB46" s="167">
        <v>36755</v>
      </c>
      <c r="BC46" s="167">
        <v>87186</v>
      </c>
      <c r="BD46" s="167">
        <v>1624</v>
      </c>
      <c r="BE46" s="167">
        <v>72515</v>
      </c>
      <c r="BF46" s="167">
        <v>0</v>
      </c>
      <c r="BG46" s="167">
        <v>241855</v>
      </c>
      <c r="BH46" s="167">
        <v>539195</v>
      </c>
      <c r="BI46" s="167">
        <v>0</v>
      </c>
      <c r="BJ46" s="167">
        <v>0</v>
      </c>
      <c r="BK46" s="167">
        <v>0</v>
      </c>
      <c r="BL46" s="167">
        <v>0</v>
      </c>
      <c r="BM46" s="167">
        <v>109956</v>
      </c>
      <c r="BN46" s="167">
        <v>0</v>
      </c>
      <c r="BO46" s="167">
        <v>0</v>
      </c>
      <c r="BP46" s="167">
        <v>42335</v>
      </c>
      <c r="BQ46" s="167">
        <v>13726</v>
      </c>
      <c r="BR46" s="167">
        <v>4631</v>
      </c>
      <c r="BS46" s="167">
        <v>4167</v>
      </c>
      <c r="BT46" s="167">
        <v>0</v>
      </c>
      <c r="BU46" s="167">
        <v>0</v>
      </c>
      <c r="BV46" s="167">
        <v>0</v>
      </c>
      <c r="BW46" s="167">
        <v>1124</v>
      </c>
      <c r="BX46" s="167">
        <v>961</v>
      </c>
      <c r="BY46" s="167">
        <v>0</v>
      </c>
      <c r="BZ46" s="167">
        <v>0</v>
      </c>
      <c r="CA46" s="167">
        <v>17220</v>
      </c>
      <c r="CB46" s="167">
        <v>0</v>
      </c>
      <c r="CC46" s="167">
        <v>0</v>
      </c>
      <c r="CD46" s="167">
        <v>40651</v>
      </c>
      <c r="CE46" s="167">
        <v>18239</v>
      </c>
      <c r="CF46" s="167">
        <v>0</v>
      </c>
      <c r="CG46" s="167">
        <v>0</v>
      </c>
      <c r="CH46" s="167">
        <v>0</v>
      </c>
      <c r="CI46" s="167">
        <v>0</v>
      </c>
      <c r="CJ46" s="167">
        <v>0</v>
      </c>
      <c r="CK46" s="167">
        <v>725</v>
      </c>
      <c r="CL46" s="167">
        <v>0</v>
      </c>
      <c r="CM46" s="167">
        <v>253735</v>
      </c>
      <c r="CN46" s="167">
        <v>792930</v>
      </c>
      <c r="CO46" s="167">
        <v>43739</v>
      </c>
      <c r="CP46" s="167">
        <v>48364</v>
      </c>
      <c r="CQ46" s="167">
        <v>0</v>
      </c>
      <c r="CR46" s="167">
        <v>291459</v>
      </c>
      <c r="CS46" s="167">
        <v>0</v>
      </c>
      <c r="CT46" s="167">
        <v>0</v>
      </c>
      <c r="CU46" s="167">
        <v>4618</v>
      </c>
      <c r="CV46" s="167">
        <v>20456</v>
      </c>
      <c r="CW46" s="167">
        <v>36964</v>
      </c>
      <c r="CX46" s="167">
        <v>12471</v>
      </c>
      <c r="CY46" s="167">
        <v>11223</v>
      </c>
      <c r="CZ46" s="167">
        <v>2025</v>
      </c>
      <c r="DA46" s="167">
        <v>0</v>
      </c>
      <c r="DB46" s="167">
        <v>1468</v>
      </c>
      <c r="DC46" s="167">
        <v>0</v>
      </c>
      <c r="DD46" s="167">
        <v>5596</v>
      </c>
      <c r="DE46" s="167">
        <v>0</v>
      </c>
      <c r="DF46" s="167">
        <v>0</v>
      </c>
      <c r="DG46" s="167">
        <v>0</v>
      </c>
      <c r="DH46" s="167">
        <v>0</v>
      </c>
      <c r="DI46" s="167">
        <v>11238</v>
      </c>
      <c r="DJ46" s="167">
        <v>489621</v>
      </c>
      <c r="DK46" s="167">
        <v>0</v>
      </c>
      <c r="DL46" s="167">
        <v>0</v>
      </c>
      <c r="DM46" s="167">
        <v>0</v>
      </c>
      <c r="DN46" s="167">
        <v>0</v>
      </c>
      <c r="DO46" s="167">
        <v>0</v>
      </c>
      <c r="DP46" s="167">
        <v>0</v>
      </c>
      <c r="DQ46" s="167">
        <v>0</v>
      </c>
      <c r="DR46" s="167">
        <v>0</v>
      </c>
      <c r="DS46" s="167">
        <v>0</v>
      </c>
      <c r="DT46" s="167">
        <v>0</v>
      </c>
      <c r="DU46" s="167">
        <v>0</v>
      </c>
      <c r="DV46" s="167">
        <v>0</v>
      </c>
      <c r="DW46" s="167">
        <v>0</v>
      </c>
      <c r="DX46" s="167">
        <v>0</v>
      </c>
      <c r="DY46" s="167">
        <v>0</v>
      </c>
      <c r="DZ46" s="167">
        <v>66117</v>
      </c>
      <c r="EA46" s="167">
        <v>325</v>
      </c>
      <c r="EB46" s="167">
        <v>0</v>
      </c>
      <c r="EC46" s="167">
        <v>66442</v>
      </c>
      <c r="ED46" s="167">
        <v>1348993</v>
      </c>
    </row>
    <row r="47" spans="1:134" ht="13.8" x14ac:dyDescent="0.25">
      <c r="A47" s="163" t="s">
        <v>186</v>
      </c>
      <c r="B47" s="163" t="s">
        <v>139</v>
      </c>
      <c r="C47" s="164">
        <v>45473</v>
      </c>
      <c r="D47" s="167">
        <v>346361</v>
      </c>
      <c r="E47" s="167">
        <v>811894</v>
      </c>
      <c r="F47" s="167">
        <v>0</v>
      </c>
      <c r="G47" s="167">
        <v>85356</v>
      </c>
      <c r="H47" s="167">
        <v>146918</v>
      </c>
      <c r="I47" s="167">
        <v>11555</v>
      </c>
      <c r="J47" s="167">
        <v>0</v>
      </c>
      <c r="K47" s="167">
        <v>352</v>
      </c>
      <c r="L47" s="167">
        <v>69588</v>
      </c>
      <c r="M47" s="167">
        <v>40875</v>
      </c>
      <c r="N47" s="167">
        <v>96529</v>
      </c>
      <c r="O47" s="167">
        <v>56388</v>
      </c>
      <c r="P47" s="167">
        <v>0</v>
      </c>
      <c r="Q47" s="167">
        <v>0</v>
      </c>
      <c r="R47" s="167">
        <v>27085</v>
      </c>
      <c r="S47" s="167">
        <v>19327</v>
      </c>
      <c r="T47" s="167">
        <v>484</v>
      </c>
      <c r="U47" s="167">
        <v>187829</v>
      </c>
      <c r="V47" s="167">
        <v>0</v>
      </c>
      <c r="W47" s="167">
        <v>66825</v>
      </c>
      <c r="X47" s="167">
        <v>48703</v>
      </c>
      <c r="Y47" s="167">
        <v>84026</v>
      </c>
      <c r="Z47" s="167">
        <v>293742</v>
      </c>
      <c r="AA47" s="167">
        <v>0</v>
      </c>
      <c r="AB47" s="167">
        <v>11433</v>
      </c>
      <c r="AC47" s="167">
        <v>2405270</v>
      </c>
      <c r="AD47" s="167">
        <v>0</v>
      </c>
      <c r="AE47" s="167">
        <v>0</v>
      </c>
      <c r="AF47" s="167">
        <v>217217</v>
      </c>
      <c r="AG47" s="167">
        <v>0</v>
      </c>
      <c r="AH47" s="167">
        <v>16007</v>
      </c>
      <c r="AI47" s="167">
        <v>27553</v>
      </c>
      <c r="AJ47" s="167">
        <v>2167</v>
      </c>
      <c r="AK47" s="167">
        <v>0</v>
      </c>
      <c r="AL47" s="167">
        <v>66</v>
      </c>
      <c r="AM47" s="167">
        <v>0</v>
      </c>
      <c r="AN47" s="167">
        <v>0</v>
      </c>
      <c r="AO47" s="167">
        <v>132837</v>
      </c>
      <c r="AP47" s="167">
        <v>150221</v>
      </c>
      <c r="AQ47" s="167">
        <v>326780</v>
      </c>
      <c r="AR47" s="167">
        <v>0</v>
      </c>
      <c r="AS47" s="167">
        <v>55275</v>
      </c>
      <c r="AT47" s="167">
        <v>0</v>
      </c>
      <c r="AU47" s="167">
        <v>77169</v>
      </c>
      <c r="AV47" s="167">
        <v>0</v>
      </c>
      <c r="AW47" s="167">
        <v>217525</v>
      </c>
      <c r="AX47" s="167">
        <v>1222817</v>
      </c>
      <c r="AY47" s="167">
        <v>348848</v>
      </c>
      <c r="AZ47" s="167">
        <v>0</v>
      </c>
      <c r="BA47" s="167">
        <v>10900</v>
      </c>
      <c r="BB47" s="167">
        <v>72623</v>
      </c>
      <c r="BC47" s="167">
        <v>57709</v>
      </c>
      <c r="BD47" s="167">
        <v>75941</v>
      </c>
      <c r="BE47" s="167">
        <v>164332</v>
      </c>
      <c r="BF47" s="167">
        <v>0</v>
      </c>
      <c r="BG47" s="167">
        <v>730353</v>
      </c>
      <c r="BH47" s="167">
        <v>4358440</v>
      </c>
      <c r="BI47" s="167">
        <v>0</v>
      </c>
      <c r="BJ47" s="167">
        <v>0</v>
      </c>
      <c r="BK47" s="167">
        <v>0</v>
      </c>
      <c r="BL47" s="167">
        <v>0</v>
      </c>
      <c r="BM47" s="167">
        <v>0</v>
      </c>
      <c r="BN47" s="167">
        <v>0</v>
      </c>
      <c r="BO47" s="167">
        <v>320746</v>
      </c>
      <c r="BP47" s="167">
        <v>209459</v>
      </c>
      <c r="BQ47" s="167">
        <v>39073</v>
      </c>
      <c r="BR47" s="167">
        <v>67254</v>
      </c>
      <c r="BS47" s="167">
        <v>5290</v>
      </c>
      <c r="BT47" s="167">
        <v>0</v>
      </c>
      <c r="BU47" s="167">
        <v>161</v>
      </c>
      <c r="BV47" s="167">
        <v>0</v>
      </c>
      <c r="BW47" s="167">
        <v>110783</v>
      </c>
      <c r="BX47" s="167">
        <v>0</v>
      </c>
      <c r="BY47" s="167">
        <v>0</v>
      </c>
      <c r="BZ47" s="167">
        <v>0</v>
      </c>
      <c r="CA47" s="167">
        <v>33045</v>
      </c>
      <c r="CB47" s="167">
        <v>0</v>
      </c>
      <c r="CC47" s="167">
        <v>0</v>
      </c>
      <c r="CD47" s="167">
        <v>538283</v>
      </c>
      <c r="CE47" s="167">
        <v>0</v>
      </c>
      <c r="CF47" s="167">
        <v>0</v>
      </c>
      <c r="CG47" s="167">
        <v>0</v>
      </c>
      <c r="CH47" s="167">
        <v>0</v>
      </c>
      <c r="CI47" s="167">
        <v>0</v>
      </c>
      <c r="CJ47" s="167">
        <v>0</v>
      </c>
      <c r="CK47" s="167">
        <v>0</v>
      </c>
      <c r="CL47" s="167">
        <v>0</v>
      </c>
      <c r="CM47" s="167">
        <v>1324094</v>
      </c>
      <c r="CN47" s="167">
        <v>5682534</v>
      </c>
      <c r="CO47" s="167">
        <v>1778426</v>
      </c>
      <c r="CP47" s="167">
        <v>0</v>
      </c>
      <c r="CQ47" s="167">
        <v>9477159</v>
      </c>
      <c r="CR47" s="167">
        <v>0</v>
      </c>
      <c r="CS47" s="167">
        <v>0</v>
      </c>
      <c r="CT47" s="167">
        <v>0</v>
      </c>
      <c r="CU47" s="167">
        <v>0</v>
      </c>
      <c r="CV47" s="167">
        <v>0</v>
      </c>
      <c r="CW47" s="167">
        <v>829462</v>
      </c>
      <c r="CX47" s="167">
        <v>1427711</v>
      </c>
      <c r="CY47" s="167">
        <v>112291</v>
      </c>
      <c r="CZ47" s="167">
        <v>0</v>
      </c>
      <c r="DA47" s="167">
        <v>3421</v>
      </c>
      <c r="DB47" s="167">
        <v>39251</v>
      </c>
      <c r="DC47" s="167">
        <v>0</v>
      </c>
      <c r="DD47" s="167">
        <v>0</v>
      </c>
      <c r="DE47" s="167">
        <v>0</v>
      </c>
      <c r="DF47" s="167">
        <v>0</v>
      </c>
      <c r="DG47" s="167">
        <v>165486</v>
      </c>
      <c r="DH47" s="167">
        <v>0</v>
      </c>
      <c r="DI47" s="167">
        <v>0</v>
      </c>
      <c r="DJ47" s="167">
        <v>13833207</v>
      </c>
      <c r="DK47" s="167">
        <v>0</v>
      </c>
      <c r="DL47" s="167">
        <v>1084</v>
      </c>
      <c r="DM47" s="167">
        <v>0</v>
      </c>
      <c r="DN47" s="167">
        <v>0</v>
      </c>
      <c r="DO47" s="167">
        <v>500</v>
      </c>
      <c r="DP47" s="167">
        <v>0</v>
      </c>
      <c r="DQ47" s="167">
        <v>0</v>
      </c>
      <c r="DR47" s="167">
        <v>65000</v>
      </c>
      <c r="DS47" s="167">
        <v>747</v>
      </c>
      <c r="DT47" s="167">
        <v>0</v>
      </c>
      <c r="DU47" s="167">
        <v>0</v>
      </c>
      <c r="DV47" s="167">
        <v>0</v>
      </c>
      <c r="DW47" s="167">
        <v>0</v>
      </c>
      <c r="DX47" s="167">
        <v>0</v>
      </c>
      <c r="DY47" s="167">
        <v>1973</v>
      </c>
      <c r="DZ47" s="167">
        <v>765999</v>
      </c>
      <c r="EA47" s="167">
        <v>0</v>
      </c>
      <c r="EB47" s="167">
        <v>0</v>
      </c>
      <c r="EC47" s="167">
        <v>835303</v>
      </c>
      <c r="ED47" s="167">
        <v>20351044</v>
      </c>
    </row>
    <row r="48" spans="1:134" ht="13.8" x14ac:dyDescent="0.25">
      <c r="A48" s="163" t="s">
        <v>187</v>
      </c>
      <c r="B48" s="163" t="s">
        <v>139</v>
      </c>
      <c r="C48" s="164">
        <v>45473</v>
      </c>
      <c r="D48" s="167">
        <v>346361</v>
      </c>
      <c r="E48" s="167">
        <v>811894</v>
      </c>
      <c r="F48" s="167">
        <v>0</v>
      </c>
      <c r="G48" s="167">
        <v>85356</v>
      </c>
      <c r="H48" s="167">
        <v>146918</v>
      </c>
      <c r="I48" s="167">
        <v>11555</v>
      </c>
      <c r="J48" s="167">
        <v>0</v>
      </c>
      <c r="K48" s="167">
        <v>352</v>
      </c>
      <c r="L48" s="167">
        <v>69588</v>
      </c>
      <c r="M48" s="167">
        <v>40875</v>
      </c>
      <c r="N48" s="167">
        <v>96529</v>
      </c>
      <c r="O48" s="167">
        <v>56388</v>
      </c>
      <c r="P48" s="167">
        <v>0</v>
      </c>
      <c r="Q48" s="167">
        <v>0</v>
      </c>
      <c r="R48" s="167">
        <v>27085</v>
      </c>
      <c r="S48" s="167">
        <v>19327</v>
      </c>
      <c r="T48" s="167">
        <v>484</v>
      </c>
      <c r="U48" s="167">
        <v>187829</v>
      </c>
      <c r="V48" s="167">
        <v>0</v>
      </c>
      <c r="W48" s="167">
        <v>66825</v>
      </c>
      <c r="X48" s="167">
        <v>48703</v>
      </c>
      <c r="Y48" s="167">
        <v>84026</v>
      </c>
      <c r="Z48" s="167">
        <v>293742</v>
      </c>
      <c r="AA48" s="167">
        <v>0</v>
      </c>
      <c r="AB48" s="167">
        <v>11433</v>
      </c>
      <c r="AC48" s="167">
        <v>2405270</v>
      </c>
      <c r="AD48" s="167">
        <v>0</v>
      </c>
      <c r="AE48" s="167">
        <v>0</v>
      </c>
      <c r="AF48" s="167">
        <v>217217</v>
      </c>
      <c r="AG48" s="167">
        <v>0</v>
      </c>
      <c r="AH48" s="167">
        <v>16007</v>
      </c>
      <c r="AI48" s="167">
        <v>27553</v>
      </c>
      <c r="AJ48" s="167">
        <v>2167</v>
      </c>
      <c r="AK48" s="167">
        <v>0</v>
      </c>
      <c r="AL48" s="167">
        <v>66</v>
      </c>
      <c r="AM48" s="167">
        <v>0</v>
      </c>
      <c r="AN48" s="167">
        <v>0</v>
      </c>
      <c r="AO48" s="167">
        <v>132837</v>
      </c>
      <c r="AP48" s="167">
        <v>150221</v>
      </c>
      <c r="AQ48" s="167">
        <v>326780</v>
      </c>
      <c r="AR48" s="167">
        <v>0</v>
      </c>
      <c r="AS48" s="167">
        <v>55275</v>
      </c>
      <c r="AT48" s="167">
        <v>0</v>
      </c>
      <c r="AU48" s="167">
        <v>77169</v>
      </c>
      <c r="AV48" s="167">
        <v>0</v>
      </c>
      <c r="AW48" s="167">
        <v>217525</v>
      </c>
      <c r="AX48" s="167">
        <v>1222817</v>
      </c>
      <c r="AY48" s="167">
        <v>348848</v>
      </c>
      <c r="AZ48" s="167">
        <v>0</v>
      </c>
      <c r="BA48" s="167">
        <v>10900</v>
      </c>
      <c r="BB48" s="167">
        <v>72623</v>
      </c>
      <c r="BC48" s="167">
        <v>57709</v>
      </c>
      <c r="BD48" s="167">
        <v>75941</v>
      </c>
      <c r="BE48" s="167">
        <v>164332</v>
      </c>
      <c r="BF48" s="167">
        <v>0</v>
      </c>
      <c r="BG48" s="167">
        <v>730353</v>
      </c>
      <c r="BH48" s="167">
        <v>4358440</v>
      </c>
      <c r="BI48" s="167">
        <v>0</v>
      </c>
      <c r="BJ48" s="167">
        <v>0</v>
      </c>
      <c r="BK48" s="167">
        <v>0</v>
      </c>
      <c r="BL48" s="167">
        <v>0</v>
      </c>
      <c r="BM48" s="167">
        <v>0</v>
      </c>
      <c r="BN48" s="167">
        <v>0</v>
      </c>
      <c r="BO48" s="167">
        <v>320746</v>
      </c>
      <c r="BP48" s="167">
        <v>209459</v>
      </c>
      <c r="BQ48" s="167">
        <v>39073</v>
      </c>
      <c r="BR48" s="167">
        <v>67254</v>
      </c>
      <c r="BS48" s="167">
        <v>5290</v>
      </c>
      <c r="BT48" s="167">
        <v>0</v>
      </c>
      <c r="BU48" s="167">
        <v>161</v>
      </c>
      <c r="BV48" s="167">
        <v>0</v>
      </c>
      <c r="BW48" s="167">
        <v>110783</v>
      </c>
      <c r="BX48" s="167">
        <v>0</v>
      </c>
      <c r="BY48" s="167">
        <v>0</v>
      </c>
      <c r="BZ48" s="167">
        <v>0</v>
      </c>
      <c r="CA48" s="167">
        <v>33045</v>
      </c>
      <c r="CB48" s="167">
        <v>0</v>
      </c>
      <c r="CC48" s="167">
        <v>0</v>
      </c>
      <c r="CD48" s="167">
        <v>538283</v>
      </c>
      <c r="CE48" s="167">
        <v>0</v>
      </c>
      <c r="CF48" s="167">
        <v>0</v>
      </c>
      <c r="CG48" s="167">
        <v>0</v>
      </c>
      <c r="CH48" s="167">
        <v>0</v>
      </c>
      <c r="CI48" s="167">
        <v>0</v>
      </c>
      <c r="CJ48" s="167">
        <v>0</v>
      </c>
      <c r="CK48" s="167">
        <v>0</v>
      </c>
      <c r="CL48" s="167">
        <v>0</v>
      </c>
      <c r="CM48" s="167">
        <v>1324094</v>
      </c>
      <c r="CN48" s="167">
        <v>5682534</v>
      </c>
      <c r="CO48" s="167">
        <v>1778426</v>
      </c>
      <c r="CP48" s="167">
        <v>0</v>
      </c>
      <c r="CQ48" s="167">
        <v>9477159</v>
      </c>
      <c r="CR48" s="167">
        <v>0</v>
      </c>
      <c r="CS48" s="167">
        <v>0</v>
      </c>
      <c r="CT48" s="167">
        <v>0</v>
      </c>
      <c r="CU48" s="167">
        <v>0</v>
      </c>
      <c r="CV48" s="167">
        <v>0</v>
      </c>
      <c r="CW48" s="167">
        <v>829462</v>
      </c>
      <c r="CX48" s="167">
        <v>1427711</v>
      </c>
      <c r="CY48" s="167">
        <v>112291</v>
      </c>
      <c r="CZ48" s="167">
        <v>0</v>
      </c>
      <c r="DA48" s="167">
        <v>3421</v>
      </c>
      <c r="DB48" s="167">
        <v>39251</v>
      </c>
      <c r="DC48" s="167">
        <v>0</v>
      </c>
      <c r="DD48" s="167">
        <v>0</v>
      </c>
      <c r="DE48" s="167">
        <v>0</v>
      </c>
      <c r="DF48" s="167">
        <v>0</v>
      </c>
      <c r="DG48" s="167">
        <v>165486</v>
      </c>
      <c r="DH48" s="167">
        <v>0</v>
      </c>
      <c r="DI48" s="167">
        <v>0</v>
      </c>
      <c r="DJ48" s="167">
        <v>13833207</v>
      </c>
      <c r="DK48" s="167">
        <v>0</v>
      </c>
      <c r="DL48" s="167">
        <v>1084</v>
      </c>
      <c r="DM48" s="167">
        <v>0</v>
      </c>
      <c r="DN48" s="167">
        <v>0</v>
      </c>
      <c r="DO48" s="167">
        <v>500</v>
      </c>
      <c r="DP48" s="167">
        <v>0</v>
      </c>
      <c r="DQ48" s="167">
        <v>0</v>
      </c>
      <c r="DR48" s="167">
        <v>65000</v>
      </c>
      <c r="DS48" s="167">
        <v>747</v>
      </c>
      <c r="DT48" s="167">
        <v>0</v>
      </c>
      <c r="DU48" s="167">
        <v>0</v>
      </c>
      <c r="DV48" s="167">
        <v>0</v>
      </c>
      <c r="DW48" s="167">
        <v>0</v>
      </c>
      <c r="DX48" s="167">
        <v>0</v>
      </c>
      <c r="DY48" s="167">
        <v>1973</v>
      </c>
      <c r="DZ48" s="167">
        <v>765999</v>
      </c>
      <c r="EA48" s="167">
        <v>0</v>
      </c>
      <c r="EB48" s="167">
        <v>0</v>
      </c>
      <c r="EC48" s="167">
        <v>835303</v>
      </c>
      <c r="ED48" s="167">
        <v>20351044</v>
      </c>
    </row>
    <row r="49" spans="1:134" ht="13.8" x14ac:dyDescent="0.25">
      <c r="A49" s="163" t="s">
        <v>188</v>
      </c>
      <c r="B49" s="163" t="s">
        <v>189</v>
      </c>
      <c r="C49" s="164">
        <v>45473</v>
      </c>
      <c r="D49" s="167">
        <v>138262</v>
      </c>
      <c r="E49" s="167">
        <v>199189</v>
      </c>
      <c r="F49" s="167">
        <v>0</v>
      </c>
      <c r="G49" s="167">
        <v>25742</v>
      </c>
      <c r="H49" s="167">
        <v>106317</v>
      </c>
      <c r="I49" s="167">
        <v>3346</v>
      </c>
      <c r="J49" s="167">
        <v>0</v>
      </c>
      <c r="K49" s="167">
        <v>0</v>
      </c>
      <c r="L49" s="167">
        <v>23635</v>
      </c>
      <c r="M49" s="167">
        <v>6002</v>
      </c>
      <c r="N49" s="167">
        <v>3592</v>
      </c>
      <c r="O49" s="167">
        <v>0</v>
      </c>
      <c r="P49" s="167">
        <v>0</v>
      </c>
      <c r="Q49" s="167">
        <v>0</v>
      </c>
      <c r="R49" s="167">
        <v>776731</v>
      </c>
      <c r="S49" s="167">
        <v>0</v>
      </c>
      <c r="T49" s="167">
        <v>0</v>
      </c>
      <c r="U49" s="167">
        <v>0</v>
      </c>
      <c r="V49" s="167">
        <v>0</v>
      </c>
      <c r="W49" s="167">
        <v>403</v>
      </c>
      <c r="X49" s="167">
        <v>0</v>
      </c>
      <c r="Y49" s="167">
        <v>134171</v>
      </c>
      <c r="Z49" s="167">
        <v>41587</v>
      </c>
      <c r="AA49" s="167">
        <v>6836</v>
      </c>
      <c r="AB49" s="167">
        <v>6798</v>
      </c>
      <c r="AC49" s="167">
        <v>1472611</v>
      </c>
      <c r="AD49" s="167">
        <v>93752</v>
      </c>
      <c r="AE49" s="167">
        <v>384563</v>
      </c>
      <c r="AF49" s="167">
        <v>271186</v>
      </c>
      <c r="AG49" s="167">
        <v>0</v>
      </c>
      <c r="AH49" s="167">
        <v>57174</v>
      </c>
      <c r="AI49" s="167">
        <v>236137</v>
      </c>
      <c r="AJ49" s="167">
        <v>7431</v>
      </c>
      <c r="AK49" s="167">
        <v>0</v>
      </c>
      <c r="AL49" s="167">
        <v>0</v>
      </c>
      <c r="AM49" s="167">
        <v>0</v>
      </c>
      <c r="AN49" s="167">
        <v>1203</v>
      </c>
      <c r="AO49" s="167">
        <v>209589</v>
      </c>
      <c r="AP49" s="167">
        <v>33663</v>
      </c>
      <c r="AQ49" s="167">
        <v>289718</v>
      </c>
      <c r="AR49" s="167">
        <v>111838</v>
      </c>
      <c r="AS49" s="167">
        <v>0</v>
      </c>
      <c r="AT49" s="167">
        <v>19210</v>
      </c>
      <c r="AU49" s="167">
        <v>170737</v>
      </c>
      <c r="AV49" s="167">
        <v>12751</v>
      </c>
      <c r="AW49" s="167">
        <v>35906</v>
      </c>
      <c r="AX49" s="167">
        <v>1934858</v>
      </c>
      <c r="AY49" s="167">
        <v>443122</v>
      </c>
      <c r="AZ49" s="167">
        <v>0</v>
      </c>
      <c r="BA49" s="167">
        <v>0</v>
      </c>
      <c r="BB49" s="167">
        <v>29592</v>
      </c>
      <c r="BC49" s="167">
        <v>0</v>
      </c>
      <c r="BD49" s="167">
        <v>0</v>
      </c>
      <c r="BE49" s="167">
        <v>0</v>
      </c>
      <c r="BF49" s="167">
        <v>0</v>
      </c>
      <c r="BG49" s="167">
        <v>472714</v>
      </c>
      <c r="BH49" s="167">
        <v>3880183</v>
      </c>
      <c r="BI49" s="167">
        <v>190145</v>
      </c>
      <c r="BJ49" s="167">
        <v>343816</v>
      </c>
      <c r="BK49" s="167">
        <v>99895</v>
      </c>
      <c r="BL49" s="167">
        <v>1400</v>
      </c>
      <c r="BM49" s="167">
        <v>232517</v>
      </c>
      <c r="BN49" s="167">
        <v>307981</v>
      </c>
      <c r="BO49" s="167">
        <v>576019</v>
      </c>
      <c r="BP49" s="167">
        <v>0</v>
      </c>
      <c r="BQ49" s="167">
        <v>133524</v>
      </c>
      <c r="BR49" s="167">
        <v>551470</v>
      </c>
      <c r="BS49" s="167">
        <v>17354</v>
      </c>
      <c r="BT49" s="167">
        <v>0</v>
      </c>
      <c r="BU49" s="167">
        <v>0</v>
      </c>
      <c r="BV49" s="167">
        <v>0</v>
      </c>
      <c r="BW49" s="167">
        <v>177700</v>
      </c>
      <c r="BX49" s="167">
        <v>0</v>
      </c>
      <c r="BY49" s="167">
        <v>0</v>
      </c>
      <c r="BZ49" s="167">
        <v>16194</v>
      </c>
      <c r="CA49" s="167">
        <v>16839</v>
      </c>
      <c r="CB49" s="167">
        <v>0</v>
      </c>
      <c r="CC49" s="167">
        <v>0</v>
      </c>
      <c r="CD49" s="167">
        <v>401833</v>
      </c>
      <c r="CE49" s="167">
        <v>0</v>
      </c>
      <c r="CF49" s="167">
        <v>2840</v>
      </c>
      <c r="CG49" s="167">
        <v>0</v>
      </c>
      <c r="CH49" s="167">
        <v>0</v>
      </c>
      <c r="CI49" s="167">
        <v>21481</v>
      </c>
      <c r="CJ49" s="167">
        <v>27295</v>
      </c>
      <c r="CK49" s="167">
        <v>0</v>
      </c>
      <c r="CL49" s="167">
        <v>0</v>
      </c>
      <c r="CM49" s="167">
        <v>3118303</v>
      </c>
      <c r="CN49" s="167">
        <v>6998486</v>
      </c>
      <c r="CO49" s="167">
        <v>821537</v>
      </c>
      <c r="CP49" s="167">
        <v>467742</v>
      </c>
      <c r="CQ49" s="167">
        <v>3606457</v>
      </c>
      <c r="CR49" s="167">
        <v>0</v>
      </c>
      <c r="CS49" s="167">
        <v>0</v>
      </c>
      <c r="CT49" s="167">
        <v>0</v>
      </c>
      <c r="CU49" s="167">
        <v>0</v>
      </c>
      <c r="CV49" s="167">
        <v>0</v>
      </c>
      <c r="CW49" s="167">
        <v>373461</v>
      </c>
      <c r="CX49" s="167">
        <v>1542442</v>
      </c>
      <c r="CY49" s="167">
        <v>48537</v>
      </c>
      <c r="CZ49" s="167">
        <v>0</v>
      </c>
      <c r="DA49" s="167">
        <v>0</v>
      </c>
      <c r="DB49" s="167">
        <v>13678</v>
      </c>
      <c r="DC49" s="167">
        <v>0</v>
      </c>
      <c r="DD49" s="167">
        <v>0</v>
      </c>
      <c r="DE49" s="167">
        <v>237908</v>
      </c>
      <c r="DF49" s="167">
        <v>307260</v>
      </c>
      <c r="DG49" s="167">
        <v>46221</v>
      </c>
      <c r="DH49" s="167">
        <v>255981</v>
      </c>
      <c r="DI49" s="167">
        <v>0</v>
      </c>
      <c r="DJ49" s="167">
        <v>7721224</v>
      </c>
      <c r="DK49" s="167">
        <v>0</v>
      </c>
      <c r="DL49" s="167">
        <v>0</v>
      </c>
      <c r="DM49" s="167">
        <v>0</v>
      </c>
      <c r="DN49" s="167">
        <v>0</v>
      </c>
      <c r="DO49" s="167">
        <v>0</v>
      </c>
      <c r="DP49" s="167">
        <v>0</v>
      </c>
      <c r="DQ49" s="167">
        <v>0</v>
      </c>
      <c r="DR49" s="167">
        <v>0</v>
      </c>
      <c r="DS49" s="167">
        <v>0</v>
      </c>
      <c r="DT49" s="167">
        <v>0</v>
      </c>
      <c r="DU49" s="167">
        <v>39267</v>
      </c>
      <c r="DV49" s="167">
        <v>1059</v>
      </c>
      <c r="DW49" s="167">
        <v>2565</v>
      </c>
      <c r="DX49" s="167">
        <v>0</v>
      </c>
      <c r="DY49" s="167">
        <v>620</v>
      </c>
      <c r="DZ49" s="167">
        <v>276863</v>
      </c>
      <c r="EA49" s="167">
        <v>0</v>
      </c>
      <c r="EB49" s="167">
        <v>0</v>
      </c>
      <c r="EC49" s="167">
        <v>320374</v>
      </c>
      <c r="ED49" s="167">
        <v>15040084</v>
      </c>
    </row>
    <row r="50" spans="1:134" ht="13.8" x14ac:dyDescent="0.25">
      <c r="A50" s="163" t="s">
        <v>190</v>
      </c>
      <c r="B50" s="169"/>
      <c r="C50" s="164">
        <v>45473</v>
      </c>
      <c r="D50" s="167">
        <v>87573</v>
      </c>
      <c r="E50" s="167">
        <v>1712456</v>
      </c>
      <c r="F50" s="167">
        <v>0</v>
      </c>
      <c r="G50" s="167">
        <v>113990</v>
      </c>
      <c r="H50" s="167">
        <v>138791</v>
      </c>
      <c r="I50" s="167">
        <v>46175</v>
      </c>
      <c r="J50" s="167">
        <v>30198</v>
      </c>
      <c r="K50" s="167">
        <v>0</v>
      </c>
      <c r="L50" s="167">
        <v>109483</v>
      </c>
      <c r="M50" s="167">
        <v>144674</v>
      </c>
      <c r="N50" s="167">
        <v>39724</v>
      </c>
      <c r="O50" s="167">
        <v>11895</v>
      </c>
      <c r="P50" s="167">
        <v>0</v>
      </c>
      <c r="Q50" s="167">
        <v>0</v>
      </c>
      <c r="R50" s="167">
        <v>50623</v>
      </c>
      <c r="S50" s="167">
        <v>0</v>
      </c>
      <c r="T50" s="167">
        <v>0</v>
      </c>
      <c r="U50" s="167">
        <v>296056</v>
      </c>
      <c r="V50" s="167">
        <v>0</v>
      </c>
      <c r="W50" s="167">
        <v>15124</v>
      </c>
      <c r="X50" s="167">
        <v>141167</v>
      </c>
      <c r="Y50" s="167">
        <v>38514</v>
      </c>
      <c r="Z50" s="167">
        <v>26038</v>
      </c>
      <c r="AA50" s="167">
        <v>74507</v>
      </c>
      <c r="AB50" s="167">
        <v>0</v>
      </c>
      <c r="AC50" s="167">
        <v>3076988</v>
      </c>
      <c r="AD50" s="167">
        <v>0</v>
      </c>
      <c r="AE50" s="167">
        <v>71892</v>
      </c>
      <c r="AF50" s="167">
        <v>135633</v>
      </c>
      <c r="AG50" s="167">
        <v>0</v>
      </c>
      <c r="AH50" s="167">
        <v>17162</v>
      </c>
      <c r="AI50" s="167">
        <v>25820</v>
      </c>
      <c r="AJ50" s="167">
        <v>6468</v>
      </c>
      <c r="AK50" s="167">
        <v>0</v>
      </c>
      <c r="AL50" s="167">
        <v>0</v>
      </c>
      <c r="AM50" s="167">
        <v>0</v>
      </c>
      <c r="AN50" s="167">
        <v>0</v>
      </c>
      <c r="AO50" s="167">
        <v>0</v>
      </c>
      <c r="AP50" s="167">
        <v>41547</v>
      </c>
      <c r="AQ50" s="167">
        <v>307173</v>
      </c>
      <c r="AR50" s="167">
        <v>0</v>
      </c>
      <c r="AS50" s="167">
        <v>1342</v>
      </c>
      <c r="AT50" s="167">
        <v>2926</v>
      </c>
      <c r="AU50" s="167">
        <v>9226</v>
      </c>
      <c r="AV50" s="167">
        <v>0</v>
      </c>
      <c r="AW50" s="167">
        <v>0</v>
      </c>
      <c r="AX50" s="167">
        <v>619189</v>
      </c>
      <c r="AY50" s="167">
        <v>803736</v>
      </c>
      <c r="AZ50" s="167">
        <v>0</v>
      </c>
      <c r="BA50" s="167">
        <v>0</v>
      </c>
      <c r="BB50" s="167">
        <v>50559</v>
      </c>
      <c r="BC50" s="167">
        <v>0</v>
      </c>
      <c r="BD50" s="167">
        <v>106505</v>
      </c>
      <c r="BE50" s="167">
        <v>414138</v>
      </c>
      <c r="BF50" s="167">
        <v>0</v>
      </c>
      <c r="BG50" s="167">
        <v>1374938</v>
      </c>
      <c r="BH50" s="167">
        <v>5071115</v>
      </c>
      <c r="BI50" s="167">
        <v>72828</v>
      </c>
      <c r="BJ50" s="167">
        <v>0</v>
      </c>
      <c r="BK50" s="167">
        <v>0</v>
      </c>
      <c r="BL50" s="167">
        <v>126969</v>
      </c>
      <c r="BM50" s="167">
        <v>0</v>
      </c>
      <c r="BN50" s="167">
        <v>10686479</v>
      </c>
      <c r="BO50" s="167">
        <v>136460</v>
      </c>
      <c r="BP50" s="167">
        <v>0</v>
      </c>
      <c r="BQ50" s="167">
        <v>748250</v>
      </c>
      <c r="BR50" s="167">
        <v>989724</v>
      </c>
      <c r="BS50" s="167">
        <v>255171</v>
      </c>
      <c r="BT50" s="167">
        <v>22461</v>
      </c>
      <c r="BU50" s="167">
        <v>0</v>
      </c>
      <c r="BV50" s="167">
        <v>128180</v>
      </c>
      <c r="BW50" s="167">
        <v>0</v>
      </c>
      <c r="BX50" s="167">
        <v>0</v>
      </c>
      <c r="BY50" s="167">
        <v>0</v>
      </c>
      <c r="BZ50" s="167">
        <v>17324</v>
      </c>
      <c r="CA50" s="167">
        <v>102546</v>
      </c>
      <c r="CB50" s="167">
        <v>284971</v>
      </c>
      <c r="CC50" s="167">
        <v>27126</v>
      </c>
      <c r="CD50" s="167">
        <v>168337</v>
      </c>
      <c r="CE50" s="167">
        <v>0</v>
      </c>
      <c r="CF50" s="167">
        <v>0</v>
      </c>
      <c r="CG50" s="167">
        <v>0</v>
      </c>
      <c r="CH50" s="167">
        <v>0</v>
      </c>
      <c r="CI50" s="167">
        <v>0</v>
      </c>
      <c r="CJ50" s="167">
        <v>397404</v>
      </c>
      <c r="CK50" s="167">
        <v>26620</v>
      </c>
      <c r="CL50" s="167">
        <v>0</v>
      </c>
      <c r="CM50" s="167">
        <v>14190850</v>
      </c>
      <c r="CN50" s="167">
        <v>19261965</v>
      </c>
      <c r="CO50" s="167">
        <v>182768</v>
      </c>
      <c r="CP50" s="167">
        <v>20284</v>
      </c>
      <c r="CQ50" s="167">
        <v>0</v>
      </c>
      <c r="CR50" s="167">
        <v>0</v>
      </c>
      <c r="CS50" s="167">
        <v>80141</v>
      </c>
      <c r="CT50" s="167">
        <v>0</v>
      </c>
      <c r="CU50" s="167">
        <v>0</v>
      </c>
      <c r="CV50" s="167">
        <v>0</v>
      </c>
      <c r="CW50" s="167">
        <v>12592</v>
      </c>
      <c r="CX50" s="167">
        <v>14290</v>
      </c>
      <c r="CY50" s="167">
        <v>4593</v>
      </c>
      <c r="CZ50" s="167">
        <v>0</v>
      </c>
      <c r="DA50" s="167">
        <v>0</v>
      </c>
      <c r="DB50" s="167">
        <v>0</v>
      </c>
      <c r="DC50" s="167">
        <v>0</v>
      </c>
      <c r="DD50" s="167">
        <v>0</v>
      </c>
      <c r="DE50" s="167">
        <v>0</v>
      </c>
      <c r="DF50" s="167">
        <v>0</v>
      </c>
      <c r="DG50" s="167">
        <v>0</v>
      </c>
      <c r="DH50" s="167">
        <v>0</v>
      </c>
      <c r="DI50" s="167">
        <v>0</v>
      </c>
      <c r="DJ50" s="167">
        <v>314668</v>
      </c>
      <c r="DK50" s="167">
        <v>1461</v>
      </c>
      <c r="DL50" s="167">
        <v>18604</v>
      </c>
      <c r="DM50" s="167">
        <v>122</v>
      </c>
      <c r="DN50" s="167">
        <v>0</v>
      </c>
      <c r="DO50" s="167">
        <v>0</v>
      </c>
      <c r="DP50" s="167">
        <v>0</v>
      </c>
      <c r="DQ50" s="167">
        <v>0</v>
      </c>
      <c r="DR50" s="167">
        <v>25199</v>
      </c>
      <c r="DS50" s="167">
        <v>0</v>
      </c>
      <c r="DT50" s="167">
        <v>0</v>
      </c>
      <c r="DU50" s="167">
        <v>0</v>
      </c>
      <c r="DV50" s="167">
        <v>0</v>
      </c>
      <c r="DW50" s="167">
        <v>0</v>
      </c>
      <c r="DX50" s="167">
        <v>0</v>
      </c>
      <c r="DY50" s="167">
        <v>24000</v>
      </c>
      <c r="DZ50" s="167">
        <v>153441</v>
      </c>
      <c r="EA50" s="167">
        <v>0</v>
      </c>
      <c r="EB50" s="167">
        <v>0</v>
      </c>
      <c r="EC50" s="167">
        <v>222827</v>
      </c>
      <c r="ED50" s="167">
        <v>19799460</v>
      </c>
    </row>
    <row r="51" spans="1:134" ht="13.8" x14ac:dyDescent="0.25">
      <c r="A51" s="163" t="s">
        <v>191</v>
      </c>
      <c r="B51" s="163" t="s">
        <v>139</v>
      </c>
      <c r="C51" s="164">
        <v>45473</v>
      </c>
      <c r="D51" s="167">
        <v>346361</v>
      </c>
      <c r="E51" s="167">
        <v>811894</v>
      </c>
      <c r="F51" s="167">
        <v>0</v>
      </c>
      <c r="G51" s="167">
        <v>85356</v>
      </c>
      <c r="H51" s="167">
        <v>146918</v>
      </c>
      <c r="I51" s="167">
        <v>11555</v>
      </c>
      <c r="J51" s="167">
        <v>0</v>
      </c>
      <c r="K51" s="167">
        <v>352</v>
      </c>
      <c r="L51" s="167">
        <v>69588</v>
      </c>
      <c r="M51" s="167">
        <v>40875</v>
      </c>
      <c r="N51" s="167">
        <v>96529</v>
      </c>
      <c r="O51" s="167">
        <v>56388</v>
      </c>
      <c r="P51" s="167">
        <v>0</v>
      </c>
      <c r="Q51" s="167">
        <v>0</v>
      </c>
      <c r="R51" s="167">
        <v>27085</v>
      </c>
      <c r="S51" s="167">
        <v>19327</v>
      </c>
      <c r="T51" s="167">
        <v>484</v>
      </c>
      <c r="U51" s="167">
        <v>187829</v>
      </c>
      <c r="V51" s="167">
        <v>0</v>
      </c>
      <c r="W51" s="167">
        <v>66825</v>
      </c>
      <c r="X51" s="167">
        <v>48703</v>
      </c>
      <c r="Y51" s="167">
        <v>84026</v>
      </c>
      <c r="Z51" s="167">
        <v>293742</v>
      </c>
      <c r="AA51" s="167">
        <v>0</v>
      </c>
      <c r="AB51" s="167">
        <v>11433</v>
      </c>
      <c r="AC51" s="167">
        <v>2405270</v>
      </c>
      <c r="AD51" s="167">
        <v>0</v>
      </c>
      <c r="AE51" s="167">
        <v>0</v>
      </c>
      <c r="AF51" s="167">
        <v>217217</v>
      </c>
      <c r="AG51" s="167">
        <v>0</v>
      </c>
      <c r="AH51" s="167">
        <v>16007</v>
      </c>
      <c r="AI51" s="167">
        <v>27553</v>
      </c>
      <c r="AJ51" s="167">
        <v>2167</v>
      </c>
      <c r="AK51" s="167">
        <v>0</v>
      </c>
      <c r="AL51" s="167">
        <v>66</v>
      </c>
      <c r="AM51" s="167">
        <v>0</v>
      </c>
      <c r="AN51" s="167">
        <v>0</v>
      </c>
      <c r="AO51" s="167">
        <v>132837</v>
      </c>
      <c r="AP51" s="167">
        <v>150221</v>
      </c>
      <c r="AQ51" s="167">
        <v>326780</v>
      </c>
      <c r="AR51" s="167">
        <v>0</v>
      </c>
      <c r="AS51" s="167">
        <v>55275</v>
      </c>
      <c r="AT51" s="167">
        <v>0</v>
      </c>
      <c r="AU51" s="167">
        <v>77169</v>
      </c>
      <c r="AV51" s="167">
        <v>0</v>
      </c>
      <c r="AW51" s="167">
        <v>217525</v>
      </c>
      <c r="AX51" s="167">
        <v>1222817</v>
      </c>
      <c r="AY51" s="167">
        <v>348848</v>
      </c>
      <c r="AZ51" s="167">
        <v>0</v>
      </c>
      <c r="BA51" s="167">
        <v>10900</v>
      </c>
      <c r="BB51" s="167">
        <v>72623</v>
      </c>
      <c r="BC51" s="167">
        <v>57709</v>
      </c>
      <c r="BD51" s="167">
        <v>75941</v>
      </c>
      <c r="BE51" s="167">
        <v>164332</v>
      </c>
      <c r="BF51" s="167">
        <v>0</v>
      </c>
      <c r="BG51" s="167">
        <v>730353</v>
      </c>
      <c r="BH51" s="167">
        <v>4358440</v>
      </c>
      <c r="BI51" s="167">
        <v>0</v>
      </c>
      <c r="BJ51" s="167">
        <v>0</v>
      </c>
      <c r="BK51" s="167">
        <v>0</v>
      </c>
      <c r="BL51" s="167">
        <v>0</v>
      </c>
      <c r="BM51" s="167">
        <v>0</v>
      </c>
      <c r="BN51" s="167">
        <v>0</v>
      </c>
      <c r="BO51" s="167">
        <v>320746</v>
      </c>
      <c r="BP51" s="167">
        <v>209459</v>
      </c>
      <c r="BQ51" s="167">
        <v>39073</v>
      </c>
      <c r="BR51" s="167">
        <v>67254</v>
      </c>
      <c r="BS51" s="167">
        <v>5290</v>
      </c>
      <c r="BT51" s="167">
        <v>0</v>
      </c>
      <c r="BU51" s="167">
        <v>161</v>
      </c>
      <c r="BV51" s="167">
        <v>0</v>
      </c>
      <c r="BW51" s="167">
        <v>110783</v>
      </c>
      <c r="BX51" s="167">
        <v>0</v>
      </c>
      <c r="BY51" s="167">
        <v>0</v>
      </c>
      <c r="BZ51" s="167">
        <v>0</v>
      </c>
      <c r="CA51" s="167">
        <v>33045</v>
      </c>
      <c r="CB51" s="167">
        <v>0</v>
      </c>
      <c r="CC51" s="167">
        <v>0</v>
      </c>
      <c r="CD51" s="167">
        <v>538283</v>
      </c>
      <c r="CE51" s="167">
        <v>0</v>
      </c>
      <c r="CF51" s="167">
        <v>0</v>
      </c>
      <c r="CG51" s="167">
        <v>0</v>
      </c>
      <c r="CH51" s="167">
        <v>0</v>
      </c>
      <c r="CI51" s="167">
        <v>0</v>
      </c>
      <c r="CJ51" s="167">
        <v>0</v>
      </c>
      <c r="CK51" s="167">
        <v>0</v>
      </c>
      <c r="CL51" s="167">
        <v>0</v>
      </c>
      <c r="CM51" s="167">
        <v>1324094</v>
      </c>
      <c r="CN51" s="167">
        <v>5682534</v>
      </c>
      <c r="CO51" s="167">
        <v>1778426</v>
      </c>
      <c r="CP51" s="167">
        <v>0</v>
      </c>
      <c r="CQ51" s="167">
        <v>9477159</v>
      </c>
      <c r="CR51" s="167">
        <v>0</v>
      </c>
      <c r="CS51" s="167">
        <v>0</v>
      </c>
      <c r="CT51" s="167">
        <v>0</v>
      </c>
      <c r="CU51" s="167">
        <v>0</v>
      </c>
      <c r="CV51" s="167">
        <v>0</v>
      </c>
      <c r="CW51" s="167">
        <v>829462</v>
      </c>
      <c r="CX51" s="167">
        <v>1427711</v>
      </c>
      <c r="CY51" s="167">
        <v>112291</v>
      </c>
      <c r="CZ51" s="167">
        <v>0</v>
      </c>
      <c r="DA51" s="167">
        <v>3421</v>
      </c>
      <c r="DB51" s="167">
        <v>39251</v>
      </c>
      <c r="DC51" s="167">
        <v>0</v>
      </c>
      <c r="DD51" s="167">
        <v>0</v>
      </c>
      <c r="DE51" s="167">
        <v>0</v>
      </c>
      <c r="DF51" s="167">
        <v>0</v>
      </c>
      <c r="DG51" s="167">
        <v>165486</v>
      </c>
      <c r="DH51" s="167">
        <v>0</v>
      </c>
      <c r="DI51" s="167">
        <v>0</v>
      </c>
      <c r="DJ51" s="167">
        <v>13833207</v>
      </c>
      <c r="DK51" s="167">
        <v>0</v>
      </c>
      <c r="DL51" s="167">
        <v>1084</v>
      </c>
      <c r="DM51" s="167">
        <v>0</v>
      </c>
      <c r="DN51" s="167">
        <v>0</v>
      </c>
      <c r="DO51" s="167">
        <v>500</v>
      </c>
      <c r="DP51" s="167">
        <v>0</v>
      </c>
      <c r="DQ51" s="167">
        <v>0</v>
      </c>
      <c r="DR51" s="167">
        <v>65000</v>
      </c>
      <c r="DS51" s="167">
        <v>747</v>
      </c>
      <c r="DT51" s="167">
        <v>0</v>
      </c>
      <c r="DU51" s="167">
        <v>0</v>
      </c>
      <c r="DV51" s="167">
        <v>0</v>
      </c>
      <c r="DW51" s="167">
        <v>0</v>
      </c>
      <c r="DX51" s="167">
        <v>0</v>
      </c>
      <c r="DY51" s="167">
        <v>1973</v>
      </c>
      <c r="DZ51" s="167">
        <v>765999</v>
      </c>
      <c r="EA51" s="167">
        <v>0</v>
      </c>
      <c r="EB51" s="167">
        <v>0</v>
      </c>
      <c r="EC51" s="167">
        <v>835303</v>
      </c>
      <c r="ED51" s="167">
        <v>20351044</v>
      </c>
    </row>
    <row r="52" spans="1:134" ht="13.8" x14ac:dyDescent="0.25">
      <c r="A52" s="163" t="s">
        <v>192</v>
      </c>
      <c r="B52" s="169"/>
      <c r="C52" s="164">
        <v>45473</v>
      </c>
      <c r="D52" s="167">
        <v>216211</v>
      </c>
      <c r="E52" s="167">
        <v>935201</v>
      </c>
      <c r="F52" s="167">
        <v>0</v>
      </c>
      <c r="G52" s="167">
        <v>83740</v>
      </c>
      <c r="H52" s="167">
        <v>190255</v>
      </c>
      <c r="I52" s="167">
        <v>14328</v>
      </c>
      <c r="J52" s="167">
        <v>85315</v>
      </c>
      <c r="K52" s="167">
        <v>0</v>
      </c>
      <c r="L52" s="167">
        <v>1964</v>
      </c>
      <c r="M52" s="167">
        <v>90039</v>
      </c>
      <c r="N52" s="167">
        <v>57911</v>
      </c>
      <c r="O52" s="167">
        <v>0</v>
      </c>
      <c r="P52" s="167">
        <v>0</v>
      </c>
      <c r="Q52" s="167">
        <v>0</v>
      </c>
      <c r="R52" s="167">
        <v>32927</v>
      </c>
      <c r="S52" s="167">
        <v>0</v>
      </c>
      <c r="T52" s="167">
        <v>0</v>
      </c>
      <c r="U52" s="167">
        <v>0</v>
      </c>
      <c r="V52" s="167">
        <v>0</v>
      </c>
      <c r="W52" s="167">
        <v>1325</v>
      </c>
      <c r="X52" s="167">
        <v>0</v>
      </c>
      <c r="Y52" s="167">
        <v>15376</v>
      </c>
      <c r="Z52" s="167">
        <v>114408</v>
      </c>
      <c r="AA52" s="167">
        <v>0</v>
      </c>
      <c r="AB52" s="167">
        <v>33129</v>
      </c>
      <c r="AC52" s="167">
        <v>1872129</v>
      </c>
      <c r="AD52" s="167">
        <v>0</v>
      </c>
      <c r="AE52" s="167">
        <v>0</v>
      </c>
      <c r="AF52" s="167">
        <v>289015</v>
      </c>
      <c r="AG52" s="167">
        <v>0</v>
      </c>
      <c r="AH52" s="167">
        <v>21020</v>
      </c>
      <c r="AI52" s="167">
        <v>47756</v>
      </c>
      <c r="AJ52" s="167">
        <v>3596</v>
      </c>
      <c r="AK52" s="167">
        <v>0</v>
      </c>
      <c r="AL52" s="167">
        <v>0</v>
      </c>
      <c r="AM52" s="167">
        <v>493</v>
      </c>
      <c r="AN52" s="167">
        <v>0</v>
      </c>
      <c r="AO52" s="167">
        <v>0</v>
      </c>
      <c r="AP52" s="167">
        <v>146618</v>
      </c>
      <c r="AQ52" s="167">
        <v>147737</v>
      </c>
      <c r="AR52" s="167">
        <v>0</v>
      </c>
      <c r="AS52" s="167">
        <v>0</v>
      </c>
      <c r="AT52" s="167">
        <v>0</v>
      </c>
      <c r="AU52" s="167">
        <v>10217</v>
      </c>
      <c r="AV52" s="167">
        <v>0</v>
      </c>
      <c r="AW52" s="167">
        <v>0</v>
      </c>
      <c r="AX52" s="167">
        <v>666452</v>
      </c>
      <c r="AY52" s="167">
        <v>522570</v>
      </c>
      <c r="AZ52" s="167">
        <v>0</v>
      </c>
      <c r="BA52" s="167">
        <v>23766</v>
      </c>
      <c r="BB52" s="167">
        <v>0</v>
      </c>
      <c r="BC52" s="167">
        <v>4866</v>
      </c>
      <c r="BD52" s="167">
        <v>162370</v>
      </c>
      <c r="BE52" s="167">
        <v>0</v>
      </c>
      <c r="BF52" s="167">
        <v>74721</v>
      </c>
      <c r="BG52" s="167">
        <v>788293</v>
      </c>
      <c r="BH52" s="167">
        <v>3326874</v>
      </c>
      <c r="BI52" s="167">
        <v>101502</v>
      </c>
      <c r="BJ52" s="167">
        <v>0</v>
      </c>
      <c r="BK52" s="167">
        <v>0</v>
      </c>
      <c r="BL52" s="167">
        <v>0</v>
      </c>
      <c r="BM52" s="167">
        <v>0</v>
      </c>
      <c r="BN52" s="167">
        <v>0</v>
      </c>
      <c r="BO52" s="167">
        <v>0</v>
      </c>
      <c r="BP52" s="167">
        <v>0</v>
      </c>
      <c r="BQ52" s="167">
        <v>7382</v>
      </c>
      <c r="BR52" s="167">
        <v>16772</v>
      </c>
      <c r="BS52" s="167">
        <v>1263</v>
      </c>
      <c r="BT52" s="167">
        <v>0</v>
      </c>
      <c r="BU52" s="167">
        <v>0</v>
      </c>
      <c r="BV52" s="167">
        <v>173</v>
      </c>
      <c r="BW52" s="167">
        <v>179036</v>
      </c>
      <c r="BX52" s="167">
        <v>0</v>
      </c>
      <c r="BY52" s="167">
        <v>0</v>
      </c>
      <c r="BZ52" s="167">
        <v>0</v>
      </c>
      <c r="CA52" s="167">
        <v>26406</v>
      </c>
      <c r="CB52" s="167">
        <v>0</v>
      </c>
      <c r="CC52" s="167">
        <v>0</v>
      </c>
      <c r="CD52" s="167">
        <v>205778</v>
      </c>
      <c r="CE52" s="167">
        <v>0</v>
      </c>
      <c r="CF52" s="167">
        <v>45103</v>
      </c>
      <c r="CG52" s="167">
        <v>0</v>
      </c>
      <c r="CH52" s="167">
        <v>0</v>
      </c>
      <c r="CI52" s="167">
        <v>29834</v>
      </c>
      <c r="CJ52" s="167">
        <v>0</v>
      </c>
      <c r="CK52" s="167">
        <v>0</v>
      </c>
      <c r="CL52" s="167">
        <v>326467</v>
      </c>
      <c r="CM52" s="167">
        <v>939716</v>
      </c>
      <c r="CN52" s="167">
        <v>4266590</v>
      </c>
      <c r="CO52" s="167">
        <v>465426</v>
      </c>
      <c r="CP52" s="167">
        <v>0</v>
      </c>
      <c r="CQ52" s="167">
        <v>0</v>
      </c>
      <c r="CR52" s="167">
        <v>0</v>
      </c>
      <c r="CS52" s="167">
        <v>2589110</v>
      </c>
      <c r="CT52" s="167">
        <v>0</v>
      </c>
      <c r="CU52" s="167">
        <v>6075554</v>
      </c>
      <c r="CV52" s="167">
        <v>0</v>
      </c>
      <c r="CW52" s="167">
        <v>670056</v>
      </c>
      <c r="CX52" s="167">
        <v>1522343</v>
      </c>
      <c r="CY52" s="167">
        <v>114646</v>
      </c>
      <c r="CZ52" s="167">
        <v>0</v>
      </c>
      <c r="DA52" s="167">
        <v>0</v>
      </c>
      <c r="DB52" s="167">
        <v>15719</v>
      </c>
      <c r="DC52" s="167">
        <v>0</v>
      </c>
      <c r="DD52" s="167">
        <v>0</v>
      </c>
      <c r="DE52" s="167">
        <v>0</v>
      </c>
      <c r="DF52" s="167">
        <v>0</v>
      </c>
      <c r="DG52" s="167">
        <v>0</v>
      </c>
      <c r="DH52" s="167">
        <v>0</v>
      </c>
      <c r="DI52" s="167">
        <v>0</v>
      </c>
      <c r="DJ52" s="167">
        <v>11452854</v>
      </c>
      <c r="DK52" s="167">
        <v>0</v>
      </c>
      <c r="DL52" s="167">
        <v>7867</v>
      </c>
      <c r="DM52" s="167">
        <v>0</v>
      </c>
      <c r="DN52" s="167">
        <v>0</v>
      </c>
      <c r="DO52" s="167">
        <v>0</v>
      </c>
      <c r="DP52" s="167">
        <v>0</v>
      </c>
      <c r="DQ52" s="167">
        <v>0</v>
      </c>
      <c r="DR52" s="167">
        <v>0</v>
      </c>
      <c r="DS52" s="167">
        <v>0</v>
      </c>
      <c r="DT52" s="167">
        <v>0</v>
      </c>
      <c r="DU52" s="167">
        <v>0</v>
      </c>
      <c r="DV52" s="167">
        <v>0</v>
      </c>
      <c r="DW52" s="167">
        <v>0</v>
      </c>
      <c r="DX52" s="167">
        <v>0</v>
      </c>
      <c r="DY52" s="167">
        <v>12000</v>
      </c>
      <c r="DZ52" s="167">
        <v>0</v>
      </c>
      <c r="EA52" s="167">
        <v>0</v>
      </c>
      <c r="EB52" s="167">
        <v>464369</v>
      </c>
      <c r="EC52" s="167">
        <v>484236</v>
      </c>
      <c r="ED52" s="167">
        <v>16203680</v>
      </c>
    </row>
    <row r="53" spans="1:134" ht="13.8" x14ac:dyDescent="0.25">
      <c r="A53" s="163"/>
      <c r="B53" s="169"/>
      <c r="C53" s="164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7"/>
      <c r="BQ53" s="167"/>
      <c r="BR53" s="167"/>
      <c r="BS53" s="167"/>
      <c r="BT53" s="167"/>
      <c r="BU53" s="167"/>
      <c r="BV53" s="167"/>
      <c r="BW53" s="167"/>
      <c r="BX53" s="167"/>
      <c r="BY53" s="167"/>
      <c r="BZ53" s="167"/>
      <c r="CA53" s="167"/>
      <c r="CB53" s="167"/>
      <c r="CC53" s="167"/>
      <c r="CD53" s="167"/>
      <c r="CE53" s="167"/>
      <c r="CF53" s="167"/>
      <c r="CG53" s="167"/>
      <c r="CH53" s="167"/>
      <c r="CI53" s="167"/>
      <c r="CJ53" s="167"/>
      <c r="CK53" s="167"/>
      <c r="CL53" s="167"/>
      <c r="CM53" s="167"/>
      <c r="CN53" s="167"/>
      <c r="CO53" s="167"/>
      <c r="CP53" s="167"/>
      <c r="CQ53" s="167"/>
      <c r="CR53" s="167"/>
      <c r="CS53" s="167"/>
      <c r="CT53" s="167"/>
      <c r="CU53" s="167"/>
      <c r="CV53" s="167"/>
      <c r="CW53" s="167"/>
      <c r="CX53" s="167"/>
      <c r="CY53" s="167"/>
      <c r="CZ53" s="167"/>
      <c r="DA53" s="167"/>
      <c r="DB53" s="167"/>
      <c r="DC53" s="167"/>
      <c r="DD53" s="167"/>
      <c r="DE53" s="167"/>
      <c r="DF53" s="167"/>
      <c r="DG53" s="167"/>
      <c r="DH53" s="167"/>
      <c r="DI53" s="167"/>
      <c r="DJ53" s="167"/>
      <c r="DK53" s="167"/>
      <c r="DL53" s="167"/>
      <c r="DM53" s="167"/>
      <c r="DN53" s="167"/>
      <c r="DO53" s="167"/>
      <c r="DP53" s="167"/>
      <c r="DQ53" s="167"/>
      <c r="DR53" s="167"/>
      <c r="DS53" s="167"/>
      <c r="DT53" s="167"/>
      <c r="DU53" s="167"/>
      <c r="DV53" s="167"/>
      <c r="DW53" s="167"/>
      <c r="DX53" s="167"/>
      <c r="DY53" s="167"/>
      <c r="DZ53" s="167"/>
      <c r="EA53" s="167"/>
      <c r="EB53" s="167"/>
      <c r="EC53" s="167"/>
      <c r="ED53" s="167"/>
    </row>
    <row r="54" spans="1:134" ht="13.8" x14ac:dyDescent="0.25">
      <c r="A54" s="163" t="s">
        <v>147</v>
      </c>
      <c r="B54" s="169"/>
      <c r="C54" s="164">
        <v>45291</v>
      </c>
      <c r="D54" s="167">
        <v>50011</v>
      </c>
      <c r="E54" s="167">
        <v>240287</v>
      </c>
      <c r="F54" s="167">
        <v>0</v>
      </c>
      <c r="G54" s="167">
        <v>115964</v>
      </c>
      <c r="H54" s="167">
        <v>483263</v>
      </c>
      <c r="I54" s="167">
        <v>0</v>
      </c>
      <c r="J54" s="167">
        <v>469</v>
      </c>
      <c r="K54" s="167">
        <v>537</v>
      </c>
      <c r="L54" s="167">
        <v>21145</v>
      </c>
      <c r="M54" s="167">
        <v>18511</v>
      </c>
      <c r="N54" s="167">
        <v>38431</v>
      </c>
      <c r="O54" s="167">
        <v>0</v>
      </c>
      <c r="P54" s="167">
        <v>0</v>
      </c>
      <c r="Q54" s="167">
        <v>0</v>
      </c>
      <c r="R54" s="167">
        <v>46446</v>
      </c>
      <c r="S54" s="167">
        <v>0</v>
      </c>
      <c r="T54" s="167">
        <v>0</v>
      </c>
      <c r="U54" s="167">
        <v>0</v>
      </c>
      <c r="V54" s="167">
        <v>0</v>
      </c>
      <c r="W54" s="167">
        <v>0</v>
      </c>
      <c r="X54" s="167">
        <v>0</v>
      </c>
      <c r="Y54" s="167">
        <v>0</v>
      </c>
      <c r="Z54" s="167">
        <v>78975</v>
      </c>
      <c r="AA54" s="167">
        <v>0</v>
      </c>
      <c r="AB54" s="167">
        <v>1528221</v>
      </c>
      <c r="AC54" s="167">
        <v>2622260</v>
      </c>
      <c r="AD54" s="167">
        <v>177463</v>
      </c>
      <c r="AE54" s="167">
        <v>205099</v>
      </c>
      <c r="AF54" s="167">
        <v>1284054</v>
      </c>
      <c r="AG54" s="167">
        <v>0</v>
      </c>
      <c r="AH54" s="167">
        <v>123643</v>
      </c>
      <c r="AI54" s="167">
        <v>530915</v>
      </c>
      <c r="AJ54" s="167">
        <v>0</v>
      </c>
      <c r="AK54" s="167">
        <v>0</v>
      </c>
      <c r="AL54" s="167">
        <v>0</v>
      </c>
      <c r="AM54" s="167">
        <v>0</v>
      </c>
      <c r="AN54" s="167">
        <v>691</v>
      </c>
      <c r="AO54" s="167">
        <v>0</v>
      </c>
      <c r="AP54" s="167">
        <v>292586</v>
      </c>
      <c r="AQ54" s="167">
        <v>483994</v>
      </c>
      <c r="AR54" s="167">
        <v>0</v>
      </c>
      <c r="AS54" s="167">
        <v>0</v>
      </c>
      <c r="AT54" s="167">
        <v>32907</v>
      </c>
      <c r="AU54" s="167">
        <v>0</v>
      </c>
      <c r="AV54" s="167">
        <v>0</v>
      </c>
      <c r="AW54" s="167">
        <v>345</v>
      </c>
      <c r="AX54" s="167">
        <v>3131697</v>
      </c>
      <c r="AY54" s="167">
        <v>29670</v>
      </c>
      <c r="AZ54" s="167">
        <v>0</v>
      </c>
      <c r="BA54" s="167">
        <v>0</v>
      </c>
      <c r="BB54" s="167">
        <v>0</v>
      </c>
      <c r="BC54" s="167">
        <v>0</v>
      </c>
      <c r="BD54" s="167">
        <v>0</v>
      </c>
      <c r="BE54" s="167">
        <v>96638</v>
      </c>
      <c r="BF54" s="167">
        <v>0</v>
      </c>
      <c r="BG54" s="167">
        <v>126308</v>
      </c>
      <c r="BH54" s="167">
        <v>5880265</v>
      </c>
      <c r="BI54" s="167">
        <v>60801</v>
      </c>
      <c r="BJ54" s="167">
        <v>0</v>
      </c>
      <c r="BK54" s="167">
        <v>0</v>
      </c>
      <c r="BL54" s="167">
        <v>0</v>
      </c>
      <c r="BM54" s="167">
        <v>90834</v>
      </c>
      <c r="BN54" s="167">
        <v>339127</v>
      </c>
      <c r="BO54" s="167">
        <v>692396</v>
      </c>
      <c r="BP54" s="167">
        <v>0</v>
      </c>
      <c r="BQ54" s="167">
        <v>107937</v>
      </c>
      <c r="BR54" s="167">
        <v>486245</v>
      </c>
      <c r="BS54" s="167">
        <v>0</v>
      </c>
      <c r="BT54" s="167">
        <v>0</v>
      </c>
      <c r="BU54" s="167">
        <v>0</v>
      </c>
      <c r="BV54" s="167">
        <v>0</v>
      </c>
      <c r="BW54" s="167">
        <v>0</v>
      </c>
      <c r="BX54" s="167">
        <v>0</v>
      </c>
      <c r="BY54" s="167">
        <v>0</v>
      </c>
      <c r="BZ54" s="167">
        <v>0</v>
      </c>
      <c r="CA54" s="167">
        <v>0</v>
      </c>
      <c r="CB54" s="167">
        <v>0</v>
      </c>
      <c r="CC54" s="167">
        <v>0</v>
      </c>
      <c r="CD54" s="167">
        <v>186863</v>
      </c>
      <c r="CE54" s="167">
        <v>1462</v>
      </c>
      <c r="CF54" s="167">
        <v>0</v>
      </c>
      <c r="CG54" s="167">
        <v>0</v>
      </c>
      <c r="CH54" s="167">
        <v>0</v>
      </c>
      <c r="CI54" s="167">
        <v>0</v>
      </c>
      <c r="CJ54" s="167">
        <v>0</v>
      </c>
      <c r="CK54" s="167">
        <v>0</v>
      </c>
      <c r="CL54" s="167">
        <v>797835</v>
      </c>
      <c r="CM54" s="167">
        <v>2763500</v>
      </c>
      <c r="CN54" s="167">
        <v>8643765</v>
      </c>
      <c r="CO54" s="167">
        <v>0</v>
      </c>
      <c r="CP54" s="167">
        <v>0</v>
      </c>
      <c r="CQ54" s="167">
        <v>0</v>
      </c>
      <c r="CR54" s="167">
        <v>5671922</v>
      </c>
      <c r="CS54" s="167">
        <v>744044</v>
      </c>
      <c r="CT54" s="167">
        <v>0</v>
      </c>
      <c r="CU54" s="167">
        <v>253580</v>
      </c>
      <c r="CV54" s="167">
        <v>0</v>
      </c>
      <c r="CW54" s="167">
        <v>598277</v>
      </c>
      <c r="CX54" s="167">
        <v>2478397</v>
      </c>
      <c r="CY54" s="167">
        <v>1958411</v>
      </c>
      <c r="CZ54" s="167">
        <v>0</v>
      </c>
      <c r="DA54" s="167">
        <v>0</v>
      </c>
      <c r="DB54" s="167">
        <v>0</v>
      </c>
      <c r="DC54" s="167">
        <v>0</v>
      </c>
      <c r="DD54" s="167">
        <v>0</v>
      </c>
      <c r="DE54" s="167">
        <v>590501</v>
      </c>
      <c r="DF54" s="167">
        <v>3248932</v>
      </c>
      <c r="DG54" s="167">
        <v>0</v>
      </c>
      <c r="DH54" s="167">
        <v>0</v>
      </c>
      <c r="DI54" s="167">
        <v>3580621</v>
      </c>
      <c r="DJ54" s="167">
        <v>19124685</v>
      </c>
      <c r="DK54" s="167">
        <v>0</v>
      </c>
      <c r="DL54" s="167">
        <v>0</v>
      </c>
      <c r="DM54" s="167">
        <v>0</v>
      </c>
      <c r="DN54" s="167">
        <v>0</v>
      </c>
      <c r="DO54" s="167">
        <v>0</v>
      </c>
      <c r="DP54" s="167">
        <v>0</v>
      </c>
      <c r="DQ54" s="167">
        <v>0</v>
      </c>
      <c r="DR54" s="167">
        <v>0</v>
      </c>
      <c r="DS54" s="167">
        <v>0</v>
      </c>
      <c r="DT54" s="167">
        <v>0</v>
      </c>
      <c r="DU54" s="167">
        <v>0</v>
      </c>
      <c r="DV54" s="167">
        <v>0</v>
      </c>
      <c r="DW54" s="167">
        <v>0</v>
      </c>
      <c r="DX54" s="167">
        <v>0</v>
      </c>
      <c r="DY54" s="167">
        <v>0</v>
      </c>
      <c r="DZ54" s="167">
        <v>0</v>
      </c>
      <c r="EA54" s="167">
        <v>0</v>
      </c>
      <c r="EB54" s="167">
        <v>0</v>
      </c>
      <c r="EC54" s="167">
        <v>0</v>
      </c>
      <c r="ED54" s="167">
        <v>27768450</v>
      </c>
    </row>
    <row r="55" spans="1:134" ht="13.8" x14ac:dyDescent="0.25">
      <c r="A55" s="163" t="s">
        <v>147</v>
      </c>
      <c r="B55" s="169"/>
      <c r="C55" s="164">
        <v>45473</v>
      </c>
      <c r="D55" s="167">
        <v>43589</v>
      </c>
      <c r="E55" s="167">
        <v>309574</v>
      </c>
      <c r="F55" s="167">
        <v>0</v>
      </c>
      <c r="G55" s="167">
        <v>115416</v>
      </c>
      <c r="H55" s="167">
        <v>416131</v>
      </c>
      <c r="I55" s="167">
        <v>0</v>
      </c>
      <c r="J55" s="167">
        <v>0</v>
      </c>
      <c r="K55" s="167">
        <v>324</v>
      </c>
      <c r="L55" s="167">
        <v>2190</v>
      </c>
      <c r="M55" s="167">
        <v>13524</v>
      </c>
      <c r="N55" s="167">
        <v>41436</v>
      </c>
      <c r="O55" s="167">
        <v>0</v>
      </c>
      <c r="P55" s="167">
        <v>0</v>
      </c>
      <c r="Q55" s="167">
        <v>0</v>
      </c>
      <c r="R55" s="167">
        <v>54445</v>
      </c>
      <c r="S55" s="167">
        <v>0</v>
      </c>
      <c r="T55" s="167">
        <v>0</v>
      </c>
      <c r="U55" s="167">
        <v>0</v>
      </c>
      <c r="V55" s="167">
        <v>0</v>
      </c>
      <c r="W55" s="167">
        <v>0</v>
      </c>
      <c r="X55" s="167">
        <v>0</v>
      </c>
      <c r="Y55" s="167">
        <v>0</v>
      </c>
      <c r="Z55" s="167">
        <v>81411</v>
      </c>
      <c r="AA55" s="167">
        <v>0</v>
      </c>
      <c r="AB55" s="167">
        <v>1631842</v>
      </c>
      <c r="AC55" s="167">
        <v>2709882</v>
      </c>
      <c r="AD55" s="167">
        <v>207963</v>
      </c>
      <c r="AE55" s="167">
        <v>265889</v>
      </c>
      <c r="AF55" s="167">
        <v>1501415</v>
      </c>
      <c r="AG55" s="167">
        <v>0</v>
      </c>
      <c r="AH55" s="167">
        <v>146968</v>
      </c>
      <c r="AI55" s="167">
        <v>535006</v>
      </c>
      <c r="AJ55" s="167">
        <v>0</v>
      </c>
      <c r="AK55" s="167">
        <v>0</v>
      </c>
      <c r="AL55" s="167">
        <v>0</v>
      </c>
      <c r="AM55" s="167">
        <v>0</v>
      </c>
      <c r="AN55" s="167">
        <v>549</v>
      </c>
      <c r="AO55" s="167">
        <v>0</v>
      </c>
      <c r="AP55" s="167">
        <v>277852</v>
      </c>
      <c r="AQ55" s="167">
        <v>438777</v>
      </c>
      <c r="AR55" s="167">
        <v>0</v>
      </c>
      <c r="AS55" s="167">
        <v>0</v>
      </c>
      <c r="AT55" s="167">
        <v>49618</v>
      </c>
      <c r="AU55" s="167">
        <v>0</v>
      </c>
      <c r="AV55" s="167">
        <v>0</v>
      </c>
      <c r="AW55" s="167">
        <v>0</v>
      </c>
      <c r="AX55" s="167">
        <v>3424037</v>
      </c>
      <c r="AY55" s="167">
        <v>14708</v>
      </c>
      <c r="AZ55" s="167">
        <v>0</v>
      </c>
      <c r="BA55" s="167">
        <v>0</v>
      </c>
      <c r="BB55" s="167">
        <v>0</v>
      </c>
      <c r="BC55" s="167">
        <v>0</v>
      </c>
      <c r="BD55" s="167">
        <v>0</v>
      </c>
      <c r="BE55" s="167">
        <v>-52163</v>
      </c>
      <c r="BF55" s="167">
        <v>0</v>
      </c>
      <c r="BG55" s="167">
        <v>-37455</v>
      </c>
      <c r="BH55" s="167">
        <v>6096464</v>
      </c>
      <c r="BI55" s="167">
        <v>83250</v>
      </c>
      <c r="BJ55" s="167">
        <v>0</v>
      </c>
      <c r="BK55" s="167">
        <v>42836</v>
      </c>
      <c r="BL55" s="167">
        <v>0</v>
      </c>
      <c r="BM55" s="167">
        <v>79971</v>
      </c>
      <c r="BN55" s="167">
        <v>404870</v>
      </c>
      <c r="BO55" s="167">
        <v>874810</v>
      </c>
      <c r="BP55" s="167">
        <v>0</v>
      </c>
      <c r="BQ55" s="167">
        <v>138021</v>
      </c>
      <c r="BR55" s="167">
        <v>498289</v>
      </c>
      <c r="BS55" s="167">
        <v>0</v>
      </c>
      <c r="BT55" s="167">
        <v>0</v>
      </c>
      <c r="BU55" s="167">
        <v>0</v>
      </c>
      <c r="BV55" s="167">
        <v>0</v>
      </c>
      <c r="BW55" s="167">
        <v>0</v>
      </c>
      <c r="BX55" s="167">
        <v>0</v>
      </c>
      <c r="BY55" s="167">
        <v>0</v>
      </c>
      <c r="BZ55" s="167">
        <v>0</v>
      </c>
      <c r="CA55" s="167">
        <v>0</v>
      </c>
      <c r="CB55" s="167">
        <v>0</v>
      </c>
      <c r="CC55" s="167">
        <v>0</v>
      </c>
      <c r="CD55" s="167">
        <v>143509</v>
      </c>
      <c r="CE55" s="167">
        <v>6058</v>
      </c>
      <c r="CF55" s="167">
        <v>0</v>
      </c>
      <c r="CG55" s="167">
        <v>0</v>
      </c>
      <c r="CH55" s="167">
        <v>0</v>
      </c>
      <c r="CI55" s="167">
        <v>0</v>
      </c>
      <c r="CJ55" s="167">
        <v>0</v>
      </c>
      <c r="CK55" s="167">
        <v>0</v>
      </c>
      <c r="CL55" s="167">
        <v>1214073</v>
      </c>
      <c r="CM55" s="167">
        <v>3485687</v>
      </c>
      <c r="CN55" s="167">
        <v>9582151</v>
      </c>
      <c r="CO55" s="167">
        <v>0</v>
      </c>
      <c r="CP55" s="167">
        <v>0</v>
      </c>
      <c r="CQ55" s="167">
        <v>0</v>
      </c>
      <c r="CR55" s="167">
        <v>6086046</v>
      </c>
      <c r="CS55" s="167">
        <v>661407</v>
      </c>
      <c r="CT55" s="167">
        <v>0</v>
      </c>
      <c r="CU55" s="167">
        <v>209536</v>
      </c>
      <c r="CV55" s="167">
        <v>0</v>
      </c>
      <c r="CW55" s="167">
        <v>619686</v>
      </c>
      <c r="CX55" s="167">
        <v>2304344</v>
      </c>
      <c r="CY55" s="167">
        <v>910083</v>
      </c>
      <c r="CZ55" s="167">
        <v>0</v>
      </c>
      <c r="DA55" s="167">
        <v>0</v>
      </c>
      <c r="DB55" s="167">
        <v>0</v>
      </c>
      <c r="DC55" s="167">
        <v>0</v>
      </c>
      <c r="DD55" s="167">
        <v>0</v>
      </c>
      <c r="DE55" s="167">
        <v>976787</v>
      </c>
      <c r="DF55" s="167">
        <v>2564502</v>
      </c>
      <c r="DG55" s="167">
        <v>0</v>
      </c>
      <c r="DH55" s="167">
        <v>0</v>
      </c>
      <c r="DI55" s="167">
        <v>5135533</v>
      </c>
      <c r="DJ55" s="167">
        <v>19467924</v>
      </c>
      <c r="DK55" s="167">
        <v>0</v>
      </c>
      <c r="DL55" s="167">
        <v>0</v>
      </c>
      <c r="DM55" s="167">
        <v>0</v>
      </c>
      <c r="DN55" s="167">
        <v>0</v>
      </c>
      <c r="DO55" s="167">
        <v>0</v>
      </c>
      <c r="DP55" s="167">
        <v>0</v>
      </c>
      <c r="DQ55" s="167">
        <v>0</v>
      </c>
      <c r="DR55" s="167">
        <v>0</v>
      </c>
      <c r="DS55" s="167">
        <v>0</v>
      </c>
      <c r="DT55" s="167">
        <v>0</v>
      </c>
      <c r="DU55" s="167">
        <v>0</v>
      </c>
      <c r="DV55" s="167">
        <v>0</v>
      </c>
      <c r="DW55" s="167">
        <v>0</v>
      </c>
      <c r="DX55" s="167">
        <v>0</v>
      </c>
      <c r="DY55" s="167">
        <v>0</v>
      </c>
      <c r="DZ55" s="167">
        <v>0</v>
      </c>
      <c r="EA55" s="167">
        <v>0</v>
      </c>
      <c r="EB55" s="167">
        <v>0</v>
      </c>
      <c r="EC55" s="167">
        <v>0</v>
      </c>
      <c r="ED55" s="167">
        <v>29050075</v>
      </c>
    </row>
    <row r="56" spans="1:134" ht="13.8" x14ac:dyDescent="0.25">
      <c r="A56" s="163" t="s">
        <v>193</v>
      </c>
      <c r="B56" s="169"/>
      <c r="C56" s="164">
        <v>45291</v>
      </c>
      <c r="D56" s="167">
        <v>41974</v>
      </c>
      <c r="E56" s="167">
        <v>379669</v>
      </c>
      <c r="F56" s="167">
        <v>0</v>
      </c>
      <c r="G56" s="167">
        <v>0</v>
      </c>
      <c r="H56" s="167">
        <v>648958</v>
      </c>
      <c r="I56" s="167">
        <v>0</v>
      </c>
      <c r="J56" s="167">
        <v>0</v>
      </c>
      <c r="K56" s="167">
        <v>0</v>
      </c>
      <c r="L56" s="167">
        <v>14308</v>
      </c>
      <c r="M56" s="167">
        <v>65671</v>
      </c>
      <c r="N56" s="167">
        <v>78783</v>
      </c>
      <c r="O56" s="167">
        <v>0</v>
      </c>
      <c r="P56" s="167">
        <v>0</v>
      </c>
      <c r="Q56" s="167">
        <v>0</v>
      </c>
      <c r="R56" s="167">
        <v>0</v>
      </c>
      <c r="S56" s="167">
        <v>0</v>
      </c>
      <c r="T56" s="167">
        <v>0</v>
      </c>
      <c r="U56" s="167">
        <v>433062</v>
      </c>
      <c r="V56" s="167">
        <v>0</v>
      </c>
      <c r="W56" s="167">
        <v>0</v>
      </c>
      <c r="X56" s="167">
        <v>0</v>
      </c>
      <c r="Y56" s="167">
        <v>0</v>
      </c>
      <c r="Z56" s="167">
        <v>198788</v>
      </c>
      <c r="AA56" s="167">
        <v>0</v>
      </c>
      <c r="AB56" s="167">
        <v>9652637</v>
      </c>
      <c r="AC56" s="167">
        <v>11513850</v>
      </c>
      <c r="AD56" s="167">
        <v>8926</v>
      </c>
      <c r="AE56" s="167">
        <v>98211</v>
      </c>
      <c r="AF56" s="167">
        <v>1141972</v>
      </c>
      <c r="AG56" s="167">
        <v>0</v>
      </c>
      <c r="AH56" s="167">
        <v>0</v>
      </c>
      <c r="AI56" s="167">
        <v>579957</v>
      </c>
      <c r="AJ56" s="167">
        <v>0</v>
      </c>
      <c r="AK56" s="167">
        <v>0</v>
      </c>
      <c r="AL56" s="167">
        <v>0</v>
      </c>
      <c r="AM56" s="167">
        <v>0</v>
      </c>
      <c r="AN56" s="167">
        <v>0</v>
      </c>
      <c r="AO56" s="167">
        <v>213379</v>
      </c>
      <c r="AP56" s="167">
        <v>354798</v>
      </c>
      <c r="AQ56" s="167">
        <v>596964</v>
      </c>
      <c r="AR56" s="167">
        <v>0</v>
      </c>
      <c r="AS56" s="167">
        <v>0</v>
      </c>
      <c r="AT56" s="167">
        <v>2557801</v>
      </c>
      <c r="AU56" s="167">
        <v>519012</v>
      </c>
      <c r="AV56" s="167">
        <v>115798</v>
      </c>
      <c r="AW56" s="167">
        <v>70256</v>
      </c>
      <c r="AX56" s="167">
        <v>6257074</v>
      </c>
      <c r="AY56" s="167">
        <v>276730</v>
      </c>
      <c r="AZ56" s="167">
        <v>0</v>
      </c>
      <c r="BA56" s="167">
        <v>0</v>
      </c>
      <c r="BB56" s="167">
        <v>0</v>
      </c>
      <c r="BC56" s="167">
        <v>0</v>
      </c>
      <c r="BD56" s="167">
        <v>0</v>
      </c>
      <c r="BE56" s="167">
        <v>0</v>
      </c>
      <c r="BF56" s="167">
        <v>245729</v>
      </c>
      <c r="BG56" s="167">
        <v>522459</v>
      </c>
      <c r="BH56" s="167">
        <v>18293383</v>
      </c>
      <c r="BI56" s="167">
        <v>222846</v>
      </c>
      <c r="BJ56" s="167">
        <v>0</v>
      </c>
      <c r="BK56" s="167">
        <v>48155</v>
      </c>
      <c r="BL56" s="167">
        <v>0</v>
      </c>
      <c r="BM56" s="167">
        <v>649967</v>
      </c>
      <c r="BN56" s="167">
        <v>250262</v>
      </c>
      <c r="BO56" s="167">
        <v>523745</v>
      </c>
      <c r="BP56" s="167">
        <v>0</v>
      </c>
      <c r="BQ56" s="167">
        <v>0</v>
      </c>
      <c r="BR56" s="167">
        <v>877992</v>
      </c>
      <c r="BS56" s="167">
        <v>0</v>
      </c>
      <c r="BT56" s="167">
        <v>0</v>
      </c>
      <c r="BU56" s="167">
        <v>0</v>
      </c>
      <c r="BV56" s="167">
        <v>0</v>
      </c>
      <c r="BW56" s="167">
        <v>841105</v>
      </c>
      <c r="BX56" s="167">
        <v>0</v>
      </c>
      <c r="BY56" s="167">
        <v>0</v>
      </c>
      <c r="BZ56" s="167">
        <v>0</v>
      </c>
      <c r="CA56" s="167">
        <v>215372</v>
      </c>
      <c r="CB56" s="167">
        <v>0</v>
      </c>
      <c r="CC56" s="167">
        <v>0</v>
      </c>
      <c r="CD56" s="167">
        <v>603686</v>
      </c>
      <c r="CE56" s="167">
        <v>0</v>
      </c>
      <c r="CF56" s="167">
        <v>215675</v>
      </c>
      <c r="CG56" s="167">
        <v>0</v>
      </c>
      <c r="CH56" s="167">
        <v>0</v>
      </c>
      <c r="CI56" s="167">
        <v>0</v>
      </c>
      <c r="CJ56" s="167">
        <v>256642</v>
      </c>
      <c r="CK56" s="167">
        <v>0</v>
      </c>
      <c r="CL56" s="167">
        <v>9884</v>
      </c>
      <c r="CM56" s="167">
        <v>4715331</v>
      </c>
      <c r="CN56" s="167">
        <v>23008714</v>
      </c>
      <c r="CO56" s="167">
        <v>1289526</v>
      </c>
      <c r="CP56" s="167">
        <v>0</v>
      </c>
      <c r="CQ56" s="167">
        <v>9512620</v>
      </c>
      <c r="CR56" s="167">
        <v>0</v>
      </c>
      <c r="CS56" s="167">
        <v>335888</v>
      </c>
      <c r="CT56" s="167">
        <v>0</v>
      </c>
      <c r="CU56" s="167">
        <v>873986</v>
      </c>
      <c r="CV56" s="167">
        <v>0</v>
      </c>
      <c r="CW56" s="167">
        <v>0</v>
      </c>
      <c r="CX56" s="167">
        <v>4586417</v>
      </c>
      <c r="CY56" s="167">
        <v>774166</v>
      </c>
      <c r="CZ56" s="167">
        <v>10373</v>
      </c>
      <c r="DA56" s="167">
        <v>0</v>
      </c>
      <c r="DB56" s="167">
        <v>0</v>
      </c>
      <c r="DC56" s="167">
        <v>0</v>
      </c>
      <c r="DD56" s="167">
        <v>0</v>
      </c>
      <c r="DE56" s="167">
        <v>0</v>
      </c>
      <c r="DF56" s="167">
        <v>0</v>
      </c>
      <c r="DG56" s="167">
        <v>0</v>
      </c>
      <c r="DH56" s="167">
        <v>0</v>
      </c>
      <c r="DI56" s="167">
        <v>146760</v>
      </c>
      <c r="DJ56" s="167">
        <v>17529736</v>
      </c>
      <c r="DK56" s="167">
        <v>0</v>
      </c>
      <c r="DL56" s="167">
        <v>0</v>
      </c>
      <c r="DM56" s="167">
        <v>0</v>
      </c>
      <c r="DN56" s="167">
        <v>0</v>
      </c>
      <c r="DO56" s="167">
        <v>0</v>
      </c>
      <c r="DP56" s="167">
        <v>0</v>
      </c>
      <c r="DQ56" s="167">
        <v>0</v>
      </c>
      <c r="DR56" s="167">
        <v>0</v>
      </c>
      <c r="DS56" s="167">
        <v>0</v>
      </c>
      <c r="DT56" s="167">
        <v>0</v>
      </c>
      <c r="DU56" s="167">
        <v>0</v>
      </c>
      <c r="DV56" s="167">
        <v>0</v>
      </c>
      <c r="DW56" s="167">
        <v>0</v>
      </c>
      <c r="DX56" s="167">
        <v>0</v>
      </c>
      <c r="DY56" s="167">
        <v>0</v>
      </c>
      <c r="DZ56" s="167">
        <v>0</v>
      </c>
      <c r="EA56" s="167">
        <v>0</v>
      </c>
      <c r="EB56" s="167">
        <v>0</v>
      </c>
      <c r="EC56" s="167">
        <v>0</v>
      </c>
      <c r="ED56" s="167">
        <v>40538450</v>
      </c>
    </row>
    <row r="57" spans="1:134" ht="13.8" x14ac:dyDescent="0.25">
      <c r="A57" s="163" t="s">
        <v>193</v>
      </c>
      <c r="B57" s="169"/>
      <c r="C57" s="164">
        <v>45473</v>
      </c>
      <c r="D57" s="167">
        <v>41974</v>
      </c>
      <c r="E57" s="167">
        <v>403755</v>
      </c>
      <c r="F57" s="167">
        <v>0</v>
      </c>
      <c r="G57" s="167">
        <v>0</v>
      </c>
      <c r="H57" s="167">
        <v>694223</v>
      </c>
      <c r="I57" s="167">
        <v>0</v>
      </c>
      <c r="J57" s="167">
        <v>0</v>
      </c>
      <c r="K57" s="167">
        <v>0</v>
      </c>
      <c r="L57" s="167">
        <v>16613</v>
      </c>
      <c r="M57" s="167">
        <v>68195</v>
      </c>
      <c r="N57" s="167">
        <v>80445</v>
      </c>
      <c r="O57" s="167">
        <v>0</v>
      </c>
      <c r="P57" s="167">
        <v>0</v>
      </c>
      <c r="Q57" s="167">
        <v>0</v>
      </c>
      <c r="R57" s="167">
        <v>0</v>
      </c>
      <c r="S57" s="167">
        <v>0</v>
      </c>
      <c r="T57" s="167">
        <v>21</v>
      </c>
      <c r="U57" s="167">
        <v>203776</v>
      </c>
      <c r="V57" s="167">
        <v>0</v>
      </c>
      <c r="W57" s="167">
        <v>0</v>
      </c>
      <c r="X57" s="167">
        <v>0</v>
      </c>
      <c r="Y57" s="167">
        <v>0</v>
      </c>
      <c r="Z57" s="167">
        <v>184710</v>
      </c>
      <c r="AA57" s="167">
        <v>0</v>
      </c>
      <c r="AB57" s="167">
        <v>10622214</v>
      </c>
      <c r="AC57" s="167">
        <v>12315926</v>
      </c>
      <c r="AD57" s="167">
        <v>23917</v>
      </c>
      <c r="AE57" s="167">
        <v>101777</v>
      </c>
      <c r="AF57" s="167">
        <v>1001771</v>
      </c>
      <c r="AG57" s="167">
        <v>0</v>
      </c>
      <c r="AH57" s="167">
        <v>0</v>
      </c>
      <c r="AI57" s="167">
        <v>583856</v>
      </c>
      <c r="AJ57" s="167">
        <v>0</v>
      </c>
      <c r="AK57" s="167">
        <v>0</v>
      </c>
      <c r="AL57" s="167">
        <v>0</v>
      </c>
      <c r="AM57" s="167">
        <v>0</v>
      </c>
      <c r="AN57" s="167">
        <v>0</v>
      </c>
      <c r="AO57" s="167">
        <v>273581</v>
      </c>
      <c r="AP57" s="167">
        <v>317141</v>
      </c>
      <c r="AQ57" s="167">
        <v>583906</v>
      </c>
      <c r="AR57" s="167">
        <v>0</v>
      </c>
      <c r="AS57" s="167">
        <v>0</v>
      </c>
      <c r="AT57" s="167">
        <v>2915183</v>
      </c>
      <c r="AU57" s="167">
        <v>1054135</v>
      </c>
      <c r="AV57" s="167">
        <v>83989</v>
      </c>
      <c r="AW57" s="167">
        <v>70414</v>
      </c>
      <c r="AX57" s="167">
        <v>7009670</v>
      </c>
      <c r="AY57" s="167">
        <v>100320</v>
      </c>
      <c r="AZ57" s="167">
        <v>0</v>
      </c>
      <c r="BA57" s="167">
        <v>0</v>
      </c>
      <c r="BB57" s="167">
        <v>0</v>
      </c>
      <c r="BC57" s="167">
        <v>0</v>
      </c>
      <c r="BD57" s="167">
        <v>0</v>
      </c>
      <c r="BE57" s="167">
        <v>0</v>
      </c>
      <c r="BF57" s="167">
        <v>161182</v>
      </c>
      <c r="BG57" s="167">
        <v>261502</v>
      </c>
      <c r="BH57" s="167">
        <v>19587098</v>
      </c>
      <c r="BI57" s="167">
        <v>210679</v>
      </c>
      <c r="BJ57" s="167">
        <v>0</v>
      </c>
      <c r="BK57" s="167">
        <v>48231</v>
      </c>
      <c r="BL57" s="167">
        <v>0</v>
      </c>
      <c r="BM57" s="167">
        <v>731707</v>
      </c>
      <c r="BN57" s="167">
        <v>262083</v>
      </c>
      <c r="BO57" s="167">
        <v>563002</v>
      </c>
      <c r="BP57" s="167">
        <v>0</v>
      </c>
      <c r="BQ57" s="167">
        <v>0</v>
      </c>
      <c r="BR57" s="167">
        <v>915689</v>
      </c>
      <c r="BS57" s="167">
        <v>0</v>
      </c>
      <c r="BT57" s="167">
        <v>0</v>
      </c>
      <c r="BU57" s="167">
        <v>0</v>
      </c>
      <c r="BV57" s="167">
        <v>0</v>
      </c>
      <c r="BW57" s="167">
        <v>1392234</v>
      </c>
      <c r="BX57" s="167">
        <v>0</v>
      </c>
      <c r="BY57" s="167">
        <v>0</v>
      </c>
      <c r="BZ57" s="167">
        <v>0</v>
      </c>
      <c r="CA57" s="167">
        <v>193421</v>
      </c>
      <c r="CB57" s="167">
        <v>0</v>
      </c>
      <c r="CC57" s="167">
        <v>0</v>
      </c>
      <c r="CD57" s="167">
        <v>554451</v>
      </c>
      <c r="CE57" s="167">
        <v>0</v>
      </c>
      <c r="CF57" s="167">
        <v>213755</v>
      </c>
      <c r="CG57" s="167">
        <v>0</v>
      </c>
      <c r="CH57" s="167">
        <v>0</v>
      </c>
      <c r="CI57" s="167">
        <v>0</v>
      </c>
      <c r="CJ57" s="167">
        <v>285006</v>
      </c>
      <c r="CK57" s="167">
        <v>0</v>
      </c>
      <c r="CL57" s="167">
        <v>9261</v>
      </c>
      <c r="CM57" s="167">
        <v>5379519</v>
      </c>
      <c r="CN57" s="167">
        <v>24966617</v>
      </c>
      <c r="CO57" s="167">
        <v>1375876</v>
      </c>
      <c r="CP57" s="167">
        <v>0</v>
      </c>
      <c r="CQ57" s="167">
        <v>9481856</v>
      </c>
      <c r="CR57" s="167">
        <v>0</v>
      </c>
      <c r="CS57" s="167">
        <v>321660</v>
      </c>
      <c r="CT57" s="167">
        <v>0</v>
      </c>
      <c r="CU57" s="167">
        <v>923282</v>
      </c>
      <c r="CV57" s="167">
        <v>0</v>
      </c>
      <c r="CW57" s="167">
        <v>0</v>
      </c>
      <c r="CX57" s="167">
        <v>4778265</v>
      </c>
      <c r="CY57" s="167">
        <v>757563</v>
      </c>
      <c r="CZ57" s="167">
        <v>8371</v>
      </c>
      <c r="DA57" s="167">
        <v>0</v>
      </c>
      <c r="DB57" s="167">
        <v>0</v>
      </c>
      <c r="DC57" s="167">
        <v>0</v>
      </c>
      <c r="DD57" s="167">
        <v>0</v>
      </c>
      <c r="DE57" s="167">
        <v>0</v>
      </c>
      <c r="DF57" s="167">
        <v>0</v>
      </c>
      <c r="DG57" s="167">
        <v>0</v>
      </c>
      <c r="DH57" s="167">
        <v>0</v>
      </c>
      <c r="DI57" s="167">
        <v>157479</v>
      </c>
      <c r="DJ57" s="167">
        <v>17804352</v>
      </c>
      <c r="DK57" s="167">
        <v>0</v>
      </c>
      <c r="DL57" s="167">
        <v>0</v>
      </c>
      <c r="DM57" s="167">
        <v>0</v>
      </c>
      <c r="DN57" s="167">
        <v>0</v>
      </c>
      <c r="DO57" s="167">
        <v>0</v>
      </c>
      <c r="DP57" s="167">
        <v>0</v>
      </c>
      <c r="DQ57" s="167">
        <v>0</v>
      </c>
      <c r="DR57" s="167">
        <v>0</v>
      </c>
      <c r="DS57" s="167">
        <v>0</v>
      </c>
      <c r="DT57" s="167">
        <v>0</v>
      </c>
      <c r="DU57" s="167">
        <v>0</v>
      </c>
      <c r="DV57" s="167">
        <v>0</v>
      </c>
      <c r="DW57" s="167">
        <v>0</v>
      </c>
      <c r="DX57" s="167">
        <v>0</v>
      </c>
      <c r="DY57" s="167">
        <v>0</v>
      </c>
      <c r="DZ57" s="167">
        <v>0</v>
      </c>
      <c r="EA57" s="167">
        <v>0</v>
      </c>
      <c r="EB57" s="167">
        <v>0</v>
      </c>
      <c r="EC57" s="167">
        <v>0</v>
      </c>
      <c r="ED57" s="167">
        <v>42770969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66E42-523D-4891-B0EB-3C5573B8F28C}">
  <dimension ref="A1:ED57"/>
  <sheetViews>
    <sheetView workbookViewId="0"/>
  </sheetViews>
  <sheetFormatPr defaultRowHeight="13.2" x14ac:dyDescent="0.25"/>
  <cols>
    <col min="1" max="1" width="32.88671875" style="162" bestFit="1" customWidth="1"/>
    <col min="2" max="2" width="23.6640625" style="162" bestFit="1" customWidth="1"/>
    <col min="3" max="3" width="10.33203125" style="162" bestFit="1" customWidth="1"/>
    <col min="4" max="4" width="23.6640625" bestFit="1" customWidth="1"/>
    <col min="5" max="5" width="24.33203125" bestFit="1" customWidth="1"/>
    <col min="6" max="6" width="32.21875" bestFit="1" customWidth="1"/>
    <col min="7" max="7" width="26.88671875" bestFit="1" customWidth="1"/>
    <col min="8" max="8" width="41.44140625" bestFit="1" customWidth="1"/>
    <col min="9" max="9" width="34.5546875" bestFit="1" customWidth="1"/>
    <col min="10" max="10" width="42" bestFit="1" customWidth="1"/>
    <col min="11" max="11" width="32.44140625" bestFit="1" customWidth="1"/>
    <col min="12" max="12" width="30.77734375" bestFit="1" customWidth="1"/>
    <col min="13" max="13" width="21.109375" bestFit="1" customWidth="1"/>
    <col min="14" max="14" width="15.44140625" bestFit="1" customWidth="1"/>
    <col min="15" max="15" width="28" bestFit="1" customWidth="1"/>
    <col min="16" max="16" width="21.33203125" bestFit="1" customWidth="1"/>
    <col min="17" max="17" width="21.44140625" bestFit="1" customWidth="1"/>
    <col min="18" max="18" width="16.109375" bestFit="1" customWidth="1"/>
    <col min="19" max="19" width="31.5546875" bestFit="1" customWidth="1"/>
    <col min="20" max="20" width="18.33203125" bestFit="1" customWidth="1"/>
    <col min="21" max="21" width="25.88671875" bestFit="1" customWidth="1"/>
    <col min="22" max="22" width="36.77734375" bestFit="1" customWidth="1"/>
    <col min="23" max="23" width="20.88671875" bestFit="1" customWidth="1"/>
    <col min="24" max="24" width="26.109375" bestFit="1" customWidth="1"/>
    <col min="25" max="25" width="27.6640625" bestFit="1" customWidth="1"/>
    <col min="26" max="26" width="30.33203125" bestFit="1" customWidth="1"/>
    <col min="27" max="27" width="30.77734375" bestFit="1" customWidth="1"/>
    <col min="28" max="28" width="24" bestFit="1" customWidth="1"/>
    <col min="29" max="29" width="32.77734375" bestFit="1" customWidth="1"/>
    <col min="30" max="30" width="19.21875" bestFit="1" customWidth="1"/>
    <col min="31" max="31" width="24" bestFit="1" customWidth="1"/>
    <col min="32" max="32" width="22.88671875" bestFit="1" customWidth="1"/>
    <col min="33" max="33" width="33" bestFit="1" customWidth="1"/>
    <col min="34" max="34" width="27" bestFit="1" customWidth="1"/>
    <col min="35" max="35" width="41.5546875" bestFit="1" customWidth="1"/>
    <col min="36" max="36" width="34.33203125" bestFit="1" customWidth="1"/>
    <col min="37" max="37" width="41.6640625" bestFit="1" customWidth="1"/>
    <col min="38" max="38" width="32.21875" bestFit="1" customWidth="1"/>
    <col min="39" max="39" width="30.5546875" bestFit="1" customWidth="1"/>
    <col min="40" max="40" width="21.6640625" bestFit="1" customWidth="1"/>
    <col min="41" max="41" width="26.6640625" bestFit="1" customWidth="1"/>
    <col min="42" max="42" width="25.77734375" bestFit="1" customWidth="1"/>
    <col min="43" max="43" width="13.21875" bestFit="1" customWidth="1"/>
    <col min="44" max="44" width="29.88671875" bestFit="1" customWidth="1"/>
    <col min="45" max="45" width="34.88671875" bestFit="1" customWidth="1"/>
    <col min="46" max="46" width="34" bestFit="1" customWidth="1"/>
    <col min="47" max="47" width="21.77734375" bestFit="1" customWidth="1"/>
    <col min="48" max="48" width="27.77734375" bestFit="1" customWidth="1"/>
    <col min="49" max="49" width="24" bestFit="1" customWidth="1"/>
    <col min="50" max="50" width="40.6640625" bestFit="1" customWidth="1"/>
    <col min="51" max="51" width="17.33203125" bestFit="1" customWidth="1"/>
    <col min="52" max="52" width="17.5546875" bestFit="1" customWidth="1"/>
    <col min="53" max="53" width="20.21875" bestFit="1" customWidth="1"/>
    <col min="54" max="54" width="17.21875" bestFit="1" customWidth="1"/>
    <col min="55" max="55" width="20.44140625" bestFit="1" customWidth="1"/>
    <col min="56" max="56" width="31" bestFit="1" customWidth="1"/>
    <col min="57" max="57" width="28.6640625" bestFit="1" customWidth="1"/>
    <col min="58" max="58" width="19.33203125" bestFit="1" customWidth="1"/>
    <col min="59" max="59" width="27.44140625" bestFit="1" customWidth="1"/>
    <col min="60" max="60" width="59.21875" bestFit="1" customWidth="1"/>
    <col min="61" max="61" width="27.6640625" bestFit="1" customWidth="1"/>
    <col min="62" max="62" width="31.21875" bestFit="1" customWidth="1"/>
    <col min="63" max="63" width="24.44140625" bestFit="1" customWidth="1"/>
    <col min="64" max="64" width="21.109375" bestFit="1" customWidth="1"/>
    <col min="65" max="65" width="19.77734375" bestFit="1" customWidth="1"/>
    <col min="66" max="66" width="23.33203125" bestFit="1" customWidth="1"/>
    <col min="67" max="67" width="24.33203125" bestFit="1" customWidth="1"/>
    <col min="68" max="68" width="27.88671875" bestFit="1" customWidth="1"/>
    <col min="69" max="69" width="28" bestFit="1" customWidth="1"/>
    <col min="70" max="70" width="42.6640625" bestFit="1" customWidth="1"/>
    <col min="71" max="71" width="35.33203125" bestFit="1" customWidth="1"/>
    <col min="72" max="72" width="42.77734375" bestFit="1" customWidth="1"/>
    <col min="73" max="73" width="33.21875" bestFit="1" customWidth="1"/>
    <col min="74" max="74" width="31.5546875" bestFit="1" customWidth="1"/>
    <col min="75" max="75" width="38" bestFit="1" customWidth="1"/>
    <col min="76" max="76" width="41.5546875" bestFit="1" customWidth="1"/>
    <col min="77" max="77" width="29.33203125" bestFit="1" customWidth="1"/>
    <col min="78" max="78" width="27.77734375" bestFit="1" customWidth="1"/>
    <col min="79" max="79" width="22.44140625" bestFit="1" customWidth="1"/>
    <col min="80" max="80" width="26.77734375" bestFit="1" customWidth="1"/>
    <col min="81" max="81" width="22.88671875" bestFit="1" customWidth="1"/>
    <col min="82" max="82" width="32.44140625" bestFit="1" customWidth="1"/>
    <col min="83" max="83" width="20.109375" bestFit="1" customWidth="1"/>
    <col min="84" max="84" width="24.88671875" bestFit="1" customWidth="1"/>
    <col min="85" max="85" width="26.77734375" bestFit="1" customWidth="1"/>
    <col min="86" max="86" width="24.44140625" bestFit="1" customWidth="1"/>
    <col min="87" max="87" width="37.77734375" bestFit="1" customWidth="1"/>
    <col min="88" max="88" width="30.77734375" bestFit="1" customWidth="1"/>
    <col min="89" max="89" width="28.77734375" bestFit="1" customWidth="1"/>
    <col min="90" max="90" width="18.88671875" bestFit="1" customWidth="1"/>
    <col min="91" max="91" width="31.44140625" bestFit="1" customWidth="1"/>
    <col min="92" max="92" width="34.33203125" bestFit="1" customWidth="1"/>
    <col min="93" max="93" width="15.21875" bestFit="1" customWidth="1"/>
    <col min="94" max="94" width="16" bestFit="1" customWidth="1"/>
    <col min="95" max="95" width="37" bestFit="1" customWidth="1"/>
    <col min="96" max="96" width="30.33203125" bestFit="1" customWidth="1"/>
    <col min="97" max="97" width="36.21875" bestFit="1" customWidth="1"/>
    <col min="98" max="98" width="33.44140625" bestFit="1" customWidth="1"/>
    <col min="99" max="99" width="29.5546875" bestFit="1" customWidth="1"/>
    <col min="100" max="100" width="26" bestFit="1" customWidth="1"/>
    <col min="101" max="101" width="26.33203125" bestFit="1" customWidth="1"/>
    <col min="102" max="102" width="40.88671875" bestFit="1" customWidth="1"/>
    <col min="103" max="103" width="33.6640625" bestFit="1" customWidth="1"/>
    <col min="104" max="104" width="41" bestFit="1" customWidth="1"/>
    <col min="105" max="105" width="31.5546875" bestFit="1" customWidth="1"/>
    <col min="106" max="106" width="29.88671875" bestFit="1" customWidth="1"/>
    <col min="107" max="107" width="31.33203125" bestFit="1" customWidth="1"/>
    <col min="108" max="108" width="38.33203125" bestFit="1" customWidth="1"/>
    <col min="109" max="109" width="37.33203125" bestFit="1" customWidth="1"/>
    <col min="110" max="110" width="34.88671875" bestFit="1" customWidth="1"/>
    <col min="111" max="111" width="36.5546875" bestFit="1" customWidth="1"/>
    <col min="112" max="112" width="33.88671875" bestFit="1" customWidth="1"/>
    <col min="113" max="113" width="17.21875" bestFit="1" customWidth="1"/>
    <col min="114" max="114" width="36.6640625" bestFit="1" customWidth="1"/>
    <col min="115" max="115" width="25.44140625" bestFit="1" customWidth="1"/>
    <col min="116" max="116" width="32.88671875" bestFit="1" customWidth="1"/>
    <col min="117" max="117" width="30.5546875" bestFit="1" customWidth="1"/>
    <col min="118" max="118" width="27.21875" bestFit="1" customWidth="1"/>
    <col min="119" max="119" width="29.5546875" bestFit="1" customWidth="1"/>
    <col min="120" max="120" width="30.88671875" bestFit="1" customWidth="1"/>
    <col min="121" max="121" width="24.21875" bestFit="1" customWidth="1"/>
    <col min="122" max="122" width="15.21875" bestFit="1" customWidth="1"/>
    <col min="123" max="123" width="15.33203125" bestFit="1" customWidth="1"/>
    <col min="124" max="124" width="37.44140625" bestFit="1" customWidth="1"/>
    <col min="125" max="125" width="33.109375" bestFit="1" customWidth="1"/>
    <col min="126" max="126" width="25.6640625" bestFit="1" customWidth="1"/>
    <col min="127" max="127" width="23.33203125" bestFit="1" customWidth="1"/>
    <col min="128" max="128" width="43" bestFit="1" customWidth="1"/>
    <col min="129" max="129" width="18.33203125" bestFit="1" customWidth="1"/>
    <col min="130" max="130" width="20.21875" bestFit="1" customWidth="1"/>
    <col min="131" max="131" width="48.21875" bestFit="1" customWidth="1"/>
    <col min="132" max="132" width="11.77734375" bestFit="1" customWidth="1"/>
    <col min="133" max="133" width="24.44140625" bestFit="1" customWidth="1"/>
    <col min="134" max="134" width="27.77734375" bestFit="1" customWidth="1"/>
  </cols>
  <sheetData>
    <row r="1" spans="1:134" ht="13.8" x14ac:dyDescent="0.25">
      <c r="A1" s="161" t="s">
        <v>112</v>
      </c>
      <c r="B1" s="161" t="s">
        <v>113</v>
      </c>
      <c r="C1" s="161" t="s">
        <v>114</v>
      </c>
      <c r="D1" s="161" t="s">
        <v>470</v>
      </c>
      <c r="E1" s="161" t="s">
        <v>471</v>
      </c>
      <c r="F1" s="161" t="s">
        <v>472</v>
      </c>
      <c r="G1" s="161" t="s">
        <v>473</v>
      </c>
      <c r="H1" s="161" t="s">
        <v>474</v>
      </c>
      <c r="I1" s="161" t="s">
        <v>475</v>
      </c>
      <c r="J1" s="161" t="s">
        <v>476</v>
      </c>
      <c r="K1" s="161" t="s">
        <v>477</v>
      </c>
      <c r="L1" s="161" t="s">
        <v>478</v>
      </c>
      <c r="M1" s="161" t="s">
        <v>479</v>
      </c>
      <c r="N1" s="161" t="s">
        <v>480</v>
      </c>
      <c r="O1" s="161" t="s">
        <v>481</v>
      </c>
      <c r="P1" s="161" t="s">
        <v>482</v>
      </c>
      <c r="Q1" s="161" t="s">
        <v>483</v>
      </c>
      <c r="R1" s="161" t="s">
        <v>484</v>
      </c>
      <c r="S1" s="161" t="s">
        <v>485</v>
      </c>
      <c r="T1" s="161" t="s">
        <v>486</v>
      </c>
      <c r="U1" s="161" t="s">
        <v>487</v>
      </c>
      <c r="V1" s="161" t="s">
        <v>488</v>
      </c>
      <c r="W1" s="161" t="s">
        <v>489</v>
      </c>
      <c r="X1" s="161" t="s">
        <v>490</v>
      </c>
      <c r="Y1" s="161" t="s">
        <v>491</v>
      </c>
      <c r="Z1" s="161" t="s">
        <v>492</v>
      </c>
      <c r="AA1" s="161" t="s">
        <v>493</v>
      </c>
      <c r="AB1" s="161" t="s">
        <v>494</v>
      </c>
      <c r="AC1" s="161" t="s">
        <v>495</v>
      </c>
      <c r="AD1" s="161" t="s">
        <v>496</v>
      </c>
      <c r="AE1" s="161" t="s">
        <v>497</v>
      </c>
      <c r="AF1" s="161" t="s">
        <v>498</v>
      </c>
      <c r="AG1" s="161" t="s">
        <v>499</v>
      </c>
      <c r="AH1" s="161" t="s">
        <v>500</v>
      </c>
      <c r="AI1" s="161" t="s">
        <v>501</v>
      </c>
      <c r="AJ1" s="161" t="s">
        <v>502</v>
      </c>
      <c r="AK1" s="161" t="s">
        <v>503</v>
      </c>
      <c r="AL1" s="161" t="s">
        <v>504</v>
      </c>
      <c r="AM1" s="161" t="s">
        <v>505</v>
      </c>
      <c r="AN1" s="161" t="s">
        <v>506</v>
      </c>
      <c r="AO1" s="161" t="s">
        <v>507</v>
      </c>
      <c r="AP1" s="161" t="s">
        <v>508</v>
      </c>
      <c r="AQ1" s="161" t="s">
        <v>509</v>
      </c>
      <c r="AR1" s="161" t="s">
        <v>510</v>
      </c>
      <c r="AS1" s="161" t="s">
        <v>511</v>
      </c>
      <c r="AT1" s="161" t="s">
        <v>512</v>
      </c>
      <c r="AU1" s="161" t="s">
        <v>513</v>
      </c>
      <c r="AV1" s="161" t="s">
        <v>514</v>
      </c>
      <c r="AW1" s="161" t="s">
        <v>515</v>
      </c>
      <c r="AX1" s="161" t="s">
        <v>516</v>
      </c>
      <c r="AY1" s="161" t="s">
        <v>517</v>
      </c>
      <c r="AZ1" s="161" t="s">
        <v>518</v>
      </c>
      <c r="BA1" s="161" t="s">
        <v>519</v>
      </c>
      <c r="BB1" s="161" t="s">
        <v>520</v>
      </c>
      <c r="BC1" s="161" t="s">
        <v>521</v>
      </c>
      <c r="BD1" s="161" t="s">
        <v>522</v>
      </c>
      <c r="BE1" s="161" t="s">
        <v>523</v>
      </c>
      <c r="BF1" s="161" t="s">
        <v>524</v>
      </c>
      <c r="BG1" s="161" t="s">
        <v>525</v>
      </c>
      <c r="BH1" s="161" t="s">
        <v>526</v>
      </c>
      <c r="BI1" s="161" t="s">
        <v>527</v>
      </c>
      <c r="BJ1" s="161" t="s">
        <v>528</v>
      </c>
      <c r="BK1" s="161" t="s">
        <v>529</v>
      </c>
      <c r="BL1" s="161" t="s">
        <v>530</v>
      </c>
      <c r="BM1" s="161" t="s">
        <v>531</v>
      </c>
      <c r="BN1" s="161" t="s">
        <v>532</v>
      </c>
      <c r="BO1" s="161" t="s">
        <v>533</v>
      </c>
      <c r="BP1" s="161" t="s">
        <v>534</v>
      </c>
      <c r="BQ1" s="161" t="s">
        <v>535</v>
      </c>
      <c r="BR1" s="161" t="s">
        <v>536</v>
      </c>
      <c r="BS1" s="161" t="s">
        <v>537</v>
      </c>
      <c r="BT1" s="161" t="s">
        <v>538</v>
      </c>
      <c r="BU1" s="161" t="s">
        <v>539</v>
      </c>
      <c r="BV1" s="161" t="s">
        <v>540</v>
      </c>
      <c r="BW1" s="161" t="s">
        <v>541</v>
      </c>
      <c r="BX1" s="161" t="s">
        <v>542</v>
      </c>
      <c r="BY1" s="161" t="s">
        <v>543</v>
      </c>
      <c r="BZ1" s="161" t="s">
        <v>544</v>
      </c>
      <c r="CA1" s="161" t="s">
        <v>545</v>
      </c>
      <c r="CB1" s="161" t="s">
        <v>546</v>
      </c>
      <c r="CC1" s="161" t="s">
        <v>547</v>
      </c>
      <c r="CD1" s="161" t="s">
        <v>548</v>
      </c>
      <c r="CE1" s="161" t="s">
        <v>549</v>
      </c>
      <c r="CF1" s="161" t="s">
        <v>550</v>
      </c>
      <c r="CG1" s="161" t="s">
        <v>551</v>
      </c>
      <c r="CH1" s="161" t="s">
        <v>552</v>
      </c>
      <c r="CI1" s="161" t="s">
        <v>553</v>
      </c>
      <c r="CJ1" s="161" t="s">
        <v>554</v>
      </c>
      <c r="CK1" s="161" t="s">
        <v>555</v>
      </c>
      <c r="CL1" s="161" t="s">
        <v>556</v>
      </c>
      <c r="CM1" s="161" t="s">
        <v>557</v>
      </c>
      <c r="CN1" s="161" t="s">
        <v>558</v>
      </c>
      <c r="CO1" s="161" t="s">
        <v>559</v>
      </c>
      <c r="CP1" s="161" t="s">
        <v>560</v>
      </c>
      <c r="CQ1" s="161" t="s">
        <v>561</v>
      </c>
      <c r="CR1" s="161" t="s">
        <v>562</v>
      </c>
      <c r="CS1" s="161" t="s">
        <v>563</v>
      </c>
      <c r="CT1" s="161" t="s">
        <v>564</v>
      </c>
      <c r="CU1" s="161" t="s">
        <v>565</v>
      </c>
      <c r="CV1" s="161" t="s">
        <v>566</v>
      </c>
      <c r="CW1" s="161" t="s">
        <v>567</v>
      </c>
      <c r="CX1" s="161" t="s">
        <v>568</v>
      </c>
      <c r="CY1" s="161" t="s">
        <v>569</v>
      </c>
      <c r="CZ1" s="161" t="s">
        <v>570</v>
      </c>
      <c r="DA1" s="161" t="s">
        <v>571</v>
      </c>
      <c r="DB1" s="161" t="s">
        <v>572</v>
      </c>
      <c r="DC1" s="161" t="s">
        <v>573</v>
      </c>
      <c r="DD1" s="161" t="s">
        <v>574</v>
      </c>
      <c r="DE1" s="161" t="s">
        <v>575</v>
      </c>
      <c r="DF1" s="161" t="s">
        <v>576</v>
      </c>
      <c r="DG1" s="161" t="s">
        <v>577</v>
      </c>
      <c r="DH1" s="161" t="s">
        <v>578</v>
      </c>
      <c r="DI1" s="161" t="s">
        <v>579</v>
      </c>
      <c r="DJ1" s="161" t="s">
        <v>580</v>
      </c>
      <c r="DK1" s="161" t="s">
        <v>581</v>
      </c>
      <c r="DL1" s="161" t="s">
        <v>250</v>
      </c>
      <c r="DM1" s="161" t="s">
        <v>582</v>
      </c>
      <c r="DN1" s="161" t="s">
        <v>314</v>
      </c>
      <c r="DO1" s="161" t="s">
        <v>315</v>
      </c>
      <c r="DP1" s="161" t="s">
        <v>316</v>
      </c>
      <c r="DQ1" s="161" t="s">
        <v>583</v>
      </c>
      <c r="DR1" s="161" t="s">
        <v>317</v>
      </c>
      <c r="DS1" s="161" t="s">
        <v>267</v>
      </c>
      <c r="DT1" s="161" t="s">
        <v>318</v>
      </c>
      <c r="DU1" s="161" t="s">
        <v>584</v>
      </c>
      <c r="DV1" s="161" t="s">
        <v>585</v>
      </c>
      <c r="DW1" s="161" t="s">
        <v>586</v>
      </c>
      <c r="DX1" s="161" t="s">
        <v>323</v>
      </c>
      <c r="DY1" s="161" t="s">
        <v>324</v>
      </c>
      <c r="DZ1" s="161" t="s">
        <v>325</v>
      </c>
      <c r="EA1" s="161" t="s">
        <v>326</v>
      </c>
      <c r="EB1" s="161" t="s">
        <v>271</v>
      </c>
      <c r="EC1" s="161" t="s">
        <v>587</v>
      </c>
      <c r="ED1" s="161" t="s">
        <v>588</v>
      </c>
    </row>
    <row r="2" spans="1:134" ht="13.8" x14ac:dyDescent="0.25">
      <c r="A2" s="163" t="s">
        <v>133</v>
      </c>
      <c r="B2" s="163" t="s">
        <v>133</v>
      </c>
      <c r="C2" s="164">
        <v>45473</v>
      </c>
      <c r="D2" s="167">
        <v>174944</v>
      </c>
      <c r="E2" s="167">
        <v>126554</v>
      </c>
      <c r="F2" s="167">
        <v>0</v>
      </c>
      <c r="G2" s="167">
        <v>24611</v>
      </c>
      <c r="H2" s="167">
        <v>15886</v>
      </c>
      <c r="I2" s="167">
        <v>6859</v>
      </c>
      <c r="J2" s="167">
        <v>0</v>
      </c>
      <c r="K2" s="167">
        <v>0</v>
      </c>
      <c r="L2" s="167">
        <v>0</v>
      </c>
      <c r="M2" s="167">
        <v>6494</v>
      </c>
      <c r="N2" s="167">
        <v>27276</v>
      </c>
      <c r="O2" s="167">
        <v>0</v>
      </c>
      <c r="P2" s="167">
        <v>0</v>
      </c>
      <c r="Q2" s="167">
        <v>0</v>
      </c>
      <c r="R2" s="167">
        <v>41876</v>
      </c>
      <c r="S2" s="167">
        <v>8058</v>
      </c>
      <c r="T2" s="167">
        <v>0</v>
      </c>
      <c r="U2" s="167">
        <v>56320</v>
      </c>
      <c r="V2" s="167">
        <v>0</v>
      </c>
      <c r="W2" s="167">
        <v>4441</v>
      </c>
      <c r="X2" s="167">
        <v>0</v>
      </c>
      <c r="Y2" s="167">
        <v>52857</v>
      </c>
      <c r="Z2" s="167">
        <v>398</v>
      </c>
      <c r="AA2" s="167">
        <v>178</v>
      </c>
      <c r="AB2" s="167">
        <v>5986</v>
      </c>
      <c r="AC2" s="167">
        <v>552738</v>
      </c>
      <c r="AD2" s="167">
        <v>0</v>
      </c>
      <c r="AE2" s="167">
        <v>0</v>
      </c>
      <c r="AF2" s="167">
        <v>34418</v>
      </c>
      <c r="AG2" s="167">
        <v>0</v>
      </c>
      <c r="AH2" s="167">
        <v>2780</v>
      </c>
      <c r="AI2" s="167">
        <v>1782</v>
      </c>
      <c r="AJ2" s="167">
        <v>750</v>
      </c>
      <c r="AK2" s="167">
        <v>0</v>
      </c>
      <c r="AL2" s="167">
        <v>0</v>
      </c>
      <c r="AM2" s="167">
        <v>0</v>
      </c>
      <c r="AN2" s="167">
        <v>0</v>
      </c>
      <c r="AO2" s="167">
        <v>0</v>
      </c>
      <c r="AP2" s="167">
        <v>0</v>
      </c>
      <c r="AQ2" s="167">
        <v>49062</v>
      </c>
      <c r="AR2" s="167">
        <v>0</v>
      </c>
      <c r="AS2" s="167">
        <v>0</v>
      </c>
      <c r="AT2" s="167">
        <v>0</v>
      </c>
      <c r="AU2" s="167">
        <v>219</v>
      </c>
      <c r="AV2" s="167">
        <v>0</v>
      </c>
      <c r="AW2" s="167">
        <v>0</v>
      </c>
      <c r="AX2" s="167">
        <v>89011</v>
      </c>
      <c r="AY2" s="167">
        <v>174501</v>
      </c>
      <c r="AZ2" s="167">
        <v>0</v>
      </c>
      <c r="BA2" s="167">
        <v>0</v>
      </c>
      <c r="BB2" s="167">
        <v>0</v>
      </c>
      <c r="BC2" s="167">
        <v>0</v>
      </c>
      <c r="BD2" s="167">
        <v>0</v>
      </c>
      <c r="BE2" s="167">
        <v>105435</v>
      </c>
      <c r="BF2" s="167">
        <v>0</v>
      </c>
      <c r="BG2" s="167">
        <v>279936</v>
      </c>
      <c r="BH2" s="167">
        <v>921685</v>
      </c>
      <c r="BI2" s="167">
        <v>0</v>
      </c>
      <c r="BJ2" s="167">
        <v>0</v>
      </c>
      <c r="BK2" s="167">
        <v>0</v>
      </c>
      <c r="BL2" s="167">
        <v>0</v>
      </c>
      <c r="BM2" s="167">
        <v>0</v>
      </c>
      <c r="BN2" s="167">
        <v>0</v>
      </c>
      <c r="BO2" s="167">
        <v>0</v>
      </c>
      <c r="BP2" s="167">
        <v>0</v>
      </c>
      <c r="BQ2" s="167">
        <v>0</v>
      </c>
      <c r="BR2" s="167">
        <v>0</v>
      </c>
      <c r="BS2" s="167">
        <v>0</v>
      </c>
      <c r="BT2" s="167">
        <v>0</v>
      </c>
      <c r="BU2" s="167">
        <v>0</v>
      </c>
      <c r="BV2" s="167">
        <v>0</v>
      </c>
      <c r="BW2" s="167">
        <v>42734</v>
      </c>
      <c r="BX2" s="167">
        <v>0</v>
      </c>
      <c r="BY2" s="167">
        <v>0</v>
      </c>
      <c r="BZ2" s="167">
        <v>0</v>
      </c>
      <c r="CA2" s="167">
        <v>308</v>
      </c>
      <c r="CB2" s="167">
        <v>0</v>
      </c>
      <c r="CC2" s="167">
        <v>0</v>
      </c>
      <c r="CD2" s="167">
        <v>76166</v>
      </c>
      <c r="CE2" s="167">
        <v>0</v>
      </c>
      <c r="CF2" s="167">
        <v>0</v>
      </c>
      <c r="CG2" s="167">
        <v>0</v>
      </c>
      <c r="CH2" s="167">
        <v>0</v>
      </c>
      <c r="CI2" s="167">
        <v>0</v>
      </c>
      <c r="CJ2" s="167">
        <v>0</v>
      </c>
      <c r="CK2" s="167">
        <v>0</v>
      </c>
      <c r="CL2" s="167">
        <v>35851</v>
      </c>
      <c r="CM2" s="167">
        <v>155059</v>
      </c>
      <c r="CN2" s="167">
        <v>1076744</v>
      </c>
      <c r="CO2" s="167">
        <v>97140</v>
      </c>
      <c r="CP2" s="167">
        <v>0</v>
      </c>
      <c r="CQ2" s="167">
        <v>0</v>
      </c>
      <c r="CR2" s="167">
        <v>0</v>
      </c>
      <c r="CS2" s="167">
        <v>0</v>
      </c>
      <c r="CT2" s="167">
        <v>0</v>
      </c>
      <c r="CU2" s="167">
        <v>2333642</v>
      </c>
      <c r="CV2" s="167">
        <v>101970</v>
      </c>
      <c r="CW2" s="167">
        <v>198923</v>
      </c>
      <c r="CX2" s="167">
        <v>135521</v>
      </c>
      <c r="CY2" s="167">
        <v>51179</v>
      </c>
      <c r="CZ2" s="167">
        <v>10873</v>
      </c>
      <c r="DA2" s="167">
        <v>0</v>
      </c>
      <c r="DB2" s="167">
        <v>14672</v>
      </c>
      <c r="DC2" s="167">
        <v>0</v>
      </c>
      <c r="DD2" s="167">
        <v>0</v>
      </c>
      <c r="DE2" s="167">
        <v>0</v>
      </c>
      <c r="DF2" s="167">
        <v>0</v>
      </c>
      <c r="DG2" s="167">
        <v>8395</v>
      </c>
      <c r="DH2" s="167">
        <v>0</v>
      </c>
      <c r="DI2" s="167">
        <v>0</v>
      </c>
      <c r="DJ2" s="167">
        <v>2952315</v>
      </c>
      <c r="DK2" s="167">
        <v>0</v>
      </c>
      <c r="DL2" s="167">
        <v>0</v>
      </c>
      <c r="DM2" s="167">
        <v>0</v>
      </c>
      <c r="DN2" s="167">
        <v>0</v>
      </c>
      <c r="DO2" s="167">
        <v>0</v>
      </c>
      <c r="DP2" s="167">
        <v>0</v>
      </c>
      <c r="DQ2" s="167">
        <v>0</v>
      </c>
      <c r="DR2" s="167">
        <v>0</v>
      </c>
      <c r="DS2" s="167">
        <v>0</v>
      </c>
      <c r="DT2" s="167">
        <v>0</v>
      </c>
      <c r="DU2" s="167">
        <v>0</v>
      </c>
      <c r="DV2" s="167">
        <v>0</v>
      </c>
      <c r="DW2" s="167">
        <v>0</v>
      </c>
      <c r="DX2" s="167">
        <v>0</v>
      </c>
      <c r="DY2" s="167">
        <v>0</v>
      </c>
      <c r="DZ2" s="167">
        <v>0</v>
      </c>
      <c r="EA2" s="167">
        <v>0</v>
      </c>
      <c r="EB2" s="167">
        <v>4708</v>
      </c>
      <c r="EC2" s="167">
        <v>4708</v>
      </c>
      <c r="ED2" s="167">
        <v>4033767</v>
      </c>
    </row>
    <row r="3" spans="1:134" ht="13.8" x14ac:dyDescent="0.25">
      <c r="A3" s="163" t="s">
        <v>134</v>
      </c>
      <c r="B3" s="163" t="s">
        <v>134</v>
      </c>
      <c r="C3" s="164">
        <v>45473</v>
      </c>
      <c r="D3" s="167">
        <v>66602</v>
      </c>
      <c r="E3" s="167">
        <v>173703</v>
      </c>
      <c r="F3" s="167">
        <v>0</v>
      </c>
      <c r="G3" s="167">
        <v>17361</v>
      </c>
      <c r="H3" s="167">
        <v>29632</v>
      </c>
      <c r="I3" s="167">
        <v>2305</v>
      </c>
      <c r="J3" s="167">
        <v>22060</v>
      </c>
      <c r="K3" s="167">
        <v>0</v>
      </c>
      <c r="L3" s="167">
        <v>7887</v>
      </c>
      <c r="M3" s="167">
        <v>8442</v>
      </c>
      <c r="N3" s="167">
        <v>25101</v>
      </c>
      <c r="O3" s="167">
        <v>6935</v>
      </c>
      <c r="P3" s="167">
        <v>42801</v>
      </c>
      <c r="Q3" s="167">
        <v>0</v>
      </c>
      <c r="R3" s="167">
        <v>7651</v>
      </c>
      <c r="S3" s="167">
        <v>27374</v>
      </c>
      <c r="T3" s="167">
        <v>0</v>
      </c>
      <c r="U3" s="167">
        <v>15315</v>
      </c>
      <c r="V3" s="167">
        <v>0</v>
      </c>
      <c r="W3" s="167">
        <v>0</v>
      </c>
      <c r="X3" s="167">
        <v>0</v>
      </c>
      <c r="Y3" s="167">
        <v>0</v>
      </c>
      <c r="Z3" s="167">
        <v>48664</v>
      </c>
      <c r="AA3" s="167">
        <v>0</v>
      </c>
      <c r="AB3" s="167">
        <v>6139</v>
      </c>
      <c r="AC3" s="167">
        <v>507972</v>
      </c>
      <c r="AD3" s="167">
        <v>0</v>
      </c>
      <c r="AE3" s="167">
        <v>0</v>
      </c>
      <c r="AF3" s="167">
        <v>0</v>
      </c>
      <c r="AG3" s="167">
        <v>0</v>
      </c>
      <c r="AH3" s="167">
        <v>0</v>
      </c>
      <c r="AI3" s="167">
        <v>0</v>
      </c>
      <c r="AJ3" s="167">
        <v>0</v>
      </c>
      <c r="AK3" s="167">
        <v>0</v>
      </c>
      <c r="AL3" s="167">
        <v>0</v>
      </c>
      <c r="AM3" s="167">
        <v>0</v>
      </c>
      <c r="AN3" s="167">
        <v>0</v>
      </c>
      <c r="AO3" s="167">
        <v>24087</v>
      </c>
      <c r="AP3" s="167">
        <v>0</v>
      </c>
      <c r="AQ3" s="167">
        <v>102063</v>
      </c>
      <c r="AR3" s="167">
        <v>0</v>
      </c>
      <c r="AS3" s="167">
        <v>69</v>
      </c>
      <c r="AT3" s="167">
        <v>0</v>
      </c>
      <c r="AU3" s="167">
        <v>67655</v>
      </c>
      <c r="AV3" s="167">
        <v>0</v>
      </c>
      <c r="AW3" s="167">
        <v>0</v>
      </c>
      <c r="AX3" s="167">
        <v>193874</v>
      </c>
      <c r="AY3" s="167">
        <v>122643</v>
      </c>
      <c r="AZ3" s="167">
        <v>0</v>
      </c>
      <c r="BA3" s="167">
        <v>16948</v>
      </c>
      <c r="BB3" s="167">
        <v>91221</v>
      </c>
      <c r="BC3" s="167">
        <v>-14688</v>
      </c>
      <c r="BD3" s="167">
        <v>23432</v>
      </c>
      <c r="BE3" s="167">
        <v>186901</v>
      </c>
      <c r="BF3" s="167">
        <v>0</v>
      </c>
      <c r="BG3" s="167">
        <v>426457</v>
      </c>
      <c r="BH3" s="167">
        <v>1128303</v>
      </c>
      <c r="BI3" s="167">
        <v>0</v>
      </c>
      <c r="BJ3" s="167">
        <v>0</v>
      </c>
      <c r="BK3" s="167">
        <v>0</v>
      </c>
      <c r="BL3" s="167">
        <v>0</v>
      </c>
      <c r="BM3" s="167">
        <v>0</v>
      </c>
      <c r="BN3" s="167">
        <v>0</v>
      </c>
      <c r="BO3" s="167">
        <v>0</v>
      </c>
      <c r="BP3" s="167">
        <v>0</v>
      </c>
      <c r="BQ3" s="167">
        <v>0</v>
      </c>
      <c r="BR3" s="167">
        <v>0</v>
      </c>
      <c r="BS3" s="167">
        <v>0</v>
      </c>
      <c r="BT3" s="167">
        <v>0</v>
      </c>
      <c r="BU3" s="167">
        <v>0</v>
      </c>
      <c r="BV3" s="167">
        <v>0</v>
      </c>
      <c r="BW3" s="167">
        <v>83314</v>
      </c>
      <c r="BX3" s="167">
        <v>0</v>
      </c>
      <c r="BY3" s="167">
        <v>0</v>
      </c>
      <c r="BZ3" s="167">
        <v>6875</v>
      </c>
      <c r="CA3" s="167">
        <v>14636</v>
      </c>
      <c r="CB3" s="167">
        <v>0</v>
      </c>
      <c r="CC3" s="167">
        <v>0</v>
      </c>
      <c r="CD3" s="167">
        <v>101245</v>
      </c>
      <c r="CE3" s="167">
        <v>0</v>
      </c>
      <c r="CF3" s="167">
        <v>0</v>
      </c>
      <c r="CG3" s="167">
        <v>0</v>
      </c>
      <c r="CH3" s="167">
        <v>0</v>
      </c>
      <c r="CI3" s="167">
        <v>0</v>
      </c>
      <c r="CJ3" s="167">
        <v>0</v>
      </c>
      <c r="CK3" s="167">
        <v>0</v>
      </c>
      <c r="CL3" s="167">
        <v>10098</v>
      </c>
      <c r="CM3" s="167">
        <v>216168</v>
      </c>
      <c r="CN3" s="167">
        <v>1344471</v>
      </c>
      <c r="CO3" s="167">
        <v>0</v>
      </c>
      <c r="CP3" s="167">
        <v>0</v>
      </c>
      <c r="CQ3" s="167">
        <v>2145123</v>
      </c>
      <c r="CR3" s="167">
        <v>0</v>
      </c>
      <c r="CS3" s="167">
        <v>0</v>
      </c>
      <c r="CT3" s="167">
        <v>0</v>
      </c>
      <c r="CU3" s="167">
        <v>0</v>
      </c>
      <c r="CV3" s="167">
        <v>0</v>
      </c>
      <c r="CW3" s="167">
        <v>169136</v>
      </c>
      <c r="CX3" s="167">
        <v>161736</v>
      </c>
      <c r="CY3" s="167">
        <v>21014</v>
      </c>
      <c r="CZ3" s="167">
        <v>0</v>
      </c>
      <c r="DA3" s="167">
        <v>0</v>
      </c>
      <c r="DB3" s="167">
        <v>3796</v>
      </c>
      <c r="DC3" s="167">
        <v>0</v>
      </c>
      <c r="DD3" s="167">
        <v>7200</v>
      </c>
      <c r="DE3" s="167">
        <v>0</v>
      </c>
      <c r="DF3" s="167">
        <v>0</v>
      </c>
      <c r="DG3" s="167">
        <v>2567</v>
      </c>
      <c r="DH3" s="167">
        <v>0</v>
      </c>
      <c r="DI3" s="167">
        <v>0</v>
      </c>
      <c r="DJ3" s="167">
        <v>2510572</v>
      </c>
      <c r="DK3" s="167">
        <v>0</v>
      </c>
      <c r="DL3" s="167">
        <v>0</v>
      </c>
      <c r="DM3" s="167">
        <v>0</v>
      </c>
      <c r="DN3" s="167">
        <v>0</v>
      </c>
      <c r="DO3" s="167">
        <v>0</v>
      </c>
      <c r="DP3" s="167">
        <v>0</v>
      </c>
      <c r="DQ3" s="167">
        <v>0</v>
      </c>
      <c r="DR3" s="167">
        <v>0</v>
      </c>
      <c r="DS3" s="167">
        <v>0</v>
      </c>
      <c r="DT3" s="167">
        <v>0</v>
      </c>
      <c r="DU3" s="167">
        <v>0</v>
      </c>
      <c r="DV3" s="167">
        <v>0</v>
      </c>
      <c r="DW3" s="167">
        <v>0</v>
      </c>
      <c r="DX3" s="167">
        <v>0</v>
      </c>
      <c r="DY3" s="167">
        <v>0</v>
      </c>
      <c r="DZ3" s="167">
        <v>0</v>
      </c>
      <c r="EA3" s="167">
        <v>0</v>
      </c>
      <c r="EB3" s="167">
        <v>219526</v>
      </c>
      <c r="EC3" s="167">
        <v>219526</v>
      </c>
      <c r="ED3" s="167">
        <v>4074569</v>
      </c>
    </row>
    <row r="4" spans="1:134" ht="13.8" x14ac:dyDescent="0.25">
      <c r="A4" s="163" t="s">
        <v>135</v>
      </c>
      <c r="B4" s="163" t="s">
        <v>134</v>
      </c>
      <c r="C4" s="164">
        <v>45473</v>
      </c>
      <c r="D4" s="167">
        <v>20785</v>
      </c>
      <c r="E4" s="167">
        <v>54208</v>
      </c>
      <c r="F4" s="167">
        <v>0</v>
      </c>
      <c r="G4" s="167">
        <v>5418</v>
      </c>
      <c r="H4" s="167">
        <v>9247</v>
      </c>
      <c r="I4" s="167">
        <v>719</v>
      </c>
      <c r="J4" s="167">
        <v>6884</v>
      </c>
      <c r="K4" s="167">
        <v>0</v>
      </c>
      <c r="L4" s="167">
        <v>2461</v>
      </c>
      <c r="M4" s="167">
        <v>2634</v>
      </c>
      <c r="N4" s="167">
        <v>14012</v>
      </c>
      <c r="O4" s="167">
        <v>3828</v>
      </c>
      <c r="P4" s="167">
        <v>11459</v>
      </c>
      <c r="Q4" s="167">
        <v>0</v>
      </c>
      <c r="R4" s="167">
        <v>2388</v>
      </c>
      <c r="S4" s="167">
        <v>17571</v>
      </c>
      <c r="T4" s="167">
        <v>0</v>
      </c>
      <c r="U4" s="167">
        <v>4779</v>
      </c>
      <c r="V4" s="167">
        <v>0</v>
      </c>
      <c r="W4" s="167">
        <v>0</v>
      </c>
      <c r="X4" s="167">
        <v>0</v>
      </c>
      <c r="Y4" s="167">
        <v>0</v>
      </c>
      <c r="Z4" s="167">
        <v>10125</v>
      </c>
      <c r="AA4" s="167">
        <v>0</v>
      </c>
      <c r="AB4" s="167">
        <v>882</v>
      </c>
      <c r="AC4" s="167">
        <v>167400</v>
      </c>
      <c r="AD4" s="167">
        <v>0</v>
      </c>
      <c r="AE4" s="167">
        <v>0</v>
      </c>
      <c r="AF4" s="167">
        <v>0</v>
      </c>
      <c r="AG4" s="167">
        <v>0</v>
      </c>
      <c r="AH4" s="167">
        <v>0</v>
      </c>
      <c r="AI4" s="167">
        <v>0</v>
      </c>
      <c r="AJ4" s="167">
        <v>0</v>
      </c>
      <c r="AK4" s="167">
        <v>0</v>
      </c>
      <c r="AL4" s="167">
        <v>0</v>
      </c>
      <c r="AM4" s="167">
        <v>0</v>
      </c>
      <c r="AN4" s="167">
        <v>0</v>
      </c>
      <c r="AO4" s="167">
        <v>6366</v>
      </c>
      <c r="AP4" s="167">
        <v>0</v>
      </c>
      <c r="AQ4" s="167">
        <v>14278</v>
      </c>
      <c r="AR4" s="167">
        <v>0</v>
      </c>
      <c r="AS4" s="167">
        <v>0</v>
      </c>
      <c r="AT4" s="167">
        <v>0</v>
      </c>
      <c r="AU4" s="167">
        <v>10950</v>
      </c>
      <c r="AV4" s="167">
        <v>0</v>
      </c>
      <c r="AW4" s="167">
        <v>0</v>
      </c>
      <c r="AX4" s="167">
        <v>31594</v>
      </c>
      <c r="AY4" s="167">
        <v>30780</v>
      </c>
      <c r="AZ4" s="167">
        <v>0</v>
      </c>
      <c r="BA4" s="167">
        <v>0</v>
      </c>
      <c r="BB4" s="167">
        <v>1562</v>
      </c>
      <c r="BC4" s="167">
        <v>-4583</v>
      </c>
      <c r="BD4" s="167">
        <v>7312</v>
      </c>
      <c r="BE4" s="167">
        <v>46186</v>
      </c>
      <c r="BF4" s="167">
        <v>0</v>
      </c>
      <c r="BG4" s="167">
        <v>81257</v>
      </c>
      <c r="BH4" s="167">
        <v>280251</v>
      </c>
      <c r="BI4" s="167">
        <v>0</v>
      </c>
      <c r="BJ4" s="167">
        <v>0</v>
      </c>
      <c r="BK4" s="167">
        <v>0</v>
      </c>
      <c r="BL4" s="167">
        <v>0</v>
      </c>
      <c r="BM4" s="167">
        <v>0</v>
      </c>
      <c r="BN4" s="167">
        <v>0</v>
      </c>
      <c r="BO4" s="167">
        <v>0</v>
      </c>
      <c r="BP4" s="167">
        <v>0</v>
      </c>
      <c r="BQ4" s="167">
        <v>0</v>
      </c>
      <c r="BR4" s="167">
        <v>0</v>
      </c>
      <c r="BS4" s="167">
        <v>0</v>
      </c>
      <c r="BT4" s="167">
        <v>0</v>
      </c>
      <c r="BU4" s="167">
        <v>0</v>
      </c>
      <c r="BV4" s="167">
        <v>0</v>
      </c>
      <c r="BW4" s="167">
        <v>26869</v>
      </c>
      <c r="BX4" s="167">
        <v>0</v>
      </c>
      <c r="BY4" s="167">
        <v>0</v>
      </c>
      <c r="BZ4" s="167">
        <v>721</v>
      </c>
      <c r="CA4" s="167">
        <v>0</v>
      </c>
      <c r="CB4" s="167">
        <v>0</v>
      </c>
      <c r="CC4" s="167">
        <v>0</v>
      </c>
      <c r="CD4" s="167">
        <v>29424</v>
      </c>
      <c r="CE4" s="167">
        <v>0</v>
      </c>
      <c r="CF4" s="167">
        <v>0</v>
      </c>
      <c r="CG4" s="167">
        <v>0</v>
      </c>
      <c r="CH4" s="167">
        <v>0</v>
      </c>
      <c r="CI4" s="167">
        <v>0</v>
      </c>
      <c r="CJ4" s="167">
        <v>0</v>
      </c>
      <c r="CK4" s="167">
        <v>0</v>
      </c>
      <c r="CL4" s="167">
        <v>9249</v>
      </c>
      <c r="CM4" s="167">
        <v>66263</v>
      </c>
      <c r="CN4" s="167">
        <v>346514</v>
      </c>
      <c r="CO4" s="167">
        <v>0</v>
      </c>
      <c r="CP4" s="167">
        <v>0</v>
      </c>
      <c r="CQ4" s="167">
        <v>720980</v>
      </c>
      <c r="CR4" s="167">
        <v>0</v>
      </c>
      <c r="CS4" s="167">
        <v>0</v>
      </c>
      <c r="CT4" s="167">
        <v>0</v>
      </c>
      <c r="CU4" s="167">
        <v>0</v>
      </c>
      <c r="CV4" s="167">
        <v>0</v>
      </c>
      <c r="CW4" s="167">
        <v>56644</v>
      </c>
      <c r="CX4" s="167">
        <v>47259</v>
      </c>
      <c r="CY4" s="167">
        <v>7288</v>
      </c>
      <c r="CZ4" s="167">
        <v>0</v>
      </c>
      <c r="DA4" s="167">
        <v>0</v>
      </c>
      <c r="DB4" s="167">
        <v>3920</v>
      </c>
      <c r="DC4" s="167">
        <v>0</v>
      </c>
      <c r="DD4" s="167">
        <v>2400</v>
      </c>
      <c r="DE4" s="167">
        <v>0</v>
      </c>
      <c r="DF4" s="167">
        <v>0</v>
      </c>
      <c r="DG4" s="167">
        <v>641</v>
      </c>
      <c r="DH4" s="167">
        <v>0</v>
      </c>
      <c r="DI4" s="167">
        <v>0</v>
      </c>
      <c r="DJ4" s="167">
        <v>839132</v>
      </c>
      <c r="DK4" s="167">
        <v>0</v>
      </c>
      <c r="DL4" s="167">
        <v>0</v>
      </c>
      <c r="DM4" s="167">
        <v>0</v>
      </c>
      <c r="DN4" s="167">
        <v>0</v>
      </c>
      <c r="DO4" s="167">
        <v>0</v>
      </c>
      <c r="DP4" s="167">
        <v>0</v>
      </c>
      <c r="DQ4" s="167">
        <v>0</v>
      </c>
      <c r="DR4" s="167">
        <v>0</v>
      </c>
      <c r="DS4" s="167">
        <v>0</v>
      </c>
      <c r="DT4" s="167">
        <v>0</v>
      </c>
      <c r="DU4" s="167">
        <v>0</v>
      </c>
      <c r="DV4" s="167">
        <v>0</v>
      </c>
      <c r="DW4" s="167">
        <v>0</v>
      </c>
      <c r="DX4" s="167">
        <v>0</v>
      </c>
      <c r="DY4" s="167">
        <v>0</v>
      </c>
      <c r="DZ4" s="167">
        <v>0</v>
      </c>
      <c r="EA4" s="167">
        <v>0</v>
      </c>
      <c r="EB4" s="167">
        <v>67933</v>
      </c>
      <c r="EC4" s="167">
        <v>67933</v>
      </c>
      <c r="ED4" s="167">
        <v>1253579</v>
      </c>
    </row>
    <row r="5" spans="1:134" ht="13.8" x14ac:dyDescent="0.25">
      <c r="A5" s="163" t="s">
        <v>136</v>
      </c>
      <c r="B5" s="163" t="s">
        <v>137</v>
      </c>
      <c r="C5" s="164">
        <v>45473</v>
      </c>
      <c r="D5" s="167">
        <v>99489</v>
      </c>
      <c r="E5" s="167">
        <v>0</v>
      </c>
      <c r="F5" s="167">
        <v>0</v>
      </c>
      <c r="G5" s="167">
        <v>7812</v>
      </c>
      <c r="H5" s="167">
        <v>6902</v>
      </c>
      <c r="I5" s="167">
        <v>6085</v>
      </c>
      <c r="J5" s="167">
        <v>0</v>
      </c>
      <c r="K5" s="167">
        <v>0</v>
      </c>
      <c r="L5" s="167">
        <v>1141</v>
      </c>
      <c r="M5" s="167">
        <v>10056</v>
      </c>
      <c r="N5" s="167">
        <v>3116</v>
      </c>
      <c r="O5" s="167">
        <v>0</v>
      </c>
      <c r="P5" s="167">
        <v>167560</v>
      </c>
      <c r="Q5" s="167">
        <v>0</v>
      </c>
      <c r="R5" s="167">
        <v>0</v>
      </c>
      <c r="S5" s="167">
        <v>0</v>
      </c>
      <c r="T5" s="167">
        <v>549</v>
      </c>
      <c r="U5" s="167">
        <v>0</v>
      </c>
      <c r="V5" s="167">
        <v>0</v>
      </c>
      <c r="W5" s="167">
        <v>0</v>
      </c>
      <c r="X5" s="167">
        <v>0</v>
      </c>
      <c r="Y5" s="167">
        <v>5892</v>
      </c>
      <c r="Z5" s="167">
        <v>0</v>
      </c>
      <c r="AA5" s="167">
        <v>0</v>
      </c>
      <c r="AB5" s="167">
        <v>0</v>
      </c>
      <c r="AC5" s="167">
        <v>308602</v>
      </c>
      <c r="AD5" s="167">
        <v>3433</v>
      </c>
      <c r="AE5" s="167">
        <v>35590</v>
      </c>
      <c r="AF5" s="167">
        <v>7489</v>
      </c>
      <c r="AG5" s="167">
        <v>0</v>
      </c>
      <c r="AH5" s="167">
        <v>3471</v>
      </c>
      <c r="AI5" s="167">
        <v>8473</v>
      </c>
      <c r="AJ5" s="167">
        <v>2845</v>
      </c>
      <c r="AK5" s="167">
        <v>1017</v>
      </c>
      <c r="AL5" s="167">
        <v>68</v>
      </c>
      <c r="AM5" s="167">
        <v>533</v>
      </c>
      <c r="AN5" s="167">
        <v>4729</v>
      </c>
      <c r="AO5" s="167">
        <v>2376</v>
      </c>
      <c r="AP5" s="167">
        <v>3159</v>
      </c>
      <c r="AQ5" s="167">
        <v>44335</v>
      </c>
      <c r="AR5" s="167">
        <v>0</v>
      </c>
      <c r="AS5" s="167">
        <v>0</v>
      </c>
      <c r="AT5" s="167">
        <v>0</v>
      </c>
      <c r="AU5" s="167">
        <v>4492</v>
      </c>
      <c r="AV5" s="167">
        <v>0</v>
      </c>
      <c r="AW5" s="167">
        <v>0</v>
      </c>
      <c r="AX5" s="167">
        <v>122010</v>
      </c>
      <c r="AY5" s="167">
        <v>19811</v>
      </c>
      <c r="AZ5" s="167">
        <v>0</v>
      </c>
      <c r="BA5" s="167">
        <v>0</v>
      </c>
      <c r="BB5" s="167">
        <v>177495</v>
      </c>
      <c r="BC5" s="167">
        <v>0</v>
      </c>
      <c r="BD5" s="167">
        <v>3216</v>
      </c>
      <c r="BE5" s="167">
        <v>28720</v>
      </c>
      <c r="BF5" s="167">
        <v>0</v>
      </c>
      <c r="BG5" s="167">
        <v>229242</v>
      </c>
      <c r="BH5" s="167">
        <v>659854</v>
      </c>
      <c r="BI5" s="167">
        <v>79207</v>
      </c>
      <c r="BJ5" s="167">
        <v>0</v>
      </c>
      <c r="BK5" s="167">
        <v>0</v>
      </c>
      <c r="BL5" s="167">
        <v>0</v>
      </c>
      <c r="BM5" s="167">
        <v>0</v>
      </c>
      <c r="BN5" s="167">
        <v>2937</v>
      </c>
      <c r="BO5" s="167">
        <v>108230</v>
      </c>
      <c r="BP5" s="167">
        <v>0</v>
      </c>
      <c r="BQ5" s="167">
        <v>8271</v>
      </c>
      <c r="BR5" s="167">
        <v>16391</v>
      </c>
      <c r="BS5" s="167">
        <v>11644</v>
      </c>
      <c r="BT5" s="167">
        <v>4162</v>
      </c>
      <c r="BU5" s="167">
        <v>278</v>
      </c>
      <c r="BV5" s="167">
        <v>2183</v>
      </c>
      <c r="BW5" s="167">
        <v>21539</v>
      </c>
      <c r="BX5" s="167">
        <v>0</v>
      </c>
      <c r="BY5" s="167">
        <v>0</v>
      </c>
      <c r="BZ5" s="167">
        <v>5232</v>
      </c>
      <c r="CA5" s="167">
        <v>3167</v>
      </c>
      <c r="CB5" s="167">
        <v>7244</v>
      </c>
      <c r="CC5" s="167">
        <v>2681</v>
      </c>
      <c r="CD5" s="167">
        <v>70274</v>
      </c>
      <c r="CE5" s="167">
        <v>4860</v>
      </c>
      <c r="CF5" s="167">
        <v>0</v>
      </c>
      <c r="CG5" s="167">
        <v>0</v>
      </c>
      <c r="CH5" s="167">
        <v>0</v>
      </c>
      <c r="CI5" s="167">
        <v>0</v>
      </c>
      <c r="CJ5" s="167">
        <v>5547</v>
      </c>
      <c r="CK5" s="167">
        <v>0</v>
      </c>
      <c r="CL5" s="167">
        <v>3764</v>
      </c>
      <c r="CM5" s="167">
        <v>357611</v>
      </c>
      <c r="CN5" s="167">
        <v>1017465</v>
      </c>
      <c r="CO5" s="167">
        <v>0</v>
      </c>
      <c r="CP5" s="167">
        <v>0</v>
      </c>
      <c r="CQ5" s="167">
        <v>49016</v>
      </c>
      <c r="CR5" s="167">
        <v>0</v>
      </c>
      <c r="CS5" s="167">
        <v>1295</v>
      </c>
      <c r="CT5" s="167">
        <v>0</v>
      </c>
      <c r="CU5" s="167">
        <v>240952</v>
      </c>
      <c r="CV5" s="167">
        <v>821221</v>
      </c>
      <c r="CW5" s="167">
        <v>84721</v>
      </c>
      <c r="CX5" s="167">
        <v>153028</v>
      </c>
      <c r="CY5" s="167">
        <v>6880</v>
      </c>
      <c r="CZ5" s="167">
        <v>2459</v>
      </c>
      <c r="DA5" s="167">
        <v>164</v>
      </c>
      <c r="DB5" s="167">
        <v>1290</v>
      </c>
      <c r="DC5" s="167">
        <v>0</v>
      </c>
      <c r="DD5" s="167">
        <v>0</v>
      </c>
      <c r="DE5" s="167">
        <v>4504</v>
      </c>
      <c r="DF5" s="167">
        <v>0</v>
      </c>
      <c r="DG5" s="167">
        <v>2194</v>
      </c>
      <c r="DH5" s="167">
        <v>0</v>
      </c>
      <c r="DI5" s="167">
        <v>50389</v>
      </c>
      <c r="DJ5" s="167">
        <v>1418113</v>
      </c>
      <c r="DK5" s="167">
        <v>0</v>
      </c>
      <c r="DL5" s="167">
        <v>0</v>
      </c>
      <c r="DM5" s="167">
        <v>0</v>
      </c>
      <c r="DN5" s="167">
        <v>0</v>
      </c>
      <c r="DO5" s="167">
        <v>0</v>
      </c>
      <c r="DP5" s="167">
        <v>0</v>
      </c>
      <c r="DQ5" s="167">
        <v>0</v>
      </c>
      <c r="DR5" s="167">
        <v>0</v>
      </c>
      <c r="DS5" s="167">
        <v>0</v>
      </c>
      <c r="DT5" s="167">
        <v>0</v>
      </c>
      <c r="DU5" s="167">
        <v>0</v>
      </c>
      <c r="DV5" s="167">
        <v>0</v>
      </c>
      <c r="DW5" s="167">
        <v>0</v>
      </c>
      <c r="DX5" s="167">
        <v>0</v>
      </c>
      <c r="DY5" s="167">
        <v>0</v>
      </c>
      <c r="DZ5" s="167">
        <v>0</v>
      </c>
      <c r="EA5" s="167">
        <v>0</v>
      </c>
      <c r="EB5" s="167">
        <v>5665</v>
      </c>
      <c r="EC5" s="167">
        <v>5665</v>
      </c>
      <c r="ED5" s="167">
        <v>2441243</v>
      </c>
    </row>
    <row r="6" spans="1:134" ht="13.8" x14ac:dyDescent="0.25">
      <c r="A6" s="163" t="s">
        <v>138</v>
      </c>
      <c r="B6" s="163" t="s">
        <v>139</v>
      </c>
      <c r="C6" s="164">
        <v>45473</v>
      </c>
      <c r="D6" s="167">
        <v>38009</v>
      </c>
      <c r="E6" s="167">
        <v>89097</v>
      </c>
      <c r="F6" s="167">
        <v>0</v>
      </c>
      <c r="G6" s="167">
        <v>9443</v>
      </c>
      <c r="H6" s="167">
        <v>16952</v>
      </c>
      <c r="I6" s="167">
        <v>1312</v>
      </c>
      <c r="J6" s="167">
        <v>0</v>
      </c>
      <c r="K6" s="167">
        <v>44</v>
      </c>
      <c r="L6" s="167">
        <v>6165</v>
      </c>
      <c r="M6" s="167">
        <v>4315</v>
      </c>
      <c r="N6" s="167">
        <v>13996</v>
      </c>
      <c r="O6" s="167">
        <v>5540</v>
      </c>
      <c r="P6" s="167">
        <v>0</v>
      </c>
      <c r="Q6" s="167">
        <v>0</v>
      </c>
      <c r="R6" s="167">
        <v>2972</v>
      </c>
      <c r="S6" s="167">
        <v>1617</v>
      </c>
      <c r="T6" s="167">
        <v>42</v>
      </c>
      <c r="U6" s="167">
        <v>21958</v>
      </c>
      <c r="V6" s="167">
        <v>0</v>
      </c>
      <c r="W6" s="167">
        <v>6016</v>
      </c>
      <c r="X6" s="167">
        <v>5256</v>
      </c>
      <c r="Y6" s="167">
        <v>9221</v>
      </c>
      <c r="Z6" s="167">
        <v>14581</v>
      </c>
      <c r="AA6" s="167">
        <v>0</v>
      </c>
      <c r="AB6" s="167">
        <v>0</v>
      </c>
      <c r="AC6" s="167">
        <v>246536</v>
      </c>
      <c r="AD6" s="167">
        <v>0</v>
      </c>
      <c r="AE6" s="167">
        <v>0</v>
      </c>
      <c r="AF6" s="167">
        <v>15512</v>
      </c>
      <c r="AG6" s="167">
        <v>0</v>
      </c>
      <c r="AH6" s="167">
        <v>1152</v>
      </c>
      <c r="AI6" s="167">
        <v>2069</v>
      </c>
      <c r="AJ6" s="167">
        <v>160</v>
      </c>
      <c r="AK6" s="167">
        <v>0</v>
      </c>
      <c r="AL6" s="167">
        <v>5</v>
      </c>
      <c r="AM6" s="167">
        <v>0</v>
      </c>
      <c r="AN6" s="167">
        <v>0</v>
      </c>
      <c r="AO6" s="167">
        <v>12451</v>
      </c>
      <c r="AP6" s="167">
        <v>12383</v>
      </c>
      <c r="AQ6" s="167">
        <v>21193</v>
      </c>
      <c r="AR6" s="167">
        <v>0</v>
      </c>
      <c r="AS6" s="167">
        <v>0</v>
      </c>
      <c r="AT6" s="167">
        <v>0</v>
      </c>
      <c r="AU6" s="167">
        <v>8067</v>
      </c>
      <c r="AV6" s="167">
        <v>0</v>
      </c>
      <c r="AW6" s="167">
        <v>23287</v>
      </c>
      <c r="AX6" s="167">
        <v>96279</v>
      </c>
      <c r="AY6" s="167">
        <v>18006</v>
      </c>
      <c r="AZ6" s="167">
        <v>0</v>
      </c>
      <c r="BA6" s="167">
        <v>0</v>
      </c>
      <c r="BB6" s="167">
        <v>-59668</v>
      </c>
      <c r="BC6" s="167">
        <v>3867</v>
      </c>
      <c r="BD6" s="167">
        <v>6402</v>
      </c>
      <c r="BE6" s="167">
        <v>16494</v>
      </c>
      <c r="BF6" s="167">
        <v>0</v>
      </c>
      <c r="BG6" s="167">
        <v>-14899</v>
      </c>
      <c r="BH6" s="167">
        <v>327916</v>
      </c>
      <c r="BI6" s="167">
        <v>0</v>
      </c>
      <c r="BJ6" s="167">
        <v>0</v>
      </c>
      <c r="BK6" s="167">
        <v>0</v>
      </c>
      <c r="BL6" s="167">
        <v>0</v>
      </c>
      <c r="BM6" s="167">
        <v>0</v>
      </c>
      <c r="BN6" s="167">
        <v>0</v>
      </c>
      <c r="BO6" s="167">
        <v>56826</v>
      </c>
      <c r="BP6" s="167">
        <v>0</v>
      </c>
      <c r="BQ6" s="167">
        <v>4222</v>
      </c>
      <c r="BR6" s="167">
        <v>7579</v>
      </c>
      <c r="BS6" s="167">
        <v>587</v>
      </c>
      <c r="BT6" s="167">
        <v>0</v>
      </c>
      <c r="BU6" s="167">
        <v>19</v>
      </c>
      <c r="BV6" s="167">
        <v>0</v>
      </c>
      <c r="BW6" s="167">
        <v>14871</v>
      </c>
      <c r="BX6" s="167">
        <v>0</v>
      </c>
      <c r="BY6" s="167">
        <v>0</v>
      </c>
      <c r="BZ6" s="167">
        <v>0</v>
      </c>
      <c r="CA6" s="167">
        <v>2997</v>
      </c>
      <c r="CB6" s="167">
        <v>0</v>
      </c>
      <c r="CC6" s="167">
        <v>0</v>
      </c>
      <c r="CD6" s="167">
        <v>68941</v>
      </c>
      <c r="CE6" s="167">
        <v>0</v>
      </c>
      <c r="CF6" s="167">
        <v>0</v>
      </c>
      <c r="CG6" s="167">
        <v>0</v>
      </c>
      <c r="CH6" s="167">
        <v>0</v>
      </c>
      <c r="CI6" s="167">
        <v>0</v>
      </c>
      <c r="CJ6" s="167">
        <v>0</v>
      </c>
      <c r="CK6" s="167">
        <v>0</v>
      </c>
      <c r="CL6" s="167">
        <v>0</v>
      </c>
      <c r="CM6" s="167">
        <v>156042</v>
      </c>
      <c r="CN6" s="167">
        <v>483958</v>
      </c>
      <c r="CO6" s="167">
        <v>246141</v>
      </c>
      <c r="CP6" s="167">
        <v>0</v>
      </c>
      <c r="CQ6" s="167">
        <v>834950</v>
      </c>
      <c r="CR6" s="167">
        <v>0</v>
      </c>
      <c r="CS6" s="167">
        <v>0</v>
      </c>
      <c r="CT6" s="167">
        <v>0</v>
      </c>
      <c r="CU6" s="167">
        <v>0</v>
      </c>
      <c r="CV6" s="167">
        <v>0</v>
      </c>
      <c r="CW6" s="167">
        <v>80313</v>
      </c>
      <c r="CX6" s="167">
        <v>144187</v>
      </c>
      <c r="CY6" s="167">
        <v>11160</v>
      </c>
      <c r="CZ6" s="167">
        <v>0</v>
      </c>
      <c r="DA6" s="167">
        <v>371</v>
      </c>
      <c r="DB6" s="167">
        <v>5846</v>
      </c>
      <c r="DC6" s="167">
        <v>0</v>
      </c>
      <c r="DD6" s="167">
        <v>0</v>
      </c>
      <c r="DE6" s="167">
        <v>0</v>
      </c>
      <c r="DF6" s="167">
        <v>0</v>
      </c>
      <c r="DG6" s="167">
        <v>24037</v>
      </c>
      <c r="DH6" s="167">
        <v>0</v>
      </c>
      <c r="DI6" s="167">
        <v>0</v>
      </c>
      <c r="DJ6" s="167">
        <v>1347005</v>
      </c>
      <c r="DK6" s="167">
        <v>0</v>
      </c>
      <c r="DL6" s="167">
        <v>0</v>
      </c>
      <c r="DM6" s="167">
        <v>0</v>
      </c>
      <c r="DN6" s="167">
        <v>0</v>
      </c>
      <c r="DO6" s="167">
        <v>0</v>
      </c>
      <c r="DP6" s="167">
        <v>0</v>
      </c>
      <c r="DQ6" s="167">
        <v>0</v>
      </c>
      <c r="DR6" s="167">
        <v>0</v>
      </c>
      <c r="DS6" s="167">
        <v>0</v>
      </c>
      <c r="DT6" s="167">
        <v>0</v>
      </c>
      <c r="DU6" s="167">
        <v>0</v>
      </c>
      <c r="DV6" s="167">
        <v>0</v>
      </c>
      <c r="DW6" s="167">
        <v>0</v>
      </c>
      <c r="DX6" s="167">
        <v>0</v>
      </c>
      <c r="DY6" s="167">
        <v>0</v>
      </c>
      <c r="DZ6" s="167">
        <v>0</v>
      </c>
      <c r="EA6" s="167">
        <v>0</v>
      </c>
      <c r="EB6" s="167">
        <v>0</v>
      </c>
      <c r="EC6" s="167">
        <v>0</v>
      </c>
      <c r="ED6" s="167">
        <v>1830963</v>
      </c>
    </row>
    <row r="7" spans="1:134" ht="13.8" x14ac:dyDescent="0.25">
      <c r="A7" s="163" t="s">
        <v>140</v>
      </c>
      <c r="B7" s="163" t="s">
        <v>139</v>
      </c>
      <c r="C7" s="164">
        <v>45473</v>
      </c>
      <c r="D7" s="167">
        <v>16577</v>
      </c>
      <c r="E7" s="167">
        <v>38858</v>
      </c>
      <c r="F7" s="167">
        <v>0</v>
      </c>
      <c r="G7" s="167">
        <v>4067</v>
      </c>
      <c r="H7" s="167">
        <v>7238</v>
      </c>
      <c r="I7" s="167">
        <v>546</v>
      </c>
      <c r="J7" s="167">
        <v>0</v>
      </c>
      <c r="K7" s="167">
        <v>17</v>
      </c>
      <c r="L7" s="167">
        <v>3334</v>
      </c>
      <c r="M7" s="167">
        <v>1437</v>
      </c>
      <c r="N7" s="167">
        <v>8839</v>
      </c>
      <c r="O7" s="167">
        <v>1675</v>
      </c>
      <c r="P7" s="167">
        <v>0</v>
      </c>
      <c r="Q7" s="167">
        <v>0</v>
      </c>
      <c r="R7" s="167">
        <v>1296</v>
      </c>
      <c r="S7" s="167">
        <v>1149</v>
      </c>
      <c r="T7" s="167">
        <v>20</v>
      </c>
      <c r="U7" s="167">
        <v>9576</v>
      </c>
      <c r="V7" s="167">
        <v>0</v>
      </c>
      <c r="W7" s="167">
        <v>2624</v>
      </c>
      <c r="X7" s="167">
        <v>2306</v>
      </c>
      <c r="Y7" s="167">
        <v>4022</v>
      </c>
      <c r="Z7" s="167">
        <v>11157</v>
      </c>
      <c r="AA7" s="167">
        <v>0</v>
      </c>
      <c r="AB7" s="167">
        <v>0</v>
      </c>
      <c r="AC7" s="167">
        <v>114738</v>
      </c>
      <c r="AD7" s="167">
        <v>0</v>
      </c>
      <c r="AE7" s="167">
        <v>0</v>
      </c>
      <c r="AF7" s="167">
        <v>14688</v>
      </c>
      <c r="AG7" s="167">
        <v>0</v>
      </c>
      <c r="AH7" s="167">
        <v>1078</v>
      </c>
      <c r="AI7" s="167">
        <v>1918</v>
      </c>
      <c r="AJ7" s="167">
        <v>145</v>
      </c>
      <c r="AK7" s="167">
        <v>0</v>
      </c>
      <c r="AL7" s="167">
        <v>4</v>
      </c>
      <c r="AM7" s="167">
        <v>0</v>
      </c>
      <c r="AN7" s="167">
        <v>0</v>
      </c>
      <c r="AO7" s="167">
        <v>6071</v>
      </c>
      <c r="AP7" s="167">
        <v>7497</v>
      </c>
      <c r="AQ7" s="167">
        <v>10139</v>
      </c>
      <c r="AR7" s="167">
        <v>0</v>
      </c>
      <c r="AS7" s="167">
        <v>0</v>
      </c>
      <c r="AT7" s="167">
        <v>0</v>
      </c>
      <c r="AU7" s="167">
        <v>5094</v>
      </c>
      <c r="AV7" s="167">
        <v>0</v>
      </c>
      <c r="AW7" s="167">
        <v>5161</v>
      </c>
      <c r="AX7" s="167">
        <v>51795</v>
      </c>
      <c r="AY7" s="167">
        <v>15956</v>
      </c>
      <c r="AZ7" s="167">
        <v>0</v>
      </c>
      <c r="BA7" s="167">
        <v>0</v>
      </c>
      <c r="BB7" s="167">
        <v>1216</v>
      </c>
      <c r="BC7" s="167">
        <v>4081</v>
      </c>
      <c r="BD7" s="167">
        <v>2864</v>
      </c>
      <c r="BE7" s="167">
        <v>6936</v>
      </c>
      <c r="BF7" s="167">
        <v>0</v>
      </c>
      <c r="BG7" s="167">
        <v>31053</v>
      </c>
      <c r="BH7" s="167">
        <v>197586</v>
      </c>
      <c r="BI7" s="167">
        <v>0</v>
      </c>
      <c r="BJ7" s="167">
        <v>0</v>
      </c>
      <c r="BK7" s="167">
        <v>0</v>
      </c>
      <c r="BL7" s="167">
        <v>0</v>
      </c>
      <c r="BM7" s="167">
        <v>0</v>
      </c>
      <c r="BN7" s="167">
        <v>0</v>
      </c>
      <c r="BO7" s="167">
        <v>0</v>
      </c>
      <c r="BP7" s="167">
        <v>0</v>
      </c>
      <c r="BQ7" s="167">
        <v>0</v>
      </c>
      <c r="BR7" s="167">
        <v>0</v>
      </c>
      <c r="BS7" s="167">
        <v>0</v>
      </c>
      <c r="BT7" s="167">
        <v>0</v>
      </c>
      <c r="BU7" s="167">
        <v>0</v>
      </c>
      <c r="BV7" s="167">
        <v>0</v>
      </c>
      <c r="BW7" s="167">
        <v>5631</v>
      </c>
      <c r="BX7" s="167">
        <v>0</v>
      </c>
      <c r="BY7" s="167">
        <v>0</v>
      </c>
      <c r="BZ7" s="167">
        <v>0</v>
      </c>
      <c r="CA7" s="167">
        <v>1292</v>
      </c>
      <c r="CB7" s="167">
        <v>0</v>
      </c>
      <c r="CC7" s="167">
        <v>0</v>
      </c>
      <c r="CD7" s="167">
        <v>18749</v>
      </c>
      <c r="CE7" s="167">
        <v>0</v>
      </c>
      <c r="CF7" s="167">
        <v>0</v>
      </c>
      <c r="CG7" s="167">
        <v>0</v>
      </c>
      <c r="CH7" s="167">
        <v>0</v>
      </c>
      <c r="CI7" s="167">
        <v>0</v>
      </c>
      <c r="CJ7" s="167">
        <v>0</v>
      </c>
      <c r="CK7" s="167">
        <v>0</v>
      </c>
      <c r="CL7" s="167">
        <v>0</v>
      </c>
      <c r="CM7" s="167">
        <v>25672</v>
      </c>
      <c r="CN7" s="167">
        <v>223258</v>
      </c>
      <c r="CO7" s="167">
        <v>97889</v>
      </c>
      <c r="CP7" s="167">
        <v>0</v>
      </c>
      <c r="CQ7" s="167">
        <v>474124</v>
      </c>
      <c r="CR7" s="167">
        <v>0</v>
      </c>
      <c r="CS7" s="167">
        <v>0</v>
      </c>
      <c r="CT7" s="167">
        <v>0</v>
      </c>
      <c r="CU7" s="167">
        <v>0</v>
      </c>
      <c r="CV7" s="167">
        <v>0</v>
      </c>
      <c r="CW7" s="167">
        <v>41969</v>
      </c>
      <c r="CX7" s="167">
        <v>74688</v>
      </c>
      <c r="CY7" s="167">
        <v>5638</v>
      </c>
      <c r="CZ7" s="167">
        <v>0</v>
      </c>
      <c r="DA7" s="167">
        <v>171</v>
      </c>
      <c r="DB7" s="167">
        <v>577</v>
      </c>
      <c r="DC7" s="167">
        <v>0</v>
      </c>
      <c r="DD7" s="167">
        <v>0</v>
      </c>
      <c r="DE7" s="167">
        <v>0</v>
      </c>
      <c r="DF7" s="167">
        <v>0</v>
      </c>
      <c r="DG7" s="167">
        <v>7901</v>
      </c>
      <c r="DH7" s="167">
        <v>0</v>
      </c>
      <c r="DI7" s="167">
        <v>0</v>
      </c>
      <c r="DJ7" s="167">
        <v>702957</v>
      </c>
      <c r="DK7" s="167">
        <v>0</v>
      </c>
      <c r="DL7" s="167">
        <v>0</v>
      </c>
      <c r="DM7" s="167">
        <v>0</v>
      </c>
      <c r="DN7" s="167">
        <v>0</v>
      </c>
      <c r="DO7" s="167">
        <v>0</v>
      </c>
      <c r="DP7" s="167">
        <v>0</v>
      </c>
      <c r="DQ7" s="167">
        <v>0</v>
      </c>
      <c r="DR7" s="167">
        <v>0</v>
      </c>
      <c r="DS7" s="167">
        <v>0</v>
      </c>
      <c r="DT7" s="167">
        <v>0</v>
      </c>
      <c r="DU7" s="167">
        <v>0</v>
      </c>
      <c r="DV7" s="167">
        <v>0</v>
      </c>
      <c r="DW7" s="167">
        <v>0</v>
      </c>
      <c r="DX7" s="167">
        <v>0</v>
      </c>
      <c r="DY7" s="167">
        <v>0</v>
      </c>
      <c r="DZ7" s="167">
        <v>0</v>
      </c>
      <c r="EA7" s="167">
        <v>0</v>
      </c>
      <c r="EB7" s="167">
        <v>0</v>
      </c>
      <c r="EC7" s="167">
        <v>0</v>
      </c>
      <c r="ED7" s="167">
        <v>926215</v>
      </c>
    </row>
    <row r="8" spans="1:134" ht="13.8" x14ac:dyDescent="0.25">
      <c r="A8" s="163" t="s">
        <v>141</v>
      </c>
      <c r="B8" s="163" t="s">
        <v>141</v>
      </c>
      <c r="C8" s="164">
        <v>45473</v>
      </c>
      <c r="D8" s="167">
        <v>68720</v>
      </c>
      <c r="E8" s="167">
        <v>179903</v>
      </c>
      <c r="F8" s="167">
        <v>0</v>
      </c>
      <c r="G8" s="167">
        <v>18476</v>
      </c>
      <c r="H8" s="167">
        <v>31891</v>
      </c>
      <c r="I8" s="167">
        <v>8821</v>
      </c>
      <c r="J8" s="167">
        <v>0</v>
      </c>
      <c r="K8" s="167">
        <v>171</v>
      </c>
      <c r="L8" s="167">
        <v>5187</v>
      </c>
      <c r="M8" s="167">
        <v>11721</v>
      </c>
      <c r="N8" s="167">
        <v>77447</v>
      </c>
      <c r="O8" s="167">
        <v>0</v>
      </c>
      <c r="P8" s="167">
        <v>1106508</v>
      </c>
      <c r="Q8" s="167">
        <v>0</v>
      </c>
      <c r="R8" s="167">
        <v>0</v>
      </c>
      <c r="S8" s="167">
        <v>13774</v>
      </c>
      <c r="T8" s="167">
        <v>0</v>
      </c>
      <c r="U8" s="167">
        <v>509</v>
      </c>
      <c r="V8" s="167">
        <v>0</v>
      </c>
      <c r="W8" s="167">
        <v>0</v>
      </c>
      <c r="X8" s="167">
        <v>0</v>
      </c>
      <c r="Y8" s="167">
        <v>0</v>
      </c>
      <c r="Z8" s="167">
        <v>2556</v>
      </c>
      <c r="AA8" s="167">
        <v>0</v>
      </c>
      <c r="AB8" s="167">
        <v>-64346</v>
      </c>
      <c r="AC8" s="167">
        <v>1461338</v>
      </c>
      <c r="AD8" s="167">
        <v>0</v>
      </c>
      <c r="AE8" s="167">
        <v>0</v>
      </c>
      <c r="AF8" s="167">
        <v>0</v>
      </c>
      <c r="AG8" s="167">
        <v>0</v>
      </c>
      <c r="AH8" s="167">
        <v>0</v>
      </c>
      <c r="AI8" s="167">
        <v>0</v>
      </c>
      <c r="AJ8" s="167">
        <v>0</v>
      </c>
      <c r="AK8" s="167">
        <v>0</v>
      </c>
      <c r="AL8" s="167">
        <v>0</v>
      </c>
      <c r="AM8" s="167">
        <v>0</v>
      </c>
      <c r="AN8" s="167">
        <v>0</v>
      </c>
      <c r="AO8" s="167">
        <v>0</v>
      </c>
      <c r="AP8" s="167">
        <v>29209</v>
      </c>
      <c r="AQ8" s="167">
        <v>102591</v>
      </c>
      <c r="AR8" s="167">
        <v>0</v>
      </c>
      <c r="AS8" s="167">
        <v>0</v>
      </c>
      <c r="AT8" s="167">
        <v>0</v>
      </c>
      <c r="AU8" s="167">
        <v>10034</v>
      </c>
      <c r="AV8" s="167">
        <v>19483</v>
      </c>
      <c r="AW8" s="167">
        <v>0</v>
      </c>
      <c r="AX8" s="167">
        <v>161317</v>
      </c>
      <c r="AY8" s="167">
        <v>253800</v>
      </c>
      <c r="AZ8" s="167">
        <v>0</v>
      </c>
      <c r="BA8" s="167">
        <v>0</v>
      </c>
      <c r="BB8" s="167">
        <v>0</v>
      </c>
      <c r="BC8" s="167">
        <v>92456</v>
      </c>
      <c r="BD8" s="167">
        <v>44394</v>
      </c>
      <c r="BE8" s="167">
        <v>295469</v>
      </c>
      <c r="BF8" s="167">
        <v>0</v>
      </c>
      <c r="BG8" s="167">
        <v>686119</v>
      </c>
      <c r="BH8" s="167">
        <v>2308774</v>
      </c>
      <c r="BI8" s="167">
        <v>0</v>
      </c>
      <c r="BJ8" s="167">
        <v>0</v>
      </c>
      <c r="BK8" s="167">
        <v>0</v>
      </c>
      <c r="BL8" s="167">
        <v>0</v>
      </c>
      <c r="BM8" s="167">
        <v>0</v>
      </c>
      <c r="BN8" s="167">
        <v>44817</v>
      </c>
      <c r="BO8" s="167">
        <v>0</v>
      </c>
      <c r="BP8" s="167">
        <v>0</v>
      </c>
      <c r="BQ8" s="167">
        <v>3098</v>
      </c>
      <c r="BR8" s="167">
        <v>8850</v>
      </c>
      <c r="BS8" s="167">
        <v>0</v>
      </c>
      <c r="BT8" s="167">
        <v>0</v>
      </c>
      <c r="BU8" s="167">
        <v>0</v>
      </c>
      <c r="BV8" s="167">
        <v>0</v>
      </c>
      <c r="BW8" s="167">
        <v>249059</v>
      </c>
      <c r="BX8" s="167">
        <v>48886</v>
      </c>
      <c r="BY8" s="167">
        <v>43470</v>
      </c>
      <c r="BZ8" s="167">
        <v>166175</v>
      </c>
      <c r="CA8" s="167">
        <v>0</v>
      </c>
      <c r="CB8" s="167">
        <v>0</v>
      </c>
      <c r="CC8" s="167">
        <v>0</v>
      </c>
      <c r="CD8" s="167">
        <v>0</v>
      </c>
      <c r="CE8" s="167">
        <v>2339</v>
      </c>
      <c r="CF8" s="167">
        <v>0</v>
      </c>
      <c r="CG8" s="167">
        <v>0</v>
      </c>
      <c r="CH8" s="167">
        <v>0</v>
      </c>
      <c r="CI8" s="167">
        <v>0</v>
      </c>
      <c r="CJ8" s="167">
        <v>1112</v>
      </c>
      <c r="CK8" s="167">
        <v>1144</v>
      </c>
      <c r="CL8" s="167">
        <v>0</v>
      </c>
      <c r="CM8" s="167">
        <v>568950</v>
      </c>
      <c r="CN8" s="167">
        <v>2877724</v>
      </c>
      <c r="CO8" s="167">
        <v>340855</v>
      </c>
      <c r="CP8" s="167">
        <v>0</v>
      </c>
      <c r="CQ8" s="167">
        <v>4088862</v>
      </c>
      <c r="CR8" s="167">
        <v>0</v>
      </c>
      <c r="CS8" s="167">
        <v>0</v>
      </c>
      <c r="CT8" s="167">
        <v>0</v>
      </c>
      <c r="CU8" s="167">
        <v>0</v>
      </c>
      <c r="CV8" s="167">
        <v>0</v>
      </c>
      <c r="CW8" s="167">
        <v>332046</v>
      </c>
      <c r="CX8" s="167">
        <v>359675</v>
      </c>
      <c r="CY8" s="167">
        <v>77916</v>
      </c>
      <c r="CZ8" s="167">
        <v>0</v>
      </c>
      <c r="DA8" s="167">
        <v>2521</v>
      </c>
      <c r="DB8" s="167">
        <v>16649</v>
      </c>
      <c r="DC8" s="167">
        <v>0</v>
      </c>
      <c r="DD8" s="167">
        <v>22297</v>
      </c>
      <c r="DE8" s="167">
        <v>0</v>
      </c>
      <c r="DF8" s="167">
        <v>0</v>
      </c>
      <c r="DG8" s="167">
        <v>0</v>
      </c>
      <c r="DH8" s="167">
        <v>0</v>
      </c>
      <c r="DI8" s="167">
        <v>0</v>
      </c>
      <c r="DJ8" s="167">
        <v>5240821</v>
      </c>
      <c r="DK8" s="167">
        <v>0</v>
      </c>
      <c r="DL8" s="167">
        <v>0</v>
      </c>
      <c r="DM8" s="167">
        <v>0</v>
      </c>
      <c r="DN8" s="167">
        <v>0</v>
      </c>
      <c r="DO8" s="167">
        <v>0</v>
      </c>
      <c r="DP8" s="167">
        <v>0</v>
      </c>
      <c r="DQ8" s="167">
        <v>0</v>
      </c>
      <c r="DR8" s="167">
        <v>0</v>
      </c>
      <c r="DS8" s="167">
        <v>0</v>
      </c>
      <c r="DT8" s="167">
        <v>0</v>
      </c>
      <c r="DU8" s="167">
        <v>0</v>
      </c>
      <c r="DV8" s="167">
        <v>0</v>
      </c>
      <c r="DW8" s="167">
        <v>0</v>
      </c>
      <c r="DX8" s="167">
        <v>0</v>
      </c>
      <c r="DY8" s="167">
        <v>0</v>
      </c>
      <c r="DZ8" s="167">
        <v>0</v>
      </c>
      <c r="EA8" s="167">
        <v>0</v>
      </c>
      <c r="EB8" s="167">
        <v>0</v>
      </c>
      <c r="EC8" s="167">
        <v>0</v>
      </c>
      <c r="ED8" s="167">
        <v>8118545</v>
      </c>
    </row>
    <row r="9" spans="1:134" ht="13.8" x14ac:dyDescent="0.25">
      <c r="A9" s="163" t="s">
        <v>142</v>
      </c>
      <c r="B9" s="163" t="s">
        <v>143</v>
      </c>
      <c r="C9" s="164">
        <v>45473</v>
      </c>
      <c r="D9" s="172">
        <v>16099</v>
      </c>
      <c r="E9" s="172">
        <v>90872</v>
      </c>
      <c r="F9" s="172">
        <v>0</v>
      </c>
      <c r="G9" s="172">
        <v>7113</v>
      </c>
      <c r="H9" s="172">
        <v>18519</v>
      </c>
      <c r="I9" s="172">
        <v>1780</v>
      </c>
      <c r="J9" s="172">
        <v>0</v>
      </c>
      <c r="K9" s="172">
        <v>0</v>
      </c>
      <c r="L9" s="172">
        <v>0</v>
      </c>
      <c r="M9" s="172">
        <v>16680</v>
      </c>
      <c r="N9" s="172">
        <v>8892</v>
      </c>
      <c r="O9" s="172">
        <v>0</v>
      </c>
      <c r="P9" s="172">
        <v>0</v>
      </c>
      <c r="Q9" s="172">
        <v>0</v>
      </c>
      <c r="R9" s="172">
        <v>8343</v>
      </c>
      <c r="S9" s="172">
        <v>0</v>
      </c>
      <c r="T9" s="172">
        <v>0</v>
      </c>
      <c r="U9" s="172">
        <v>0</v>
      </c>
      <c r="V9" s="172">
        <v>0</v>
      </c>
      <c r="W9" s="172">
        <v>70</v>
      </c>
      <c r="X9" s="172">
        <v>0</v>
      </c>
      <c r="Y9" s="172">
        <v>12850</v>
      </c>
      <c r="Z9" s="172">
        <v>15295</v>
      </c>
      <c r="AA9" s="172">
        <v>5477</v>
      </c>
      <c r="AB9" s="172">
        <v>0</v>
      </c>
      <c r="AC9" s="172">
        <v>201990</v>
      </c>
      <c r="AD9" s="172">
        <v>0</v>
      </c>
      <c r="AE9" s="172">
        <v>0</v>
      </c>
      <c r="AF9" s="172">
        <v>20125</v>
      </c>
      <c r="AG9" s="172">
        <v>0</v>
      </c>
      <c r="AH9" s="172">
        <v>1338</v>
      </c>
      <c r="AI9" s="172">
        <v>3484</v>
      </c>
      <c r="AJ9" s="172">
        <v>335</v>
      </c>
      <c r="AK9" s="172">
        <v>0</v>
      </c>
      <c r="AL9" s="172">
        <v>0</v>
      </c>
      <c r="AM9" s="172">
        <v>0</v>
      </c>
      <c r="AN9" s="172">
        <v>0</v>
      </c>
      <c r="AO9" s="172">
        <v>0</v>
      </c>
      <c r="AP9" s="172">
        <v>12277</v>
      </c>
      <c r="AQ9" s="172">
        <v>28829</v>
      </c>
      <c r="AR9" s="172">
        <v>0</v>
      </c>
      <c r="AS9" s="172">
        <v>0</v>
      </c>
      <c r="AT9" s="172">
        <v>0</v>
      </c>
      <c r="AU9" s="172">
        <v>524</v>
      </c>
      <c r="AV9" s="172">
        <v>0</v>
      </c>
      <c r="AW9" s="172">
        <v>0</v>
      </c>
      <c r="AX9" s="172">
        <v>66912</v>
      </c>
      <c r="AY9" s="172">
        <v>16677</v>
      </c>
      <c r="AZ9" s="172">
        <v>0</v>
      </c>
      <c r="BA9" s="172">
        <v>0</v>
      </c>
      <c r="BB9" s="172">
        <v>3101</v>
      </c>
      <c r="BC9" s="172">
        <v>0</v>
      </c>
      <c r="BD9" s="172">
        <v>0</v>
      </c>
      <c r="BE9" s="172">
        <v>16418</v>
      </c>
      <c r="BF9" s="172">
        <v>0</v>
      </c>
      <c r="BG9" s="172">
        <v>36196</v>
      </c>
      <c r="BH9" s="172">
        <v>305098</v>
      </c>
      <c r="BI9" s="172">
        <v>0</v>
      </c>
      <c r="BJ9" s="172">
        <v>0</v>
      </c>
      <c r="BK9" s="172">
        <v>0</v>
      </c>
      <c r="BL9" s="172">
        <v>0</v>
      </c>
      <c r="BM9" s="172">
        <v>0</v>
      </c>
      <c r="BN9" s="172">
        <v>0</v>
      </c>
      <c r="BO9" s="172">
        <v>13417</v>
      </c>
      <c r="BP9" s="172">
        <v>0</v>
      </c>
      <c r="BQ9" s="172">
        <v>892</v>
      </c>
      <c r="BR9" s="172">
        <v>2323</v>
      </c>
      <c r="BS9" s="172">
        <v>223</v>
      </c>
      <c r="BT9" s="172">
        <v>0</v>
      </c>
      <c r="BU9" s="172">
        <v>0</v>
      </c>
      <c r="BV9" s="172">
        <v>0</v>
      </c>
      <c r="BW9" s="172">
        <v>15058</v>
      </c>
      <c r="BX9" s="172">
        <v>0</v>
      </c>
      <c r="BY9" s="172">
        <v>0</v>
      </c>
      <c r="BZ9" s="172">
        <v>597</v>
      </c>
      <c r="CA9" s="172">
        <v>2898</v>
      </c>
      <c r="CB9" s="172">
        <v>0</v>
      </c>
      <c r="CC9" s="172">
        <v>0</v>
      </c>
      <c r="CD9" s="172">
        <v>35385</v>
      </c>
      <c r="CE9" s="172">
        <v>0</v>
      </c>
      <c r="CF9" s="172">
        <v>0</v>
      </c>
      <c r="CG9" s="172">
        <v>0</v>
      </c>
      <c r="CH9" s="172">
        <v>0</v>
      </c>
      <c r="CI9" s="172">
        <v>0</v>
      </c>
      <c r="CJ9" s="172">
        <v>0</v>
      </c>
      <c r="CK9" s="172">
        <v>0</v>
      </c>
      <c r="CL9" s="172">
        <v>0</v>
      </c>
      <c r="CM9" s="172">
        <v>70793</v>
      </c>
      <c r="CN9" s="172">
        <v>375891</v>
      </c>
      <c r="CO9" s="172">
        <v>50295</v>
      </c>
      <c r="CP9" s="172">
        <v>0</v>
      </c>
      <c r="CQ9" s="172">
        <v>751957</v>
      </c>
      <c r="CR9" s="172">
        <v>0</v>
      </c>
      <c r="CS9" s="172">
        <v>0</v>
      </c>
      <c r="CT9" s="172">
        <v>0</v>
      </c>
      <c r="CU9" s="172">
        <v>0</v>
      </c>
      <c r="CV9" s="172">
        <v>0</v>
      </c>
      <c r="CW9" s="172">
        <v>53347</v>
      </c>
      <c r="CX9" s="172">
        <v>138885</v>
      </c>
      <c r="CY9" s="172">
        <v>13347</v>
      </c>
      <c r="CZ9" s="172">
        <v>0</v>
      </c>
      <c r="DA9" s="172">
        <v>1032</v>
      </c>
      <c r="DB9" s="172">
        <v>1788</v>
      </c>
      <c r="DC9" s="172">
        <v>0</v>
      </c>
      <c r="DD9" s="172">
        <v>0</v>
      </c>
      <c r="DE9" s="172">
        <v>0</v>
      </c>
      <c r="DF9" s="172">
        <v>0</v>
      </c>
      <c r="DG9" s="172">
        <v>2171</v>
      </c>
      <c r="DH9" s="172">
        <v>0</v>
      </c>
      <c r="DI9" s="172">
        <v>0</v>
      </c>
      <c r="DJ9" s="172">
        <v>1012822</v>
      </c>
      <c r="DK9" s="172">
        <v>0</v>
      </c>
      <c r="DL9" s="172">
        <v>0</v>
      </c>
      <c r="DM9" s="172">
        <v>0</v>
      </c>
      <c r="DN9" s="172">
        <v>0</v>
      </c>
      <c r="DO9" s="172">
        <v>0</v>
      </c>
      <c r="DP9" s="172">
        <v>0</v>
      </c>
      <c r="DQ9" s="172">
        <v>0</v>
      </c>
      <c r="DR9" s="172">
        <v>0</v>
      </c>
      <c r="DS9" s="172">
        <v>0</v>
      </c>
      <c r="DT9" s="172">
        <v>0</v>
      </c>
      <c r="DU9" s="172">
        <v>0</v>
      </c>
      <c r="DV9" s="172">
        <v>0</v>
      </c>
      <c r="DW9" s="172">
        <v>0</v>
      </c>
      <c r="DX9" s="172">
        <v>0</v>
      </c>
      <c r="DY9" s="172">
        <v>0</v>
      </c>
      <c r="DZ9" s="172">
        <v>0</v>
      </c>
      <c r="EA9" s="172">
        <v>0</v>
      </c>
      <c r="EB9" s="172">
        <v>0</v>
      </c>
      <c r="EC9" s="172">
        <v>0</v>
      </c>
      <c r="ED9" s="172">
        <v>1388713</v>
      </c>
    </row>
    <row r="10" spans="1:134" ht="13.8" x14ac:dyDescent="0.25">
      <c r="A10" s="163" t="s">
        <v>144</v>
      </c>
      <c r="B10" s="163" t="s">
        <v>139</v>
      </c>
      <c r="C10" s="164">
        <v>45473</v>
      </c>
      <c r="D10" s="167">
        <v>16577</v>
      </c>
      <c r="E10" s="167">
        <v>38858</v>
      </c>
      <c r="F10" s="167">
        <v>0</v>
      </c>
      <c r="G10" s="167">
        <v>4035</v>
      </c>
      <c r="H10" s="167">
        <v>6652</v>
      </c>
      <c r="I10" s="167">
        <v>540</v>
      </c>
      <c r="J10" s="167">
        <v>0</v>
      </c>
      <c r="K10" s="167">
        <v>18</v>
      </c>
      <c r="L10" s="167">
        <v>3801</v>
      </c>
      <c r="M10" s="167">
        <v>1420</v>
      </c>
      <c r="N10" s="167">
        <v>11321</v>
      </c>
      <c r="O10" s="167">
        <v>1675</v>
      </c>
      <c r="P10" s="167">
        <v>0</v>
      </c>
      <c r="Q10" s="167">
        <v>0</v>
      </c>
      <c r="R10" s="167">
        <v>1296</v>
      </c>
      <c r="S10" s="167">
        <v>1094</v>
      </c>
      <c r="T10" s="167">
        <v>20</v>
      </c>
      <c r="U10" s="167">
        <v>9576</v>
      </c>
      <c r="V10" s="167">
        <v>0</v>
      </c>
      <c r="W10" s="167">
        <v>2624</v>
      </c>
      <c r="X10" s="167">
        <v>2306</v>
      </c>
      <c r="Y10" s="167">
        <v>4022</v>
      </c>
      <c r="Z10" s="167">
        <v>18880</v>
      </c>
      <c r="AA10" s="167">
        <v>0</v>
      </c>
      <c r="AB10" s="167">
        <v>0</v>
      </c>
      <c r="AC10" s="167">
        <v>124715</v>
      </c>
      <c r="AD10" s="167">
        <v>0</v>
      </c>
      <c r="AE10" s="167">
        <v>0</v>
      </c>
      <c r="AF10" s="167">
        <v>14196</v>
      </c>
      <c r="AG10" s="167">
        <v>0</v>
      </c>
      <c r="AH10" s="167">
        <v>1033</v>
      </c>
      <c r="AI10" s="167">
        <v>1703</v>
      </c>
      <c r="AJ10" s="167">
        <v>138</v>
      </c>
      <c r="AK10" s="167">
        <v>0</v>
      </c>
      <c r="AL10" s="167">
        <v>3</v>
      </c>
      <c r="AM10" s="167">
        <v>0</v>
      </c>
      <c r="AN10" s="167">
        <v>0</v>
      </c>
      <c r="AO10" s="167">
        <v>8038</v>
      </c>
      <c r="AP10" s="167">
        <v>16860</v>
      </c>
      <c r="AQ10" s="167">
        <v>10638</v>
      </c>
      <c r="AR10" s="167">
        <v>0</v>
      </c>
      <c r="AS10" s="167">
        <v>0</v>
      </c>
      <c r="AT10" s="167">
        <v>0</v>
      </c>
      <c r="AU10" s="167">
        <v>2356</v>
      </c>
      <c r="AV10" s="167">
        <v>0</v>
      </c>
      <c r="AW10" s="167">
        <v>6035</v>
      </c>
      <c r="AX10" s="167">
        <v>61000</v>
      </c>
      <c r="AY10" s="167">
        <v>18251</v>
      </c>
      <c r="AZ10" s="167">
        <v>0</v>
      </c>
      <c r="BA10" s="167">
        <v>0</v>
      </c>
      <c r="BB10" s="167">
        <v>1216</v>
      </c>
      <c r="BC10" s="167">
        <v>4002</v>
      </c>
      <c r="BD10" s="167">
        <v>2348</v>
      </c>
      <c r="BE10" s="167">
        <v>6827</v>
      </c>
      <c r="BF10" s="167">
        <v>0</v>
      </c>
      <c r="BG10" s="167">
        <v>32644</v>
      </c>
      <c r="BH10" s="167">
        <v>218359</v>
      </c>
      <c r="BI10" s="167">
        <v>0</v>
      </c>
      <c r="BJ10" s="167">
        <v>0</v>
      </c>
      <c r="BK10" s="167">
        <v>0</v>
      </c>
      <c r="BL10" s="167">
        <v>0</v>
      </c>
      <c r="BM10" s="167">
        <v>0</v>
      </c>
      <c r="BN10" s="167">
        <v>0</v>
      </c>
      <c r="BO10" s="167">
        <v>0</v>
      </c>
      <c r="BP10" s="167">
        <v>0</v>
      </c>
      <c r="BQ10" s="167">
        <v>0</v>
      </c>
      <c r="BR10" s="167">
        <v>0</v>
      </c>
      <c r="BS10" s="167">
        <v>0</v>
      </c>
      <c r="BT10" s="167">
        <v>0</v>
      </c>
      <c r="BU10" s="167">
        <v>0</v>
      </c>
      <c r="BV10" s="167">
        <v>0</v>
      </c>
      <c r="BW10" s="167">
        <v>4463</v>
      </c>
      <c r="BX10" s="167">
        <v>0</v>
      </c>
      <c r="BY10" s="167">
        <v>0</v>
      </c>
      <c r="BZ10" s="167">
        <v>0</v>
      </c>
      <c r="CA10" s="167">
        <v>1111</v>
      </c>
      <c r="CB10" s="167">
        <v>0</v>
      </c>
      <c r="CC10" s="167">
        <v>0</v>
      </c>
      <c r="CD10" s="167">
        <v>18819</v>
      </c>
      <c r="CE10" s="167">
        <v>0</v>
      </c>
      <c r="CF10" s="167">
        <v>0</v>
      </c>
      <c r="CG10" s="167">
        <v>0</v>
      </c>
      <c r="CH10" s="167">
        <v>0</v>
      </c>
      <c r="CI10" s="167">
        <v>0</v>
      </c>
      <c r="CJ10" s="167">
        <v>0</v>
      </c>
      <c r="CK10" s="167">
        <v>0</v>
      </c>
      <c r="CL10" s="167">
        <v>0</v>
      </c>
      <c r="CM10" s="167">
        <v>24393</v>
      </c>
      <c r="CN10" s="167">
        <v>242752</v>
      </c>
      <c r="CO10" s="167">
        <v>97889</v>
      </c>
      <c r="CP10" s="167">
        <v>0</v>
      </c>
      <c r="CQ10" s="167">
        <v>429933</v>
      </c>
      <c r="CR10" s="167">
        <v>0</v>
      </c>
      <c r="CS10" s="167">
        <v>0</v>
      </c>
      <c r="CT10" s="167">
        <v>0</v>
      </c>
      <c r="CU10" s="167">
        <v>0</v>
      </c>
      <c r="CV10" s="167">
        <v>0</v>
      </c>
      <c r="CW10" s="167">
        <v>38418</v>
      </c>
      <c r="CX10" s="167">
        <v>63333</v>
      </c>
      <c r="CY10" s="167">
        <v>5142</v>
      </c>
      <c r="CZ10" s="167">
        <v>0</v>
      </c>
      <c r="DA10" s="167">
        <v>169</v>
      </c>
      <c r="DB10" s="167">
        <v>597</v>
      </c>
      <c r="DC10" s="167">
        <v>0</v>
      </c>
      <c r="DD10" s="167">
        <v>0</v>
      </c>
      <c r="DE10" s="167">
        <v>0</v>
      </c>
      <c r="DF10" s="167">
        <v>0</v>
      </c>
      <c r="DG10" s="167">
        <v>9571</v>
      </c>
      <c r="DH10" s="167">
        <v>0</v>
      </c>
      <c r="DI10" s="167">
        <v>0</v>
      </c>
      <c r="DJ10" s="167">
        <v>645052</v>
      </c>
      <c r="DK10" s="167">
        <v>0</v>
      </c>
      <c r="DL10" s="167">
        <v>0</v>
      </c>
      <c r="DM10" s="167">
        <v>0</v>
      </c>
      <c r="DN10" s="167">
        <v>0</v>
      </c>
      <c r="DO10" s="167">
        <v>0</v>
      </c>
      <c r="DP10" s="167">
        <v>0</v>
      </c>
      <c r="DQ10" s="167">
        <v>0</v>
      </c>
      <c r="DR10" s="167">
        <v>0</v>
      </c>
      <c r="DS10" s="167">
        <v>0</v>
      </c>
      <c r="DT10" s="167">
        <v>0</v>
      </c>
      <c r="DU10" s="167">
        <v>0</v>
      </c>
      <c r="DV10" s="167">
        <v>0</v>
      </c>
      <c r="DW10" s="167">
        <v>0</v>
      </c>
      <c r="DX10" s="167">
        <v>0</v>
      </c>
      <c r="DY10" s="167">
        <v>0</v>
      </c>
      <c r="DZ10" s="167">
        <v>0</v>
      </c>
      <c r="EA10" s="167">
        <v>0</v>
      </c>
      <c r="EB10" s="167">
        <v>0</v>
      </c>
      <c r="EC10" s="167">
        <v>0</v>
      </c>
      <c r="ED10" s="167">
        <v>887804</v>
      </c>
    </row>
    <row r="11" spans="1:134" ht="13.8" x14ac:dyDescent="0.25">
      <c r="A11" s="163" t="s">
        <v>145</v>
      </c>
      <c r="B11" s="163" t="s">
        <v>137</v>
      </c>
      <c r="C11" s="164">
        <v>45473</v>
      </c>
      <c r="D11" s="167">
        <v>121748</v>
      </c>
      <c r="E11" s="167">
        <v>0</v>
      </c>
      <c r="F11" s="167">
        <v>0</v>
      </c>
      <c r="G11" s="167">
        <v>9438</v>
      </c>
      <c r="H11" s="167">
        <v>12726</v>
      </c>
      <c r="I11" s="167">
        <v>2247</v>
      </c>
      <c r="J11" s="167">
        <v>0</v>
      </c>
      <c r="K11" s="167">
        <v>0</v>
      </c>
      <c r="L11" s="167">
        <v>0</v>
      </c>
      <c r="M11" s="167">
        <v>30466</v>
      </c>
      <c r="N11" s="167">
        <v>3328</v>
      </c>
      <c r="O11" s="167">
        <v>1674</v>
      </c>
      <c r="P11" s="167">
        <v>474488</v>
      </c>
      <c r="Q11" s="167">
        <v>0</v>
      </c>
      <c r="R11" s="167">
        <v>0</v>
      </c>
      <c r="S11" s="167">
        <v>0</v>
      </c>
      <c r="T11" s="167">
        <v>2060</v>
      </c>
      <c r="U11" s="167">
        <v>0</v>
      </c>
      <c r="V11" s="167">
        <v>0</v>
      </c>
      <c r="W11" s="167">
        <v>0</v>
      </c>
      <c r="X11" s="167">
        <v>0</v>
      </c>
      <c r="Y11" s="167">
        <v>15492</v>
      </c>
      <c r="Z11" s="167">
        <v>0</v>
      </c>
      <c r="AA11" s="167">
        <v>0</v>
      </c>
      <c r="AB11" s="167">
        <v>180</v>
      </c>
      <c r="AC11" s="167">
        <v>673847</v>
      </c>
      <c r="AD11" s="167">
        <v>13732</v>
      </c>
      <c r="AE11" s="167">
        <v>111322</v>
      </c>
      <c r="AF11" s="167">
        <v>53586</v>
      </c>
      <c r="AG11" s="167">
        <v>0</v>
      </c>
      <c r="AH11" s="167">
        <v>13573</v>
      </c>
      <c r="AI11" s="167">
        <v>31464</v>
      </c>
      <c r="AJ11" s="167">
        <v>2831</v>
      </c>
      <c r="AK11" s="167">
        <v>520</v>
      </c>
      <c r="AL11" s="167">
        <v>63</v>
      </c>
      <c r="AM11" s="167">
        <v>242</v>
      </c>
      <c r="AN11" s="167">
        <v>9128</v>
      </c>
      <c r="AO11" s="167">
        <v>94</v>
      </c>
      <c r="AP11" s="167">
        <v>14999</v>
      </c>
      <c r="AQ11" s="167">
        <v>79393</v>
      </c>
      <c r="AR11" s="167">
        <v>0</v>
      </c>
      <c r="AS11" s="167">
        <v>0</v>
      </c>
      <c r="AT11" s="167">
        <v>0</v>
      </c>
      <c r="AU11" s="167">
        <v>17307</v>
      </c>
      <c r="AV11" s="167">
        <v>0</v>
      </c>
      <c r="AW11" s="167">
        <v>0</v>
      </c>
      <c r="AX11" s="167">
        <v>348254</v>
      </c>
      <c r="AY11" s="167">
        <v>127649</v>
      </c>
      <c r="AZ11" s="167">
        <v>0</v>
      </c>
      <c r="BA11" s="167">
        <v>0</v>
      </c>
      <c r="BB11" s="167">
        <v>0</v>
      </c>
      <c r="BC11" s="167">
        <v>98890</v>
      </c>
      <c r="BD11" s="167">
        <v>20232</v>
      </c>
      <c r="BE11" s="167">
        <v>51485</v>
      </c>
      <c r="BF11" s="167">
        <v>0</v>
      </c>
      <c r="BG11" s="167">
        <v>298256</v>
      </c>
      <c r="BH11" s="167">
        <v>1320357</v>
      </c>
      <c r="BI11" s="167">
        <v>82400</v>
      </c>
      <c r="BJ11" s="167">
        <v>0</v>
      </c>
      <c r="BK11" s="167">
        <v>0</v>
      </c>
      <c r="BL11" s="167">
        <v>0</v>
      </c>
      <c r="BM11" s="167">
        <v>45469</v>
      </c>
      <c r="BN11" s="167">
        <v>54690</v>
      </c>
      <c r="BO11" s="167">
        <v>323768</v>
      </c>
      <c r="BP11" s="167">
        <v>0</v>
      </c>
      <c r="BQ11" s="167">
        <v>53754</v>
      </c>
      <c r="BR11" s="167">
        <v>41991</v>
      </c>
      <c r="BS11" s="167">
        <v>8025</v>
      </c>
      <c r="BT11" s="167">
        <v>1039</v>
      </c>
      <c r="BU11" s="167">
        <v>126</v>
      </c>
      <c r="BV11" s="167">
        <v>483</v>
      </c>
      <c r="BW11" s="167">
        <v>126281</v>
      </c>
      <c r="BX11" s="167">
        <v>0</v>
      </c>
      <c r="BY11" s="167">
        <v>0</v>
      </c>
      <c r="BZ11" s="167">
        <v>20129</v>
      </c>
      <c r="CA11" s="167">
        <v>12985</v>
      </c>
      <c r="CB11" s="167">
        <v>19264</v>
      </c>
      <c r="CC11" s="167">
        <v>3735</v>
      </c>
      <c r="CD11" s="167">
        <v>217664</v>
      </c>
      <c r="CE11" s="167">
        <v>16580</v>
      </c>
      <c r="CF11" s="167">
        <v>0</v>
      </c>
      <c r="CG11" s="167">
        <v>0</v>
      </c>
      <c r="CH11" s="167">
        <v>0</v>
      </c>
      <c r="CI11" s="167">
        <v>0</v>
      </c>
      <c r="CJ11" s="167">
        <v>2700</v>
      </c>
      <c r="CK11" s="167">
        <v>0</v>
      </c>
      <c r="CL11" s="167">
        <v>12111</v>
      </c>
      <c r="CM11" s="167">
        <v>1043194</v>
      </c>
      <c r="CN11" s="167">
        <v>2363551</v>
      </c>
      <c r="CO11" s="167">
        <v>306723</v>
      </c>
      <c r="CP11" s="167">
        <v>296900</v>
      </c>
      <c r="CQ11" s="167">
        <v>89739</v>
      </c>
      <c r="CR11" s="167">
        <v>0</v>
      </c>
      <c r="CS11" s="167">
        <v>51413</v>
      </c>
      <c r="CT11" s="167">
        <v>0</v>
      </c>
      <c r="CU11" s="167">
        <v>451889</v>
      </c>
      <c r="CV11" s="167">
        <v>2486609</v>
      </c>
      <c r="CW11" s="167">
        <v>278805</v>
      </c>
      <c r="CX11" s="167">
        <v>442374</v>
      </c>
      <c r="CY11" s="167">
        <v>58380</v>
      </c>
      <c r="CZ11" s="167">
        <v>8831</v>
      </c>
      <c r="DA11" s="167">
        <v>1071</v>
      </c>
      <c r="DB11" s="167">
        <v>4106</v>
      </c>
      <c r="DC11" s="167">
        <v>0</v>
      </c>
      <c r="DD11" s="167">
        <v>0</v>
      </c>
      <c r="DE11" s="167">
        <v>170072</v>
      </c>
      <c r="DF11" s="167">
        <v>0</v>
      </c>
      <c r="DG11" s="167">
        <v>10158</v>
      </c>
      <c r="DH11" s="167">
        <v>0</v>
      </c>
      <c r="DI11" s="167">
        <v>161025</v>
      </c>
      <c r="DJ11" s="167">
        <v>4818095</v>
      </c>
      <c r="DK11" s="167">
        <v>0</v>
      </c>
      <c r="DL11" s="167">
        <v>0</v>
      </c>
      <c r="DM11" s="167">
        <v>0</v>
      </c>
      <c r="DN11" s="167">
        <v>0</v>
      </c>
      <c r="DO11" s="167">
        <v>0</v>
      </c>
      <c r="DP11" s="167">
        <v>0</v>
      </c>
      <c r="DQ11" s="167">
        <v>0</v>
      </c>
      <c r="DR11" s="167">
        <v>0</v>
      </c>
      <c r="DS11" s="167">
        <v>0</v>
      </c>
      <c r="DT11" s="167">
        <v>0</v>
      </c>
      <c r="DU11" s="167">
        <v>0</v>
      </c>
      <c r="DV11" s="167">
        <v>0</v>
      </c>
      <c r="DW11" s="167">
        <v>0</v>
      </c>
      <c r="DX11" s="167">
        <v>0</v>
      </c>
      <c r="DY11" s="167">
        <v>0</v>
      </c>
      <c r="DZ11" s="167">
        <v>0</v>
      </c>
      <c r="EA11" s="167">
        <v>0</v>
      </c>
      <c r="EB11" s="167">
        <v>0</v>
      </c>
      <c r="EC11" s="167">
        <v>0</v>
      </c>
      <c r="ED11" s="167">
        <v>7181646</v>
      </c>
    </row>
    <row r="12" spans="1:134" ht="13.8" x14ac:dyDescent="0.25">
      <c r="A12" s="163" t="s">
        <v>146</v>
      </c>
      <c r="B12" s="163" t="s">
        <v>139</v>
      </c>
      <c r="C12" s="164">
        <v>45473</v>
      </c>
      <c r="D12" s="167">
        <v>127783</v>
      </c>
      <c r="E12" s="167">
        <v>323297</v>
      </c>
      <c r="F12" s="167">
        <v>0</v>
      </c>
      <c r="G12" s="167">
        <v>33116</v>
      </c>
      <c r="H12" s="167">
        <v>55361</v>
      </c>
      <c r="I12" s="167">
        <v>4493</v>
      </c>
      <c r="J12" s="167">
        <v>0</v>
      </c>
      <c r="K12" s="167">
        <v>155</v>
      </c>
      <c r="L12" s="167">
        <v>23776</v>
      </c>
      <c r="M12" s="167">
        <v>14638</v>
      </c>
      <c r="N12" s="167">
        <v>29042</v>
      </c>
      <c r="O12" s="167">
        <v>22451</v>
      </c>
      <c r="P12" s="167">
        <v>0</v>
      </c>
      <c r="Q12" s="167">
        <v>0</v>
      </c>
      <c r="R12" s="167">
        <v>10548</v>
      </c>
      <c r="S12" s="167">
        <v>5703</v>
      </c>
      <c r="T12" s="167">
        <v>0</v>
      </c>
      <c r="U12" s="167">
        <v>77924</v>
      </c>
      <c r="V12" s="167">
        <v>0</v>
      </c>
      <c r="W12" s="167">
        <v>21352</v>
      </c>
      <c r="X12" s="167">
        <v>18764</v>
      </c>
      <c r="Y12" s="167">
        <v>32724</v>
      </c>
      <c r="Z12" s="167">
        <v>44717</v>
      </c>
      <c r="AA12" s="167">
        <v>0</v>
      </c>
      <c r="AB12" s="167">
        <v>0</v>
      </c>
      <c r="AC12" s="167">
        <v>845844</v>
      </c>
      <c r="AD12" s="167">
        <v>0</v>
      </c>
      <c r="AE12" s="167">
        <v>0</v>
      </c>
      <c r="AF12" s="167">
        <v>55172</v>
      </c>
      <c r="AG12" s="167">
        <v>0</v>
      </c>
      <c r="AH12" s="167">
        <v>4050</v>
      </c>
      <c r="AI12" s="167">
        <v>6771</v>
      </c>
      <c r="AJ12" s="167">
        <v>550</v>
      </c>
      <c r="AK12" s="167">
        <v>0</v>
      </c>
      <c r="AL12" s="167">
        <v>19</v>
      </c>
      <c r="AM12" s="167">
        <v>0</v>
      </c>
      <c r="AN12" s="167">
        <v>0</v>
      </c>
      <c r="AO12" s="167">
        <v>60840</v>
      </c>
      <c r="AP12" s="167">
        <v>51063</v>
      </c>
      <c r="AQ12" s="167">
        <v>59655</v>
      </c>
      <c r="AR12" s="167">
        <v>0</v>
      </c>
      <c r="AS12" s="167">
        <v>40957</v>
      </c>
      <c r="AT12" s="167">
        <v>0</v>
      </c>
      <c r="AU12" s="167">
        <v>19384</v>
      </c>
      <c r="AV12" s="167">
        <v>0</v>
      </c>
      <c r="AW12" s="167">
        <v>95775</v>
      </c>
      <c r="AX12" s="167">
        <v>394236</v>
      </c>
      <c r="AY12" s="167">
        <v>72035</v>
      </c>
      <c r="AZ12" s="167">
        <v>0</v>
      </c>
      <c r="BA12" s="167">
        <v>0</v>
      </c>
      <c r="BB12" s="167">
        <v>9895</v>
      </c>
      <c r="BC12" s="167">
        <v>6469</v>
      </c>
      <c r="BD12" s="167">
        <v>21140</v>
      </c>
      <c r="BE12" s="167">
        <v>31424</v>
      </c>
      <c r="BF12" s="167">
        <v>0</v>
      </c>
      <c r="BG12" s="167">
        <v>140963</v>
      </c>
      <c r="BH12" s="167">
        <v>1381043</v>
      </c>
      <c r="BI12" s="167">
        <v>0</v>
      </c>
      <c r="BJ12" s="167">
        <v>0</v>
      </c>
      <c r="BK12" s="167">
        <v>0</v>
      </c>
      <c r="BL12" s="167">
        <v>0</v>
      </c>
      <c r="BM12" s="167">
        <v>0</v>
      </c>
      <c r="BN12" s="167">
        <v>0</v>
      </c>
      <c r="BO12" s="167">
        <v>243882</v>
      </c>
      <c r="BP12" s="167">
        <v>0</v>
      </c>
      <c r="BQ12" s="167">
        <v>17905</v>
      </c>
      <c r="BR12" s="167">
        <v>29932</v>
      </c>
      <c r="BS12" s="167">
        <v>2429</v>
      </c>
      <c r="BT12" s="167">
        <v>0</v>
      </c>
      <c r="BU12" s="167">
        <v>84</v>
      </c>
      <c r="BV12" s="167">
        <v>0</v>
      </c>
      <c r="BW12" s="167">
        <v>50698</v>
      </c>
      <c r="BX12" s="167">
        <v>0</v>
      </c>
      <c r="BY12" s="167">
        <v>0</v>
      </c>
      <c r="BZ12" s="167">
        <v>0</v>
      </c>
      <c r="CA12" s="167">
        <v>7989</v>
      </c>
      <c r="CB12" s="167">
        <v>0</v>
      </c>
      <c r="CC12" s="167">
        <v>0</v>
      </c>
      <c r="CD12" s="167">
        <v>236503</v>
      </c>
      <c r="CE12" s="167">
        <v>0</v>
      </c>
      <c r="CF12" s="167">
        <v>0</v>
      </c>
      <c r="CG12" s="167">
        <v>0</v>
      </c>
      <c r="CH12" s="167">
        <v>0</v>
      </c>
      <c r="CI12" s="167">
        <v>0</v>
      </c>
      <c r="CJ12" s="167">
        <v>0</v>
      </c>
      <c r="CK12" s="167">
        <v>0</v>
      </c>
      <c r="CL12" s="167">
        <v>0</v>
      </c>
      <c r="CM12" s="167">
        <v>589422</v>
      </c>
      <c r="CN12" s="167">
        <v>1970465</v>
      </c>
      <c r="CO12" s="167">
        <v>827098</v>
      </c>
      <c r="CP12" s="167">
        <v>0</v>
      </c>
      <c r="CQ12" s="167">
        <v>2947719</v>
      </c>
      <c r="CR12" s="167">
        <v>0</v>
      </c>
      <c r="CS12" s="167">
        <v>0</v>
      </c>
      <c r="CT12" s="167">
        <v>0</v>
      </c>
      <c r="CU12" s="167">
        <v>0</v>
      </c>
      <c r="CV12" s="167">
        <v>0</v>
      </c>
      <c r="CW12" s="167">
        <v>277128</v>
      </c>
      <c r="CX12" s="167">
        <v>463284</v>
      </c>
      <c r="CY12" s="167">
        <v>37599</v>
      </c>
      <c r="CZ12" s="167">
        <v>0</v>
      </c>
      <c r="DA12" s="167">
        <v>1300</v>
      </c>
      <c r="DB12" s="167">
        <v>16835</v>
      </c>
      <c r="DC12" s="167">
        <v>0</v>
      </c>
      <c r="DD12" s="167">
        <v>0</v>
      </c>
      <c r="DE12" s="167">
        <v>0</v>
      </c>
      <c r="DF12" s="167">
        <v>0</v>
      </c>
      <c r="DG12" s="167">
        <v>82429</v>
      </c>
      <c r="DH12" s="167">
        <v>0</v>
      </c>
      <c r="DI12" s="167">
        <v>0</v>
      </c>
      <c r="DJ12" s="167">
        <v>4653392</v>
      </c>
      <c r="DK12" s="167">
        <v>0</v>
      </c>
      <c r="DL12" s="167">
        <v>187</v>
      </c>
      <c r="DM12" s="167">
        <v>0</v>
      </c>
      <c r="DN12" s="167">
        <v>0</v>
      </c>
      <c r="DO12" s="167">
        <v>0</v>
      </c>
      <c r="DP12" s="167">
        <v>0</v>
      </c>
      <c r="DQ12" s="167">
        <v>0</v>
      </c>
      <c r="DR12" s="167">
        <v>0</v>
      </c>
      <c r="DS12" s="167">
        <v>0</v>
      </c>
      <c r="DT12" s="167">
        <v>0</v>
      </c>
      <c r="DU12" s="167">
        <v>0</v>
      </c>
      <c r="DV12" s="167">
        <v>0</v>
      </c>
      <c r="DW12" s="167">
        <v>0</v>
      </c>
      <c r="DX12" s="167">
        <v>0</v>
      </c>
      <c r="DY12" s="167">
        <v>0</v>
      </c>
      <c r="DZ12" s="167">
        <v>0</v>
      </c>
      <c r="EA12" s="167">
        <v>0</v>
      </c>
      <c r="EB12" s="167">
        <v>0</v>
      </c>
      <c r="EC12" s="167">
        <v>187</v>
      </c>
      <c r="ED12" s="167">
        <v>6624044</v>
      </c>
    </row>
    <row r="13" spans="1:134" ht="13.8" x14ac:dyDescent="0.25">
      <c r="A13" s="163" t="s">
        <v>468</v>
      </c>
      <c r="B13" s="169"/>
      <c r="C13" s="164">
        <v>45473</v>
      </c>
      <c r="D13" s="167">
        <v>142115</v>
      </c>
      <c r="E13" s="167">
        <v>99140</v>
      </c>
      <c r="F13" s="167">
        <v>0</v>
      </c>
      <c r="G13" s="167">
        <v>18308</v>
      </c>
      <c r="H13" s="167">
        <v>45744</v>
      </c>
      <c r="I13" s="167">
        <v>5159</v>
      </c>
      <c r="J13" s="167">
        <v>3623</v>
      </c>
      <c r="K13" s="167">
        <v>212</v>
      </c>
      <c r="L13" s="167">
        <v>0</v>
      </c>
      <c r="M13" s="167">
        <v>2882</v>
      </c>
      <c r="N13" s="167">
        <v>9724</v>
      </c>
      <c r="O13" s="167">
        <v>0</v>
      </c>
      <c r="P13" s="167">
        <v>0</v>
      </c>
      <c r="Q13" s="167">
        <v>0</v>
      </c>
      <c r="R13" s="167">
        <v>0</v>
      </c>
      <c r="S13" s="167">
        <v>0</v>
      </c>
      <c r="T13" s="167">
        <v>0</v>
      </c>
      <c r="U13" s="167">
        <v>0</v>
      </c>
      <c r="V13" s="167">
        <v>0</v>
      </c>
      <c r="W13" s="167">
        <v>0</v>
      </c>
      <c r="X13" s="167">
        <v>0</v>
      </c>
      <c r="Y13" s="167">
        <v>19873</v>
      </c>
      <c r="Z13" s="167">
        <v>121055</v>
      </c>
      <c r="AA13" s="167">
        <v>0</v>
      </c>
      <c r="AB13" s="167">
        <v>645423</v>
      </c>
      <c r="AC13" s="167">
        <v>1113258</v>
      </c>
      <c r="AD13" s="167">
        <v>93220</v>
      </c>
      <c r="AE13" s="167">
        <v>171714</v>
      </c>
      <c r="AF13" s="167">
        <v>71635</v>
      </c>
      <c r="AG13" s="167">
        <v>0</v>
      </c>
      <c r="AH13" s="167">
        <v>25542</v>
      </c>
      <c r="AI13" s="167">
        <v>63816</v>
      </c>
      <c r="AJ13" s="167">
        <v>7197</v>
      </c>
      <c r="AK13" s="167">
        <v>5054</v>
      </c>
      <c r="AL13" s="167">
        <v>295</v>
      </c>
      <c r="AM13" s="167">
        <v>0</v>
      </c>
      <c r="AN13" s="167">
        <v>10737</v>
      </c>
      <c r="AO13" s="167">
        <v>44939</v>
      </c>
      <c r="AP13" s="167">
        <v>0</v>
      </c>
      <c r="AQ13" s="167">
        <v>87843</v>
      </c>
      <c r="AR13" s="167">
        <v>0</v>
      </c>
      <c r="AS13" s="167">
        <v>0</v>
      </c>
      <c r="AT13" s="167">
        <v>0</v>
      </c>
      <c r="AU13" s="167">
        <v>0</v>
      </c>
      <c r="AV13" s="167">
        <v>0</v>
      </c>
      <c r="AW13" s="167">
        <v>31265</v>
      </c>
      <c r="AX13" s="167">
        <v>613257</v>
      </c>
      <c r="AY13" s="167">
        <v>100721</v>
      </c>
      <c r="AZ13" s="167">
        <v>0</v>
      </c>
      <c r="BA13" s="167">
        <v>0</v>
      </c>
      <c r="BB13" s="167">
        <v>0</v>
      </c>
      <c r="BC13" s="167">
        <v>0</v>
      </c>
      <c r="BD13" s="167">
        <v>26139</v>
      </c>
      <c r="BE13" s="167">
        <v>85989</v>
      </c>
      <c r="BF13" s="167">
        <v>406</v>
      </c>
      <c r="BG13" s="167">
        <v>213255</v>
      </c>
      <c r="BH13" s="167">
        <v>1939770</v>
      </c>
      <c r="BI13" s="167">
        <v>83890</v>
      </c>
      <c r="BJ13" s="167">
        <v>0</v>
      </c>
      <c r="BK13" s="167">
        <v>0</v>
      </c>
      <c r="BL13" s="167">
        <v>0</v>
      </c>
      <c r="BM13" s="167">
        <v>0</v>
      </c>
      <c r="BN13" s="167">
        <v>44372</v>
      </c>
      <c r="BO13" s="167">
        <v>363347</v>
      </c>
      <c r="BP13" s="167">
        <v>0</v>
      </c>
      <c r="BQ13" s="167">
        <v>37307</v>
      </c>
      <c r="BR13" s="167">
        <v>93213</v>
      </c>
      <c r="BS13" s="167">
        <v>10512</v>
      </c>
      <c r="BT13" s="167">
        <v>7383</v>
      </c>
      <c r="BU13" s="167">
        <v>431</v>
      </c>
      <c r="BV13" s="167">
        <v>0</v>
      </c>
      <c r="BW13" s="167">
        <v>136012</v>
      </c>
      <c r="BX13" s="167">
        <v>0</v>
      </c>
      <c r="BY13" s="167">
        <v>0</v>
      </c>
      <c r="BZ13" s="167">
        <v>29913</v>
      </c>
      <c r="CA13" s="167">
        <v>0</v>
      </c>
      <c r="CB13" s="167">
        <v>0</v>
      </c>
      <c r="CC13" s="167">
        <v>0</v>
      </c>
      <c r="CD13" s="167">
        <v>234766</v>
      </c>
      <c r="CE13" s="167">
        <v>0</v>
      </c>
      <c r="CF13" s="167">
        <v>0</v>
      </c>
      <c r="CG13" s="167">
        <v>0</v>
      </c>
      <c r="CH13" s="167">
        <v>0</v>
      </c>
      <c r="CI13" s="167">
        <v>0</v>
      </c>
      <c r="CJ13" s="167">
        <v>0</v>
      </c>
      <c r="CK13" s="167">
        <v>0</v>
      </c>
      <c r="CL13" s="167">
        <v>0</v>
      </c>
      <c r="CM13" s="167">
        <v>1041146</v>
      </c>
      <c r="CN13" s="167">
        <v>2980916</v>
      </c>
      <c r="CO13" s="167">
        <v>599411</v>
      </c>
      <c r="CP13" s="167">
        <v>289487</v>
      </c>
      <c r="CQ13" s="167">
        <v>21390</v>
      </c>
      <c r="CR13" s="167">
        <v>0</v>
      </c>
      <c r="CS13" s="167">
        <v>0</v>
      </c>
      <c r="CT13" s="167">
        <v>0</v>
      </c>
      <c r="CU13" s="167">
        <v>675187</v>
      </c>
      <c r="CV13" s="167">
        <v>1462202</v>
      </c>
      <c r="CW13" s="167">
        <v>231282</v>
      </c>
      <c r="CX13" s="167">
        <v>577858</v>
      </c>
      <c r="CY13" s="167">
        <v>65167</v>
      </c>
      <c r="CZ13" s="167">
        <v>45767</v>
      </c>
      <c r="DA13" s="167">
        <v>2675</v>
      </c>
      <c r="DB13" s="167">
        <v>0</v>
      </c>
      <c r="DC13" s="167">
        <v>0</v>
      </c>
      <c r="DD13" s="167">
        <v>974666</v>
      </c>
      <c r="DE13" s="167">
        <v>0</v>
      </c>
      <c r="DF13" s="167">
        <v>0</v>
      </c>
      <c r="DG13" s="167">
        <v>0</v>
      </c>
      <c r="DH13" s="167">
        <v>0</v>
      </c>
      <c r="DI13" s="167">
        <v>834091</v>
      </c>
      <c r="DJ13" s="167">
        <v>5779183</v>
      </c>
      <c r="DK13" s="167">
        <v>0</v>
      </c>
      <c r="DL13" s="167">
        <v>0</v>
      </c>
      <c r="DM13" s="167">
        <v>0</v>
      </c>
      <c r="DN13" s="167">
        <v>0</v>
      </c>
      <c r="DO13" s="167">
        <v>0</v>
      </c>
      <c r="DP13" s="167">
        <v>0</v>
      </c>
      <c r="DQ13" s="167">
        <v>0</v>
      </c>
      <c r="DR13" s="167">
        <v>0</v>
      </c>
      <c r="DS13" s="167">
        <v>0</v>
      </c>
      <c r="DT13" s="167">
        <v>0</v>
      </c>
      <c r="DU13" s="167">
        <v>0</v>
      </c>
      <c r="DV13" s="167">
        <v>0</v>
      </c>
      <c r="DW13" s="167">
        <v>0</v>
      </c>
      <c r="DX13" s="167">
        <v>0</v>
      </c>
      <c r="DY13" s="167">
        <v>0</v>
      </c>
      <c r="DZ13" s="167">
        <v>0</v>
      </c>
      <c r="EA13" s="167">
        <v>0</v>
      </c>
      <c r="EB13" s="167">
        <v>0</v>
      </c>
      <c r="EC13" s="167">
        <v>0</v>
      </c>
      <c r="ED13" s="167">
        <v>8760099</v>
      </c>
    </row>
    <row r="14" spans="1:134" ht="13.8" x14ac:dyDescent="0.25">
      <c r="A14" s="163" t="s">
        <v>148</v>
      </c>
      <c r="B14" s="163" t="s">
        <v>149</v>
      </c>
      <c r="C14" s="164">
        <v>45473</v>
      </c>
      <c r="D14" s="167">
        <v>59190</v>
      </c>
      <c r="E14" s="167">
        <v>146045</v>
      </c>
      <c r="F14" s="167">
        <v>0</v>
      </c>
      <c r="G14" s="167">
        <v>13684</v>
      </c>
      <c r="H14" s="167">
        <v>5508</v>
      </c>
      <c r="I14" s="167">
        <v>1134</v>
      </c>
      <c r="J14" s="167">
        <v>210</v>
      </c>
      <c r="K14" s="167">
        <v>43</v>
      </c>
      <c r="L14" s="167">
        <v>17</v>
      </c>
      <c r="M14" s="167">
        <v>5723</v>
      </c>
      <c r="N14" s="167">
        <v>5280</v>
      </c>
      <c r="O14" s="167">
        <v>630</v>
      </c>
      <c r="P14" s="167">
        <v>215474</v>
      </c>
      <c r="Q14" s="167">
        <v>0</v>
      </c>
      <c r="R14" s="167">
        <v>1380</v>
      </c>
      <c r="S14" s="167">
        <v>0</v>
      </c>
      <c r="T14" s="167">
        <v>564</v>
      </c>
      <c r="U14" s="167">
        <v>18712</v>
      </c>
      <c r="V14" s="167">
        <v>0</v>
      </c>
      <c r="W14" s="167">
        <v>10061</v>
      </c>
      <c r="X14" s="167">
        <v>6642</v>
      </c>
      <c r="Y14" s="167">
        <v>12800</v>
      </c>
      <c r="Z14" s="167">
        <v>35166</v>
      </c>
      <c r="AA14" s="167">
        <v>45</v>
      </c>
      <c r="AB14" s="167">
        <v>13002</v>
      </c>
      <c r="AC14" s="167">
        <v>551310</v>
      </c>
      <c r="AD14" s="167">
        <v>81073</v>
      </c>
      <c r="AE14" s="167">
        <v>150775</v>
      </c>
      <c r="AF14" s="167">
        <v>58015</v>
      </c>
      <c r="AG14" s="167">
        <v>0</v>
      </c>
      <c r="AH14" s="167">
        <v>22688</v>
      </c>
      <c r="AI14" s="167">
        <v>9132</v>
      </c>
      <c r="AJ14" s="167">
        <v>1880</v>
      </c>
      <c r="AK14" s="167">
        <v>348</v>
      </c>
      <c r="AL14" s="167">
        <v>71</v>
      </c>
      <c r="AM14" s="167">
        <v>28</v>
      </c>
      <c r="AN14" s="167">
        <v>6618</v>
      </c>
      <c r="AO14" s="167">
        <v>23763</v>
      </c>
      <c r="AP14" s="167">
        <v>9710</v>
      </c>
      <c r="AQ14" s="167">
        <v>61025</v>
      </c>
      <c r="AR14" s="167">
        <v>0</v>
      </c>
      <c r="AS14" s="167">
        <v>0</v>
      </c>
      <c r="AT14" s="167">
        <v>19544</v>
      </c>
      <c r="AU14" s="167">
        <v>1617</v>
      </c>
      <c r="AV14" s="167">
        <v>0</v>
      </c>
      <c r="AW14" s="167">
        <v>0</v>
      </c>
      <c r="AX14" s="167">
        <v>446287</v>
      </c>
      <c r="AY14" s="167">
        <v>74180</v>
      </c>
      <c r="AZ14" s="167">
        <v>10196</v>
      </c>
      <c r="BA14" s="167">
        <v>47724</v>
      </c>
      <c r="BB14" s="167">
        <v>0</v>
      </c>
      <c r="BC14" s="167">
        <v>0</v>
      </c>
      <c r="BD14" s="167">
        <v>16990</v>
      </c>
      <c r="BE14" s="167">
        <v>16215</v>
      </c>
      <c r="BF14" s="167">
        <v>0</v>
      </c>
      <c r="BG14" s="167">
        <v>165305</v>
      </c>
      <c r="BH14" s="167">
        <v>1162902</v>
      </c>
      <c r="BI14" s="167">
        <v>34048</v>
      </c>
      <c r="BJ14" s="167">
        <v>23486</v>
      </c>
      <c r="BK14" s="167">
        <v>20254</v>
      </c>
      <c r="BL14" s="167">
        <v>12180</v>
      </c>
      <c r="BM14" s="167">
        <v>21482</v>
      </c>
      <c r="BN14" s="167">
        <v>96526</v>
      </c>
      <c r="BO14" s="167">
        <v>223309</v>
      </c>
      <c r="BP14" s="167">
        <v>0</v>
      </c>
      <c r="BQ14" s="167">
        <v>30966</v>
      </c>
      <c r="BR14" s="167">
        <v>12464</v>
      </c>
      <c r="BS14" s="167">
        <v>2567</v>
      </c>
      <c r="BT14" s="167">
        <v>474</v>
      </c>
      <c r="BU14" s="167">
        <v>97</v>
      </c>
      <c r="BV14" s="167">
        <v>39</v>
      </c>
      <c r="BW14" s="167">
        <v>60418</v>
      </c>
      <c r="BX14" s="167">
        <v>1913</v>
      </c>
      <c r="BY14" s="167">
        <v>0</v>
      </c>
      <c r="BZ14" s="167">
        <v>22643</v>
      </c>
      <c r="CA14" s="167">
        <v>5996</v>
      </c>
      <c r="CB14" s="167">
        <v>0</v>
      </c>
      <c r="CC14" s="167">
        <v>148</v>
      </c>
      <c r="CD14" s="167">
        <v>187909</v>
      </c>
      <c r="CE14" s="167">
        <v>0</v>
      </c>
      <c r="CF14" s="167">
        <v>1650</v>
      </c>
      <c r="CG14" s="167">
        <v>0</v>
      </c>
      <c r="CH14" s="167">
        <v>0</v>
      </c>
      <c r="CI14" s="167">
        <v>0</v>
      </c>
      <c r="CJ14" s="167">
        <v>0</v>
      </c>
      <c r="CK14" s="167">
        <v>0</v>
      </c>
      <c r="CL14" s="167">
        <v>275</v>
      </c>
      <c r="CM14" s="167">
        <v>758844</v>
      </c>
      <c r="CN14" s="167">
        <v>1921746</v>
      </c>
      <c r="CO14" s="167">
        <v>84972</v>
      </c>
      <c r="CP14" s="167">
        <v>255837</v>
      </c>
      <c r="CQ14" s="167">
        <v>402857</v>
      </c>
      <c r="CR14" s="167">
        <v>927830</v>
      </c>
      <c r="CS14" s="167">
        <v>3901</v>
      </c>
      <c r="CT14" s="167">
        <v>0</v>
      </c>
      <c r="CU14" s="167">
        <v>8934</v>
      </c>
      <c r="CV14" s="167">
        <v>264264</v>
      </c>
      <c r="CW14" s="167">
        <v>152519</v>
      </c>
      <c r="CX14" s="167">
        <v>61392</v>
      </c>
      <c r="CY14" s="167">
        <v>12642</v>
      </c>
      <c r="CZ14" s="167">
        <v>2337</v>
      </c>
      <c r="DA14" s="167">
        <v>1252</v>
      </c>
      <c r="DB14" s="167">
        <v>191</v>
      </c>
      <c r="DC14" s="167">
        <v>1249</v>
      </c>
      <c r="DD14" s="167">
        <v>0</v>
      </c>
      <c r="DE14" s="167">
        <v>0</v>
      </c>
      <c r="DF14" s="167">
        <v>0</v>
      </c>
      <c r="DG14" s="167">
        <v>480</v>
      </c>
      <c r="DH14" s="167">
        <v>0</v>
      </c>
      <c r="DI14" s="167">
        <v>2987</v>
      </c>
      <c r="DJ14" s="167">
        <v>2183644</v>
      </c>
      <c r="DK14" s="167">
        <v>0</v>
      </c>
      <c r="DL14" s="167">
        <v>0</v>
      </c>
      <c r="DM14" s="167">
        <v>0</v>
      </c>
      <c r="DN14" s="167">
        <v>0</v>
      </c>
      <c r="DO14" s="167">
        <v>0</v>
      </c>
      <c r="DP14" s="167">
        <v>0</v>
      </c>
      <c r="DQ14" s="167">
        <v>0</v>
      </c>
      <c r="DR14" s="167">
        <v>0</v>
      </c>
      <c r="DS14" s="167">
        <v>0</v>
      </c>
      <c r="DT14" s="167">
        <v>0</v>
      </c>
      <c r="DU14" s="167">
        <v>0</v>
      </c>
      <c r="DV14" s="167">
        <v>0</v>
      </c>
      <c r="DW14" s="167">
        <v>0</v>
      </c>
      <c r="DX14" s="167">
        <v>0</v>
      </c>
      <c r="DY14" s="167">
        <v>0</v>
      </c>
      <c r="DZ14" s="167">
        <v>0</v>
      </c>
      <c r="EA14" s="167">
        <v>0</v>
      </c>
      <c r="EB14" s="167">
        <v>0</v>
      </c>
      <c r="EC14" s="167">
        <v>0</v>
      </c>
      <c r="ED14" s="167">
        <v>4105390</v>
      </c>
    </row>
    <row r="15" spans="1:134" ht="13.8" x14ac:dyDescent="0.25">
      <c r="A15" s="163" t="s">
        <v>150</v>
      </c>
      <c r="B15" s="163" t="s">
        <v>139</v>
      </c>
      <c r="C15" s="164">
        <v>45473</v>
      </c>
      <c r="D15" s="167">
        <v>18488</v>
      </c>
      <c r="E15" s="167">
        <v>43338</v>
      </c>
      <c r="F15" s="167">
        <v>0</v>
      </c>
      <c r="G15" s="167">
        <v>4684</v>
      </c>
      <c r="H15" s="167">
        <v>6687</v>
      </c>
      <c r="I15" s="167">
        <v>645</v>
      </c>
      <c r="J15" s="167">
        <v>0</v>
      </c>
      <c r="K15" s="167">
        <v>21</v>
      </c>
      <c r="L15" s="167">
        <v>3679</v>
      </c>
      <c r="M15" s="167">
        <v>1480</v>
      </c>
      <c r="N15" s="167">
        <v>6616</v>
      </c>
      <c r="O15" s="167">
        <v>1869</v>
      </c>
      <c r="P15" s="167">
        <v>0</v>
      </c>
      <c r="Q15" s="167">
        <v>0</v>
      </c>
      <c r="R15" s="167">
        <v>1446</v>
      </c>
      <c r="S15" s="167">
        <v>1098</v>
      </c>
      <c r="T15" s="167">
        <v>20</v>
      </c>
      <c r="U15" s="167">
        <v>10681</v>
      </c>
      <c r="V15" s="167">
        <v>0</v>
      </c>
      <c r="W15" s="167">
        <v>2926</v>
      </c>
      <c r="X15" s="167">
        <v>2572</v>
      </c>
      <c r="Y15" s="167">
        <v>4485</v>
      </c>
      <c r="Z15" s="167">
        <v>15917</v>
      </c>
      <c r="AA15" s="167">
        <v>0</v>
      </c>
      <c r="AB15" s="167">
        <v>0</v>
      </c>
      <c r="AC15" s="167">
        <v>126652</v>
      </c>
      <c r="AD15" s="167">
        <v>0</v>
      </c>
      <c r="AE15" s="167">
        <v>0</v>
      </c>
      <c r="AF15" s="167">
        <v>17007</v>
      </c>
      <c r="AG15" s="167">
        <v>0</v>
      </c>
      <c r="AH15" s="167">
        <v>1289</v>
      </c>
      <c r="AI15" s="167">
        <v>1839</v>
      </c>
      <c r="AJ15" s="167">
        <v>178</v>
      </c>
      <c r="AK15" s="167">
        <v>0</v>
      </c>
      <c r="AL15" s="167">
        <v>6</v>
      </c>
      <c r="AM15" s="167">
        <v>0</v>
      </c>
      <c r="AN15" s="167">
        <v>0</v>
      </c>
      <c r="AO15" s="167">
        <v>5813</v>
      </c>
      <c r="AP15" s="167">
        <v>14480</v>
      </c>
      <c r="AQ15" s="167">
        <v>10567</v>
      </c>
      <c r="AR15" s="167">
        <v>0</v>
      </c>
      <c r="AS15" s="167">
        <v>0</v>
      </c>
      <c r="AT15" s="167">
        <v>0</v>
      </c>
      <c r="AU15" s="167">
        <v>2772</v>
      </c>
      <c r="AV15" s="167">
        <v>0</v>
      </c>
      <c r="AW15" s="167">
        <v>8565</v>
      </c>
      <c r="AX15" s="167">
        <v>62516</v>
      </c>
      <c r="AY15" s="167">
        <v>14074</v>
      </c>
      <c r="AZ15" s="167">
        <v>0</v>
      </c>
      <c r="BA15" s="167">
        <v>0</v>
      </c>
      <c r="BB15" s="167">
        <v>1356</v>
      </c>
      <c r="BC15" s="167">
        <v>4554</v>
      </c>
      <c r="BD15" s="167">
        <v>3376</v>
      </c>
      <c r="BE15" s="167">
        <v>11243</v>
      </c>
      <c r="BF15" s="167">
        <v>0</v>
      </c>
      <c r="BG15" s="167">
        <v>34603</v>
      </c>
      <c r="BH15" s="167">
        <v>223771</v>
      </c>
      <c r="BI15" s="167">
        <v>0</v>
      </c>
      <c r="BJ15" s="167">
        <v>0</v>
      </c>
      <c r="BK15" s="167">
        <v>0</v>
      </c>
      <c r="BL15" s="167">
        <v>0</v>
      </c>
      <c r="BM15" s="167">
        <v>0</v>
      </c>
      <c r="BN15" s="167">
        <v>0</v>
      </c>
      <c r="BO15" s="167">
        <v>0</v>
      </c>
      <c r="BP15" s="167">
        <v>0</v>
      </c>
      <c r="BQ15" s="167">
        <v>0</v>
      </c>
      <c r="BR15" s="167">
        <v>0</v>
      </c>
      <c r="BS15" s="167">
        <v>0</v>
      </c>
      <c r="BT15" s="167">
        <v>0</v>
      </c>
      <c r="BU15" s="167">
        <v>0</v>
      </c>
      <c r="BV15" s="167">
        <v>0</v>
      </c>
      <c r="BW15" s="167">
        <v>12179</v>
      </c>
      <c r="BX15" s="167">
        <v>0</v>
      </c>
      <c r="BY15" s="167">
        <v>0</v>
      </c>
      <c r="BZ15" s="167">
        <v>0</v>
      </c>
      <c r="CA15" s="167">
        <v>838</v>
      </c>
      <c r="CB15" s="167">
        <v>0</v>
      </c>
      <c r="CC15" s="167">
        <v>0</v>
      </c>
      <c r="CD15" s="167">
        <v>21677</v>
      </c>
      <c r="CE15" s="167">
        <v>0</v>
      </c>
      <c r="CF15" s="167">
        <v>0</v>
      </c>
      <c r="CG15" s="167">
        <v>0</v>
      </c>
      <c r="CH15" s="167">
        <v>0</v>
      </c>
      <c r="CI15" s="167">
        <v>0</v>
      </c>
      <c r="CJ15" s="167">
        <v>0</v>
      </c>
      <c r="CK15" s="167">
        <v>0</v>
      </c>
      <c r="CL15" s="167">
        <v>0</v>
      </c>
      <c r="CM15" s="167">
        <v>34694</v>
      </c>
      <c r="CN15" s="167">
        <v>258465</v>
      </c>
      <c r="CO15" s="167">
        <v>109175</v>
      </c>
      <c r="CP15" s="167">
        <v>0</v>
      </c>
      <c r="CQ15" s="167">
        <v>445379</v>
      </c>
      <c r="CR15" s="167">
        <v>0</v>
      </c>
      <c r="CS15" s="167">
        <v>0</v>
      </c>
      <c r="CT15" s="167">
        <v>0</v>
      </c>
      <c r="CU15" s="167">
        <v>0</v>
      </c>
      <c r="CV15" s="167">
        <v>0</v>
      </c>
      <c r="CW15" s="167">
        <v>42016</v>
      </c>
      <c r="CX15" s="167">
        <v>59981</v>
      </c>
      <c r="CY15" s="167">
        <v>5789</v>
      </c>
      <c r="CZ15" s="167">
        <v>0</v>
      </c>
      <c r="DA15" s="167">
        <v>187</v>
      </c>
      <c r="DB15" s="167">
        <v>580</v>
      </c>
      <c r="DC15" s="167">
        <v>0</v>
      </c>
      <c r="DD15" s="167">
        <v>0</v>
      </c>
      <c r="DE15" s="167">
        <v>0</v>
      </c>
      <c r="DF15" s="167">
        <v>0</v>
      </c>
      <c r="DG15" s="167">
        <v>9795</v>
      </c>
      <c r="DH15" s="167">
        <v>0</v>
      </c>
      <c r="DI15" s="167">
        <v>0</v>
      </c>
      <c r="DJ15" s="167">
        <v>672902</v>
      </c>
      <c r="DK15" s="167">
        <v>0</v>
      </c>
      <c r="DL15" s="167">
        <v>0</v>
      </c>
      <c r="DM15" s="167">
        <v>0</v>
      </c>
      <c r="DN15" s="167">
        <v>0</v>
      </c>
      <c r="DO15" s="167">
        <v>0</v>
      </c>
      <c r="DP15" s="167">
        <v>0</v>
      </c>
      <c r="DQ15" s="167">
        <v>0</v>
      </c>
      <c r="DR15" s="167">
        <v>0</v>
      </c>
      <c r="DS15" s="167">
        <v>0</v>
      </c>
      <c r="DT15" s="167">
        <v>0</v>
      </c>
      <c r="DU15" s="167">
        <v>0</v>
      </c>
      <c r="DV15" s="167">
        <v>0</v>
      </c>
      <c r="DW15" s="167">
        <v>0</v>
      </c>
      <c r="DX15" s="167">
        <v>0</v>
      </c>
      <c r="DY15" s="167">
        <v>0</v>
      </c>
      <c r="DZ15" s="167">
        <v>0</v>
      </c>
      <c r="EA15" s="167">
        <v>0</v>
      </c>
      <c r="EB15" s="167">
        <v>0</v>
      </c>
      <c r="EC15" s="167">
        <v>0</v>
      </c>
      <c r="ED15" s="167">
        <v>931367</v>
      </c>
    </row>
    <row r="16" spans="1:134" ht="13.8" x14ac:dyDescent="0.25">
      <c r="A16" s="163" t="s">
        <v>151</v>
      </c>
      <c r="B16" s="169"/>
      <c r="C16" s="164">
        <v>45473</v>
      </c>
      <c r="D16" s="167">
        <v>72779</v>
      </c>
      <c r="E16" s="167">
        <v>513035</v>
      </c>
      <c r="F16" s="167">
        <v>0</v>
      </c>
      <c r="G16" s="167">
        <v>42670</v>
      </c>
      <c r="H16" s="167">
        <v>87803</v>
      </c>
      <c r="I16" s="167">
        <v>13332</v>
      </c>
      <c r="J16" s="167">
        <v>1773</v>
      </c>
      <c r="K16" s="167">
        <v>0</v>
      </c>
      <c r="L16" s="167">
        <v>13888</v>
      </c>
      <c r="M16" s="167">
        <v>58846</v>
      </c>
      <c r="N16" s="167">
        <v>30040</v>
      </c>
      <c r="O16" s="167">
        <v>0</v>
      </c>
      <c r="P16" s="167">
        <v>0</v>
      </c>
      <c r="Q16" s="167">
        <v>0</v>
      </c>
      <c r="R16" s="167">
        <v>23400</v>
      </c>
      <c r="S16" s="167">
        <v>8211</v>
      </c>
      <c r="T16" s="167">
        <v>6466</v>
      </c>
      <c r="U16" s="167">
        <v>9598</v>
      </c>
      <c r="V16" s="167">
        <v>0</v>
      </c>
      <c r="W16" s="167">
        <v>583</v>
      </c>
      <c r="X16" s="167">
        <v>0</v>
      </c>
      <c r="Y16" s="167">
        <v>42671</v>
      </c>
      <c r="Z16" s="167">
        <v>42361</v>
      </c>
      <c r="AA16" s="167">
        <v>7504</v>
      </c>
      <c r="AB16" s="167">
        <v>17483</v>
      </c>
      <c r="AC16" s="167">
        <v>992443</v>
      </c>
      <c r="AD16" s="167">
        <v>92404</v>
      </c>
      <c r="AE16" s="167">
        <v>355282</v>
      </c>
      <c r="AF16" s="167">
        <v>194518</v>
      </c>
      <c r="AG16" s="167">
        <v>0</v>
      </c>
      <c r="AH16" s="167">
        <v>46778</v>
      </c>
      <c r="AI16" s="167">
        <v>96255</v>
      </c>
      <c r="AJ16" s="167">
        <v>14616</v>
      </c>
      <c r="AK16" s="167">
        <v>1944</v>
      </c>
      <c r="AL16" s="167">
        <v>0</v>
      </c>
      <c r="AM16" s="167">
        <v>0</v>
      </c>
      <c r="AN16" s="167">
        <v>18499</v>
      </c>
      <c r="AO16" s="167">
        <v>37570</v>
      </c>
      <c r="AP16" s="167">
        <v>50807</v>
      </c>
      <c r="AQ16" s="167">
        <v>100641</v>
      </c>
      <c r="AR16" s="167">
        <v>0</v>
      </c>
      <c r="AS16" s="167">
        <v>0</v>
      </c>
      <c r="AT16" s="167">
        <v>0</v>
      </c>
      <c r="AU16" s="167">
        <v>303002</v>
      </c>
      <c r="AV16" s="167">
        <v>0</v>
      </c>
      <c r="AW16" s="167">
        <v>0</v>
      </c>
      <c r="AX16" s="167">
        <v>1312316</v>
      </c>
      <c r="AY16" s="167">
        <v>141431</v>
      </c>
      <c r="AZ16" s="167">
        <v>0</v>
      </c>
      <c r="BA16" s="167">
        <v>4093</v>
      </c>
      <c r="BB16" s="167">
        <v>0</v>
      </c>
      <c r="BC16" s="167">
        <v>0</v>
      </c>
      <c r="BD16" s="167">
        <v>10881</v>
      </c>
      <c r="BE16" s="167">
        <v>26076</v>
      </c>
      <c r="BF16" s="167">
        <v>0</v>
      </c>
      <c r="BG16" s="167">
        <v>182481</v>
      </c>
      <c r="BH16" s="167">
        <v>2487240</v>
      </c>
      <c r="BI16" s="167">
        <v>192886</v>
      </c>
      <c r="BJ16" s="167">
        <v>0</v>
      </c>
      <c r="BK16" s="167">
        <v>0</v>
      </c>
      <c r="BL16" s="167">
        <v>0</v>
      </c>
      <c r="BM16" s="167">
        <v>0</v>
      </c>
      <c r="BN16" s="167">
        <v>0</v>
      </c>
      <c r="BO16" s="167">
        <v>363049</v>
      </c>
      <c r="BP16" s="167">
        <v>0</v>
      </c>
      <c r="BQ16" s="167">
        <v>40494</v>
      </c>
      <c r="BR16" s="167">
        <v>83325</v>
      </c>
      <c r="BS16" s="167">
        <v>12652</v>
      </c>
      <c r="BT16" s="167">
        <v>1683</v>
      </c>
      <c r="BU16" s="167">
        <v>0</v>
      </c>
      <c r="BV16" s="167">
        <v>0</v>
      </c>
      <c r="BW16" s="167">
        <v>201812</v>
      </c>
      <c r="BX16" s="167">
        <v>0</v>
      </c>
      <c r="BY16" s="167">
        <v>0</v>
      </c>
      <c r="BZ16" s="167">
        <v>21837</v>
      </c>
      <c r="CA16" s="167">
        <v>43466</v>
      </c>
      <c r="CB16" s="167">
        <v>0</v>
      </c>
      <c r="CC16" s="167">
        <v>0</v>
      </c>
      <c r="CD16" s="167">
        <v>170116</v>
      </c>
      <c r="CE16" s="167">
        <v>0</v>
      </c>
      <c r="CF16" s="167">
        <v>0</v>
      </c>
      <c r="CG16" s="167">
        <v>0</v>
      </c>
      <c r="CH16" s="167">
        <v>0</v>
      </c>
      <c r="CI16" s="167">
        <v>0</v>
      </c>
      <c r="CJ16" s="167">
        <v>209778</v>
      </c>
      <c r="CK16" s="167">
        <v>0</v>
      </c>
      <c r="CL16" s="167">
        <v>0</v>
      </c>
      <c r="CM16" s="167">
        <v>1341098</v>
      </c>
      <c r="CN16" s="167">
        <v>3828338</v>
      </c>
      <c r="CO16" s="167">
        <v>262255</v>
      </c>
      <c r="CP16" s="167">
        <v>714549</v>
      </c>
      <c r="CQ16" s="167">
        <v>4427970</v>
      </c>
      <c r="CR16" s="167">
        <v>0</v>
      </c>
      <c r="CS16" s="167">
        <v>0</v>
      </c>
      <c r="CT16" s="167">
        <v>0</v>
      </c>
      <c r="CU16" s="167">
        <v>0</v>
      </c>
      <c r="CV16" s="167">
        <v>0</v>
      </c>
      <c r="CW16" s="167">
        <v>393680</v>
      </c>
      <c r="CX16" s="167">
        <v>810079</v>
      </c>
      <c r="CY16" s="167">
        <v>123004</v>
      </c>
      <c r="CZ16" s="167">
        <v>16359</v>
      </c>
      <c r="DA16" s="167">
        <v>0</v>
      </c>
      <c r="DB16" s="167">
        <v>0</v>
      </c>
      <c r="DC16" s="167">
        <v>0</v>
      </c>
      <c r="DD16" s="167">
        <v>0</v>
      </c>
      <c r="DE16" s="167">
        <v>0</v>
      </c>
      <c r="DF16" s="167">
        <v>0</v>
      </c>
      <c r="DG16" s="167">
        <v>120746</v>
      </c>
      <c r="DH16" s="167">
        <v>0</v>
      </c>
      <c r="DI16" s="167">
        <v>0</v>
      </c>
      <c r="DJ16" s="167">
        <v>6868642</v>
      </c>
      <c r="DK16" s="167">
        <v>0</v>
      </c>
      <c r="DL16" s="167">
        <v>0</v>
      </c>
      <c r="DM16" s="167">
        <v>0</v>
      </c>
      <c r="DN16" s="167">
        <v>0</v>
      </c>
      <c r="DO16" s="167">
        <v>0</v>
      </c>
      <c r="DP16" s="167">
        <v>0</v>
      </c>
      <c r="DQ16" s="167">
        <v>0</v>
      </c>
      <c r="DR16" s="167">
        <v>0</v>
      </c>
      <c r="DS16" s="167">
        <v>0</v>
      </c>
      <c r="DT16" s="167">
        <v>0</v>
      </c>
      <c r="DU16" s="167">
        <v>0</v>
      </c>
      <c r="DV16" s="167">
        <v>0</v>
      </c>
      <c r="DW16" s="167">
        <v>0</v>
      </c>
      <c r="DX16" s="167">
        <v>0</v>
      </c>
      <c r="DY16" s="167">
        <v>0</v>
      </c>
      <c r="DZ16" s="167">
        <v>0</v>
      </c>
      <c r="EA16" s="167">
        <v>0</v>
      </c>
      <c r="EB16" s="167">
        <v>0</v>
      </c>
      <c r="EC16" s="167">
        <v>0</v>
      </c>
      <c r="ED16" s="167">
        <v>10696980</v>
      </c>
    </row>
    <row r="17" spans="1:134" ht="13.8" x14ac:dyDescent="0.25">
      <c r="A17" s="163" t="s">
        <v>469</v>
      </c>
      <c r="B17" s="163" t="s">
        <v>152</v>
      </c>
      <c r="C17" s="164">
        <v>45473</v>
      </c>
      <c r="D17" s="167">
        <v>12952</v>
      </c>
      <c r="E17" s="167">
        <v>30577</v>
      </c>
      <c r="F17" s="167">
        <v>0</v>
      </c>
      <c r="G17" s="167">
        <v>25596</v>
      </c>
      <c r="H17" s="167">
        <v>31985</v>
      </c>
      <c r="I17" s="167">
        <v>-36294</v>
      </c>
      <c r="J17" s="167">
        <v>5369</v>
      </c>
      <c r="K17" s="167">
        <v>4917</v>
      </c>
      <c r="L17" s="167">
        <v>32707</v>
      </c>
      <c r="M17" s="167">
        <v>3066</v>
      </c>
      <c r="N17" s="167">
        <v>23544</v>
      </c>
      <c r="O17" s="167">
        <v>0</v>
      </c>
      <c r="P17" s="167">
        <v>199290</v>
      </c>
      <c r="Q17" s="167">
        <v>0</v>
      </c>
      <c r="R17" s="167">
        <v>44946</v>
      </c>
      <c r="S17" s="167">
        <v>0</v>
      </c>
      <c r="T17" s="167">
        <v>0</v>
      </c>
      <c r="U17" s="167">
        <v>0</v>
      </c>
      <c r="V17" s="167">
        <v>0</v>
      </c>
      <c r="W17" s="167">
        <v>0</v>
      </c>
      <c r="X17" s="167">
        <v>0</v>
      </c>
      <c r="Y17" s="167">
        <v>50088</v>
      </c>
      <c r="Z17" s="167">
        <v>15652</v>
      </c>
      <c r="AA17" s="167">
        <v>0</v>
      </c>
      <c r="AB17" s="167">
        <v>0</v>
      </c>
      <c r="AC17" s="167">
        <v>444395</v>
      </c>
      <c r="AD17" s="167">
        <v>0</v>
      </c>
      <c r="AE17" s="167">
        <v>0</v>
      </c>
      <c r="AF17" s="167">
        <v>51224</v>
      </c>
      <c r="AG17" s="167">
        <v>0</v>
      </c>
      <c r="AH17" s="167">
        <v>4014</v>
      </c>
      <c r="AI17" s="167">
        <v>2854</v>
      </c>
      <c r="AJ17" s="167">
        <v>1606</v>
      </c>
      <c r="AK17" s="167">
        <v>0</v>
      </c>
      <c r="AL17" s="167">
        <v>0</v>
      </c>
      <c r="AM17" s="167">
        <v>0</v>
      </c>
      <c r="AN17" s="167">
        <v>0</v>
      </c>
      <c r="AO17" s="167">
        <v>9164</v>
      </c>
      <c r="AP17" s="167">
        <v>1927</v>
      </c>
      <c r="AQ17" s="167">
        <v>47829</v>
      </c>
      <c r="AR17" s="167">
        <v>0</v>
      </c>
      <c r="AS17" s="167">
        <v>0</v>
      </c>
      <c r="AT17" s="167">
        <v>6822</v>
      </c>
      <c r="AU17" s="167">
        <v>0</v>
      </c>
      <c r="AV17" s="167">
        <v>0</v>
      </c>
      <c r="AW17" s="167">
        <v>0</v>
      </c>
      <c r="AX17" s="167">
        <v>125440</v>
      </c>
      <c r="AY17" s="167">
        <v>65715</v>
      </c>
      <c r="AZ17" s="167">
        <v>49332</v>
      </c>
      <c r="BA17" s="167">
        <v>1341</v>
      </c>
      <c r="BB17" s="167">
        <v>65842</v>
      </c>
      <c r="BC17" s="167">
        <v>2650</v>
      </c>
      <c r="BD17" s="167">
        <v>30703</v>
      </c>
      <c r="BE17" s="167">
        <v>74769</v>
      </c>
      <c r="BF17" s="167">
        <v>0</v>
      </c>
      <c r="BG17" s="167">
        <v>290352</v>
      </c>
      <c r="BH17" s="167">
        <v>860187</v>
      </c>
      <c r="BI17" s="167">
        <v>0</v>
      </c>
      <c r="BJ17" s="167">
        <v>0</v>
      </c>
      <c r="BK17" s="167">
        <v>0</v>
      </c>
      <c r="BL17" s="167">
        <v>0</v>
      </c>
      <c r="BM17" s="167">
        <v>0</v>
      </c>
      <c r="BN17" s="167">
        <v>0</v>
      </c>
      <c r="BO17" s="167">
        <v>0</v>
      </c>
      <c r="BP17" s="167">
        <v>0</v>
      </c>
      <c r="BQ17" s="167">
        <v>0</v>
      </c>
      <c r="BR17" s="167">
        <v>0</v>
      </c>
      <c r="BS17" s="167">
        <v>0</v>
      </c>
      <c r="BT17" s="167">
        <v>0</v>
      </c>
      <c r="BU17" s="167">
        <v>0</v>
      </c>
      <c r="BV17" s="167">
        <v>0</v>
      </c>
      <c r="BW17" s="167">
        <v>143692</v>
      </c>
      <c r="BX17" s="167">
        <v>0</v>
      </c>
      <c r="BY17" s="167">
        <v>0</v>
      </c>
      <c r="BZ17" s="167">
        <v>0</v>
      </c>
      <c r="CA17" s="167">
        <v>4214</v>
      </c>
      <c r="CB17" s="167">
        <v>0</v>
      </c>
      <c r="CC17" s="167">
        <v>0</v>
      </c>
      <c r="CD17" s="167">
        <v>62242</v>
      </c>
      <c r="CE17" s="167">
        <v>0</v>
      </c>
      <c r="CF17" s="167">
        <v>0</v>
      </c>
      <c r="CG17" s="167">
        <v>0</v>
      </c>
      <c r="CH17" s="167">
        <v>0</v>
      </c>
      <c r="CI17" s="167">
        <v>0</v>
      </c>
      <c r="CJ17" s="167">
        <v>7255</v>
      </c>
      <c r="CK17" s="167">
        <v>0</v>
      </c>
      <c r="CL17" s="167">
        <v>0</v>
      </c>
      <c r="CM17" s="167">
        <v>217403</v>
      </c>
      <c r="CN17" s="167">
        <v>1077590</v>
      </c>
      <c r="CO17" s="167">
        <v>121207</v>
      </c>
      <c r="CP17" s="167">
        <v>7577</v>
      </c>
      <c r="CQ17" s="167">
        <v>1960181</v>
      </c>
      <c r="CR17" s="167">
        <v>0</v>
      </c>
      <c r="CS17" s="167">
        <v>0</v>
      </c>
      <c r="CT17" s="167">
        <v>0</v>
      </c>
      <c r="CU17" s="167">
        <v>149316</v>
      </c>
      <c r="CV17" s="167">
        <v>0</v>
      </c>
      <c r="CW17" s="167">
        <v>175409</v>
      </c>
      <c r="CX17" s="167">
        <v>124725</v>
      </c>
      <c r="CY17" s="167">
        <v>70160</v>
      </c>
      <c r="CZ17" s="167">
        <v>10</v>
      </c>
      <c r="DA17" s="167">
        <v>0</v>
      </c>
      <c r="DB17" s="167">
        <v>4562</v>
      </c>
      <c r="DC17" s="167">
        <v>0</v>
      </c>
      <c r="DD17" s="167">
        <v>0</v>
      </c>
      <c r="DE17" s="167">
        <v>0</v>
      </c>
      <c r="DF17" s="167">
        <v>0</v>
      </c>
      <c r="DG17" s="167">
        <v>5990</v>
      </c>
      <c r="DH17" s="167">
        <v>0</v>
      </c>
      <c r="DI17" s="167">
        <v>0</v>
      </c>
      <c r="DJ17" s="167">
        <v>2619137</v>
      </c>
      <c r="DK17" s="167">
        <v>0</v>
      </c>
      <c r="DL17" s="167">
        <v>0</v>
      </c>
      <c r="DM17" s="167">
        <v>0</v>
      </c>
      <c r="DN17" s="167">
        <v>0</v>
      </c>
      <c r="DO17" s="167">
        <v>0</v>
      </c>
      <c r="DP17" s="167">
        <v>0</v>
      </c>
      <c r="DQ17" s="167">
        <v>0</v>
      </c>
      <c r="DR17" s="167">
        <v>0</v>
      </c>
      <c r="DS17" s="167">
        <v>0</v>
      </c>
      <c r="DT17" s="167">
        <v>0</v>
      </c>
      <c r="DU17" s="167">
        <v>0</v>
      </c>
      <c r="DV17" s="167">
        <v>0</v>
      </c>
      <c r="DW17" s="167">
        <v>0</v>
      </c>
      <c r="DX17" s="167">
        <v>0</v>
      </c>
      <c r="DY17" s="167">
        <v>0</v>
      </c>
      <c r="DZ17" s="167">
        <v>0</v>
      </c>
      <c r="EA17" s="167">
        <v>0</v>
      </c>
      <c r="EB17" s="167">
        <v>0</v>
      </c>
      <c r="EC17" s="167">
        <v>0</v>
      </c>
      <c r="ED17" s="167">
        <v>3696727</v>
      </c>
    </row>
    <row r="18" spans="1:134" ht="13.8" x14ac:dyDescent="0.25">
      <c r="A18" s="163" t="s">
        <v>153</v>
      </c>
      <c r="B18" s="169"/>
      <c r="C18" s="164">
        <v>45473</v>
      </c>
      <c r="D18" s="167">
        <v>101825</v>
      </c>
      <c r="E18" s="167">
        <v>597988</v>
      </c>
      <c r="F18" s="167">
        <v>0</v>
      </c>
      <c r="G18" s="167">
        <v>62390</v>
      </c>
      <c r="H18" s="167">
        <v>119086</v>
      </c>
      <c r="I18" s="167">
        <v>20590</v>
      </c>
      <c r="J18" s="167">
        <v>0</v>
      </c>
      <c r="K18" s="167">
        <v>0</v>
      </c>
      <c r="L18" s="167">
        <v>959</v>
      </c>
      <c r="M18" s="167">
        <v>58949</v>
      </c>
      <c r="N18" s="167">
        <v>22642</v>
      </c>
      <c r="O18" s="167">
        <v>0</v>
      </c>
      <c r="P18" s="167">
        <v>0</v>
      </c>
      <c r="Q18" s="167">
        <v>0</v>
      </c>
      <c r="R18" s="167">
        <v>25636</v>
      </c>
      <c r="S18" s="167">
        <v>7393</v>
      </c>
      <c r="T18" s="167">
        <v>0</v>
      </c>
      <c r="U18" s="167">
        <v>193648</v>
      </c>
      <c r="V18" s="167">
        <v>0</v>
      </c>
      <c r="W18" s="167">
        <v>11528</v>
      </c>
      <c r="X18" s="167">
        <v>0</v>
      </c>
      <c r="Y18" s="167">
        <v>14316</v>
      </c>
      <c r="Z18" s="167">
        <v>93340</v>
      </c>
      <c r="AA18" s="167">
        <v>2021</v>
      </c>
      <c r="AB18" s="167">
        <v>90137</v>
      </c>
      <c r="AC18" s="167">
        <v>1422448</v>
      </c>
      <c r="AD18" s="167">
        <v>0</v>
      </c>
      <c r="AE18" s="167">
        <v>0</v>
      </c>
      <c r="AF18" s="167">
        <v>161096</v>
      </c>
      <c r="AG18" s="167">
        <v>0</v>
      </c>
      <c r="AH18" s="167">
        <v>14362</v>
      </c>
      <c r="AI18" s="167">
        <v>27413</v>
      </c>
      <c r="AJ18" s="167">
        <v>4740</v>
      </c>
      <c r="AK18" s="167">
        <v>0</v>
      </c>
      <c r="AL18" s="167">
        <v>0</v>
      </c>
      <c r="AM18" s="167">
        <v>0</v>
      </c>
      <c r="AN18" s="167">
        <v>0</v>
      </c>
      <c r="AO18" s="167">
        <v>42871</v>
      </c>
      <c r="AP18" s="167">
        <v>18162</v>
      </c>
      <c r="AQ18" s="167">
        <v>178194</v>
      </c>
      <c r="AR18" s="167">
        <v>0</v>
      </c>
      <c r="AS18" s="167">
        <v>0</v>
      </c>
      <c r="AT18" s="167">
        <v>13380</v>
      </c>
      <c r="AU18" s="167">
        <v>38461</v>
      </c>
      <c r="AV18" s="167">
        <v>0</v>
      </c>
      <c r="AW18" s="167">
        <v>0</v>
      </c>
      <c r="AX18" s="167">
        <v>498679</v>
      </c>
      <c r="AY18" s="167">
        <v>281044</v>
      </c>
      <c r="AZ18" s="167">
        <v>0</v>
      </c>
      <c r="BA18" s="167">
        <v>36</v>
      </c>
      <c r="BB18" s="167">
        <v>5976</v>
      </c>
      <c r="BC18" s="167">
        <v>0</v>
      </c>
      <c r="BD18" s="167">
        <v>85344</v>
      </c>
      <c r="BE18" s="167">
        <v>44014</v>
      </c>
      <c r="BF18" s="167">
        <v>56619</v>
      </c>
      <c r="BG18" s="167">
        <v>473033</v>
      </c>
      <c r="BH18" s="167">
        <v>2394160</v>
      </c>
      <c r="BI18" s="167">
        <v>0</v>
      </c>
      <c r="BJ18" s="167">
        <v>0</v>
      </c>
      <c r="BK18" s="167">
        <v>0</v>
      </c>
      <c r="BL18" s="167">
        <v>0</v>
      </c>
      <c r="BM18" s="167">
        <v>650139</v>
      </c>
      <c r="BN18" s="167">
        <v>0</v>
      </c>
      <c r="BO18" s="167">
        <v>0</v>
      </c>
      <c r="BP18" s="167">
        <v>0</v>
      </c>
      <c r="BQ18" s="167">
        <v>57962</v>
      </c>
      <c r="BR18" s="167">
        <v>110633</v>
      </c>
      <c r="BS18" s="167">
        <v>19128</v>
      </c>
      <c r="BT18" s="167">
        <v>23494</v>
      </c>
      <c r="BU18" s="167">
        <v>0</v>
      </c>
      <c r="BV18" s="167">
        <v>0</v>
      </c>
      <c r="BW18" s="167">
        <v>122856</v>
      </c>
      <c r="BX18" s="167">
        <v>0</v>
      </c>
      <c r="BY18" s="167">
        <v>0</v>
      </c>
      <c r="BZ18" s="167">
        <v>0</v>
      </c>
      <c r="CA18" s="167">
        <v>17784</v>
      </c>
      <c r="CB18" s="167">
        <v>0</v>
      </c>
      <c r="CC18" s="167">
        <v>6590</v>
      </c>
      <c r="CD18" s="167">
        <v>233666</v>
      </c>
      <c r="CE18" s="167">
        <v>40973</v>
      </c>
      <c r="CF18" s="167">
        <v>0</v>
      </c>
      <c r="CG18" s="167">
        <v>0</v>
      </c>
      <c r="CH18" s="167">
        <v>0</v>
      </c>
      <c r="CI18" s="167">
        <v>0</v>
      </c>
      <c r="CJ18" s="167">
        <v>72391</v>
      </c>
      <c r="CK18" s="167">
        <v>0</v>
      </c>
      <c r="CL18" s="167">
        <v>0</v>
      </c>
      <c r="CM18" s="167">
        <v>1355616</v>
      </c>
      <c r="CN18" s="167">
        <v>3749776</v>
      </c>
      <c r="CO18" s="167">
        <v>598039</v>
      </c>
      <c r="CP18" s="167">
        <v>80807</v>
      </c>
      <c r="CQ18" s="167">
        <v>307941</v>
      </c>
      <c r="CR18" s="167">
        <v>0</v>
      </c>
      <c r="CS18" s="167">
        <v>0</v>
      </c>
      <c r="CT18" s="167">
        <v>0</v>
      </c>
      <c r="CU18" s="167">
        <v>2817908</v>
      </c>
      <c r="CV18" s="167">
        <v>0</v>
      </c>
      <c r="CW18" s="167">
        <v>339199</v>
      </c>
      <c r="CX18" s="167">
        <v>647439</v>
      </c>
      <c r="CY18" s="167">
        <v>111940</v>
      </c>
      <c r="CZ18" s="167">
        <v>0</v>
      </c>
      <c r="DA18" s="167">
        <v>6644</v>
      </c>
      <c r="DB18" s="167">
        <v>25877</v>
      </c>
      <c r="DC18" s="167">
        <v>0</v>
      </c>
      <c r="DD18" s="167">
        <v>0</v>
      </c>
      <c r="DE18" s="167">
        <v>0</v>
      </c>
      <c r="DF18" s="167">
        <v>1629963</v>
      </c>
      <c r="DG18" s="167">
        <v>0</v>
      </c>
      <c r="DH18" s="167">
        <v>0</v>
      </c>
      <c r="DI18" s="167">
        <v>0</v>
      </c>
      <c r="DJ18" s="167">
        <v>6565757</v>
      </c>
      <c r="DK18" s="167">
        <v>0</v>
      </c>
      <c r="DL18" s="167">
        <v>0</v>
      </c>
      <c r="DM18" s="167">
        <v>0</v>
      </c>
      <c r="DN18" s="167">
        <v>0</v>
      </c>
      <c r="DO18" s="167">
        <v>0</v>
      </c>
      <c r="DP18" s="167">
        <v>0</v>
      </c>
      <c r="DQ18" s="167">
        <v>0</v>
      </c>
      <c r="DR18" s="167">
        <v>0</v>
      </c>
      <c r="DS18" s="167">
        <v>0</v>
      </c>
      <c r="DT18" s="167">
        <v>0</v>
      </c>
      <c r="DU18" s="167">
        <v>0</v>
      </c>
      <c r="DV18" s="167">
        <v>0</v>
      </c>
      <c r="DW18" s="167">
        <v>0</v>
      </c>
      <c r="DX18" s="167">
        <v>0</v>
      </c>
      <c r="DY18" s="167">
        <v>0</v>
      </c>
      <c r="DZ18" s="167">
        <v>0</v>
      </c>
      <c r="EA18" s="167">
        <v>0</v>
      </c>
      <c r="EB18" s="167">
        <v>0</v>
      </c>
      <c r="EC18" s="167">
        <v>0</v>
      </c>
      <c r="ED18" s="167">
        <v>10315533</v>
      </c>
    </row>
    <row r="19" spans="1:134" ht="13.8" x14ac:dyDescent="0.25">
      <c r="A19" s="163" t="s">
        <v>154</v>
      </c>
      <c r="B19" s="163" t="s">
        <v>155</v>
      </c>
      <c r="C19" s="164">
        <v>45473</v>
      </c>
      <c r="D19" s="167">
        <v>11742</v>
      </c>
      <c r="E19" s="167">
        <v>115803</v>
      </c>
      <c r="F19" s="167">
        <v>0</v>
      </c>
      <c r="G19" s="167">
        <v>9712</v>
      </c>
      <c r="H19" s="167">
        <v>17938</v>
      </c>
      <c r="I19" s="167">
        <v>2680</v>
      </c>
      <c r="J19" s="167">
        <v>0</v>
      </c>
      <c r="K19" s="167">
        <v>702</v>
      </c>
      <c r="L19" s="167">
        <v>0</v>
      </c>
      <c r="M19" s="167">
        <v>15628</v>
      </c>
      <c r="N19" s="167">
        <v>7461</v>
      </c>
      <c r="O19" s="167">
        <v>0</v>
      </c>
      <c r="P19" s="167">
        <v>0</v>
      </c>
      <c r="Q19" s="167">
        <v>0</v>
      </c>
      <c r="R19" s="167">
        <v>6110</v>
      </c>
      <c r="S19" s="167">
        <v>1621</v>
      </c>
      <c r="T19" s="167">
        <v>11603</v>
      </c>
      <c r="U19" s="167">
        <v>0</v>
      </c>
      <c r="V19" s="167">
        <v>0</v>
      </c>
      <c r="W19" s="167">
        <v>1364</v>
      </c>
      <c r="X19" s="167">
        <v>0</v>
      </c>
      <c r="Y19" s="167">
        <v>0</v>
      </c>
      <c r="Z19" s="167">
        <v>5053</v>
      </c>
      <c r="AA19" s="167">
        <v>0</v>
      </c>
      <c r="AB19" s="167">
        <v>17652</v>
      </c>
      <c r="AC19" s="167">
        <v>225069</v>
      </c>
      <c r="AD19" s="167">
        <v>0</v>
      </c>
      <c r="AE19" s="167">
        <v>0</v>
      </c>
      <c r="AF19" s="167">
        <v>15907</v>
      </c>
      <c r="AG19" s="167">
        <v>0</v>
      </c>
      <c r="AH19" s="167">
        <v>1211</v>
      </c>
      <c r="AI19" s="167">
        <v>2237</v>
      </c>
      <c r="AJ19" s="167">
        <v>334</v>
      </c>
      <c r="AK19" s="167">
        <v>0</v>
      </c>
      <c r="AL19" s="167">
        <v>0</v>
      </c>
      <c r="AM19" s="167">
        <v>0</v>
      </c>
      <c r="AN19" s="167">
        <v>3972</v>
      </c>
      <c r="AO19" s="167">
        <v>0</v>
      </c>
      <c r="AP19" s="167">
        <v>195</v>
      </c>
      <c r="AQ19" s="167">
        <v>23490</v>
      </c>
      <c r="AR19" s="167">
        <v>0</v>
      </c>
      <c r="AS19" s="167">
        <v>0</v>
      </c>
      <c r="AT19" s="167">
        <v>0</v>
      </c>
      <c r="AU19" s="167">
        <v>10893</v>
      </c>
      <c r="AV19" s="167">
        <v>0</v>
      </c>
      <c r="AW19" s="167">
        <v>0</v>
      </c>
      <c r="AX19" s="167">
        <v>58239</v>
      </c>
      <c r="AY19" s="167">
        <v>24474</v>
      </c>
      <c r="AZ19" s="167">
        <v>1403</v>
      </c>
      <c r="BA19" s="167">
        <v>28</v>
      </c>
      <c r="BB19" s="167">
        <v>0</v>
      </c>
      <c r="BC19" s="167">
        <v>10580</v>
      </c>
      <c r="BD19" s="167">
        <v>44683</v>
      </c>
      <c r="BE19" s="167">
        <v>0</v>
      </c>
      <c r="BF19" s="167">
        <v>0</v>
      </c>
      <c r="BG19" s="167">
        <v>81168</v>
      </c>
      <c r="BH19" s="167">
        <v>364476</v>
      </c>
      <c r="BI19" s="167">
        <v>0</v>
      </c>
      <c r="BJ19" s="167">
        <v>0</v>
      </c>
      <c r="BK19" s="167">
        <v>0</v>
      </c>
      <c r="BL19" s="167">
        <v>0</v>
      </c>
      <c r="BM19" s="167">
        <v>0</v>
      </c>
      <c r="BN19" s="167">
        <v>0</v>
      </c>
      <c r="BO19" s="167">
        <v>0</v>
      </c>
      <c r="BP19" s="167">
        <v>0</v>
      </c>
      <c r="BQ19" s="167">
        <v>0</v>
      </c>
      <c r="BR19" s="167">
        <v>0</v>
      </c>
      <c r="BS19" s="167">
        <v>0</v>
      </c>
      <c r="BT19" s="167">
        <v>0</v>
      </c>
      <c r="BU19" s="167">
        <v>0</v>
      </c>
      <c r="BV19" s="167">
        <v>0</v>
      </c>
      <c r="BW19" s="167">
        <v>12620</v>
      </c>
      <c r="BX19" s="167">
        <v>0</v>
      </c>
      <c r="BY19" s="167">
        <v>0</v>
      </c>
      <c r="BZ19" s="167">
        <v>0</v>
      </c>
      <c r="CA19" s="167">
        <v>112</v>
      </c>
      <c r="CB19" s="167">
        <v>0</v>
      </c>
      <c r="CC19" s="167">
        <v>0</v>
      </c>
      <c r="CD19" s="167">
        <v>42468</v>
      </c>
      <c r="CE19" s="167">
        <v>0</v>
      </c>
      <c r="CF19" s="167">
        <v>0</v>
      </c>
      <c r="CG19" s="167">
        <v>0</v>
      </c>
      <c r="CH19" s="167">
        <v>0</v>
      </c>
      <c r="CI19" s="167">
        <v>0</v>
      </c>
      <c r="CJ19" s="167">
        <v>0</v>
      </c>
      <c r="CK19" s="167">
        <v>4439</v>
      </c>
      <c r="CL19" s="167">
        <v>0</v>
      </c>
      <c r="CM19" s="167">
        <v>59639</v>
      </c>
      <c r="CN19" s="167">
        <v>424115</v>
      </c>
      <c r="CO19" s="167">
        <v>106410</v>
      </c>
      <c r="CP19" s="167">
        <v>0</v>
      </c>
      <c r="CQ19" s="167">
        <v>516835</v>
      </c>
      <c r="CR19" s="167">
        <v>0</v>
      </c>
      <c r="CS19" s="167">
        <v>0</v>
      </c>
      <c r="CT19" s="167">
        <v>0</v>
      </c>
      <c r="CU19" s="167">
        <v>0</v>
      </c>
      <c r="CV19" s="167">
        <v>0</v>
      </c>
      <c r="CW19" s="167">
        <v>47456</v>
      </c>
      <c r="CX19" s="167">
        <v>87655</v>
      </c>
      <c r="CY19" s="167">
        <v>13095</v>
      </c>
      <c r="CZ19" s="167">
        <v>1685</v>
      </c>
      <c r="DA19" s="167">
        <v>0</v>
      </c>
      <c r="DB19" s="167">
        <v>3488</v>
      </c>
      <c r="DC19" s="167">
        <v>0</v>
      </c>
      <c r="DD19" s="167">
        <v>0</v>
      </c>
      <c r="DE19" s="167">
        <v>0</v>
      </c>
      <c r="DF19" s="167">
        <v>698798</v>
      </c>
      <c r="DG19" s="167">
        <v>0</v>
      </c>
      <c r="DH19" s="167">
        <v>0</v>
      </c>
      <c r="DI19" s="167">
        <v>0</v>
      </c>
      <c r="DJ19" s="167">
        <v>1475422</v>
      </c>
      <c r="DK19" s="167">
        <v>0</v>
      </c>
      <c r="DL19" s="167">
        <v>0</v>
      </c>
      <c r="DM19" s="167">
        <v>0</v>
      </c>
      <c r="DN19" s="167">
        <v>0</v>
      </c>
      <c r="DO19" s="167">
        <v>0</v>
      </c>
      <c r="DP19" s="167">
        <v>0</v>
      </c>
      <c r="DQ19" s="167">
        <v>0</v>
      </c>
      <c r="DR19" s="167">
        <v>0</v>
      </c>
      <c r="DS19" s="167">
        <v>0</v>
      </c>
      <c r="DT19" s="167">
        <v>0</v>
      </c>
      <c r="DU19" s="167">
        <v>0</v>
      </c>
      <c r="DV19" s="167">
        <v>0</v>
      </c>
      <c r="DW19" s="167">
        <v>0</v>
      </c>
      <c r="DX19" s="167">
        <v>0</v>
      </c>
      <c r="DY19" s="167">
        <v>0</v>
      </c>
      <c r="DZ19" s="167">
        <v>0</v>
      </c>
      <c r="EA19" s="167">
        <v>0</v>
      </c>
      <c r="EB19" s="167">
        <v>0</v>
      </c>
      <c r="EC19" s="167">
        <v>0</v>
      </c>
      <c r="ED19" s="167">
        <v>1899537</v>
      </c>
    </row>
    <row r="20" spans="1:134" ht="13.8" x14ac:dyDescent="0.25">
      <c r="A20" s="163" t="s">
        <v>156</v>
      </c>
      <c r="B20" s="163" t="s">
        <v>155</v>
      </c>
      <c r="C20" s="164">
        <v>45473</v>
      </c>
      <c r="D20" s="167">
        <v>12607</v>
      </c>
      <c r="E20" s="167">
        <v>124334</v>
      </c>
      <c r="F20" s="167">
        <v>0</v>
      </c>
      <c r="G20" s="167">
        <v>10310</v>
      </c>
      <c r="H20" s="167">
        <v>22174</v>
      </c>
      <c r="I20" s="167">
        <v>2864</v>
      </c>
      <c r="J20" s="167">
        <v>0</v>
      </c>
      <c r="K20" s="167">
        <v>893</v>
      </c>
      <c r="L20" s="167">
        <v>0</v>
      </c>
      <c r="M20" s="167">
        <v>14602</v>
      </c>
      <c r="N20" s="167">
        <v>7537</v>
      </c>
      <c r="O20" s="167">
        <v>0</v>
      </c>
      <c r="P20" s="167">
        <v>0</v>
      </c>
      <c r="Q20" s="167">
        <v>0</v>
      </c>
      <c r="R20" s="167">
        <v>6797</v>
      </c>
      <c r="S20" s="167">
        <v>1691</v>
      </c>
      <c r="T20" s="167">
        <v>12969</v>
      </c>
      <c r="U20" s="167">
        <v>0</v>
      </c>
      <c r="V20" s="167">
        <v>0</v>
      </c>
      <c r="W20" s="167">
        <v>1461</v>
      </c>
      <c r="X20" s="167">
        <v>0</v>
      </c>
      <c r="Y20" s="167">
        <v>0</v>
      </c>
      <c r="Z20" s="167">
        <v>5139</v>
      </c>
      <c r="AA20" s="167">
        <v>0</v>
      </c>
      <c r="AB20" s="167">
        <v>20015</v>
      </c>
      <c r="AC20" s="167">
        <v>243393</v>
      </c>
      <c r="AD20" s="167">
        <v>0</v>
      </c>
      <c r="AE20" s="167">
        <v>0</v>
      </c>
      <c r="AF20" s="167">
        <v>17079</v>
      </c>
      <c r="AG20" s="167">
        <v>0</v>
      </c>
      <c r="AH20" s="167">
        <v>1286</v>
      </c>
      <c r="AI20" s="167">
        <v>2765</v>
      </c>
      <c r="AJ20" s="167">
        <v>357</v>
      </c>
      <c r="AK20" s="167">
        <v>0</v>
      </c>
      <c r="AL20" s="167">
        <v>0</v>
      </c>
      <c r="AM20" s="167">
        <v>0</v>
      </c>
      <c r="AN20" s="167">
        <v>3931</v>
      </c>
      <c r="AO20" s="167">
        <v>0</v>
      </c>
      <c r="AP20" s="167">
        <v>195</v>
      </c>
      <c r="AQ20" s="167">
        <v>22367</v>
      </c>
      <c r="AR20" s="167">
        <v>0</v>
      </c>
      <c r="AS20" s="167">
        <v>0</v>
      </c>
      <c r="AT20" s="167">
        <v>0</v>
      </c>
      <c r="AU20" s="167">
        <v>11693</v>
      </c>
      <c r="AV20" s="167">
        <v>0</v>
      </c>
      <c r="AW20" s="167">
        <v>0</v>
      </c>
      <c r="AX20" s="167">
        <v>59673</v>
      </c>
      <c r="AY20" s="167">
        <v>21974</v>
      </c>
      <c r="AZ20" s="167">
        <v>1506</v>
      </c>
      <c r="BA20" s="167">
        <v>30</v>
      </c>
      <c r="BB20" s="167">
        <v>0</v>
      </c>
      <c r="BC20" s="167">
        <v>11322</v>
      </c>
      <c r="BD20" s="167">
        <v>46618</v>
      </c>
      <c r="BE20" s="167">
        <v>0</v>
      </c>
      <c r="BF20" s="167">
        <v>0</v>
      </c>
      <c r="BG20" s="167">
        <v>81450</v>
      </c>
      <c r="BH20" s="167">
        <v>384516</v>
      </c>
      <c r="BI20" s="167">
        <v>0</v>
      </c>
      <c r="BJ20" s="167">
        <v>0</v>
      </c>
      <c r="BK20" s="167">
        <v>0</v>
      </c>
      <c r="BL20" s="167">
        <v>0</v>
      </c>
      <c r="BM20" s="167">
        <v>0</v>
      </c>
      <c r="BN20" s="167">
        <v>0</v>
      </c>
      <c r="BO20" s="167">
        <v>0</v>
      </c>
      <c r="BP20" s="167">
        <v>0</v>
      </c>
      <c r="BQ20" s="167">
        <v>0</v>
      </c>
      <c r="BR20" s="167">
        <v>0</v>
      </c>
      <c r="BS20" s="167">
        <v>0</v>
      </c>
      <c r="BT20" s="167">
        <v>0</v>
      </c>
      <c r="BU20" s="167">
        <v>0</v>
      </c>
      <c r="BV20" s="167">
        <v>0</v>
      </c>
      <c r="BW20" s="167">
        <v>11635</v>
      </c>
      <c r="BX20" s="167">
        <v>0</v>
      </c>
      <c r="BY20" s="167">
        <v>0</v>
      </c>
      <c r="BZ20" s="167">
        <v>0</v>
      </c>
      <c r="CA20" s="167">
        <v>108</v>
      </c>
      <c r="CB20" s="167">
        <v>0</v>
      </c>
      <c r="CC20" s="167">
        <v>0</v>
      </c>
      <c r="CD20" s="167">
        <v>42080</v>
      </c>
      <c r="CE20" s="167">
        <v>0</v>
      </c>
      <c r="CF20" s="167">
        <v>0</v>
      </c>
      <c r="CG20" s="167">
        <v>0</v>
      </c>
      <c r="CH20" s="167">
        <v>0</v>
      </c>
      <c r="CI20" s="167">
        <v>0</v>
      </c>
      <c r="CJ20" s="167">
        <v>0</v>
      </c>
      <c r="CK20" s="167">
        <v>4962</v>
      </c>
      <c r="CL20" s="167">
        <v>0</v>
      </c>
      <c r="CM20" s="167">
        <v>58785</v>
      </c>
      <c r="CN20" s="167">
        <v>443301</v>
      </c>
      <c r="CO20" s="167">
        <v>114250</v>
      </c>
      <c r="CP20" s="167">
        <v>0</v>
      </c>
      <c r="CQ20" s="167">
        <v>554912</v>
      </c>
      <c r="CR20" s="167">
        <v>0</v>
      </c>
      <c r="CS20" s="167">
        <v>0</v>
      </c>
      <c r="CT20" s="167">
        <v>0</v>
      </c>
      <c r="CU20" s="167">
        <v>0</v>
      </c>
      <c r="CV20" s="167">
        <v>0</v>
      </c>
      <c r="CW20" s="167">
        <v>50381</v>
      </c>
      <c r="CX20" s="167">
        <v>108352</v>
      </c>
      <c r="CY20" s="167">
        <v>13996</v>
      </c>
      <c r="CZ20" s="167">
        <v>2128</v>
      </c>
      <c r="DA20" s="167">
        <v>0</v>
      </c>
      <c r="DB20" s="167">
        <v>4423</v>
      </c>
      <c r="DC20" s="167">
        <v>0</v>
      </c>
      <c r="DD20" s="167">
        <v>0</v>
      </c>
      <c r="DE20" s="167">
        <v>0</v>
      </c>
      <c r="DF20" s="167">
        <v>393682</v>
      </c>
      <c r="DG20" s="167">
        <v>0</v>
      </c>
      <c r="DH20" s="167">
        <v>0</v>
      </c>
      <c r="DI20" s="167">
        <v>0</v>
      </c>
      <c r="DJ20" s="167">
        <v>1242124</v>
      </c>
      <c r="DK20" s="167">
        <v>0</v>
      </c>
      <c r="DL20" s="167">
        <v>0</v>
      </c>
      <c r="DM20" s="167">
        <v>0</v>
      </c>
      <c r="DN20" s="167">
        <v>0</v>
      </c>
      <c r="DO20" s="167">
        <v>0</v>
      </c>
      <c r="DP20" s="167">
        <v>0</v>
      </c>
      <c r="DQ20" s="167">
        <v>0</v>
      </c>
      <c r="DR20" s="167">
        <v>0</v>
      </c>
      <c r="DS20" s="167">
        <v>0</v>
      </c>
      <c r="DT20" s="167">
        <v>0</v>
      </c>
      <c r="DU20" s="167">
        <v>0</v>
      </c>
      <c r="DV20" s="167">
        <v>0</v>
      </c>
      <c r="DW20" s="167">
        <v>0</v>
      </c>
      <c r="DX20" s="167">
        <v>0</v>
      </c>
      <c r="DY20" s="167">
        <v>0</v>
      </c>
      <c r="DZ20" s="167">
        <v>0</v>
      </c>
      <c r="EA20" s="167">
        <v>0</v>
      </c>
      <c r="EB20" s="167">
        <v>0</v>
      </c>
      <c r="EC20" s="167">
        <v>0</v>
      </c>
      <c r="ED20" s="167">
        <v>1685425</v>
      </c>
    </row>
    <row r="21" spans="1:134" ht="13.8" x14ac:dyDescent="0.25">
      <c r="A21" s="163" t="s">
        <v>157</v>
      </c>
      <c r="B21" s="163" t="s">
        <v>155</v>
      </c>
      <c r="C21" s="164">
        <v>45473</v>
      </c>
      <c r="D21" s="167">
        <v>9337</v>
      </c>
      <c r="E21" s="167">
        <v>92083</v>
      </c>
      <c r="F21" s="167">
        <v>0</v>
      </c>
      <c r="G21" s="167">
        <v>8023</v>
      </c>
      <c r="H21" s="167">
        <v>15583</v>
      </c>
      <c r="I21" s="167">
        <v>2130</v>
      </c>
      <c r="J21" s="167">
        <v>0</v>
      </c>
      <c r="K21" s="167">
        <v>818</v>
      </c>
      <c r="L21" s="167">
        <v>0</v>
      </c>
      <c r="M21" s="167">
        <v>12789</v>
      </c>
      <c r="N21" s="167">
        <v>7202</v>
      </c>
      <c r="O21" s="167">
        <v>0</v>
      </c>
      <c r="P21" s="167">
        <v>0</v>
      </c>
      <c r="Q21" s="167">
        <v>0</v>
      </c>
      <c r="R21" s="167">
        <v>5063</v>
      </c>
      <c r="S21" s="167">
        <v>1234</v>
      </c>
      <c r="T21" s="167">
        <v>11344</v>
      </c>
      <c r="U21" s="167">
        <v>0</v>
      </c>
      <c r="V21" s="167">
        <v>0</v>
      </c>
      <c r="W21" s="167">
        <v>1066</v>
      </c>
      <c r="X21" s="167">
        <v>0</v>
      </c>
      <c r="Y21" s="167">
        <v>0</v>
      </c>
      <c r="Z21" s="167">
        <v>4544</v>
      </c>
      <c r="AA21" s="167">
        <v>0</v>
      </c>
      <c r="AB21" s="167">
        <v>17031</v>
      </c>
      <c r="AC21" s="167">
        <v>188247</v>
      </c>
      <c r="AD21" s="167">
        <v>0</v>
      </c>
      <c r="AE21" s="167">
        <v>0</v>
      </c>
      <c r="AF21" s="167">
        <v>12649</v>
      </c>
      <c r="AG21" s="167">
        <v>0</v>
      </c>
      <c r="AH21" s="167">
        <v>1001</v>
      </c>
      <c r="AI21" s="167">
        <v>1943</v>
      </c>
      <c r="AJ21" s="167">
        <v>266</v>
      </c>
      <c r="AK21" s="167">
        <v>0</v>
      </c>
      <c r="AL21" s="167">
        <v>0</v>
      </c>
      <c r="AM21" s="167">
        <v>0</v>
      </c>
      <c r="AN21" s="167">
        <v>4367</v>
      </c>
      <c r="AO21" s="167">
        <v>0</v>
      </c>
      <c r="AP21" s="167">
        <v>195</v>
      </c>
      <c r="AQ21" s="167">
        <v>22627</v>
      </c>
      <c r="AR21" s="167">
        <v>0</v>
      </c>
      <c r="AS21" s="167">
        <v>0</v>
      </c>
      <c r="AT21" s="167">
        <v>0</v>
      </c>
      <c r="AU21" s="167">
        <v>11797</v>
      </c>
      <c r="AV21" s="167">
        <v>0</v>
      </c>
      <c r="AW21" s="167">
        <v>0</v>
      </c>
      <c r="AX21" s="167">
        <v>54845</v>
      </c>
      <c r="AY21" s="167">
        <v>22492</v>
      </c>
      <c r="AZ21" s="167">
        <v>1063</v>
      </c>
      <c r="BA21" s="167">
        <v>21</v>
      </c>
      <c r="BB21" s="167">
        <v>0</v>
      </c>
      <c r="BC21" s="167">
        <v>7999</v>
      </c>
      <c r="BD21" s="167">
        <v>37559</v>
      </c>
      <c r="BE21" s="167">
        <v>0</v>
      </c>
      <c r="BF21" s="167">
        <v>0</v>
      </c>
      <c r="BG21" s="167">
        <v>69134</v>
      </c>
      <c r="BH21" s="167">
        <v>312226</v>
      </c>
      <c r="BI21" s="167">
        <v>0</v>
      </c>
      <c r="BJ21" s="167">
        <v>0</v>
      </c>
      <c r="BK21" s="167">
        <v>0</v>
      </c>
      <c r="BL21" s="167">
        <v>0</v>
      </c>
      <c r="BM21" s="167">
        <v>0</v>
      </c>
      <c r="BN21" s="167">
        <v>0</v>
      </c>
      <c r="BO21" s="167">
        <v>0</v>
      </c>
      <c r="BP21" s="167">
        <v>0</v>
      </c>
      <c r="BQ21" s="167">
        <v>0</v>
      </c>
      <c r="BR21" s="167">
        <v>0</v>
      </c>
      <c r="BS21" s="167">
        <v>0</v>
      </c>
      <c r="BT21" s="167">
        <v>0</v>
      </c>
      <c r="BU21" s="167">
        <v>0</v>
      </c>
      <c r="BV21" s="167">
        <v>0</v>
      </c>
      <c r="BW21" s="167">
        <v>5349</v>
      </c>
      <c r="BX21" s="167">
        <v>0</v>
      </c>
      <c r="BY21" s="167">
        <v>0</v>
      </c>
      <c r="BZ21" s="167">
        <v>0</v>
      </c>
      <c r="CA21" s="167">
        <v>167</v>
      </c>
      <c r="CB21" s="167">
        <v>0</v>
      </c>
      <c r="CC21" s="167">
        <v>0</v>
      </c>
      <c r="CD21" s="167">
        <v>43522</v>
      </c>
      <c r="CE21" s="167">
        <v>0</v>
      </c>
      <c r="CF21" s="167">
        <v>0</v>
      </c>
      <c r="CG21" s="167">
        <v>0</v>
      </c>
      <c r="CH21" s="167">
        <v>0</v>
      </c>
      <c r="CI21" s="167">
        <v>0</v>
      </c>
      <c r="CJ21" s="167">
        <v>0</v>
      </c>
      <c r="CK21" s="167">
        <v>3567</v>
      </c>
      <c r="CL21" s="167">
        <v>0</v>
      </c>
      <c r="CM21" s="167">
        <v>52605</v>
      </c>
      <c r="CN21" s="167">
        <v>364831</v>
      </c>
      <c r="CO21" s="167">
        <v>84614</v>
      </c>
      <c r="CP21" s="167">
        <v>0</v>
      </c>
      <c r="CQ21" s="167">
        <v>410974</v>
      </c>
      <c r="CR21" s="167">
        <v>0</v>
      </c>
      <c r="CS21" s="167">
        <v>0</v>
      </c>
      <c r="CT21" s="167">
        <v>0</v>
      </c>
      <c r="CU21" s="167">
        <v>0</v>
      </c>
      <c r="CV21" s="167">
        <v>0</v>
      </c>
      <c r="CW21" s="167">
        <v>39203</v>
      </c>
      <c r="CX21" s="167">
        <v>76145</v>
      </c>
      <c r="CY21" s="167">
        <v>10408</v>
      </c>
      <c r="CZ21" s="167">
        <v>1930</v>
      </c>
      <c r="DA21" s="167">
        <v>0</v>
      </c>
      <c r="DB21" s="167">
        <v>3101</v>
      </c>
      <c r="DC21" s="167">
        <v>0</v>
      </c>
      <c r="DD21" s="167">
        <v>0</v>
      </c>
      <c r="DE21" s="167">
        <v>0</v>
      </c>
      <c r="DF21" s="167">
        <v>445210</v>
      </c>
      <c r="DG21" s="167">
        <v>0</v>
      </c>
      <c r="DH21" s="167">
        <v>0</v>
      </c>
      <c r="DI21" s="167">
        <v>0</v>
      </c>
      <c r="DJ21" s="167">
        <v>1071585</v>
      </c>
      <c r="DK21" s="167">
        <v>0</v>
      </c>
      <c r="DL21" s="167">
        <v>0</v>
      </c>
      <c r="DM21" s="167">
        <v>0</v>
      </c>
      <c r="DN21" s="167">
        <v>0</v>
      </c>
      <c r="DO21" s="167">
        <v>0</v>
      </c>
      <c r="DP21" s="167">
        <v>0</v>
      </c>
      <c r="DQ21" s="167">
        <v>0</v>
      </c>
      <c r="DR21" s="167">
        <v>0</v>
      </c>
      <c r="DS21" s="167">
        <v>0</v>
      </c>
      <c r="DT21" s="167">
        <v>0</v>
      </c>
      <c r="DU21" s="167">
        <v>0</v>
      </c>
      <c r="DV21" s="167">
        <v>0</v>
      </c>
      <c r="DW21" s="167">
        <v>0</v>
      </c>
      <c r="DX21" s="167">
        <v>0</v>
      </c>
      <c r="DY21" s="167">
        <v>0</v>
      </c>
      <c r="DZ21" s="167">
        <v>0</v>
      </c>
      <c r="EA21" s="167">
        <v>0</v>
      </c>
      <c r="EB21" s="167">
        <v>0</v>
      </c>
      <c r="EC21" s="167">
        <v>0</v>
      </c>
      <c r="ED21" s="167">
        <v>1436416</v>
      </c>
    </row>
    <row r="22" spans="1:134" ht="13.8" x14ac:dyDescent="0.25">
      <c r="A22" s="163" t="s">
        <v>158</v>
      </c>
      <c r="B22" s="163" t="s">
        <v>159</v>
      </c>
      <c r="C22" s="164">
        <v>45473</v>
      </c>
      <c r="D22" s="167">
        <v>14186</v>
      </c>
      <c r="E22" s="167">
        <v>36180</v>
      </c>
      <c r="F22" s="167">
        <v>0</v>
      </c>
      <c r="G22" s="167">
        <v>4586</v>
      </c>
      <c r="H22" s="167">
        <v>8937</v>
      </c>
      <c r="I22" s="167">
        <v>722</v>
      </c>
      <c r="J22" s="167">
        <v>0</v>
      </c>
      <c r="K22" s="167">
        <v>0</v>
      </c>
      <c r="L22" s="167">
        <v>0</v>
      </c>
      <c r="M22" s="167">
        <v>630</v>
      </c>
      <c r="N22" s="167">
        <v>2910</v>
      </c>
      <c r="O22" s="167">
        <v>263</v>
      </c>
      <c r="P22" s="167">
        <v>0</v>
      </c>
      <c r="Q22" s="167">
        <v>0</v>
      </c>
      <c r="R22" s="167">
        <v>7929</v>
      </c>
      <c r="S22" s="167">
        <v>0</v>
      </c>
      <c r="T22" s="167">
        <v>0</v>
      </c>
      <c r="U22" s="167">
        <v>0</v>
      </c>
      <c r="V22" s="167">
        <v>0</v>
      </c>
      <c r="W22" s="167">
        <v>1926</v>
      </c>
      <c r="X22" s="167">
        <v>0</v>
      </c>
      <c r="Y22" s="167">
        <v>9339</v>
      </c>
      <c r="Z22" s="167">
        <v>1846</v>
      </c>
      <c r="AA22" s="167">
        <v>9324</v>
      </c>
      <c r="AB22" s="167">
        <v>727</v>
      </c>
      <c r="AC22" s="167">
        <v>99505</v>
      </c>
      <c r="AD22" s="167">
        <v>0</v>
      </c>
      <c r="AE22" s="167">
        <v>0</v>
      </c>
      <c r="AF22" s="167">
        <v>13419</v>
      </c>
      <c r="AG22" s="167">
        <v>0</v>
      </c>
      <c r="AH22" s="167">
        <v>977</v>
      </c>
      <c r="AI22" s="167">
        <v>1905</v>
      </c>
      <c r="AJ22" s="167">
        <v>154</v>
      </c>
      <c r="AK22" s="167">
        <v>0</v>
      </c>
      <c r="AL22" s="167">
        <v>0</v>
      </c>
      <c r="AM22" s="167">
        <v>0</v>
      </c>
      <c r="AN22" s="167">
        <v>0</v>
      </c>
      <c r="AO22" s="167">
        <v>3410</v>
      </c>
      <c r="AP22" s="167">
        <v>17268</v>
      </c>
      <c r="AQ22" s="167">
        <v>14196</v>
      </c>
      <c r="AR22" s="167">
        <v>0</v>
      </c>
      <c r="AS22" s="167">
        <v>0</v>
      </c>
      <c r="AT22" s="167">
        <v>8941</v>
      </c>
      <c r="AU22" s="167">
        <v>63</v>
      </c>
      <c r="AV22" s="167">
        <v>0</v>
      </c>
      <c r="AW22" s="167">
        <v>6570</v>
      </c>
      <c r="AX22" s="167">
        <v>66903</v>
      </c>
      <c r="AY22" s="167">
        <v>16999</v>
      </c>
      <c r="AZ22" s="167">
        <v>0</v>
      </c>
      <c r="BA22" s="167">
        <v>1283</v>
      </c>
      <c r="BB22" s="167">
        <v>0</v>
      </c>
      <c r="BC22" s="167">
        <v>892</v>
      </c>
      <c r="BD22" s="167">
        <v>6503</v>
      </c>
      <c r="BE22" s="167">
        <v>0</v>
      </c>
      <c r="BF22" s="167">
        <v>0</v>
      </c>
      <c r="BG22" s="167">
        <v>25677</v>
      </c>
      <c r="BH22" s="167">
        <v>192085</v>
      </c>
      <c r="BI22" s="167">
        <v>8915</v>
      </c>
      <c r="BJ22" s="167">
        <v>0</v>
      </c>
      <c r="BK22" s="167">
        <v>0</v>
      </c>
      <c r="BL22" s="167">
        <v>388</v>
      </c>
      <c r="BM22" s="167">
        <v>1557</v>
      </c>
      <c r="BN22" s="167">
        <v>0</v>
      </c>
      <c r="BO22" s="167">
        <v>0</v>
      </c>
      <c r="BP22" s="167">
        <v>0</v>
      </c>
      <c r="BQ22" s="167">
        <v>0</v>
      </c>
      <c r="BR22" s="167">
        <v>0</v>
      </c>
      <c r="BS22" s="167">
        <v>0</v>
      </c>
      <c r="BT22" s="167">
        <v>0</v>
      </c>
      <c r="BU22" s="167">
        <v>0</v>
      </c>
      <c r="BV22" s="167">
        <v>0</v>
      </c>
      <c r="BW22" s="167">
        <v>7852</v>
      </c>
      <c r="BX22" s="167">
        <v>0</v>
      </c>
      <c r="BY22" s="167">
        <v>0</v>
      </c>
      <c r="BZ22" s="167">
        <v>436</v>
      </c>
      <c r="CA22" s="167">
        <v>2770</v>
      </c>
      <c r="CB22" s="167">
        <v>3122</v>
      </c>
      <c r="CC22" s="167">
        <v>0</v>
      </c>
      <c r="CD22" s="167">
        <v>14330</v>
      </c>
      <c r="CE22" s="167">
        <v>115</v>
      </c>
      <c r="CF22" s="167">
        <v>0</v>
      </c>
      <c r="CG22" s="167">
        <v>0</v>
      </c>
      <c r="CH22" s="167">
        <v>0</v>
      </c>
      <c r="CI22" s="167">
        <v>1295</v>
      </c>
      <c r="CJ22" s="167">
        <v>0</v>
      </c>
      <c r="CK22" s="167">
        <v>0</v>
      </c>
      <c r="CL22" s="167">
        <v>0</v>
      </c>
      <c r="CM22" s="167">
        <v>40780</v>
      </c>
      <c r="CN22" s="167">
        <v>232865</v>
      </c>
      <c r="CO22" s="167">
        <v>24449</v>
      </c>
      <c r="CP22" s="167">
        <v>9488</v>
      </c>
      <c r="CQ22" s="167">
        <v>0</v>
      </c>
      <c r="CR22" s="167">
        <v>0</v>
      </c>
      <c r="CS22" s="167">
        <v>8853</v>
      </c>
      <c r="CT22" s="167">
        <v>0</v>
      </c>
      <c r="CU22" s="167">
        <v>300368</v>
      </c>
      <c r="CV22" s="167">
        <v>2427</v>
      </c>
      <c r="CW22" s="167">
        <v>28995</v>
      </c>
      <c r="CX22" s="167">
        <v>56509</v>
      </c>
      <c r="CY22" s="167">
        <v>4568</v>
      </c>
      <c r="CZ22" s="167">
        <v>5720</v>
      </c>
      <c r="DA22" s="167">
        <v>0</v>
      </c>
      <c r="DB22" s="167">
        <v>4444</v>
      </c>
      <c r="DC22" s="167">
        <v>0</v>
      </c>
      <c r="DD22" s="167">
        <v>0</v>
      </c>
      <c r="DE22" s="167">
        <v>0</v>
      </c>
      <c r="DF22" s="167">
        <v>0</v>
      </c>
      <c r="DG22" s="167">
        <v>0</v>
      </c>
      <c r="DH22" s="167">
        <v>0</v>
      </c>
      <c r="DI22" s="167">
        <v>0</v>
      </c>
      <c r="DJ22" s="167">
        <v>445821</v>
      </c>
      <c r="DK22" s="167">
        <v>0</v>
      </c>
      <c r="DL22" s="167">
        <v>0</v>
      </c>
      <c r="DM22" s="167">
        <v>0</v>
      </c>
      <c r="DN22" s="167">
        <v>0</v>
      </c>
      <c r="DO22" s="167">
        <v>0</v>
      </c>
      <c r="DP22" s="167">
        <v>0</v>
      </c>
      <c r="DQ22" s="167">
        <v>0</v>
      </c>
      <c r="DR22" s="167">
        <v>0</v>
      </c>
      <c r="DS22" s="167">
        <v>0</v>
      </c>
      <c r="DT22" s="167">
        <v>0</v>
      </c>
      <c r="DU22" s="167">
        <v>0</v>
      </c>
      <c r="DV22" s="167">
        <v>0</v>
      </c>
      <c r="DW22" s="167">
        <v>0</v>
      </c>
      <c r="DX22" s="167">
        <v>0</v>
      </c>
      <c r="DY22" s="167">
        <v>0</v>
      </c>
      <c r="DZ22" s="167">
        <v>0</v>
      </c>
      <c r="EA22" s="167">
        <v>0</v>
      </c>
      <c r="EB22" s="167">
        <v>637</v>
      </c>
      <c r="EC22" s="167">
        <v>637</v>
      </c>
      <c r="ED22" s="167">
        <v>679323</v>
      </c>
    </row>
    <row r="23" spans="1:134" ht="13.8" x14ac:dyDescent="0.25">
      <c r="A23" s="163" t="s">
        <v>160</v>
      </c>
      <c r="B23" s="163" t="s">
        <v>159</v>
      </c>
      <c r="C23" s="164">
        <v>45473</v>
      </c>
      <c r="D23" s="167">
        <v>14186</v>
      </c>
      <c r="E23" s="167">
        <v>36180</v>
      </c>
      <c r="F23" s="167">
        <v>0</v>
      </c>
      <c r="G23" s="167">
        <v>4586</v>
      </c>
      <c r="H23" s="167">
        <v>8937</v>
      </c>
      <c r="I23" s="167">
        <v>722</v>
      </c>
      <c r="J23" s="167">
        <v>0</v>
      </c>
      <c r="K23" s="167">
        <v>0</v>
      </c>
      <c r="L23" s="167">
        <v>0</v>
      </c>
      <c r="M23" s="167">
        <v>630</v>
      </c>
      <c r="N23" s="167">
        <v>2910</v>
      </c>
      <c r="O23" s="167">
        <v>263</v>
      </c>
      <c r="P23" s="167">
        <v>0</v>
      </c>
      <c r="Q23" s="167">
        <v>0</v>
      </c>
      <c r="R23" s="167">
        <v>7929</v>
      </c>
      <c r="S23" s="167">
        <v>0</v>
      </c>
      <c r="T23" s="167">
        <v>0</v>
      </c>
      <c r="U23" s="167">
        <v>0</v>
      </c>
      <c r="V23" s="167">
        <v>0</v>
      </c>
      <c r="W23" s="167">
        <v>1926</v>
      </c>
      <c r="X23" s="167">
        <v>0</v>
      </c>
      <c r="Y23" s="167">
        <v>9339</v>
      </c>
      <c r="Z23" s="167">
        <v>1846</v>
      </c>
      <c r="AA23" s="167">
        <v>9324</v>
      </c>
      <c r="AB23" s="167">
        <v>727</v>
      </c>
      <c r="AC23" s="167">
        <v>99505</v>
      </c>
      <c r="AD23" s="167">
        <v>0</v>
      </c>
      <c r="AE23" s="167">
        <v>0</v>
      </c>
      <c r="AF23" s="167">
        <v>13419</v>
      </c>
      <c r="AG23" s="167">
        <v>0</v>
      </c>
      <c r="AH23" s="167">
        <v>977</v>
      </c>
      <c r="AI23" s="167">
        <v>1905</v>
      </c>
      <c r="AJ23" s="167">
        <v>154</v>
      </c>
      <c r="AK23" s="167">
        <v>0</v>
      </c>
      <c r="AL23" s="167">
        <v>0</v>
      </c>
      <c r="AM23" s="167">
        <v>0</v>
      </c>
      <c r="AN23" s="167">
        <v>0</v>
      </c>
      <c r="AO23" s="167">
        <v>3410</v>
      </c>
      <c r="AP23" s="167">
        <v>17268</v>
      </c>
      <c r="AQ23" s="167">
        <v>14196</v>
      </c>
      <c r="AR23" s="167">
        <v>0</v>
      </c>
      <c r="AS23" s="167">
        <v>0</v>
      </c>
      <c r="AT23" s="167">
        <v>8941</v>
      </c>
      <c r="AU23" s="167">
        <v>63</v>
      </c>
      <c r="AV23" s="167">
        <v>0</v>
      </c>
      <c r="AW23" s="167">
        <v>6570</v>
      </c>
      <c r="AX23" s="167">
        <v>66903</v>
      </c>
      <c r="AY23" s="167">
        <v>20297</v>
      </c>
      <c r="AZ23" s="167">
        <v>0</v>
      </c>
      <c r="BA23" s="167">
        <v>1283</v>
      </c>
      <c r="BB23" s="167">
        <v>0</v>
      </c>
      <c r="BC23" s="167">
        <v>892</v>
      </c>
      <c r="BD23" s="167">
        <v>6503</v>
      </c>
      <c r="BE23" s="167">
        <v>0</v>
      </c>
      <c r="BF23" s="167">
        <v>0</v>
      </c>
      <c r="BG23" s="167">
        <v>28975</v>
      </c>
      <c r="BH23" s="167">
        <v>195383</v>
      </c>
      <c r="BI23" s="167">
        <v>8915</v>
      </c>
      <c r="BJ23" s="167">
        <v>0</v>
      </c>
      <c r="BK23" s="167">
        <v>0</v>
      </c>
      <c r="BL23" s="167">
        <v>388</v>
      </c>
      <c r="BM23" s="167">
        <v>808</v>
      </c>
      <c r="BN23" s="167">
        <v>0</v>
      </c>
      <c r="BO23" s="167">
        <v>0</v>
      </c>
      <c r="BP23" s="167">
        <v>0</v>
      </c>
      <c r="BQ23" s="167">
        <v>0</v>
      </c>
      <c r="BR23" s="167">
        <v>0</v>
      </c>
      <c r="BS23" s="167">
        <v>0</v>
      </c>
      <c r="BT23" s="167">
        <v>0</v>
      </c>
      <c r="BU23" s="167">
        <v>0</v>
      </c>
      <c r="BV23" s="167">
        <v>0</v>
      </c>
      <c r="BW23" s="167">
        <v>7852</v>
      </c>
      <c r="BX23" s="167">
        <v>0</v>
      </c>
      <c r="BY23" s="167">
        <v>0</v>
      </c>
      <c r="BZ23" s="167">
        <v>436</v>
      </c>
      <c r="CA23" s="167">
        <v>2770</v>
      </c>
      <c r="CB23" s="167">
        <v>3122</v>
      </c>
      <c r="CC23" s="167">
        <v>0</v>
      </c>
      <c r="CD23" s="167">
        <v>14330</v>
      </c>
      <c r="CE23" s="167">
        <v>115</v>
      </c>
      <c r="CF23" s="167">
        <v>0</v>
      </c>
      <c r="CG23" s="167">
        <v>0</v>
      </c>
      <c r="CH23" s="167">
        <v>0</v>
      </c>
      <c r="CI23" s="167">
        <v>1295</v>
      </c>
      <c r="CJ23" s="167">
        <v>0</v>
      </c>
      <c r="CK23" s="167">
        <v>0</v>
      </c>
      <c r="CL23" s="167">
        <v>0</v>
      </c>
      <c r="CM23" s="167">
        <v>40031</v>
      </c>
      <c r="CN23" s="167">
        <v>235414</v>
      </c>
      <c r="CO23" s="167">
        <v>24449</v>
      </c>
      <c r="CP23" s="167">
        <v>9488</v>
      </c>
      <c r="CQ23" s="167">
        <v>0</v>
      </c>
      <c r="CR23" s="167">
        <v>0</v>
      </c>
      <c r="CS23" s="167">
        <v>8853</v>
      </c>
      <c r="CT23" s="167">
        <v>0</v>
      </c>
      <c r="CU23" s="167">
        <v>300368</v>
      </c>
      <c r="CV23" s="167">
        <v>2427</v>
      </c>
      <c r="CW23" s="167">
        <v>28995</v>
      </c>
      <c r="CX23" s="167">
        <v>56509</v>
      </c>
      <c r="CY23" s="167">
        <v>4568</v>
      </c>
      <c r="CZ23" s="167">
        <v>5720</v>
      </c>
      <c r="DA23" s="167">
        <v>0</v>
      </c>
      <c r="DB23" s="167">
        <v>4444</v>
      </c>
      <c r="DC23" s="167">
        <v>0</v>
      </c>
      <c r="DD23" s="167">
        <v>0</v>
      </c>
      <c r="DE23" s="167">
        <v>0</v>
      </c>
      <c r="DF23" s="167">
        <v>0</v>
      </c>
      <c r="DG23" s="167">
        <v>0</v>
      </c>
      <c r="DH23" s="167">
        <v>0</v>
      </c>
      <c r="DI23" s="167">
        <v>0</v>
      </c>
      <c r="DJ23" s="167">
        <v>445821</v>
      </c>
      <c r="DK23" s="167">
        <v>0</v>
      </c>
      <c r="DL23" s="167">
        <v>0</v>
      </c>
      <c r="DM23" s="167">
        <v>0</v>
      </c>
      <c r="DN23" s="167">
        <v>0</v>
      </c>
      <c r="DO23" s="167">
        <v>0</v>
      </c>
      <c r="DP23" s="167">
        <v>0</v>
      </c>
      <c r="DQ23" s="167">
        <v>0</v>
      </c>
      <c r="DR23" s="167">
        <v>0</v>
      </c>
      <c r="DS23" s="167">
        <v>0</v>
      </c>
      <c r="DT23" s="167">
        <v>0</v>
      </c>
      <c r="DU23" s="167">
        <v>0</v>
      </c>
      <c r="DV23" s="167">
        <v>0</v>
      </c>
      <c r="DW23" s="167">
        <v>0</v>
      </c>
      <c r="DX23" s="167">
        <v>0</v>
      </c>
      <c r="DY23" s="167">
        <v>0</v>
      </c>
      <c r="DZ23" s="167">
        <v>0</v>
      </c>
      <c r="EA23" s="167">
        <v>0</v>
      </c>
      <c r="EB23" s="167">
        <v>637</v>
      </c>
      <c r="EC23" s="167">
        <v>637</v>
      </c>
      <c r="ED23" s="167">
        <v>681872</v>
      </c>
    </row>
    <row r="24" spans="1:134" ht="13.8" x14ac:dyDescent="0.25">
      <c r="A24" s="163" t="s">
        <v>161</v>
      </c>
      <c r="B24" s="163" t="s">
        <v>159</v>
      </c>
      <c r="C24" s="164">
        <v>45473</v>
      </c>
      <c r="D24" s="167">
        <v>14186</v>
      </c>
      <c r="E24" s="167">
        <v>36180</v>
      </c>
      <c r="F24" s="167">
        <v>0</v>
      </c>
      <c r="G24" s="167">
        <v>4586</v>
      </c>
      <c r="H24" s="167">
        <v>8937</v>
      </c>
      <c r="I24" s="167">
        <v>722</v>
      </c>
      <c r="J24" s="167">
        <v>0</v>
      </c>
      <c r="K24" s="167">
        <v>0</v>
      </c>
      <c r="L24" s="167">
        <v>0</v>
      </c>
      <c r="M24" s="167">
        <v>630</v>
      </c>
      <c r="N24" s="167">
        <v>2910</v>
      </c>
      <c r="O24" s="167">
        <v>263</v>
      </c>
      <c r="P24" s="167">
        <v>0</v>
      </c>
      <c r="Q24" s="167">
        <v>0</v>
      </c>
      <c r="R24" s="167">
        <v>7929</v>
      </c>
      <c r="S24" s="167">
        <v>0</v>
      </c>
      <c r="T24" s="167">
        <v>0</v>
      </c>
      <c r="U24" s="167">
        <v>0</v>
      </c>
      <c r="V24" s="167">
        <v>0</v>
      </c>
      <c r="W24" s="167">
        <v>1926</v>
      </c>
      <c r="X24" s="167">
        <v>0</v>
      </c>
      <c r="Y24" s="167">
        <v>9339</v>
      </c>
      <c r="Z24" s="167">
        <v>1846</v>
      </c>
      <c r="AA24" s="167">
        <v>9324</v>
      </c>
      <c r="AB24" s="167">
        <v>727</v>
      </c>
      <c r="AC24" s="167">
        <v>99505</v>
      </c>
      <c r="AD24" s="167">
        <v>0</v>
      </c>
      <c r="AE24" s="167">
        <v>0</v>
      </c>
      <c r="AF24" s="167">
        <v>13419</v>
      </c>
      <c r="AG24" s="167">
        <v>0</v>
      </c>
      <c r="AH24" s="167">
        <v>977</v>
      </c>
      <c r="AI24" s="167">
        <v>1905</v>
      </c>
      <c r="AJ24" s="167">
        <v>154</v>
      </c>
      <c r="AK24" s="167">
        <v>0</v>
      </c>
      <c r="AL24" s="167">
        <v>0</v>
      </c>
      <c r="AM24" s="167">
        <v>0</v>
      </c>
      <c r="AN24" s="167">
        <v>0</v>
      </c>
      <c r="AO24" s="167">
        <v>3410</v>
      </c>
      <c r="AP24" s="167">
        <v>17268</v>
      </c>
      <c r="AQ24" s="167">
        <v>14196</v>
      </c>
      <c r="AR24" s="167">
        <v>0</v>
      </c>
      <c r="AS24" s="167">
        <v>0</v>
      </c>
      <c r="AT24" s="167">
        <v>8941</v>
      </c>
      <c r="AU24" s="167">
        <v>63</v>
      </c>
      <c r="AV24" s="167">
        <v>0</v>
      </c>
      <c r="AW24" s="167">
        <v>6570</v>
      </c>
      <c r="AX24" s="167">
        <v>66903</v>
      </c>
      <c r="AY24" s="167">
        <v>22244</v>
      </c>
      <c r="AZ24" s="167">
        <v>0</v>
      </c>
      <c r="BA24" s="167">
        <v>1283</v>
      </c>
      <c r="BB24" s="167">
        <v>0</v>
      </c>
      <c r="BC24" s="167">
        <v>892</v>
      </c>
      <c r="BD24" s="167">
        <v>6503</v>
      </c>
      <c r="BE24" s="167">
        <v>0</v>
      </c>
      <c r="BF24" s="167">
        <v>0</v>
      </c>
      <c r="BG24" s="167">
        <v>30922</v>
      </c>
      <c r="BH24" s="167">
        <v>197330</v>
      </c>
      <c r="BI24" s="167">
        <v>8915</v>
      </c>
      <c r="BJ24" s="167">
        <v>0</v>
      </c>
      <c r="BK24" s="167">
        <v>0</v>
      </c>
      <c r="BL24" s="167">
        <v>388</v>
      </c>
      <c r="BM24" s="167">
        <v>0</v>
      </c>
      <c r="BN24" s="167">
        <v>0</v>
      </c>
      <c r="BO24" s="167">
        <v>0</v>
      </c>
      <c r="BP24" s="167">
        <v>0</v>
      </c>
      <c r="BQ24" s="167">
        <v>0</v>
      </c>
      <c r="BR24" s="167">
        <v>0</v>
      </c>
      <c r="BS24" s="167">
        <v>0</v>
      </c>
      <c r="BT24" s="167">
        <v>0</v>
      </c>
      <c r="BU24" s="167">
        <v>0</v>
      </c>
      <c r="BV24" s="167">
        <v>0</v>
      </c>
      <c r="BW24" s="167">
        <v>7852</v>
      </c>
      <c r="BX24" s="167">
        <v>0</v>
      </c>
      <c r="BY24" s="167">
        <v>0</v>
      </c>
      <c r="BZ24" s="167">
        <v>436</v>
      </c>
      <c r="CA24" s="167">
        <v>2770</v>
      </c>
      <c r="CB24" s="167">
        <v>3122</v>
      </c>
      <c r="CC24" s="167">
        <v>0</v>
      </c>
      <c r="CD24" s="167">
        <v>14330</v>
      </c>
      <c r="CE24" s="167">
        <v>115</v>
      </c>
      <c r="CF24" s="167">
        <v>0</v>
      </c>
      <c r="CG24" s="167">
        <v>0</v>
      </c>
      <c r="CH24" s="167">
        <v>0</v>
      </c>
      <c r="CI24" s="167">
        <v>1295</v>
      </c>
      <c r="CJ24" s="167">
        <v>0</v>
      </c>
      <c r="CK24" s="167">
        <v>0</v>
      </c>
      <c r="CL24" s="167">
        <v>0</v>
      </c>
      <c r="CM24" s="167">
        <v>39223</v>
      </c>
      <c r="CN24" s="167">
        <v>236553</v>
      </c>
      <c r="CO24" s="167">
        <v>24449</v>
      </c>
      <c r="CP24" s="167">
        <v>9488</v>
      </c>
      <c r="CQ24" s="167">
        <v>0</v>
      </c>
      <c r="CR24" s="167">
        <v>0</v>
      </c>
      <c r="CS24" s="167">
        <v>8853</v>
      </c>
      <c r="CT24" s="167">
        <v>0</v>
      </c>
      <c r="CU24" s="167">
        <v>300368</v>
      </c>
      <c r="CV24" s="167">
        <v>2427</v>
      </c>
      <c r="CW24" s="167">
        <v>28995</v>
      </c>
      <c r="CX24" s="167">
        <v>56509</v>
      </c>
      <c r="CY24" s="167">
        <v>4568</v>
      </c>
      <c r="CZ24" s="167">
        <v>5720</v>
      </c>
      <c r="DA24" s="167">
        <v>0</v>
      </c>
      <c r="DB24" s="167">
        <v>4444</v>
      </c>
      <c r="DC24" s="167">
        <v>0</v>
      </c>
      <c r="DD24" s="167">
        <v>0</v>
      </c>
      <c r="DE24" s="167">
        <v>0</v>
      </c>
      <c r="DF24" s="167">
        <v>0</v>
      </c>
      <c r="DG24" s="167">
        <v>0</v>
      </c>
      <c r="DH24" s="167">
        <v>0</v>
      </c>
      <c r="DI24" s="167">
        <v>0</v>
      </c>
      <c r="DJ24" s="167">
        <v>445821</v>
      </c>
      <c r="DK24" s="167">
        <v>0</v>
      </c>
      <c r="DL24" s="167">
        <v>0</v>
      </c>
      <c r="DM24" s="167">
        <v>0</v>
      </c>
      <c r="DN24" s="167">
        <v>0</v>
      </c>
      <c r="DO24" s="167">
        <v>0</v>
      </c>
      <c r="DP24" s="167">
        <v>0</v>
      </c>
      <c r="DQ24" s="167">
        <v>0</v>
      </c>
      <c r="DR24" s="167">
        <v>0</v>
      </c>
      <c r="DS24" s="167">
        <v>0</v>
      </c>
      <c r="DT24" s="167">
        <v>0</v>
      </c>
      <c r="DU24" s="167">
        <v>0</v>
      </c>
      <c r="DV24" s="167">
        <v>0</v>
      </c>
      <c r="DW24" s="167">
        <v>0</v>
      </c>
      <c r="DX24" s="167">
        <v>0</v>
      </c>
      <c r="DY24" s="167">
        <v>0</v>
      </c>
      <c r="DZ24" s="167">
        <v>0</v>
      </c>
      <c r="EA24" s="167">
        <v>0</v>
      </c>
      <c r="EB24" s="167">
        <v>637</v>
      </c>
      <c r="EC24" s="167">
        <v>637</v>
      </c>
      <c r="ED24" s="167">
        <v>683011</v>
      </c>
    </row>
    <row r="25" spans="1:134" ht="13.8" x14ac:dyDescent="0.25">
      <c r="A25" s="163" t="s">
        <v>162</v>
      </c>
      <c r="B25" s="163" t="s">
        <v>159</v>
      </c>
      <c r="C25" s="164">
        <v>45473</v>
      </c>
      <c r="D25" s="167">
        <v>12994</v>
      </c>
      <c r="E25" s="167">
        <v>33140</v>
      </c>
      <c r="F25" s="167">
        <v>0</v>
      </c>
      <c r="G25" s="167">
        <v>4200</v>
      </c>
      <c r="H25" s="167">
        <v>8186</v>
      </c>
      <c r="I25" s="167">
        <v>662</v>
      </c>
      <c r="J25" s="167">
        <v>0</v>
      </c>
      <c r="K25" s="167">
        <v>0</v>
      </c>
      <c r="L25" s="167">
        <v>0</v>
      </c>
      <c r="M25" s="167">
        <v>577</v>
      </c>
      <c r="N25" s="167">
        <v>2666</v>
      </c>
      <c r="O25" s="167">
        <v>241</v>
      </c>
      <c r="P25" s="167">
        <v>0</v>
      </c>
      <c r="Q25" s="167">
        <v>0</v>
      </c>
      <c r="R25" s="167">
        <v>7263</v>
      </c>
      <c r="S25" s="167">
        <v>0</v>
      </c>
      <c r="T25" s="167">
        <v>0</v>
      </c>
      <c r="U25" s="167">
        <v>0</v>
      </c>
      <c r="V25" s="167">
        <v>0</v>
      </c>
      <c r="W25" s="167">
        <v>1764</v>
      </c>
      <c r="X25" s="167">
        <v>0</v>
      </c>
      <c r="Y25" s="167">
        <v>8554</v>
      </c>
      <c r="Z25" s="167">
        <v>1691</v>
      </c>
      <c r="AA25" s="167">
        <v>8541</v>
      </c>
      <c r="AB25" s="167">
        <v>666</v>
      </c>
      <c r="AC25" s="167">
        <v>91145</v>
      </c>
      <c r="AD25" s="167">
        <v>0</v>
      </c>
      <c r="AE25" s="167">
        <v>0</v>
      </c>
      <c r="AF25" s="167">
        <v>12291</v>
      </c>
      <c r="AG25" s="167">
        <v>0</v>
      </c>
      <c r="AH25" s="167">
        <v>895</v>
      </c>
      <c r="AI25" s="167">
        <v>1745</v>
      </c>
      <c r="AJ25" s="167">
        <v>141</v>
      </c>
      <c r="AK25" s="167">
        <v>0</v>
      </c>
      <c r="AL25" s="167">
        <v>0</v>
      </c>
      <c r="AM25" s="167">
        <v>0</v>
      </c>
      <c r="AN25" s="167">
        <v>0</v>
      </c>
      <c r="AO25" s="167">
        <v>3124</v>
      </c>
      <c r="AP25" s="167">
        <v>15817</v>
      </c>
      <c r="AQ25" s="167">
        <v>13003</v>
      </c>
      <c r="AR25" s="167">
        <v>0</v>
      </c>
      <c r="AS25" s="167">
        <v>0</v>
      </c>
      <c r="AT25" s="167">
        <v>8190</v>
      </c>
      <c r="AU25" s="167">
        <v>58</v>
      </c>
      <c r="AV25" s="167">
        <v>0</v>
      </c>
      <c r="AW25" s="167">
        <v>6018</v>
      </c>
      <c r="AX25" s="167">
        <v>61282</v>
      </c>
      <c r="AY25" s="167">
        <v>22943</v>
      </c>
      <c r="AZ25" s="167">
        <v>0</v>
      </c>
      <c r="BA25" s="167">
        <v>1175</v>
      </c>
      <c r="BB25" s="167">
        <v>0</v>
      </c>
      <c r="BC25" s="167">
        <v>817</v>
      </c>
      <c r="BD25" s="167">
        <v>5956</v>
      </c>
      <c r="BE25" s="167">
        <v>0</v>
      </c>
      <c r="BF25" s="167">
        <v>0</v>
      </c>
      <c r="BG25" s="167">
        <v>30891</v>
      </c>
      <c r="BH25" s="167">
        <v>183318</v>
      </c>
      <c r="BI25" s="167">
        <v>8166</v>
      </c>
      <c r="BJ25" s="167">
        <v>0</v>
      </c>
      <c r="BK25" s="167">
        <v>0</v>
      </c>
      <c r="BL25" s="167">
        <v>355</v>
      </c>
      <c r="BM25" s="167">
        <v>276</v>
      </c>
      <c r="BN25" s="167">
        <v>0</v>
      </c>
      <c r="BO25" s="167">
        <v>0</v>
      </c>
      <c r="BP25" s="167">
        <v>0</v>
      </c>
      <c r="BQ25" s="167">
        <v>0</v>
      </c>
      <c r="BR25" s="167">
        <v>0</v>
      </c>
      <c r="BS25" s="167">
        <v>0</v>
      </c>
      <c r="BT25" s="167">
        <v>0</v>
      </c>
      <c r="BU25" s="167">
        <v>0</v>
      </c>
      <c r="BV25" s="167">
        <v>0</v>
      </c>
      <c r="BW25" s="167">
        <v>7192</v>
      </c>
      <c r="BX25" s="167">
        <v>0</v>
      </c>
      <c r="BY25" s="167">
        <v>0</v>
      </c>
      <c r="BZ25" s="167">
        <v>400</v>
      </c>
      <c r="CA25" s="167">
        <v>2537</v>
      </c>
      <c r="CB25" s="167">
        <v>2859</v>
      </c>
      <c r="CC25" s="167">
        <v>0</v>
      </c>
      <c r="CD25" s="167">
        <v>13126</v>
      </c>
      <c r="CE25" s="167">
        <v>105</v>
      </c>
      <c r="CF25" s="167">
        <v>0</v>
      </c>
      <c r="CG25" s="167">
        <v>0</v>
      </c>
      <c r="CH25" s="167">
        <v>0</v>
      </c>
      <c r="CI25" s="167">
        <v>1186</v>
      </c>
      <c r="CJ25" s="167">
        <v>0</v>
      </c>
      <c r="CK25" s="167">
        <v>0</v>
      </c>
      <c r="CL25" s="167">
        <v>0</v>
      </c>
      <c r="CM25" s="167">
        <v>36202</v>
      </c>
      <c r="CN25" s="167">
        <v>219520</v>
      </c>
      <c r="CO25" s="167">
        <v>22395</v>
      </c>
      <c r="CP25" s="167">
        <v>8691</v>
      </c>
      <c r="CQ25" s="167">
        <v>0</v>
      </c>
      <c r="CR25" s="167">
        <v>0</v>
      </c>
      <c r="CS25" s="167">
        <v>8110</v>
      </c>
      <c r="CT25" s="167">
        <v>0</v>
      </c>
      <c r="CU25" s="167">
        <v>274712</v>
      </c>
      <c r="CV25" s="167">
        <v>2223</v>
      </c>
      <c r="CW25" s="167">
        <v>26559</v>
      </c>
      <c r="CX25" s="167">
        <v>51762</v>
      </c>
      <c r="CY25" s="167">
        <v>4184</v>
      </c>
      <c r="CZ25" s="167">
        <v>5239</v>
      </c>
      <c r="DA25" s="167">
        <v>0</v>
      </c>
      <c r="DB25" s="167">
        <v>4071</v>
      </c>
      <c r="DC25" s="167">
        <v>0</v>
      </c>
      <c r="DD25" s="167">
        <v>0</v>
      </c>
      <c r="DE25" s="167">
        <v>0</v>
      </c>
      <c r="DF25" s="167">
        <v>0</v>
      </c>
      <c r="DG25" s="167">
        <v>0</v>
      </c>
      <c r="DH25" s="167">
        <v>0</v>
      </c>
      <c r="DI25" s="167">
        <v>0</v>
      </c>
      <c r="DJ25" s="167">
        <v>407946</v>
      </c>
      <c r="DK25" s="167">
        <v>0</v>
      </c>
      <c r="DL25" s="167">
        <v>0</v>
      </c>
      <c r="DM25" s="167">
        <v>0</v>
      </c>
      <c r="DN25" s="167">
        <v>0</v>
      </c>
      <c r="DO25" s="167">
        <v>0</v>
      </c>
      <c r="DP25" s="167">
        <v>0</v>
      </c>
      <c r="DQ25" s="167">
        <v>0</v>
      </c>
      <c r="DR25" s="167">
        <v>0</v>
      </c>
      <c r="DS25" s="167">
        <v>0</v>
      </c>
      <c r="DT25" s="167">
        <v>0</v>
      </c>
      <c r="DU25" s="167">
        <v>0</v>
      </c>
      <c r="DV25" s="167">
        <v>0</v>
      </c>
      <c r="DW25" s="167">
        <v>0</v>
      </c>
      <c r="DX25" s="167">
        <v>0</v>
      </c>
      <c r="DY25" s="167">
        <v>0</v>
      </c>
      <c r="DZ25" s="167">
        <v>0</v>
      </c>
      <c r="EA25" s="167">
        <v>0</v>
      </c>
      <c r="EB25" s="167">
        <v>583</v>
      </c>
      <c r="EC25" s="167">
        <v>583</v>
      </c>
      <c r="ED25" s="167">
        <v>628049</v>
      </c>
    </row>
    <row r="26" spans="1:134" ht="13.8" x14ac:dyDescent="0.25">
      <c r="A26" s="163" t="s">
        <v>163</v>
      </c>
      <c r="B26" s="163" t="s">
        <v>159</v>
      </c>
      <c r="C26" s="164">
        <v>45473</v>
      </c>
      <c r="D26" s="167">
        <v>14186</v>
      </c>
      <c r="E26" s="167">
        <v>36180</v>
      </c>
      <c r="F26" s="167">
        <v>0</v>
      </c>
      <c r="G26" s="167">
        <v>4586</v>
      </c>
      <c r="H26" s="167">
        <v>8937</v>
      </c>
      <c r="I26" s="167">
        <v>722</v>
      </c>
      <c r="J26" s="167">
        <v>0</v>
      </c>
      <c r="K26" s="167">
        <v>0</v>
      </c>
      <c r="L26" s="167">
        <v>0</v>
      </c>
      <c r="M26" s="167">
        <v>630</v>
      </c>
      <c r="N26" s="167">
        <v>2910</v>
      </c>
      <c r="O26" s="167">
        <v>263</v>
      </c>
      <c r="P26" s="167">
        <v>0</v>
      </c>
      <c r="Q26" s="167">
        <v>0</v>
      </c>
      <c r="R26" s="167">
        <v>7929</v>
      </c>
      <c r="S26" s="167">
        <v>0</v>
      </c>
      <c r="T26" s="167">
        <v>0</v>
      </c>
      <c r="U26" s="167">
        <v>0</v>
      </c>
      <c r="V26" s="167">
        <v>0</v>
      </c>
      <c r="W26" s="167">
        <v>1926</v>
      </c>
      <c r="X26" s="167">
        <v>0</v>
      </c>
      <c r="Y26" s="167">
        <v>9339</v>
      </c>
      <c r="Z26" s="167">
        <v>1846</v>
      </c>
      <c r="AA26" s="167">
        <v>9324</v>
      </c>
      <c r="AB26" s="167">
        <v>727</v>
      </c>
      <c r="AC26" s="167">
        <v>99505</v>
      </c>
      <c r="AD26" s="167">
        <v>0</v>
      </c>
      <c r="AE26" s="167">
        <v>0</v>
      </c>
      <c r="AF26" s="167">
        <v>13419</v>
      </c>
      <c r="AG26" s="167">
        <v>0</v>
      </c>
      <c r="AH26" s="167">
        <v>977</v>
      </c>
      <c r="AI26" s="167">
        <v>1905</v>
      </c>
      <c r="AJ26" s="167">
        <v>154</v>
      </c>
      <c r="AK26" s="167">
        <v>0</v>
      </c>
      <c r="AL26" s="167">
        <v>0</v>
      </c>
      <c r="AM26" s="167">
        <v>0</v>
      </c>
      <c r="AN26" s="167">
        <v>0</v>
      </c>
      <c r="AO26" s="167">
        <v>3410</v>
      </c>
      <c r="AP26" s="167">
        <v>17268</v>
      </c>
      <c r="AQ26" s="167">
        <v>14196</v>
      </c>
      <c r="AR26" s="167">
        <v>0</v>
      </c>
      <c r="AS26" s="167">
        <v>0</v>
      </c>
      <c r="AT26" s="167">
        <v>8941</v>
      </c>
      <c r="AU26" s="167">
        <v>63</v>
      </c>
      <c r="AV26" s="167">
        <v>0</v>
      </c>
      <c r="AW26" s="167">
        <v>6570</v>
      </c>
      <c r="AX26" s="167">
        <v>66903</v>
      </c>
      <c r="AY26" s="167">
        <v>18219</v>
      </c>
      <c r="AZ26" s="167">
        <v>0</v>
      </c>
      <c r="BA26" s="167">
        <v>1283</v>
      </c>
      <c r="BB26" s="167">
        <v>0</v>
      </c>
      <c r="BC26" s="167">
        <v>892</v>
      </c>
      <c r="BD26" s="167">
        <v>6503</v>
      </c>
      <c r="BE26" s="167">
        <v>0</v>
      </c>
      <c r="BF26" s="167">
        <v>0</v>
      </c>
      <c r="BG26" s="167">
        <v>26897</v>
      </c>
      <c r="BH26" s="167">
        <v>193305</v>
      </c>
      <c r="BI26" s="167">
        <v>8915</v>
      </c>
      <c r="BJ26" s="167">
        <v>0</v>
      </c>
      <c r="BK26" s="167">
        <v>0</v>
      </c>
      <c r="BL26" s="167">
        <v>388</v>
      </c>
      <c r="BM26" s="167">
        <v>0</v>
      </c>
      <c r="BN26" s="167">
        <v>0</v>
      </c>
      <c r="BO26" s="167">
        <v>0</v>
      </c>
      <c r="BP26" s="167">
        <v>0</v>
      </c>
      <c r="BQ26" s="167">
        <v>0</v>
      </c>
      <c r="BR26" s="167">
        <v>0</v>
      </c>
      <c r="BS26" s="167">
        <v>0</v>
      </c>
      <c r="BT26" s="167">
        <v>0</v>
      </c>
      <c r="BU26" s="167">
        <v>0</v>
      </c>
      <c r="BV26" s="167">
        <v>0</v>
      </c>
      <c r="BW26" s="167">
        <v>7852</v>
      </c>
      <c r="BX26" s="167">
        <v>0</v>
      </c>
      <c r="BY26" s="167">
        <v>0</v>
      </c>
      <c r="BZ26" s="167">
        <v>436</v>
      </c>
      <c r="CA26" s="167">
        <v>2770</v>
      </c>
      <c r="CB26" s="167">
        <v>3122</v>
      </c>
      <c r="CC26" s="167">
        <v>0</v>
      </c>
      <c r="CD26" s="167">
        <v>14330</v>
      </c>
      <c r="CE26" s="167">
        <v>115</v>
      </c>
      <c r="CF26" s="167">
        <v>0</v>
      </c>
      <c r="CG26" s="167">
        <v>0</v>
      </c>
      <c r="CH26" s="167">
        <v>0</v>
      </c>
      <c r="CI26" s="167">
        <v>1295</v>
      </c>
      <c r="CJ26" s="167">
        <v>0</v>
      </c>
      <c r="CK26" s="167">
        <v>0</v>
      </c>
      <c r="CL26" s="167">
        <v>0</v>
      </c>
      <c r="CM26" s="167">
        <v>39223</v>
      </c>
      <c r="CN26" s="167">
        <v>232528</v>
      </c>
      <c r="CO26" s="167">
        <v>24449</v>
      </c>
      <c r="CP26" s="167">
        <v>9488</v>
      </c>
      <c r="CQ26" s="167">
        <v>0</v>
      </c>
      <c r="CR26" s="167">
        <v>0</v>
      </c>
      <c r="CS26" s="167">
        <v>8853</v>
      </c>
      <c r="CT26" s="167">
        <v>0</v>
      </c>
      <c r="CU26" s="167">
        <v>300368</v>
      </c>
      <c r="CV26" s="167">
        <v>2427</v>
      </c>
      <c r="CW26" s="167">
        <v>28995</v>
      </c>
      <c r="CX26" s="167">
        <v>56509</v>
      </c>
      <c r="CY26" s="167">
        <v>4568</v>
      </c>
      <c r="CZ26" s="167">
        <v>5720</v>
      </c>
      <c r="DA26" s="167">
        <v>0</v>
      </c>
      <c r="DB26" s="167">
        <v>4444</v>
      </c>
      <c r="DC26" s="167">
        <v>0</v>
      </c>
      <c r="DD26" s="167">
        <v>0</v>
      </c>
      <c r="DE26" s="167">
        <v>0</v>
      </c>
      <c r="DF26" s="167">
        <v>0</v>
      </c>
      <c r="DG26" s="167">
        <v>0</v>
      </c>
      <c r="DH26" s="167">
        <v>0</v>
      </c>
      <c r="DI26" s="167">
        <v>0</v>
      </c>
      <c r="DJ26" s="167">
        <v>445821</v>
      </c>
      <c r="DK26" s="167">
        <v>0</v>
      </c>
      <c r="DL26" s="167">
        <v>0</v>
      </c>
      <c r="DM26" s="167">
        <v>0</v>
      </c>
      <c r="DN26" s="167">
        <v>0</v>
      </c>
      <c r="DO26" s="167">
        <v>0</v>
      </c>
      <c r="DP26" s="167">
        <v>0</v>
      </c>
      <c r="DQ26" s="167">
        <v>0</v>
      </c>
      <c r="DR26" s="167">
        <v>0</v>
      </c>
      <c r="DS26" s="167">
        <v>0</v>
      </c>
      <c r="DT26" s="167">
        <v>0</v>
      </c>
      <c r="DU26" s="167">
        <v>0</v>
      </c>
      <c r="DV26" s="167">
        <v>0</v>
      </c>
      <c r="DW26" s="167">
        <v>0</v>
      </c>
      <c r="DX26" s="167">
        <v>0</v>
      </c>
      <c r="DY26" s="167">
        <v>0</v>
      </c>
      <c r="DZ26" s="167">
        <v>0</v>
      </c>
      <c r="EA26" s="167">
        <v>0</v>
      </c>
      <c r="EB26" s="167">
        <v>637</v>
      </c>
      <c r="EC26" s="167">
        <v>637</v>
      </c>
      <c r="ED26" s="167">
        <v>678986</v>
      </c>
    </row>
    <row r="27" spans="1:134" ht="13.8" x14ac:dyDescent="0.25">
      <c r="A27" s="163" t="s">
        <v>164</v>
      </c>
      <c r="B27" s="163" t="s">
        <v>159</v>
      </c>
      <c r="C27" s="164">
        <v>45473</v>
      </c>
      <c r="D27" s="167">
        <v>10746</v>
      </c>
      <c r="E27" s="167">
        <v>27407</v>
      </c>
      <c r="F27" s="167">
        <v>0</v>
      </c>
      <c r="G27" s="167">
        <v>3474</v>
      </c>
      <c r="H27" s="167">
        <v>6770</v>
      </c>
      <c r="I27" s="167">
        <v>547</v>
      </c>
      <c r="J27" s="167">
        <v>0</v>
      </c>
      <c r="K27" s="167">
        <v>0</v>
      </c>
      <c r="L27" s="167">
        <v>0</v>
      </c>
      <c r="M27" s="167">
        <v>477</v>
      </c>
      <c r="N27" s="167">
        <v>2205</v>
      </c>
      <c r="O27" s="167">
        <v>199</v>
      </c>
      <c r="P27" s="167">
        <v>0</v>
      </c>
      <c r="Q27" s="167">
        <v>0</v>
      </c>
      <c r="R27" s="167">
        <v>6006</v>
      </c>
      <c r="S27" s="167">
        <v>0</v>
      </c>
      <c r="T27" s="167">
        <v>0</v>
      </c>
      <c r="U27" s="167">
        <v>0</v>
      </c>
      <c r="V27" s="167">
        <v>0</v>
      </c>
      <c r="W27" s="167">
        <v>1459</v>
      </c>
      <c r="X27" s="167">
        <v>0</v>
      </c>
      <c r="Y27" s="167">
        <v>7074</v>
      </c>
      <c r="Z27" s="167">
        <v>1399</v>
      </c>
      <c r="AA27" s="167">
        <v>7063</v>
      </c>
      <c r="AB27" s="167">
        <v>551</v>
      </c>
      <c r="AC27" s="167">
        <v>75377</v>
      </c>
      <c r="AD27" s="167">
        <v>0</v>
      </c>
      <c r="AE27" s="167">
        <v>0</v>
      </c>
      <c r="AF27" s="167">
        <v>10165</v>
      </c>
      <c r="AG27" s="167">
        <v>0</v>
      </c>
      <c r="AH27" s="167">
        <v>740</v>
      </c>
      <c r="AI27" s="167">
        <v>1443</v>
      </c>
      <c r="AJ27" s="167">
        <v>117</v>
      </c>
      <c r="AK27" s="167">
        <v>0</v>
      </c>
      <c r="AL27" s="167">
        <v>0</v>
      </c>
      <c r="AM27" s="167">
        <v>0</v>
      </c>
      <c r="AN27" s="167">
        <v>0</v>
      </c>
      <c r="AO27" s="167">
        <v>2583</v>
      </c>
      <c r="AP27" s="167">
        <v>13081</v>
      </c>
      <c r="AQ27" s="167">
        <v>10754</v>
      </c>
      <c r="AR27" s="167">
        <v>0</v>
      </c>
      <c r="AS27" s="167">
        <v>0</v>
      </c>
      <c r="AT27" s="167">
        <v>6773</v>
      </c>
      <c r="AU27" s="167">
        <v>48</v>
      </c>
      <c r="AV27" s="167">
        <v>0</v>
      </c>
      <c r="AW27" s="167">
        <v>4977</v>
      </c>
      <c r="AX27" s="167">
        <v>50681</v>
      </c>
      <c r="AY27" s="167">
        <v>20512</v>
      </c>
      <c r="AZ27" s="167">
        <v>0</v>
      </c>
      <c r="BA27" s="167">
        <v>972</v>
      </c>
      <c r="BB27" s="167">
        <v>0</v>
      </c>
      <c r="BC27" s="167">
        <v>676</v>
      </c>
      <c r="BD27" s="167">
        <v>4926</v>
      </c>
      <c r="BE27" s="167">
        <v>0</v>
      </c>
      <c r="BF27" s="167">
        <v>0</v>
      </c>
      <c r="BG27" s="167">
        <v>27086</v>
      </c>
      <c r="BH27" s="167">
        <v>153144</v>
      </c>
      <c r="BI27" s="167">
        <v>6753</v>
      </c>
      <c r="BJ27" s="167">
        <v>0</v>
      </c>
      <c r="BK27" s="167">
        <v>0</v>
      </c>
      <c r="BL27" s="167">
        <v>294</v>
      </c>
      <c r="BM27" s="167">
        <v>206</v>
      </c>
      <c r="BN27" s="167">
        <v>0</v>
      </c>
      <c r="BO27" s="167">
        <v>0</v>
      </c>
      <c r="BP27" s="167">
        <v>0</v>
      </c>
      <c r="BQ27" s="167">
        <v>0</v>
      </c>
      <c r="BR27" s="167">
        <v>0</v>
      </c>
      <c r="BS27" s="167">
        <v>0</v>
      </c>
      <c r="BT27" s="167">
        <v>0</v>
      </c>
      <c r="BU27" s="167">
        <v>0</v>
      </c>
      <c r="BV27" s="167">
        <v>0</v>
      </c>
      <c r="BW27" s="167">
        <v>5948</v>
      </c>
      <c r="BX27" s="167">
        <v>0</v>
      </c>
      <c r="BY27" s="167">
        <v>0</v>
      </c>
      <c r="BZ27" s="167">
        <v>330</v>
      </c>
      <c r="CA27" s="167">
        <v>2098</v>
      </c>
      <c r="CB27" s="167">
        <v>2365</v>
      </c>
      <c r="CC27" s="167">
        <v>0</v>
      </c>
      <c r="CD27" s="167">
        <v>10855</v>
      </c>
      <c r="CE27" s="167">
        <v>87</v>
      </c>
      <c r="CF27" s="167">
        <v>0</v>
      </c>
      <c r="CG27" s="167">
        <v>0</v>
      </c>
      <c r="CH27" s="167">
        <v>0</v>
      </c>
      <c r="CI27" s="167">
        <v>981</v>
      </c>
      <c r="CJ27" s="167">
        <v>0</v>
      </c>
      <c r="CK27" s="167">
        <v>0</v>
      </c>
      <c r="CL27" s="167">
        <v>0</v>
      </c>
      <c r="CM27" s="167">
        <v>29917</v>
      </c>
      <c r="CN27" s="167">
        <v>183061</v>
      </c>
      <c r="CO27" s="167">
        <v>18520</v>
      </c>
      <c r="CP27" s="167">
        <v>7187</v>
      </c>
      <c r="CQ27" s="167">
        <v>0</v>
      </c>
      <c r="CR27" s="167">
        <v>0</v>
      </c>
      <c r="CS27" s="167">
        <v>6707</v>
      </c>
      <c r="CT27" s="167">
        <v>0</v>
      </c>
      <c r="CU27" s="167">
        <v>226321</v>
      </c>
      <c r="CV27" s="167">
        <v>1838</v>
      </c>
      <c r="CW27" s="167">
        <v>21964</v>
      </c>
      <c r="CX27" s="167">
        <v>42807</v>
      </c>
      <c r="CY27" s="167">
        <v>3460</v>
      </c>
      <c r="CZ27" s="167">
        <v>4333</v>
      </c>
      <c r="DA27" s="167">
        <v>0</v>
      </c>
      <c r="DB27" s="167">
        <v>3366</v>
      </c>
      <c r="DC27" s="167">
        <v>0</v>
      </c>
      <c r="DD27" s="167">
        <v>0</v>
      </c>
      <c r="DE27" s="167">
        <v>0</v>
      </c>
      <c r="DF27" s="167">
        <v>0</v>
      </c>
      <c r="DG27" s="167">
        <v>0</v>
      </c>
      <c r="DH27" s="167">
        <v>0</v>
      </c>
      <c r="DI27" s="167">
        <v>0</v>
      </c>
      <c r="DJ27" s="167">
        <v>336503</v>
      </c>
      <c r="DK27" s="167">
        <v>0</v>
      </c>
      <c r="DL27" s="167">
        <v>0</v>
      </c>
      <c r="DM27" s="167">
        <v>0</v>
      </c>
      <c r="DN27" s="167">
        <v>0</v>
      </c>
      <c r="DO27" s="167">
        <v>0</v>
      </c>
      <c r="DP27" s="167">
        <v>0</v>
      </c>
      <c r="DQ27" s="167">
        <v>0</v>
      </c>
      <c r="DR27" s="167">
        <v>0</v>
      </c>
      <c r="DS27" s="167">
        <v>0</v>
      </c>
      <c r="DT27" s="167">
        <v>0</v>
      </c>
      <c r="DU27" s="167">
        <v>0</v>
      </c>
      <c r="DV27" s="167">
        <v>0</v>
      </c>
      <c r="DW27" s="167">
        <v>0</v>
      </c>
      <c r="DX27" s="167">
        <v>0</v>
      </c>
      <c r="DY27" s="167">
        <v>0</v>
      </c>
      <c r="DZ27" s="167">
        <v>0</v>
      </c>
      <c r="EA27" s="167">
        <v>0</v>
      </c>
      <c r="EB27" s="167">
        <v>482</v>
      </c>
      <c r="EC27" s="167">
        <v>482</v>
      </c>
      <c r="ED27" s="167">
        <v>520046</v>
      </c>
    </row>
    <row r="28" spans="1:134" ht="13.8" x14ac:dyDescent="0.25">
      <c r="A28" s="163" t="s">
        <v>165</v>
      </c>
      <c r="B28" s="163" t="s">
        <v>159</v>
      </c>
      <c r="C28" s="164">
        <v>45473</v>
      </c>
      <c r="D28" s="167">
        <v>14186</v>
      </c>
      <c r="E28" s="167">
        <v>36180</v>
      </c>
      <c r="F28" s="167">
        <v>0</v>
      </c>
      <c r="G28" s="167">
        <v>4586</v>
      </c>
      <c r="H28" s="167">
        <v>8937</v>
      </c>
      <c r="I28" s="167">
        <v>722</v>
      </c>
      <c r="J28" s="167">
        <v>0</v>
      </c>
      <c r="K28" s="167">
        <v>0</v>
      </c>
      <c r="L28" s="167">
        <v>0</v>
      </c>
      <c r="M28" s="167">
        <v>630</v>
      </c>
      <c r="N28" s="167">
        <v>2910</v>
      </c>
      <c r="O28" s="167">
        <v>263</v>
      </c>
      <c r="P28" s="167">
        <v>0</v>
      </c>
      <c r="Q28" s="167">
        <v>0</v>
      </c>
      <c r="R28" s="167">
        <v>7929</v>
      </c>
      <c r="S28" s="167">
        <v>0</v>
      </c>
      <c r="T28" s="167">
        <v>0</v>
      </c>
      <c r="U28" s="167">
        <v>0</v>
      </c>
      <c r="V28" s="167">
        <v>0</v>
      </c>
      <c r="W28" s="167">
        <v>1926</v>
      </c>
      <c r="X28" s="167">
        <v>0</v>
      </c>
      <c r="Y28" s="167">
        <v>9339</v>
      </c>
      <c r="Z28" s="167">
        <v>1846</v>
      </c>
      <c r="AA28" s="167">
        <v>9324</v>
      </c>
      <c r="AB28" s="167">
        <v>727</v>
      </c>
      <c r="AC28" s="167">
        <v>99505</v>
      </c>
      <c r="AD28" s="167">
        <v>0</v>
      </c>
      <c r="AE28" s="167">
        <v>0</v>
      </c>
      <c r="AF28" s="167">
        <v>13419</v>
      </c>
      <c r="AG28" s="167">
        <v>0</v>
      </c>
      <c r="AH28" s="167">
        <v>977</v>
      </c>
      <c r="AI28" s="167">
        <v>1905</v>
      </c>
      <c r="AJ28" s="167">
        <v>154</v>
      </c>
      <c r="AK28" s="167">
        <v>0</v>
      </c>
      <c r="AL28" s="167">
        <v>0</v>
      </c>
      <c r="AM28" s="167">
        <v>0</v>
      </c>
      <c r="AN28" s="167">
        <v>0</v>
      </c>
      <c r="AO28" s="167">
        <v>3410</v>
      </c>
      <c r="AP28" s="167">
        <v>17268</v>
      </c>
      <c r="AQ28" s="167">
        <v>14196</v>
      </c>
      <c r="AR28" s="167">
        <v>0</v>
      </c>
      <c r="AS28" s="167">
        <v>0</v>
      </c>
      <c r="AT28" s="167">
        <v>8941</v>
      </c>
      <c r="AU28" s="167">
        <v>63</v>
      </c>
      <c r="AV28" s="167">
        <v>0</v>
      </c>
      <c r="AW28" s="167">
        <v>6570</v>
      </c>
      <c r="AX28" s="167">
        <v>66903</v>
      </c>
      <c r="AY28" s="167">
        <v>25077</v>
      </c>
      <c r="AZ28" s="167">
        <v>0</v>
      </c>
      <c r="BA28" s="167">
        <v>1283</v>
      </c>
      <c r="BB28" s="167">
        <v>0</v>
      </c>
      <c r="BC28" s="167">
        <v>892</v>
      </c>
      <c r="BD28" s="167">
        <v>6503</v>
      </c>
      <c r="BE28" s="167">
        <v>0</v>
      </c>
      <c r="BF28" s="167">
        <v>0</v>
      </c>
      <c r="BG28" s="167">
        <v>33755</v>
      </c>
      <c r="BH28" s="167">
        <v>200163</v>
      </c>
      <c r="BI28" s="167">
        <v>8915</v>
      </c>
      <c r="BJ28" s="167">
        <v>0</v>
      </c>
      <c r="BK28" s="167">
        <v>0</v>
      </c>
      <c r="BL28" s="167">
        <v>388</v>
      </c>
      <c r="BM28" s="167">
        <v>1203</v>
      </c>
      <c r="BN28" s="167">
        <v>0</v>
      </c>
      <c r="BO28" s="167">
        <v>0</v>
      </c>
      <c r="BP28" s="167">
        <v>0</v>
      </c>
      <c r="BQ28" s="167">
        <v>0</v>
      </c>
      <c r="BR28" s="167">
        <v>0</v>
      </c>
      <c r="BS28" s="167">
        <v>0</v>
      </c>
      <c r="BT28" s="167">
        <v>0</v>
      </c>
      <c r="BU28" s="167">
        <v>0</v>
      </c>
      <c r="BV28" s="167">
        <v>0</v>
      </c>
      <c r="BW28" s="167">
        <v>7852</v>
      </c>
      <c r="BX28" s="167">
        <v>0</v>
      </c>
      <c r="BY28" s="167">
        <v>0</v>
      </c>
      <c r="BZ28" s="167">
        <v>436</v>
      </c>
      <c r="CA28" s="167">
        <v>2770</v>
      </c>
      <c r="CB28" s="167">
        <v>3122</v>
      </c>
      <c r="CC28" s="167">
        <v>0</v>
      </c>
      <c r="CD28" s="167">
        <v>14330</v>
      </c>
      <c r="CE28" s="167">
        <v>115</v>
      </c>
      <c r="CF28" s="167">
        <v>0</v>
      </c>
      <c r="CG28" s="167">
        <v>0</v>
      </c>
      <c r="CH28" s="167">
        <v>0</v>
      </c>
      <c r="CI28" s="167">
        <v>1295</v>
      </c>
      <c r="CJ28" s="167">
        <v>0</v>
      </c>
      <c r="CK28" s="167">
        <v>0</v>
      </c>
      <c r="CL28" s="167">
        <v>0</v>
      </c>
      <c r="CM28" s="167">
        <v>40426</v>
      </c>
      <c r="CN28" s="167">
        <v>240589</v>
      </c>
      <c r="CO28" s="167">
        <v>24449</v>
      </c>
      <c r="CP28" s="167">
        <v>9488</v>
      </c>
      <c r="CQ28" s="167">
        <v>0</v>
      </c>
      <c r="CR28" s="167">
        <v>0</v>
      </c>
      <c r="CS28" s="167">
        <v>8853</v>
      </c>
      <c r="CT28" s="167">
        <v>0</v>
      </c>
      <c r="CU28" s="167">
        <v>286368</v>
      </c>
      <c r="CV28" s="167">
        <v>2427</v>
      </c>
      <c r="CW28" s="167">
        <v>28995</v>
      </c>
      <c r="CX28" s="167">
        <v>56509</v>
      </c>
      <c r="CY28" s="167">
        <v>4568</v>
      </c>
      <c r="CZ28" s="167">
        <v>5720</v>
      </c>
      <c r="DA28" s="167">
        <v>0</v>
      </c>
      <c r="DB28" s="167">
        <v>4444</v>
      </c>
      <c r="DC28" s="167">
        <v>0</v>
      </c>
      <c r="DD28" s="167">
        <v>0</v>
      </c>
      <c r="DE28" s="167">
        <v>0</v>
      </c>
      <c r="DF28" s="167">
        <v>0</v>
      </c>
      <c r="DG28" s="167">
        <v>0</v>
      </c>
      <c r="DH28" s="167">
        <v>0</v>
      </c>
      <c r="DI28" s="167">
        <v>0</v>
      </c>
      <c r="DJ28" s="167">
        <v>431821</v>
      </c>
      <c r="DK28" s="167">
        <v>0</v>
      </c>
      <c r="DL28" s="167">
        <v>0</v>
      </c>
      <c r="DM28" s="167">
        <v>0</v>
      </c>
      <c r="DN28" s="167">
        <v>0</v>
      </c>
      <c r="DO28" s="167">
        <v>0</v>
      </c>
      <c r="DP28" s="167">
        <v>0</v>
      </c>
      <c r="DQ28" s="167">
        <v>0</v>
      </c>
      <c r="DR28" s="167">
        <v>0</v>
      </c>
      <c r="DS28" s="167">
        <v>0</v>
      </c>
      <c r="DT28" s="167">
        <v>0</v>
      </c>
      <c r="DU28" s="167">
        <v>0</v>
      </c>
      <c r="DV28" s="167">
        <v>0</v>
      </c>
      <c r="DW28" s="167">
        <v>0</v>
      </c>
      <c r="DX28" s="167">
        <v>0</v>
      </c>
      <c r="DY28" s="167">
        <v>0</v>
      </c>
      <c r="DZ28" s="167">
        <v>0</v>
      </c>
      <c r="EA28" s="167">
        <v>0</v>
      </c>
      <c r="EB28" s="167">
        <v>637</v>
      </c>
      <c r="EC28" s="167">
        <v>637</v>
      </c>
      <c r="ED28" s="167">
        <v>673047</v>
      </c>
    </row>
    <row r="29" spans="1:134" ht="13.8" x14ac:dyDescent="0.25">
      <c r="A29" s="163" t="s">
        <v>166</v>
      </c>
      <c r="B29" s="163" t="s">
        <v>166</v>
      </c>
      <c r="C29" s="164">
        <v>45473</v>
      </c>
      <c r="D29" s="167">
        <v>165311</v>
      </c>
      <c r="E29" s="167">
        <v>716913</v>
      </c>
      <c r="F29" s="167">
        <v>0</v>
      </c>
      <c r="G29" s="167">
        <v>65014</v>
      </c>
      <c r="H29" s="167">
        <v>134137</v>
      </c>
      <c r="I29" s="167">
        <v>13260</v>
      </c>
      <c r="J29" s="167">
        <v>0</v>
      </c>
      <c r="K29" s="167">
        <v>0</v>
      </c>
      <c r="L29" s="167">
        <v>5711</v>
      </c>
      <c r="M29" s="167">
        <v>88791</v>
      </c>
      <c r="N29" s="167">
        <v>44216</v>
      </c>
      <c r="O29" s="167">
        <v>0</v>
      </c>
      <c r="P29" s="167">
        <v>0</v>
      </c>
      <c r="Q29" s="167">
        <v>0</v>
      </c>
      <c r="R29" s="167">
        <v>28184</v>
      </c>
      <c r="S29" s="167">
        <v>0</v>
      </c>
      <c r="T29" s="167">
        <v>0</v>
      </c>
      <c r="U29" s="167">
        <v>0</v>
      </c>
      <c r="V29" s="167">
        <v>4500</v>
      </c>
      <c r="W29" s="167">
        <v>0</v>
      </c>
      <c r="X29" s="167">
        <v>0</v>
      </c>
      <c r="Y29" s="167">
        <v>50835</v>
      </c>
      <c r="Z29" s="167">
        <v>6187</v>
      </c>
      <c r="AA29" s="167">
        <v>17021</v>
      </c>
      <c r="AB29" s="167">
        <v>124719</v>
      </c>
      <c r="AC29" s="167">
        <v>1464799</v>
      </c>
      <c r="AD29" s="167">
        <v>0</v>
      </c>
      <c r="AE29" s="167">
        <v>0</v>
      </c>
      <c r="AF29" s="167">
        <v>152757</v>
      </c>
      <c r="AG29" s="167">
        <v>0</v>
      </c>
      <c r="AH29" s="167">
        <v>12493</v>
      </c>
      <c r="AI29" s="167">
        <v>9088</v>
      </c>
      <c r="AJ29" s="167">
        <v>2297</v>
      </c>
      <c r="AK29" s="167">
        <v>0</v>
      </c>
      <c r="AL29" s="167">
        <v>0</v>
      </c>
      <c r="AM29" s="167">
        <v>0</v>
      </c>
      <c r="AN29" s="167">
        <v>13443</v>
      </c>
      <c r="AO29" s="167">
        <v>18303</v>
      </c>
      <c r="AP29" s="167">
        <v>9158</v>
      </c>
      <c r="AQ29" s="167">
        <v>159927</v>
      </c>
      <c r="AR29" s="167">
        <v>0</v>
      </c>
      <c r="AS29" s="167">
        <v>0</v>
      </c>
      <c r="AT29" s="167">
        <v>27110</v>
      </c>
      <c r="AU29" s="167">
        <v>87043</v>
      </c>
      <c r="AV29" s="167">
        <v>0</v>
      </c>
      <c r="AW29" s="167">
        <v>12054</v>
      </c>
      <c r="AX29" s="167">
        <v>503673</v>
      </c>
      <c r="AY29" s="167">
        <v>210216</v>
      </c>
      <c r="AZ29" s="167">
        <v>0</v>
      </c>
      <c r="BA29" s="167">
        <v>0</v>
      </c>
      <c r="BB29" s="167">
        <v>0</v>
      </c>
      <c r="BC29" s="167">
        <v>0</v>
      </c>
      <c r="BD29" s="167">
        <v>57930</v>
      </c>
      <c r="BE29" s="167">
        <v>107993</v>
      </c>
      <c r="BF29" s="167">
        <v>68369</v>
      </c>
      <c r="BG29" s="167">
        <v>444508</v>
      </c>
      <c r="BH29" s="167">
        <v>2412980</v>
      </c>
      <c r="BI29" s="167">
        <v>96893</v>
      </c>
      <c r="BJ29" s="167">
        <v>0</v>
      </c>
      <c r="BK29" s="167">
        <v>0</v>
      </c>
      <c r="BL29" s="167">
        <v>0</v>
      </c>
      <c r="BM29" s="167">
        <v>231676</v>
      </c>
      <c r="BN29" s="167">
        <v>0</v>
      </c>
      <c r="BO29" s="167">
        <v>254979</v>
      </c>
      <c r="BP29" s="167">
        <v>0</v>
      </c>
      <c r="BQ29" s="167">
        <v>25017</v>
      </c>
      <c r="BR29" s="167">
        <v>18199</v>
      </c>
      <c r="BS29" s="167">
        <v>4594</v>
      </c>
      <c r="BT29" s="167">
        <v>0</v>
      </c>
      <c r="BU29" s="167">
        <v>0</v>
      </c>
      <c r="BV29" s="167">
        <v>0</v>
      </c>
      <c r="BW29" s="167">
        <v>101609</v>
      </c>
      <c r="BX29" s="167">
        <v>0</v>
      </c>
      <c r="BY29" s="167">
        <v>0</v>
      </c>
      <c r="BZ29" s="167">
        <v>16112</v>
      </c>
      <c r="CA29" s="167">
        <v>1808</v>
      </c>
      <c r="CB29" s="167">
        <v>0</v>
      </c>
      <c r="CC29" s="167">
        <v>0</v>
      </c>
      <c r="CD29" s="167">
        <v>279407</v>
      </c>
      <c r="CE29" s="167">
        <v>32605</v>
      </c>
      <c r="CF29" s="167">
        <v>6000</v>
      </c>
      <c r="CG29" s="167">
        <v>0</v>
      </c>
      <c r="CH29" s="167">
        <v>0</v>
      </c>
      <c r="CI29" s="167">
        <v>0</v>
      </c>
      <c r="CJ29" s="167">
        <v>7440</v>
      </c>
      <c r="CK29" s="167">
        <v>0</v>
      </c>
      <c r="CL29" s="167">
        <v>140409</v>
      </c>
      <c r="CM29" s="167">
        <v>1216748</v>
      </c>
      <c r="CN29" s="167">
        <v>3629728</v>
      </c>
      <c r="CO29" s="167">
        <v>305226</v>
      </c>
      <c r="CP29" s="167">
        <v>203650</v>
      </c>
      <c r="CQ29" s="167">
        <v>152277</v>
      </c>
      <c r="CR29" s="167">
        <v>0</v>
      </c>
      <c r="CS29" s="167">
        <v>0</v>
      </c>
      <c r="CT29" s="167">
        <v>0</v>
      </c>
      <c r="CU29" s="167">
        <v>4212555</v>
      </c>
      <c r="CV29" s="167">
        <v>0</v>
      </c>
      <c r="CW29" s="167">
        <v>445682</v>
      </c>
      <c r="CX29" s="167">
        <v>1090540</v>
      </c>
      <c r="CY29" s="167">
        <v>84256</v>
      </c>
      <c r="CZ29" s="167">
        <v>42562</v>
      </c>
      <c r="DA29" s="167">
        <v>3322</v>
      </c>
      <c r="DB29" s="167">
        <v>6696</v>
      </c>
      <c r="DC29" s="167">
        <v>0</v>
      </c>
      <c r="DD29" s="167">
        <v>0</v>
      </c>
      <c r="DE29" s="167">
        <v>0</v>
      </c>
      <c r="DF29" s="167">
        <v>0</v>
      </c>
      <c r="DG29" s="167">
        <v>24581</v>
      </c>
      <c r="DH29" s="167">
        <v>0</v>
      </c>
      <c r="DI29" s="167">
        <v>748818</v>
      </c>
      <c r="DJ29" s="167">
        <v>7320165</v>
      </c>
      <c r="DK29" s="167">
        <v>0</v>
      </c>
      <c r="DL29" s="167">
        <v>0</v>
      </c>
      <c r="DM29" s="167">
        <v>0</v>
      </c>
      <c r="DN29" s="167">
        <v>0</v>
      </c>
      <c r="DO29" s="167">
        <v>0</v>
      </c>
      <c r="DP29" s="167">
        <v>0</v>
      </c>
      <c r="DQ29" s="167">
        <v>0</v>
      </c>
      <c r="DR29" s="167">
        <v>0</v>
      </c>
      <c r="DS29" s="167">
        <v>0</v>
      </c>
      <c r="DT29" s="167">
        <v>0</v>
      </c>
      <c r="DU29" s="167">
        <v>0</v>
      </c>
      <c r="DV29" s="167">
        <v>0</v>
      </c>
      <c r="DW29" s="167">
        <v>0</v>
      </c>
      <c r="DX29" s="167">
        <v>0</v>
      </c>
      <c r="DY29" s="167">
        <v>0</v>
      </c>
      <c r="DZ29" s="167">
        <v>0</v>
      </c>
      <c r="EA29" s="167">
        <v>0</v>
      </c>
      <c r="EB29" s="167">
        <v>0</v>
      </c>
      <c r="EC29" s="167">
        <v>0</v>
      </c>
      <c r="ED29" s="167">
        <v>10949893</v>
      </c>
    </row>
    <row r="30" spans="1:134" ht="13.8" x14ac:dyDescent="0.25">
      <c r="A30" s="163" t="s">
        <v>167</v>
      </c>
      <c r="B30" s="163" t="s">
        <v>137</v>
      </c>
      <c r="C30" s="164">
        <v>45473</v>
      </c>
      <c r="D30" s="167">
        <v>115501</v>
      </c>
      <c r="E30" s="167">
        <v>0</v>
      </c>
      <c r="F30" s="167">
        <v>0</v>
      </c>
      <c r="G30" s="167">
        <v>8989</v>
      </c>
      <c r="H30" s="167">
        <v>13302</v>
      </c>
      <c r="I30" s="167">
        <v>1798</v>
      </c>
      <c r="J30" s="167">
        <v>0</v>
      </c>
      <c r="K30" s="167">
        <v>0</v>
      </c>
      <c r="L30" s="167">
        <v>274</v>
      </c>
      <c r="M30" s="167">
        <v>13698</v>
      </c>
      <c r="N30" s="167">
        <v>4269</v>
      </c>
      <c r="O30" s="167">
        <v>1494</v>
      </c>
      <c r="P30" s="167">
        <v>406242</v>
      </c>
      <c r="Q30" s="167">
        <v>0</v>
      </c>
      <c r="R30" s="167">
        <v>0</v>
      </c>
      <c r="S30" s="167">
        <v>0</v>
      </c>
      <c r="T30" s="167">
        <v>1735</v>
      </c>
      <c r="U30" s="167">
        <v>0</v>
      </c>
      <c r="V30" s="167">
        <v>0</v>
      </c>
      <c r="W30" s="167">
        <v>0</v>
      </c>
      <c r="X30" s="167">
        <v>0</v>
      </c>
      <c r="Y30" s="167">
        <v>14448</v>
      </c>
      <c r="Z30" s="167">
        <v>854</v>
      </c>
      <c r="AA30" s="167">
        <v>0</v>
      </c>
      <c r="AB30" s="167">
        <v>10997</v>
      </c>
      <c r="AC30" s="167">
        <v>593601</v>
      </c>
      <c r="AD30" s="167">
        <v>18526</v>
      </c>
      <c r="AE30" s="167">
        <v>102515</v>
      </c>
      <c r="AF30" s="167">
        <v>41872</v>
      </c>
      <c r="AG30" s="167">
        <v>0</v>
      </c>
      <c r="AH30" s="167">
        <v>11449</v>
      </c>
      <c r="AI30" s="167">
        <v>30500</v>
      </c>
      <c r="AJ30" s="167">
        <v>1798</v>
      </c>
      <c r="AK30" s="167">
        <v>451</v>
      </c>
      <c r="AL30" s="167">
        <v>49</v>
      </c>
      <c r="AM30" s="167">
        <v>387</v>
      </c>
      <c r="AN30" s="167">
        <v>17941</v>
      </c>
      <c r="AO30" s="167">
        <v>3823</v>
      </c>
      <c r="AP30" s="167">
        <v>14598</v>
      </c>
      <c r="AQ30" s="167">
        <v>79149</v>
      </c>
      <c r="AR30" s="167">
        <v>0</v>
      </c>
      <c r="AS30" s="167">
        <v>0</v>
      </c>
      <c r="AT30" s="167">
        <v>0</v>
      </c>
      <c r="AU30" s="167">
        <v>20715</v>
      </c>
      <c r="AV30" s="167">
        <v>0</v>
      </c>
      <c r="AW30" s="167">
        <v>0</v>
      </c>
      <c r="AX30" s="167">
        <v>343773</v>
      </c>
      <c r="AY30" s="167">
        <v>125595</v>
      </c>
      <c r="AZ30" s="167">
        <v>0</v>
      </c>
      <c r="BA30" s="167">
        <v>0</v>
      </c>
      <c r="BB30" s="167">
        <v>0</v>
      </c>
      <c r="BC30" s="167">
        <v>60673</v>
      </c>
      <c r="BD30" s="167">
        <v>17844</v>
      </c>
      <c r="BE30" s="167">
        <v>41141</v>
      </c>
      <c r="BF30" s="167">
        <v>0</v>
      </c>
      <c r="BG30" s="167">
        <v>245253</v>
      </c>
      <c r="BH30" s="167">
        <v>1182627</v>
      </c>
      <c r="BI30" s="167">
        <v>83050</v>
      </c>
      <c r="BJ30" s="167">
        <v>0</v>
      </c>
      <c r="BK30" s="167">
        <v>0</v>
      </c>
      <c r="BL30" s="167">
        <v>0</v>
      </c>
      <c r="BM30" s="167">
        <v>127486</v>
      </c>
      <c r="BN30" s="167">
        <v>37467</v>
      </c>
      <c r="BO30" s="167">
        <v>323049</v>
      </c>
      <c r="BP30" s="167">
        <v>0</v>
      </c>
      <c r="BQ30" s="167">
        <v>43522</v>
      </c>
      <c r="BR30" s="167">
        <v>70912</v>
      </c>
      <c r="BS30" s="167">
        <v>9689</v>
      </c>
      <c r="BT30" s="167">
        <v>1580</v>
      </c>
      <c r="BU30" s="167">
        <v>173</v>
      </c>
      <c r="BV30" s="167">
        <v>7169</v>
      </c>
      <c r="BW30" s="167">
        <v>48388</v>
      </c>
      <c r="BX30" s="167">
        <v>0</v>
      </c>
      <c r="BY30" s="167">
        <v>0</v>
      </c>
      <c r="BZ30" s="167">
        <v>17042</v>
      </c>
      <c r="CA30" s="167">
        <v>12064</v>
      </c>
      <c r="CB30" s="167">
        <v>6273</v>
      </c>
      <c r="CC30" s="167">
        <v>1167</v>
      </c>
      <c r="CD30" s="167">
        <v>188868</v>
      </c>
      <c r="CE30" s="167">
        <v>10243</v>
      </c>
      <c r="CF30" s="167">
        <v>0</v>
      </c>
      <c r="CG30" s="167">
        <v>0</v>
      </c>
      <c r="CH30" s="167">
        <v>0</v>
      </c>
      <c r="CI30" s="167">
        <v>0</v>
      </c>
      <c r="CJ30" s="167">
        <v>8035</v>
      </c>
      <c r="CK30" s="167">
        <v>0</v>
      </c>
      <c r="CL30" s="167">
        <v>20306</v>
      </c>
      <c r="CM30" s="167">
        <v>1016483</v>
      </c>
      <c r="CN30" s="167">
        <v>2199110</v>
      </c>
      <c r="CO30" s="167">
        <v>140133</v>
      </c>
      <c r="CP30" s="167">
        <v>145743</v>
      </c>
      <c r="CQ30" s="167">
        <v>0</v>
      </c>
      <c r="CR30" s="167">
        <v>0</v>
      </c>
      <c r="CS30" s="167">
        <v>2420</v>
      </c>
      <c r="CT30" s="167">
        <v>0</v>
      </c>
      <c r="CU30" s="167">
        <v>477333</v>
      </c>
      <c r="CV30" s="167">
        <v>2254529</v>
      </c>
      <c r="CW30" s="167">
        <v>231641</v>
      </c>
      <c r="CX30" s="167">
        <v>378020</v>
      </c>
      <c r="CY30" s="167">
        <v>46604</v>
      </c>
      <c r="CZ30" s="167">
        <v>8358</v>
      </c>
      <c r="DA30" s="167">
        <v>917</v>
      </c>
      <c r="DB30" s="167">
        <v>1356</v>
      </c>
      <c r="DC30" s="167">
        <v>0</v>
      </c>
      <c r="DD30" s="167">
        <v>0</v>
      </c>
      <c r="DE30" s="167">
        <v>88236</v>
      </c>
      <c r="DF30" s="167">
        <v>0</v>
      </c>
      <c r="DG30" s="167">
        <v>0</v>
      </c>
      <c r="DH30" s="167">
        <v>0</v>
      </c>
      <c r="DI30" s="167">
        <v>161025</v>
      </c>
      <c r="DJ30" s="167">
        <v>3936315</v>
      </c>
      <c r="DK30" s="167">
        <v>0</v>
      </c>
      <c r="DL30" s="167">
        <v>0</v>
      </c>
      <c r="DM30" s="167">
        <v>0</v>
      </c>
      <c r="DN30" s="167">
        <v>0</v>
      </c>
      <c r="DO30" s="167">
        <v>0</v>
      </c>
      <c r="DP30" s="167">
        <v>0</v>
      </c>
      <c r="DQ30" s="167">
        <v>0</v>
      </c>
      <c r="DR30" s="167">
        <v>0</v>
      </c>
      <c r="DS30" s="167">
        <v>216</v>
      </c>
      <c r="DT30" s="167">
        <v>0</v>
      </c>
      <c r="DU30" s="167">
        <v>0</v>
      </c>
      <c r="DV30" s="167">
        <v>0</v>
      </c>
      <c r="DW30" s="167">
        <v>0</v>
      </c>
      <c r="DX30" s="167">
        <v>0</v>
      </c>
      <c r="DY30" s="167">
        <v>0</v>
      </c>
      <c r="DZ30" s="167">
        <v>0</v>
      </c>
      <c r="EA30" s="167">
        <v>0</v>
      </c>
      <c r="EB30" s="167">
        <v>544</v>
      </c>
      <c r="EC30" s="167">
        <v>760</v>
      </c>
      <c r="ED30" s="167">
        <v>6136185</v>
      </c>
    </row>
    <row r="31" spans="1:134" ht="13.8" x14ac:dyDescent="0.25">
      <c r="A31" s="163" t="s">
        <v>168</v>
      </c>
      <c r="B31" s="169"/>
      <c r="C31" s="164">
        <v>45473</v>
      </c>
      <c r="D31" s="167">
        <v>70791</v>
      </c>
      <c r="E31" s="167">
        <v>95842</v>
      </c>
      <c r="F31" s="167">
        <v>0</v>
      </c>
      <c r="G31" s="167">
        <v>21098</v>
      </c>
      <c r="H31" s="167">
        <v>2095</v>
      </c>
      <c r="I31" s="167">
        <v>5003</v>
      </c>
      <c r="J31" s="167">
        <v>569</v>
      </c>
      <c r="K31" s="167">
        <v>177</v>
      </c>
      <c r="L31" s="167">
        <v>-94</v>
      </c>
      <c r="M31" s="167">
        <v>6610</v>
      </c>
      <c r="N31" s="167">
        <v>12308</v>
      </c>
      <c r="O31" s="167">
        <v>0</v>
      </c>
      <c r="P31" s="167">
        <v>241959</v>
      </c>
      <c r="Q31" s="167">
        <v>0</v>
      </c>
      <c r="R31" s="167">
        <v>28080</v>
      </c>
      <c r="S31" s="167">
        <v>17373</v>
      </c>
      <c r="T31" s="167">
        <v>0</v>
      </c>
      <c r="U31" s="167">
        <v>32835</v>
      </c>
      <c r="V31" s="167">
        <v>0</v>
      </c>
      <c r="W31" s="167">
        <v>13798</v>
      </c>
      <c r="X31" s="167">
        <v>0</v>
      </c>
      <c r="Y31" s="167">
        <v>0</v>
      </c>
      <c r="Z31" s="167">
        <v>7664</v>
      </c>
      <c r="AA31" s="167">
        <v>1168</v>
      </c>
      <c r="AB31" s="167">
        <v>35926</v>
      </c>
      <c r="AC31" s="167">
        <v>593202</v>
      </c>
      <c r="AD31" s="167">
        <v>36540</v>
      </c>
      <c r="AE31" s="167">
        <v>40007</v>
      </c>
      <c r="AF31" s="167">
        <v>41045</v>
      </c>
      <c r="AG31" s="167">
        <v>0</v>
      </c>
      <c r="AH31" s="167">
        <v>17343</v>
      </c>
      <c r="AI31" s="167">
        <v>1722</v>
      </c>
      <c r="AJ31" s="167">
        <v>4112</v>
      </c>
      <c r="AK31" s="167">
        <v>539</v>
      </c>
      <c r="AL31" s="167">
        <v>146</v>
      </c>
      <c r="AM31" s="167">
        <v>170</v>
      </c>
      <c r="AN31" s="167">
        <v>8064</v>
      </c>
      <c r="AO31" s="167">
        <v>8757</v>
      </c>
      <c r="AP31" s="167">
        <v>6568</v>
      </c>
      <c r="AQ31" s="167">
        <v>52238</v>
      </c>
      <c r="AR31" s="167">
        <v>0</v>
      </c>
      <c r="AS31" s="167">
        <v>0</v>
      </c>
      <c r="AT31" s="167">
        <v>19864</v>
      </c>
      <c r="AU31" s="167">
        <v>5739</v>
      </c>
      <c r="AV31" s="167">
        <v>0</v>
      </c>
      <c r="AW31" s="167">
        <v>0</v>
      </c>
      <c r="AX31" s="167">
        <v>242854</v>
      </c>
      <c r="AY31" s="167">
        <v>44917</v>
      </c>
      <c r="AZ31" s="167">
        <v>0</v>
      </c>
      <c r="BA31" s="167">
        <v>5252</v>
      </c>
      <c r="BB31" s="167">
        <v>44248</v>
      </c>
      <c r="BC31" s="167">
        <v>0</v>
      </c>
      <c r="BD31" s="167">
        <v>55604</v>
      </c>
      <c r="BE31" s="167">
        <v>0</v>
      </c>
      <c r="BF31" s="167">
        <v>0</v>
      </c>
      <c r="BG31" s="167">
        <v>150021</v>
      </c>
      <c r="BH31" s="167">
        <v>986077</v>
      </c>
      <c r="BI31" s="167">
        <v>29704</v>
      </c>
      <c r="BJ31" s="167">
        <v>62291</v>
      </c>
      <c r="BK31" s="167">
        <v>10811</v>
      </c>
      <c r="BL31" s="167">
        <v>432</v>
      </c>
      <c r="BM31" s="167">
        <v>118210</v>
      </c>
      <c r="BN31" s="167">
        <v>101956</v>
      </c>
      <c r="BO31" s="167">
        <v>124869</v>
      </c>
      <c r="BP31" s="167">
        <v>0</v>
      </c>
      <c r="BQ31" s="167">
        <v>56690</v>
      </c>
      <c r="BR31" s="167">
        <v>5629</v>
      </c>
      <c r="BS31" s="167">
        <v>13442</v>
      </c>
      <c r="BT31" s="167">
        <v>1760</v>
      </c>
      <c r="BU31" s="167">
        <v>477</v>
      </c>
      <c r="BV31" s="167">
        <v>556</v>
      </c>
      <c r="BW31" s="167">
        <v>39434</v>
      </c>
      <c r="BX31" s="167">
        <v>0</v>
      </c>
      <c r="BY31" s="167">
        <v>0</v>
      </c>
      <c r="BZ31" s="167">
        <v>9262</v>
      </c>
      <c r="CA31" s="167">
        <v>1666</v>
      </c>
      <c r="CB31" s="167">
        <v>0</v>
      </c>
      <c r="CC31" s="167">
        <v>793</v>
      </c>
      <c r="CD31" s="167">
        <v>112764</v>
      </c>
      <c r="CE31" s="167">
        <v>6501</v>
      </c>
      <c r="CF31" s="167">
        <v>1321</v>
      </c>
      <c r="CG31" s="167">
        <v>403</v>
      </c>
      <c r="CH31" s="167">
        <v>1045</v>
      </c>
      <c r="CI31" s="167">
        <v>0</v>
      </c>
      <c r="CJ31" s="167">
        <v>28563</v>
      </c>
      <c r="CK31" s="167">
        <v>157</v>
      </c>
      <c r="CL31" s="167">
        <v>0</v>
      </c>
      <c r="CM31" s="167">
        <v>728736</v>
      </c>
      <c r="CN31" s="167">
        <v>1714813</v>
      </c>
      <c r="CO31" s="167">
        <v>72758</v>
      </c>
      <c r="CP31" s="167">
        <v>239740</v>
      </c>
      <c r="CQ31" s="167">
        <v>2069513</v>
      </c>
      <c r="CR31" s="167">
        <v>0</v>
      </c>
      <c r="CS31" s="167">
        <v>0</v>
      </c>
      <c r="CT31" s="167">
        <v>0</v>
      </c>
      <c r="CU31" s="167">
        <v>0</v>
      </c>
      <c r="CV31" s="167">
        <v>0</v>
      </c>
      <c r="CW31" s="167">
        <v>219431</v>
      </c>
      <c r="CX31" s="167">
        <v>15516</v>
      </c>
      <c r="CY31" s="167">
        <v>37051</v>
      </c>
      <c r="CZ31" s="167">
        <v>4852</v>
      </c>
      <c r="DA31" s="167">
        <v>1314</v>
      </c>
      <c r="DB31" s="167">
        <v>1533</v>
      </c>
      <c r="DC31" s="167">
        <v>0</v>
      </c>
      <c r="DD31" s="167">
        <v>0</v>
      </c>
      <c r="DE31" s="167">
        <v>0</v>
      </c>
      <c r="DF31" s="167">
        <v>312392</v>
      </c>
      <c r="DG31" s="167">
        <v>12486</v>
      </c>
      <c r="DH31" s="167">
        <v>0</v>
      </c>
      <c r="DI31" s="167">
        <v>3551</v>
      </c>
      <c r="DJ31" s="167">
        <v>2990137</v>
      </c>
      <c r="DK31" s="167">
        <v>0</v>
      </c>
      <c r="DL31" s="167">
        <v>0</v>
      </c>
      <c r="DM31" s="167">
        <v>0</v>
      </c>
      <c r="DN31" s="167">
        <v>0</v>
      </c>
      <c r="DO31" s="167">
        <v>0</v>
      </c>
      <c r="DP31" s="167">
        <v>0</v>
      </c>
      <c r="DQ31" s="167">
        <v>0</v>
      </c>
      <c r="DR31" s="167">
        <v>0</v>
      </c>
      <c r="DS31" s="167">
        <v>0</v>
      </c>
      <c r="DT31" s="167">
        <v>0</v>
      </c>
      <c r="DU31" s="167">
        <v>0</v>
      </c>
      <c r="DV31" s="167">
        <v>0</v>
      </c>
      <c r="DW31" s="167">
        <v>0</v>
      </c>
      <c r="DX31" s="167">
        <v>0</v>
      </c>
      <c r="DY31" s="167">
        <v>0</v>
      </c>
      <c r="DZ31" s="167">
        <v>0</v>
      </c>
      <c r="EA31" s="167">
        <v>0</v>
      </c>
      <c r="EB31" s="167">
        <v>0</v>
      </c>
      <c r="EC31" s="167">
        <v>0</v>
      </c>
      <c r="ED31" s="167">
        <v>4704950</v>
      </c>
    </row>
    <row r="32" spans="1:134" ht="13.8" x14ac:dyDescent="0.25">
      <c r="A32" s="163" t="s">
        <v>169</v>
      </c>
      <c r="B32" s="163" t="s">
        <v>170</v>
      </c>
      <c r="C32" s="164">
        <v>45473</v>
      </c>
      <c r="D32" s="167">
        <v>51212</v>
      </c>
      <c r="E32" s="167">
        <v>47432</v>
      </c>
      <c r="F32" s="167">
        <v>0</v>
      </c>
      <c r="G32" s="167">
        <v>7696</v>
      </c>
      <c r="H32" s="167">
        <v>31297</v>
      </c>
      <c r="I32" s="167">
        <v>2879</v>
      </c>
      <c r="J32" s="167">
        <v>0</v>
      </c>
      <c r="K32" s="167">
        <v>0</v>
      </c>
      <c r="L32" s="167">
        <v>0</v>
      </c>
      <c r="M32" s="167">
        <v>19551</v>
      </c>
      <c r="N32" s="167">
        <v>10129</v>
      </c>
      <c r="O32" s="167">
        <v>0</v>
      </c>
      <c r="P32" s="167">
        <v>0</v>
      </c>
      <c r="Q32" s="167">
        <v>0</v>
      </c>
      <c r="R32" s="167">
        <v>5419</v>
      </c>
      <c r="S32" s="167">
        <v>0</v>
      </c>
      <c r="T32" s="167">
        <v>0</v>
      </c>
      <c r="U32" s="167">
        <v>0</v>
      </c>
      <c r="V32" s="167">
        <v>0</v>
      </c>
      <c r="W32" s="167">
        <v>792</v>
      </c>
      <c r="X32" s="167">
        <v>0</v>
      </c>
      <c r="Y32" s="167">
        <v>2096</v>
      </c>
      <c r="Z32" s="167">
        <v>15143</v>
      </c>
      <c r="AA32" s="167">
        <v>4392</v>
      </c>
      <c r="AB32" s="167">
        <v>5118</v>
      </c>
      <c r="AC32" s="167">
        <v>203156</v>
      </c>
      <c r="AD32" s="167">
        <v>0</v>
      </c>
      <c r="AE32" s="167">
        <v>0</v>
      </c>
      <c r="AF32" s="167">
        <v>0</v>
      </c>
      <c r="AG32" s="167">
        <v>0</v>
      </c>
      <c r="AH32" s="167">
        <v>0</v>
      </c>
      <c r="AI32" s="167">
        <v>0</v>
      </c>
      <c r="AJ32" s="167">
        <v>0</v>
      </c>
      <c r="AK32" s="167">
        <v>0</v>
      </c>
      <c r="AL32" s="167">
        <v>0</v>
      </c>
      <c r="AM32" s="167">
        <v>0</v>
      </c>
      <c r="AN32" s="167">
        <v>0</v>
      </c>
      <c r="AO32" s="167">
        <v>0</v>
      </c>
      <c r="AP32" s="167">
        <v>0</v>
      </c>
      <c r="AQ32" s="167">
        <v>5415</v>
      </c>
      <c r="AR32" s="167">
        <v>0</v>
      </c>
      <c r="AS32" s="167">
        <v>0</v>
      </c>
      <c r="AT32" s="167">
        <v>0</v>
      </c>
      <c r="AU32" s="167">
        <v>0</v>
      </c>
      <c r="AV32" s="167">
        <v>0</v>
      </c>
      <c r="AW32" s="167">
        <v>0</v>
      </c>
      <c r="AX32" s="167">
        <v>5415</v>
      </c>
      <c r="AY32" s="167">
        <v>25351</v>
      </c>
      <c r="AZ32" s="167">
        <v>0</v>
      </c>
      <c r="BA32" s="167">
        <v>505</v>
      </c>
      <c r="BB32" s="167">
        <v>0</v>
      </c>
      <c r="BC32" s="167">
        <v>0</v>
      </c>
      <c r="BD32" s="167">
        <v>2088</v>
      </c>
      <c r="BE32" s="167">
        <v>5714</v>
      </c>
      <c r="BF32" s="167">
        <v>0</v>
      </c>
      <c r="BG32" s="167">
        <v>33658</v>
      </c>
      <c r="BH32" s="167">
        <v>242229</v>
      </c>
      <c r="BI32" s="167">
        <v>0</v>
      </c>
      <c r="BJ32" s="167">
        <v>0</v>
      </c>
      <c r="BK32" s="167">
        <v>0</v>
      </c>
      <c r="BL32" s="167">
        <v>0</v>
      </c>
      <c r="BM32" s="167">
        <v>0</v>
      </c>
      <c r="BN32" s="167">
        <v>0</v>
      </c>
      <c r="BO32" s="167">
        <v>0</v>
      </c>
      <c r="BP32" s="167">
        <v>0</v>
      </c>
      <c r="BQ32" s="167">
        <v>0</v>
      </c>
      <c r="BR32" s="167">
        <v>0</v>
      </c>
      <c r="BS32" s="167">
        <v>0</v>
      </c>
      <c r="BT32" s="167">
        <v>0</v>
      </c>
      <c r="BU32" s="167">
        <v>822</v>
      </c>
      <c r="BV32" s="167">
        <v>0</v>
      </c>
      <c r="BW32" s="167">
        <v>12616</v>
      </c>
      <c r="BX32" s="167">
        <v>10692</v>
      </c>
      <c r="BY32" s="167">
        <v>0</v>
      </c>
      <c r="BZ32" s="167">
        <v>0</v>
      </c>
      <c r="CA32" s="167">
        <v>1836</v>
      </c>
      <c r="CB32" s="167">
        <v>0</v>
      </c>
      <c r="CC32" s="167">
        <v>0</v>
      </c>
      <c r="CD32" s="167">
        <v>20134</v>
      </c>
      <c r="CE32" s="167">
        <v>0</v>
      </c>
      <c r="CF32" s="167">
        <v>0</v>
      </c>
      <c r="CG32" s="167">
        <v>0</v>
      </c>
      <c r="CH32" s="167">
        <v>0</v>
      </c>
      <c r="CI32" s="167">
        <v>0</v>
      </c>
      <c r="CJ32" s="167">
        <v>0</v>
      </c>
      <c r="CK32" s="167">
        <v>0</v>
      </c>
      <c r="CL32" s="167">
        <v>0</v>
      </c>
      <c r="CM32" s="167">
        <v>46100</v>
      </c>
      <c r="CN32" s="167">
        <v>288329</v>
      </c>
      <c r="CO32" s="167">
        <v>38051</v>
      </c>
      <c r="CP32" s="167">
        <v>627235</v>
      </c>
      <c r="CQ32" s="167">
        <v>0</v>
      </c>
      <c r="CR32" s="167">
        <v>0</v>
      </c>
      <c r="CS32" s="167">
        <v>0</v>
      </c>
      <c r="CT32" s="167">
        <v>0</v>
      </c>
      <c r="CU32" s="167">
        <v>0</v>
      </c>
      <c r="CV32" s="167">
        <v>0</v>
      </c>
      <c r="CW32" s="167">
        <v>51904</v>
      </c>
      <c r="CX32" s="167">
        <v>211077</v>
      </c>
      <c r="CY32" s="167">
        <v>19420</v>
      </c>
      <c r="CZ32" s="167">
        <v>0</v>
      </c>
      <c r="DA32" s="167">
        <v>0</v>
      </c>
      <c r="DB32" s="167">
        <v>6734</v>
      </c>
      <c r="DC32" s="167">
        <v>0</v>
      </c>
      <c r="DD32" s="167">
        <v>0</v>
      </c>
      <c r="DE32" s="167">
        <v>0</v>
      </c>
      <c r="DF32" s="167">
        <v>0</v>
      </c>
      <c r="DG32" s="167">
        <v>0</v>
      </c>
      <c r="DH32" s="167">
        <v>0</v>
      </c>
      <c r="DI32" s="167">
        <v>0</v>
      </c>
      <c r="DJ32" s="167">
        <v>954421</v>
      </c>
      <c r="DK32" s="167">
        <v>0</v>
      </c>
      <c r="DL32" s="167">
        <v>0</v>
      </c>
      <c r="DM32" s="167">
        <v>0</v>
      </c>
      <c r="DN32" s="167">
        <v>0</v>
      </c>
      <c r="DO32" s="167">
        <v>0</v>
      </c>
      <c r="DP32" s="167">
        <v>0</v>
      </c>
      <c r="DQ32" s="167">
        <v>0</v>
      </c>
      <c r="DR32" s="167">
        <v>0</v>
      </c>
      <c r="DS32" s="167">
        <v>0</v>
      </c>
      <c r="DT32" s="167">
        <v>0</v>
      </c>
      <c r="DU32" s="167">
        <v>0</v>
      </c>
      <c r="DV32" s="167">
        <v>0</v>
      </c>
      <c r="DW32" s="167">
        <v>0</v>
      </c>
      <c r="DX32" s="167">
        <v>0</v>
      </c>
      <c r="DY32" s="167">
        <v>0</v>
      </c>
      <c r="DZ32" s="167">
        <v>0</v>
      </c>
      <c r="EA32" s="167">
        <v>0</v>
      </c>
      <c r="EB32" s="167">
        <v>0</v>
      </c>
      <c r="EC32" s="167">
        <v>0</v>
      </c>
      <c r="ED32" s="167">
        <v>1242750</v>
      </c>
    </row>
    <row r="33" spans="1:134" ht="13.8" x14ac:dyDescent="0.25">
      <c r="A33" s="163" t="s">
        <v>171</v>
      </c>
      <c r="B33" s="163" t="s">
        <v>170</v>
      </c>
      <c r="C33" s="164">
        <v>45473</v>
      </c>
      <c r="D33" s="167">
        <v>49732</v>
      </c>
      <c r="E33" s="167">
        <v>46061</v>
      </c>
      <c r="F33" s="167">
        <v>0</v>
      </c>
      <c r="G33" s="167">
        <v>7028</v>
      </c>
      <c r="H33" s="167">
        <v>30242</v>
      </c>
      <c r="I33" s="167">
        <v>2780</v>
      </c>
      <c r="J33" s="167">
        <v>0</v>
      </c>
      <c r="K33" s="167">
        <v>0</v>
      </c>
      <c r="L33" s="167">
        <v>0</v>
      </c>
      <c r="M33" s="167">
        <v>19969</v>
      </c>
      <c r="N33" s="167">
        <v>10292</v>
      </c>
      <c r="O33" s="167">
        <v>0</v>
      </c>
      <c r="P33" s="167">
        <v>0</v>
      </c>
      <c r="Q33" s="167">
        <v>0</v>
      </c>
      <c r="R33" s="167">
        <v>5493</v>
      </c>
      <c r="S33" s="167">
        <v>0</v>
      </c>
      <c r="T33" s="167">
        <v>0</v>
      </c>
      <c r="U33" s="167">
        <v>0</v>
      </c>
      <c r="V33" s="167">
        <v>0</v>
      </c>
      <c r="W33" s="167">
        <v>803</v>
      </c>
      <c r="X33" s="167">
        <v>0</v>
      </c>
      <c r="Y33" s="167">
        <v>2124</v>
      </c>
      <c r="Z33" s="167">
        <v>13692</v>
      </c>
      <c r="AA33" s="167">
        <v>4452</v>
      </c>
      <c r="AB33" s="167">
        <v>5772</v>
      </c>
      <c r="AC33" s="167">
        <v>198440</v>
      </c>
      <c r="AD33" s="167">
        <v>0</v>
      </c>
      <c r="AE33" s="167">
        <v>0</v>
      </c>
      <c r="AF33" s="167">
        <v>0</v>
      </c>
      <c r="AG33" s="167">
        <v>0</v>
      </c>
      <c r="AH33" s="167">
        <v>0</v>
      </c>
      <c r="AI33" s="167">
        <v>0</v>
      </c>
      <c r="AJ33" s="167">
        <v>0</v>
      </c>
      <c r="AK33" s="167">
        <v>0</v>
      </c>
      <c r="AL33" s="167">
        <v>0</v>
      </c>
      <c r="AM33" s="167">
        <v>0</v>
      </c>
      <c r="AN33" s="167">
        <v>0</v>
      </c>
      <c r="AO33" s="167">
        <v>0</v>
      </c>
      <c r="AP33" s="167">
        <v>0</v>
      </c>
      <c r="AQ33" s="167">
        <v>5489</v>
      </c>
      <c r="AR33" s="167">
        <v>0</v>
      </c>
      <c r="AS33" s="167">
        <v>0</v>
      </c>
      <c r="AT33" s="167">
        <v>0</v>
      </c>
      <c r="AU33" s="167">
        <v>0</v>
      </c>
      <c r="AV33" s="167">
        <v>0</v>
      </c>
      <c r="AW33" s="167">
        <v>0</v>
      </c>
      <c r="AX33" s="167">
        <v>5489</v>
      </c>
      <c r="AY33" s="167">
        <v>23048</v>
      </c>
      <c r="AZ33" s="167">
        <v>0</v>
      </c>
      <c r="BA33" s="167">
        <v>512</v>
      </c>
      <c r="BB33" s="167">
        <v>0</v>
      </c>
      <c r="BC33" s="167">
        <v>0</v>
      </c>
      <c r="BD33" s="167">
        <v>2117</v>
      </c>
      <c r="BE33" s="167">
        <v>25466</v>
      </c>
      <c r="BF33" s="167">
        <v>0</v>
      </c>
      <c r="BG33" s="167">
        <v>51143</v>
      </c>
      <c r="BH33" s="167">
        <v>255072</v>
      </c>
      <c r="BI33" s="167">
        <v>0</v>
      </c>
      <c r="BJ33" s="167">
        <v>0</v>
      </c>
      <c r="BK33" s="167">
        <v>0</v>
      </c>
      <c r="BL33" s="167">
        <v>0</v>
      </c>
      <c r="BM33" s="167">
        <v>0</v>
      </c>
      <c r="BN33" s="167">
        <v>0</v>
      </c>
      <c r="BO33" s="167">
        <v>0</v>
      </c>
      <c r="BP33" s="167">
        <v>0</v>
      </c>
      <c r="BQ33" s="167">
        <v>0</v>
      </c>
      <c r="BR33" s="167">
        <v>0</v>
      </c>
      <c r="BS33" s="167">
        <v>0</v>
      </c>
      <c r="BT33" s="167">
        <v>0</v>
      </c>
      <c r="BU33" s="167">
        <v>833</v>
      </c>
      <c r="BV33" s="167">
        <v>0</v>
      </c>
      <c r="BW33" s="167">
        <v>10496</v>
      </c>
      <c r="BX33" s="167">
        <v>10618</v>
      </c>
      <c r="BY33" s="167">
        <v>0</v>
      </c>
      <c r="BZ33" s="167">
        <v>0</v>
      </c>
      <c r="CA33" s="167">
        <v>1121</v>
      </c>
      <c r="CB33" s="167">
        <v>0</v>
      </c>
      <c r="CC33" s="167">
        <v>0</v>
      </c>
      <c r="CD33" s="167">
        <v>15897</v>
      </c>
      <c r="CE33" s="167">
        <v>0</v>
      </c>
      <c r="CF33" s="167">
        <v>0</v>
      </c>
      <c r="CG33" s="167">
        <v>0</v>
      </c>
      <c r="CH33" s="167">
        <v>0</v>
      </c>
      <c r="CI33" s="167">
        <v>0</v>
      </c>
      <c r="CJ33" s="167">
        <v>0</v>
      </c>
      <c r="CK33" s="167">
        <v>0</v>
      </c>
      <c r="CL33" s="167">
        <v>0</v>
      </c>
      <c r="CM33" s="167">
        <v>38965</v>
      </c>
      <c r="CN33" s="167">
        <v>294037</v>
      </c>
      <c r="CO33" s="167">
        <v>39208</v>
      </c>
      <c r="CP33" s="167">
        <v>652168</v>
      </c>
      <c r="CQ33" s="167">
        <v>0</v>
      </c>
      <c r="CR33" s="167">
        <v>0</v>
      </c>
      <c r="CS33" s="167">
        <v>0</v>
      </c>
      <c r="CT33" s="167">
        <v>0</v>
      </c>
      <c r="CU33" s="167">
        <v>0</v>
      </c>
      <c r="CV33" s="167">
        <v>0</v>
      </c>
      <c r="CW33" s="167">
        <v>50723</v>
      </c>
      <c r="CX33" s="167">
        <v>218267</v>
      </c>
      <c r="CY33" s="167">
        <v>20067</v>
      </c>
      <c r="CZ33" s="167">
        <v>0</v>
      </c>
      <c r="DA33" s="167">
        <v>0</v>
      </c>
      <c r="DB33" s="167">
        <v>5861</v>
      </c>
      <c r="DC33" s="167">
        <v>0</v>
      </c>
      <c r="DD33" s="167">
        <v>0</v>
      </c>
      <c r="DE33" s="167">
        <v>0</v>
      </c>
      <c r="DF33" s="167">
        <v>0</v>
      </c>
      <c r="DG33" s="167">
        <v>0</v>
      </c>
      <c r="DH33" s="167">
        <v>0</v>
      </c>
      <c r="DI33" s="167">
        <v>0</v>
      </c>
      <c r="DJ33" s="167">
        <v>986294</v>
      </c>
      <c r="DK33" s="167">
        <v>0</v>
      </c>
      <c r="DL33" s="167">
        <v>0</v>
      </c>
      <c r="DM33" s="167">
        <v>0</v>
      </c>
      <c r="DN33" s="167">
        <v>0</v>
      </c>
      <c r="DO33" s="167">
        <v>0</v>
      </c>
      <c r="DP33" s="167">
        <v>0</v>
      </c>
      <c r="DQ33" s="167">
        <v>0</v>
      </c>
      <c r="DR33" s="167">
        <v>0</v>
      </c>
      <c r="DS33" s="167">
        <v>0</v>
      </c>
      <c r="DT33" s="167">
        <v>0</v>
      </c>
      <c r="DU33" s="167">
        <v>0</v>
      </c>
      <c r="DV33" s="167">
        <v>0</v>
      </c>
      <c r="DW33" s="167">
        <v>0</v>
      </c>
      <c r="DX33" s="167">
        <v>0</v>
      </c>
      <c r="DY33" s="167">
        <v>0</v>
      </c>
      <c r="DZ33" s="167">
        <v>0</v>
      </c>
      <c r="EA33" s="167">
        <v>0</v>
      </c>
      <c r="EB33" s="167">
        <v>0</v>
      </c>
      <c r="EC33" s="167">
        <v>0</v>
      </c>
      <c r="ED33" s="167">
        <v>1280331</v>
      </c>
    </row>
    <row r="34" spans="1:134" ht="13.8" x14ac:dyDescent="0.25">
      <c r="A34" s="163" t="s">
        <v>172</v>
      </c>
      <c r="B34" s="163" t="s">
        <v>170</v>
      </c>
      <c r="C34" s="164">
        <v>45473</v>
      </c>
      <c r="D34" s="167">
        <v>50198</v>
      </c>
      <c r="E34" s="167">
        <v>46492</v>
      </c>
      <c r="F34" s="167">
        <v>0</v>
      </c>
      <c r="G34" s="167">
        <v>7427</v>
      </c>
      <c r="H34" s="167">
        <v>30727</v>
      </c>
      <c r="I34" s="167">
        <v>2829</v>
      </c>
      <c r="J34" s="167">
        <v>0</v>
      </c>
      <c r="K34" s="167">
        <v>0</v>
      </c>
      <c r="L34" s="167">
        <v>0</v>
      </c>
      <c r="M34" s="167">
        <v>19461</v>
      </c>
      <c r="N34" s="167">
        <v>10124</v>
      </c>
      <c r="O34" s="167">
        <v>0</v>
      </c>
      <c r="P34" s="167">
        <v>0</v>
      </c>
      <c r="Q34" s="167">
        <v>0</v>
      </c>
      <c r="R34" s="167">
        <v>5363</v>
      </c>
      <c r="S34" s="167">
        <v>0</v>
      </c>
      <c r="T34" s="167">
        <v>0</v>
      </c>
      <c r="U34" s="167">
        <v>0</v>
      </c>
      <c r="V34" s="167">
        <v>0</v>
      </c>
      <c r="W34" s="167">
        <v>784</v>
      </c>
      <c r="X34" s="167">
        <v>0</v>
      </c>
      <c r="Y34" s="167">
        <v>2074</v>
      </c>
      <c r="Z34" s="167">
        <v>15447</v>
      </c>
      <c r="AA34" s="167">
        <v>4347</v>
      </c>
      <c r="AB34" s="167">
        <v>5083</v>
      </c>
      <c r="AC34" s="167">
        <v>200356</v>
      </c>
      <c r="AD34" s="167">
        <v>0</v>
      </c>
      <c r="AE34" s="167">
        <v>0</v>
      </c>
      <c r="AF34" s="167">
        <v>0</v>
      </c>
      <c r="AG34" s="167">
        <v>0</v>
      </c>
      <c r="AH34" s="167">
        <v>0</v>
      </c>
      <c r="AI34" s="167">
        <v>0</v>
      </c>
      <c r="AJ34" s="167">
        <v>0</v>
      </c>
      <c r="AK34" s="167">
        <v>0</v>
      </c>
      <c r="AL34" s="167">
        <v>0</v>
      </c>
      <c r="AM34" s="167">
        <v>0</v>
      </c>
      <c r="AN34" s="167">
        <v>0</v>
      </c>
      <c r="AO34" s="167">
        <v>0</v>
      </c>
      <c r="AP34" s="167">
        <v>0</v>
      </c>
      <c r="AQ34" s="167">
        <v>5359</v>
      </c>
      <c r="AR34" s="167">
        <v>0</v>
      </c>
      <c r="AS34" s="167">
        <v>0</v>
      </c>
      <c r="AT34" s="167">
        <v>0</v>
      </c>
      <c r="AU34" s="167">
        <v>0</v>
      </c>
      <c r="AV34" s="167">
        <v>0</v>
      </c>
      <c r="AW34" s="167">
        <v>0</v>
      </c>
      <c r="AX34" s="167">
        <v>5359</v>
      </c>
      <c r="AY34" s="167">
        <v>22666</v>
      </c>
      <c r="AZ34" s="167">
        <v>0</v>
      </c>
      <c r="BA34" s="167">
        <v>499</v>
      </c>
      <c r="BB34" s="167">
        <v>0</v>
      </c>
      <c r="BC34" s="167">
        <v>0</v>
      </c>
      <c r="BD34" s="167">
        <v>2067</v>
      </c>
      <c r="BE34" s="167">
        <v>19096</v>
      </c>
      <c r="BF34" s="167">
        <v>0</v>
      </c>
      <c r="BG34" s="167">
        <v>44328</v>
      </c>
      <c r="BH34" s="167">
        <v>250043</v>
      </c>
      <c r="BI34" s="167">
        <v>0</v>
      </c>
      <c r="BJ34" s="167">
        <v>0</v>
      </c>
      <c r="BK34" s="167">
        <v>0</v>
      </c>
      <c r="BL34" s="167">
        <v>0</v>
      </c>
      <c r="BM34" s="167">
        <v>0</v>
      </c>
      <c r="BN34" s="167">
        <v>0</v>
      </c>
      <c r="BO34" s="167">
        <v>0</v>
      </c>
      <c r="BP34" s="167">
        <v>0</v>
      </c>
      <c r="BQ34" s="167">
        <v>0</v>
      </c>
      <c r="BR34" s="167">
        <v>0</v>
      </c>
      <c r="BS34" s="167">
        <v>0</v>
      </c>
      <c r="BT34" s="167">
        <v>0</v>
      </c>
      <c r="BU34" s="167">
        <v>814</v>
      </c>
      <c r="BV34" s="167">
        <v>0</v>
      </c>
      <c r="BW34" s="167">
        <v>10281</v>
      </c>
      <c r="BX34" s="167">
        <v>11083</v>
      </c>
      <c r="BY34" s="167">
        <v>0</v>
      </c>
      <c r="BZ34" s="167">
        <v>0</v>
      </c>
      <c r="CA34" s="167">
        <v>1780</v>
      </c>
      <c r="CB34" s="167">
        <v>0</v>
      </c>
      <c r="CC34" s="167">
        <v>0</v>
      </c>
      <c r="CD34" s="167">
        <v>18632</v>
      </c>
      <c r="CE34" s="167">
        <v>0</v>
      </c>
      <c r="CF34" s="167">
        <v>0</v>
      </c>
      <c r="CG34" s="167">
        <v>0</v>
      </c>
      <c r="CH34" s="167">
        <v>0</v>
      </c>
      <c r="CI34" s="167">
        <v>0</v>
      </c>
      <c r="CJ34" s="167">
        <v>0</v>
      </c>
      <c r="CK34" s="167">
        <v>0</v>
      </c>
      <c r="CL34" s="167">
        <v>0</v>
      </c>
      <c r="CM34" s="167">
        <v>42590</v>
      </c>
      <c r="CN34" s="167">
        <v>292633</v>
      </c>
      <c r="CO34" s="167">
        <v>37836</v>
      </c>
      <c r="CP34" s="167">
        <v>625092</v>
      </c>
      <c r="CQ34" s="167">
        <v>0</v>
      </c>
      <c r="CR34" s="167">
        <v>0</v>
      </c>
      <c r="CS34" s="167">
        <v>0</v>
      </c>
      <c r="CT34" s="167">
        <v>0</v>
      </c>
      <c r="CU34" s="167">
        <v>0</v>
      </c>
      <c r="CV34" s="167">
        <v>0</v>
      </c>
      <c r="CW34" s="167">
        <v>50920</v>
      </c>
      <c r="CX34" s="167">
        <v>210669</v>
      </c>
      <c r="CY34" s="167">
        <v>19399</v>
      </c>
      <c r="CZ34" s="167">
        <v>0</v>
      </c>
      <c r="DA34" s="167">
        <v>0</v>
      </c>
      <c r="DB34" s="167">
        <v>6745</v>
      </c>
      <c r="DC34" s="167">
        <v>0</v>
      </c>
      <c r="DD34" s="167">
        <v>0</v>
      </c>
      <c r="DE34" s="167">
        <v>0</v>
      </c>
      <c r="DF34" s="167">
        <v>0</v>
      </c>
      <c r="DG34" s="167">
        <v>0</v>
      </c>
      <c r="DH34" s="167">
        <v>0</v>
      </c>
      <c r="DI34" s="167">
        <v>0</v>
      </c>
      <c r="DJ34" s="167">
        <v>950661</v>
      </c>
      <c r="DK34" s="167">
        <v>0</v>
      </c>
      <c r="DL34" s="167">
        <v>0</v>
      </c>
      <c r="DM34" s="167">
        <v>0</v>
      </c>
      <c r="DN34" s="167">
        <v>0</v>
      </c>
      <c r="DO34" s="167">
        <v>0</v>
      </c>
      <c r="DP34" s="167">
        <v>0</v>
      </c>
      <c r="DQ34" s="167">
        <v>0</v>
      </c>
      <c r="DR34" s="167">
        <v>0</v>
      </c>
      <c r="DS34" s="167">
        <v>0</v>
      </c>
      <c r="DT34" s="167">
        <v>0</v>
      </c>
      <c r="DU34" s="167">
        <v>0</v>
      </c>
      <c r="DV34" s="167">
        <v>0</v>
      </c>
      <c r="DW34" s="167">
        <v>0</v>
      </c>
      <c r="DX34" s="167">
        <v>0</v>
      </c>
      <c r="DY34" s="167">
        <v>0</v>
      </c>
      <c r="DZ34" s="167">
        <v>0</v>
      </c>
      <c r="EA34" s="167">
        <v>0</v>
      </c>
      <c r="EB34" s="167">
        <v>0</v>
      </c>
      <c r="EC34" s="167">
        <v>0</v>
      </c>
      <c r="ED34" s="167">
        <v>1243294</v>
      </c>
    </row>
    <row r="35" spans="1:134" ht="13.8" x14ac:dyDescent="0.25">
      <c r="A35" s="163" t="s">
        <v>173</v>
      </c>
      <c r="B35" s="163" t="s">
        <v>174</v>
      </c>
      <c r="C35" s="164">
        <v>45473</v>
      </c>
      <c r="D35" s="167">
        <v>6322</v>
      </c>
      <c r="E35" s="167">
        <v>0</v>
      </c>
      <c r="F35" s="167">
        <v>0</v>
      </c>
      <c r="G35" s="167">
        <v>466</v>
      </c>
      <c r="H35" s="167">
        <v>146</v>
      </c>
      <c r="I35" s="167">
        <v>102</v>
      </c>
      <c r="J35" s="167">
        <v>20</v>
      </c>
      <c r="K35" s="167">
        <v>0</v>
      </c>
      <c r="L35" s="167">
        <v>103</v>
      </c>
      <c r="M35" s="167">
        <v>2623</v>
      </c>
      <c r="N35" s="167">
        <v>5600</v>
      </c>
      <c r="O35" s="167">
        <v>0</v>
      </c>
      <c r="P35" s="167">
        <v>78328</v>
      </c>
      <c r="Q35" s="167">
        <v>0</v>
      </c>
      <c r="R35" s="167">
        <v>69060</v>
      </c>
      <c r="S35" s="167">
        <v>59</v>
      </c>
      <c r="T35" s="167">
        <v>0</v>
      </c>
      <c r="U35" s="167">
        <v>3000</v>
      </c>
      <c r="V35" s="167">
        <v>0</v>
      </c>
      <c r="W35" s="167">
        <v>0</v>
      </c>
      <c r="X35" s="167">
        <v>451</v>
      </c>
      <c r="Y35" s="167">
        <v>17912</v>
      </c>
      <c r="Z35" s="167">
        <v>21072</v>
      </c>
      <c r="AA35" s="167">
        <v>737</v>
      </c>
      <c r="AB35" s="167">
        <v>0</v>
      </c>
      <c r="AC35" s="167">
        <v>206001</v>
      </c>
      <c r="AD35" s="167">
        <v>0</v>
      </c>
      <c r="AE35" s="167">
        <v>0</v>
      </c>
      <c r="AF35" s="167">
        <v>7555</v>
      </c>
      <c r="AG35" s="167">
        <v>0</v>
      </c>
      <c r="AH35" s="167">
        <v>764</v>
      </c>
      <c r="AI35" s="167">
        <v>240</v>
      </c>
      <c r="AJ35" s="167">
        <v>166</v>
      </c>
      <c r="AK35" s="167">
        <v>0</v>
      </c>
      <c r="AL35" s="167">
        <v>0</v>
      </c>
      <c r="AM35" s="167">
        <v>0</v>
      </c>
      <c r="AN35" s="167">
        <v>0</v>
      </c>
      <c r="AO35" s="167">
        <v>11127</v>
      </c>
      <c r="AP35" s="167">
        <v>0</v>
      </c>
      <c r="AQ35" s="167">
        <v>46903</v>
      </c>
      <c r="AR35" s="167">
        <v>0</v>
      </c>
      <c r="AS35" s="167">
        <v>0</v>
      </c>
      <c r="AT35" s="167">
        <v>0</v>
      </c>
      <c r="AU35" s="167">
        <v>0</v>
      </c>
      <c r="AV35" s="167">
        <v>0</v>
      </c>
      <c r="AW35" s="167">
        <v>0</v>
      </c>
      <c r="AX35" s="167">
        <v>66755</v>
      </c>
      <c r="AY35" s="167">
        <v>53169</v>
      </c>
      <c r="AZ35" s="167">
        <v>0</v>
      </c>
      <c r="BA35" s="167">
        <v>30000</v>
      </c>
      <c r="BB35" s="167">
        <v>26523</v>
      </c>
      <c r="BC35" s="167">
        <v>102597</v>
      </c>
      <c r="BD35" s="167">
        <v>2014</v>
      </c>
      <c r="BE35" s="167">
        <v>44815</v>
      </c>
      <c r="BF35" s="167">
        <v>0</v>
      </c>
      <c r="BG35" s="167">
        <v>259118</v>
      </c>
      <c r="BH35" s="167">
        <v>531874</v>
      </c>
      <c r="BI35" s="167">
        <v>0</v>
      </c>
      <c r="BJ35" s="167">
        <v>0</v>
      </c>
      <c r="BK35" s="167">
        <v>0</v>
      </c>
      <c r="BL35" s="167">
        <v>0</v>
      </c>
      <c r="BM35" s="167">
        <v>123458</v>
      </c>
      <c r="BN35" s="167">
        <v>0</v>
      </c>
      <c r="BO35" s="167">
        <v>0</v>
      </c>
      <c r="BP35" s="167">
        <v>57007</v>
      </c>
      <c r="BQ35" s="167">
        <v>18249</v>
      </c>
      <c r="BR35" s="167">
        <v>5724</v>
      </c>
      <c r="BS35" s="167">
        <v>3977</v>
      </c>
      <c r="BT35" s="167">
        <v>0</v>
      </c>
      <c r="BU35" s="167">
        <v>0</v>
      </c>
      <c r="BV35" s="167">
        <v>0</v>
      </c>
      <c r="BW35" s="167">
        <v>1140</v>
      </c>
      <c r="BX35" s="167">
        <v>515</v>
      </c>
      <c r="BY35" s="167">
        <v>0</v>
      </c>
      <c r="BZ35" s="167">
        <v>0</v>
      </c>
      <c r="CA35" s="167">
        <v>17207</v>
      </c>
      <c r="CB35" s="167">
        <v>0</v>
      </c>
      <c r="CC35" s="167">
        <v>0</v>
      </c>
      <c r="CD35" s="167">
        <v>34866</v>
      </c>
      <c r="CE35" s="167">
        <v>23751</v>
      </c>
      <c r="CF35" s="167">
        <v>0</v>
      </c>
      <c r="CG35" s="167">
        <v>0</v>
      </c>
      <c r="CH35" s="167">
        <v>0</v>
      </c>
      <c r="CI35" s="167">
        <v>0</v>
      </c>
      <c r="CJ35" s="167">
        <v>0</v>
      </c>
      <c r="CK35" s="167">
        <v>0</v>
      </c>
      <c r="CL35" s="167">
        <v>0</v>
      </c>
      <c r="CM35" s="167">
        <v>285894</v>
      </c>
      <c r="CN35" s="167">
        <v>817768</v>
      </c>
      <c r="CO35" s="167">
        <v>94924</v>
      </c>
      <c r="CP35" s="167">
        <v>6472</v>
      </c>
      <c r="CQ35" s="167">
        <v>0</v>
      </c>
      <c r="CR35" s="167">
        <v>394138</v>
      </c>
      <c r="CS35" s="167">
        <v>0</v>
      </c>
      <c r="CT35" s="167">
        <v>0</v>
      </c>
      <c r="CU35" s="167">
        <v>5328</v>
      </c>
      <c r="CV35" s="167">
        <v>17687</v>
      </c>
      <c r="CW35" s="167">
        <v>52609</v>
      </c>
      <c r="CX35" s="167">
        <v>16503</v>
      </c>
      <c r="CY35" s="167">
        <v>11465</v>
      </c>
      <c r="CZ35" s="167">
        <v>1093</v>
      </c>
      <c r="DA35" s="167">
        <v>0</v>
      </c>
      <c r="DB35" s="167">
        <v>1590</v>
      </c>
      <c r="DC35" s="167">
        <v>0</v>
      </c>
      <c r="DD35" s="167">
        <v>5719</v>
      </c>
      <c r="DE35" s="167">
        <v>0</v>
      </c>
      <c r="DF35" s="167">
        <v>0</v>
      </c>
      <c r="DG35" s="167">
        <v>0</v>
      </c>
      <c r="DH35" s="167">
        <v>0</v>
      </c>
      <c r="DI35" s="167">
        <v>11789</v>
      </c>
      <c r="DJ35" s="167">
        <v>619317</v>
      </c>
      <c r="DK35" s="167">
        <v>0</v>
      </c>
      <c r="DL35" s="167">
        <v>0</v>
      </c>
      <c r="DM35" s="167">
        <v>0</v>
      </c>
      <c r="DN35" s="167">
        <v>0</v>
      </c>
      <c r="DO35" s="167">
        <v>0</v>
      </c>
      <c r="DP35" s="167">
        <v>0</v>
      </c>
      <c r="DQ35" s="167">
        <v>0</v>
      </c>
      <c r="DR35" s="167">
        <v>0</v>
      </c>
      <c r="DS35" s="167">
        <v>0</v>
      </c>
      <c r="DT35" s="167">
        <v>0</v>
      </c>
      <c r="DU35" s="167">
        <v>0</v>
      </c>
      <c r="DV35" s="167">
        <v>0</v>
      </c>
      <c r="DW35" s="167">
        <v>0</v>
      </c>
      <c r="DX35" s="167">
        <v>0</v>
      </c>
      <c r="DY35" s="167">
        <v>0</v>
      </c>
      <c r="DZ35" s="167">
        <v>0</v>
      </c>
      <c r="EA35" s="167">
        <v>0</v>
      </c>
      <c r="EB35" s="167">
        <v>0</v>
      </c>
      <c r="EC35" s="167">
        <v>0</v>
      </c>
      <c r="ED35" s="167">
        <v>1437085</v>
      </c>
    </row>
    <row r="36" spans="1:134" ht="13.8" x14ac:dyDescent="0.25">
      <c r="A36" s="163" t="s">
        <v>175</v>
      </c>
      <c r="B36" s="163" t="s">
        <v>174</v>
      </c>
      <c r="C36" s="164">
        <v>45473</v>
      </c>
      <c r="D36" s="167">
        <v>5968</v>
      </c>
      <c r="E36" s="167">
        <v>0</v>
      </c>
      <c r="F36" s="167">
        <v>0</v>
      </c>
      <c r="G36" s="167">
        <v>399</v>
      </c>
      <c r="H36" s="167">
        <v>85</v>
      </c>
      <c r="I36" s="167">
        <v>117</v>
      </c>
      <c r="J36" s="167">
        <v>20</v>
      </c>
      <c r="K36" s="167">
        <v>0</v>
      </c>
      <c r="L36" s="167">
        <v>101</v>
      </c>
      <c r="M36" s="167">
        <v>4386</v>
      </c>
      <c r="N36" s="167">
        <v>7476</v>
      </c>
      <c r="O36" s="167">
        <v>0</v>
      </c>
      <c r="P36" s="167">
        <v>74744</v>
      </c>
      <c r="Q36" s="167">
        <v>0</v>
      </c>
      <c r="R36" s="167">
        <v>64660</v>
      </c>
      <c r="S36" s="167">
        <v>56</v>
      </c>
      <c r="T36" s="167">
        <v>0</v>
      </c>
      <c r="U36" s="167">
        <v>3000</v>
      </c>
      <c r="V36" s="167">
        <v>0</v>
      </c>
      <c r="W36" s="167">
        <v>0</v>
      </c>
      <c r="X36" s="167">
        <v>376</v>
      </c>
      <c r="Y36" s="167">
        <v>18827</v>
      </c>
      <c r="Z36" s="167">
        <v>22550</v>
      </c>
      <c r="AA36" s="167">
        <v>724</v>
      </c>
      <c r="AB36" s="167">
        <v>0</v>
      </c>
      <c r="AC36" s="167">
        <v>203489</v>
      </c>
      <c r="AD36" s="167">
        <v>0</v>
      </c>
      <c r="AE36" s="167">
        <v>0</v>
      </c>
      <c r="AF36" s="167">
        <v>7131</v>
      </c>
      <c r="AG36" s="167">
        <v>0</v>
      </c>
      <c r="AH36" s="167">
        <v>657</v>
      </c>
      <c r="AI36" s="167">
        <v>140</v>
      </c>
      <c r="AJ36" s="167">
        <v>194</v>
      </c>
      <c r="AK36" s="167">
        <v>0</v>
      </c>
      <c r="AL36" s="167">
        <v>0</v>
      </c>
      <c r="AM36" s="167">
        <v>0</v>
      </c>
      <c r="AN36" s="167">
        <v>0</v>
      </c>
      <c r="AO36" s="167">
        <v>14356</v>
      </c>
      <c r="AP36" s="167">
        <v>0</v>
      </c>
      <c r="AQ36" s="167">
        <v>41348</v>
      </c>
      <c r="AR36" s="167">
        <v>0</v>
      </c>
      <c r="AS36" s="167">
        <v>0</v>
      </c>
      <c r="AT36" s="167">
        <v>0</v>
      </c>
      <c r="AU36" s="167">
        <v>0</v>
      </c>
      <c r="AV36" s="167">
        <v>0</v>
      </c>
      <c r="AW36" s="167">
        <v>0</v>
      </c>
      <c r="AX36" s="167">
        <v>63826</v>
      </c>
      <c r="AY36" s="167">
        <v>49408</v>
      </c>
      <c r="AZ36" s="167">
        <v>0</v>
      </c>
      <c r="BA36" s="167">
        <v>30000</v>
      </c>
      <c r="BB36" s="167">
        <v>27833</v>
      </c>
      <c r="BC36" s="167">
        <v>98337</v>
      </c>
      <c r="BD36" s="167">
        <v>1925</v>
      </c>
      <c r="BE36" s="167">
        <v>45515</v>
      </c>
      <c r="BF36" s="167">
        <v>0</v>
      </c>
      <c r="BG36" s="167">
        <v>253018</v>
      </c>
      <c r="BH36" s="167">
        <v>520333</v>
      </c>
      <c r="BI36" s="167">
        <v>0</v>
      </c>
      <c r="BJ36" s="167">
        <v>0</v>
      </c>
      <c r="BK36" s="167">
        <v>0</v>
      </c>
      <c r="BL36" s="167">
        <v>0</v>
      </c>
      <c r="BM36" s="167">
        <v>115432</v>
      </c>
      <c r="BN36" s="167">
        <v>0</v>
      </c>
      <c r="BO36" s="167">
        <v>0</v>
      </c>
      <c r="BP36" s="167">
        <v>43137</v>
      </c>
      <c r="BQ36" s="167">
        <v>14616</v>
      </c>
      <c r="BR36" s="167">
        <v>3103</v>
      </c>
      <c r="BS36" s="167">
        <v>4306</v>
      </c>
      <c r="BT36" s="167">
        <v>0</v>
      </c>
      <c r="BU36" s="167">
        <v>0</v>
      </c>
      <c r="BV36" s="167">
        <v>0</v>
      </c>
      <c r="BW36" s="167">
        <v>4120</v>
      </c>
      <c r="BX36" s="167">
        <v>5587</v>
      </c>
      <c r="BY36" s="167">
        <v>0</v>
      </c>
      <c r="BZ36" s="167">
        <v>0</v>
      </c>
      <c r="CA36" s="167">
        <v>17657</v>
      </c>
      <c r="CB36" s="167">
        <v>0</v>
      </c>
      <c r="CC36" s="167">
        <v>0</v>
      </c>
      <c r="CD36" s="167">
        <v>27719</v>
      </c>
      <c r="CE36" s="167">
        <v>26568</v>
      </c>
      <c r="CF36" s="167">
        <v>0</v>
      </c>
      <c r="CG36" s="167">
        <v>0</v>
      </c>
      <c r="CH36" s="167">
        <v>0</v>
      </c>
      <c r="CI36" s="167">
        <v>0</v>
      </c>
      <c r="CJ36" s="167">
        <v>0</v>
      </c>
      <c r="CK36" s="167">
        <v>190</v>
      </c>
      <c r="CL36" s="167">
        <v>0</v>
      </c>
      <c r="CM36" s="167">
        <v>262435</v>
      </c>
      <c r="CN36" s="167">
        <v>782768</v>
      </c>
      <c r="CO36" s="167">
        <v>33758</v>
      </c>
      <c r="CP36" s="167">
        <v>71129</v>
      </c>
      <c r="CQ36" s="167">
        <v>0</v>
      </c>
      <c r="CR36" s="167">
        <v>370796</v>
      </c>
      <c r="CS36" s="167">
        <v>0</v>
      </c>
      <c r="CT36" s="167">
        <v>0</v>
      </c>
      <c r="CU36" s="167">
        <v>5029</v>
      </c>
      <c r="CV36" s="167">
        <v>17994</v>
      </c>
      <c r="CW36" s="167">
        <v>46120</v>
      </c>
      <c r="CX36" s="167">
        <v>9790</v>
      </c>
      <c r="CY36" s="167">
        <v>13588</v>
      </c>
      <c r="CZ36" s="167">
        <v>1609</v>
      </c>
      <c r="DA36" s="167">
        <v>0</v>
      </c>
      <c r="DB36" s="167">
        <v>1858</v>
      </c>
      <c r="DC36" s="167">
        <v>0</v>
      </c>
      <c r="DD36" s="167">
        <v>5671</v>
      </c>
      <c r="DE36" s="167">
        <v>0</v>
      </c>
      <c r="DF36" s="167">
        <v>0</v>
      </c>
      <c r="DG36" s="167">
        <v>0</v>
      </c>
      <c r="DH36" s="167">
        <v>0</v>
      </c>
      <c r="DI36" s="167">
        <v>17624</v>
      </c>
      <c r="DJ36" s="167">
        <v>594966</v>
      </c>
      <c r="DK36" s="167">
        <v>0</v>
      </c>
      <c r="DL36" s="167">
        <v>0</v>
      </c>
      <c r="DM36" s="167">
        <v>0</v>
      </c>
      <c r="DN36" s="167">
        <v>0</v>
      </c>
      <c r="DO36" s="167">
        <v>0</v>
      </c>
      <c r="DP36" s="167">
        <v>0</v>
      </c>
      <c r="DQ36" s="167">
        <v>0</v>
      </c>
      <c r="DR36" s="167">
        <v>0</v>
      </c>
      <c r="DS36" s="167">
        <v>0</v>
      </c>
      <c r="DT36" s="167">
        <v>0</v>
      </c>
      <c r="DU36" s="167">
        <v>0</v>
      </c>
      <c r="DV36" s="167">
        <v>0</v>
      </c>
      <c r="DW36" s="167">
        <v>0</v>
      </c>
      <c r="DX36" s="167">
        <v>0</v>
      </c>
      <c r="DY36" s="167">
        <v>0</v>
      </c>
      <c r="DZ36" s="167">
        <v>0</v>
      </c>
      <c r="EA36" s="167">
        <v>0</v>
      </c>
      <c r="EB36" s="167">
        <v>0</v>
      </c>
      <c r="EC36" s="167">
        <v>0</v>
      </c>
      <c r="ED36" s="167">
        <v>1377734</v>
      </c>
    </row>
    <row r="37" spans="1:134" ht="13.8" x14ac:dyDescent="0.25">
      <c r="A37" s="163" t="s">
        <v>176</v>
      </c>
      <c r="B37" s="163" t="s">
        <v>174</v>
      </c>
      <c r="C37" s="164">
        <v>45473</v>
      </c>
      <c r="D37" s="167">
        <v>6378</v>
      </c>
      <c r="E37" s="167">
        <v>0</v>
      </c>
      <c r="F37" s="167">
        <v>0</v>
      </c>
      <c r="G37" s="167">
        <v>445</v>
      </c>
      <c r="H37" s="167">
        <v>325</v>
      </c>
      <c r="I37" s="167">
        <v>95</v>
      </c>
      <c r="J37" s="167">
        <v>0</v>
      </c>
      <c r="K37" s="167">
        <v>0</v>
      </c>
      <c r="L37" s="167">
        <v>103</v>
      </c>
      <c r="M37" s="167">
        <v>2853</v>
      </c>
      <c r="N37" s="167">
        <v>6523</v>
      </c>
      <c r="O37" s="167">
        <v>0</v>
      </c>
      <c r="P37" s="167">
        <v>75043</v>
      </c>
      <c r="Q37" s="167">
        <v>0</v>
      </c>
      <c r="R37" s="167">
        <v>110185</v>
      </c>
      <c r="S37" s="167">
        <v>60</v>
      </c>
      <c r="T37" s="167">
        <v>0</v>
      </c>
      <c r="U37" s="167">
        <v>3000</v>
      </c>
      <c r="V37" s="167">
        <v>0</v>
      </c>
      <c r="W37" s="167">
        <v>0</v>
      </c>
      <c r="X37" s="167">
        <v>417</v>
      </c>
      <c r="Y37" s="167">
        <v>16380</v>
      </c>
      <c r="Z37" s="167">
        <v>13784</v>
      </c>
      <c r="AA37" s="167">
        <v>771</v>
      </c>
      <c r="AB37" s="167">
        <v>0</v>
      </c>
      <c r="AC37" s="167">
        <v>236362</v>
      </c>
      <c r="AD37" s="167">
        <v>0</v>
      </c>
      <c r="AE37" s="167">
        <v>0</v>
      </c>
      <c r="AF37" s="167">
        <v>7621</v>
      </c>
      <c r="AG37" s="167">
        <v>0</v>
      </c>
      <c r="AH37" s="167">
        <v>732</v>
      </c>
      <c r="AI37" s="167">
        <v>534</v>
      </c>
      <c r="AJ37" s="167">
        <v>157</v>
      </c>
      <c r="AK37" s="167">
        <v>0</v>
      </c>
      <c r="AL37" s="167">
        <v>0</v>
      </c>
      <c r="AM37" s="167">
        <v>0</v>
      </c>
      <c r="AN37" s="167">
        <v>0</v>
      </c>
      <c r="AO37" s="167">
        <v>11348</v>
      </c>
      <c r="AP37" s="167">
        <v>0</v>
      </c>
      <c r="AQ37" s="167">
        <v>46787</v>
      </c>
      <c r="AR37" s="167">
        <v>0</v>
      </c>
      <c r="AS37" s="167">
        <v>0</v>
      </c>
      <c r="AT37" s="167">
        <v>0</v>
      </c>
      <c r="AU37" s="167">
        <v>0</v>
      </c>
      <c r="AV37" s="167">
        <v>0</v>
      </c>
      <c r="AW37" s="167">
        <v>0</v>
      </c>
      <c r="AX37" s="167">
        <v>67179</v>
      </c>
      <c r="AY37" s="167">
        <v>49593</v>
      </c>
      <c r="AZ37" s="167">
        <v>0</v>
      </c>
      <c r="BA37" s="167">
        <v>10479</v>
      </c>
      <c r="BB37" s="167">
        <v>6880</v>
      </c>
      <c r="BC37" s="167">
        <v>101750</v>
      </c>
      <c r="BD37" s="167">
        <v>1937</v>
      </c>
      <c r="BE37" s="167">
        <v>50432</v>
      </c>
      <c r="BF37" s="167">
        <v>0</v>
      </c>
      <c r="BG37" s="167">
        <v>221071</v>
      </c>
      <c r="BH37" s="167">
        <v>524612</v>
      </c>
      <c r="BI37" s="167">
        <v>0</v>
      </c>
      <c r="BJ37" s="167">
        <v>0</v>
      </c>
      <c r="BK37" s="167">
        <v>0</v>
      </c>
      <c r="BL37" s="167">
        <v>0</v>
      </c>
      <c r="BM37" s="167">
        <v>126711</v>
      </c>
      <c r="BN37" s="167">
        <v>0</v>
      </c>
      <c r="BO37" s="167">
        <v>0</v>
      </c>
      <c r="BP37" s="167">
        <v>79579</v>
      </c>
      <c r="BQ37" s="167">
        <v>19823</v>
      </c>
      <c r="BR37" s="167">
        <v>14467</v>
      </c>
      <c r="BS37" s="167">
        <v>4246</v>
      </c>
      <c r="BT37" s="167">
        <v>0</v>
      </c>
      <c r="BU37" s="167">
        <v>0</v>
      </c>
      <c r="BV37" s="167">
        <v>0</v>
      </c>
      <c r="BW37" s="167">
        <v>180</v>
      </c>
      <c r="BX37" s="167">
        <v>0</v>
      </c>
      <c r="BY37" s="167">
        <v>0</v>
      </c>
      <c r="BZ37" s="167">
        <v>0</v>
      </c>
      <c r="CA37" s="167">
        <v>14937</v>
      </c>
      <c r="CB37" s="167">
        <v>0</v>
      </c>
      <c r="CC37" s="167">
        <v>0</v>
      </c>
      <c r="CD37" s="167">
        <v>47929</v>
      </c>
      <c r="CE37" s="167">
        <v>12213</v>
      </c>
      <c r="CF37" s="167">
        <v>0</v>
      </c>
      <c r="CG37" s="167">
        <v>0</v>
      </c>
      <c r="CH37" s="167">
        <v>0</v>
      </c>
      <c r="CI37" s="167">
        <v>0</v>
      </c>
      <c r="CJ37" s="167">
        <v>0</v>
      </c>
      <c r="CK37" s="167">
        <v>2822</v>
      </c>
      <c r="CL37" s="167">
        <v>0</v>
      </c>
      <c r="CM37" s="167">
        <v>322907</v>
      </c>
      <c r="CN37" s="167">
        <v>847519</v>
      </c>
      <c r="CO37" s="167">
        <v>91810</v>
      </c>
      <c r="CP37" s="167">
        <v>3693</v>
      </c>
      <c r="CQ37" s="167">
        <v>0</v>
      </c>
      <c r="CR37" s="167">
        <v>350084</v>
      </c>
      <c r="CS37" s="167">
        <v>0</v>
      </c>
      <c r="CT37" s="167">
        <v>0</v>
      </c>
      <c r="CU37" s="167">
        <v>5375</v>
      </c>
      <c r="CV37" s="167">
        <v>19404</v>
      </c>
      <c r="CW37" s="167">
        <v>45366</v>
      </c>
      <c r="CX37" s="167">
        <v>33108</v>
      </c>
      <c r="CY37" s="167">
        <v>9717</v>
      </c>
      <c r="CZ37" s="167">
        <v>488</v>
      </c>
      <c r="DA37" s="167">
        <v>0</v>
      </c>
      <c r="DB37" s="167">
        <v>2335</v>
      </c>
      <c r="DC37" s="167">
        <v>0</v>
      </c>
      <c r="DD37" s="167">
        <v>5670</v>
      </c>
      <c r="DE37" s="167">
        <v>0</v>
      </c>
      <c r="DF37" s="167">
        <v>0</v>
      </c>
      <c r="DG37" s="167">
        <v>0</v>
      </c>
      <c r="DH37" s="167">
        <v>0</v>
      </c>
      <c r="DI37" s="167">
        <v>13736</v>
      </c>
      <c r="DJ37" s="167">
        <v>580786</v>
      </c>
      <c r="DK37" s="167">
        <v>0</v>
      </c>
      <c r="DL37" s="167">
        <v>0</v>
      </c>
      <c r="DM37" s="167">
        <v>0</v>
      </c>
      <c r="DN37" s="167">
        <v>0</v>
      </c>
      <c r="DO37" s="167">
        <v>0</v>
      </c>
      <c r="DP37" s="167">
        <v>0</v>
      </c>
      <c r="DQ37" s="167">
        <v>0</v>
      </c>
      <c r="DR37" s="167">
        <v>0</v>
      </c>
      <c r="DS37" s="167">
        <v>0</v>
      </c>
      <c r="DT37" s="167">
        <v>0</v>
      </c>
      <c r="DU37" s="167">
        <v>0</v>
      </c>
      <c r="DV37" s="167">
        <v>0</v>
      </c>
      <c r="DW37" s="167">
        <v>0</v>
      </c>
      <c r="DX37" s="167">
        <v>0</v>
      </c>
      <c r="DY37" s="167">
        <v>0</v>
      </c>
      <c r="DZ37" s="167">
        <v>0</v>
      </c>
      <c r="EA37" s="167">
        <v>0</v>
      </c>
      <c r="EB37" s="167">
        <v>0</v>
      </c>
      <c r="EC37" s="167">
        <v>0</v>
      </c>
      <c r="ED37" s="167">
        <v>1428305</v>
      </c>
    </row>
    <row r="38" spans="1:134" ht="13.8" x14ac:dyDescent="0.25">
      <c r="A38" s="163" t="s">
        <v>177</v>
      </c>
      <c r="B38" s="163" t="s">
        <v>174</v>
      </c>
      <c r="C38" s="164">
        <v>45473</v>
      </c>
      <c r="D38" s="167">
        <v>5431</v>
      </c>
      <c r="E38" s="167">
        <v>0</v>
      </c>
      <c r="F38" s="167">
        <v>0</v>
      </c>
      <c r="G38" s="167">
        <v>362</v>
      </c>
      <c r="H38" s="167">
        <v>89</v>
      </c>
      <c r="I38" s="167">
        <v>95</v>
      </c>
      <c r="J38" s="167">
        <v>0</v>
      </c>
      <c r="K38" s="167">
        <v>0</v>
      </c>
      <c r="L38" s="167">
        <v>99</v>
      </c>
      <c r="M38" s="167">
        <v>2747</v>
      </c>
      <c r="N38" s="167">
        <v>5216</v>
      </c>
      <c r="O38" s="167">
        <v>0</v>
      </c>
      <c r="P38" s="167">
        <v>59554</v>
      </c>
      <c r="Q38" s="167">
        <v>0</v>
      </c>
      <c r="R38" s="167">
        <v>93433</v>
      </c>
      <c r="S38" s="167">
        <v>51</v>
      </c>
      <c r="T38" s="167">
        <v>0</v>
      </c>
      <c r="U38" s="167">
        <v>3000</v>
      </c>
      <c r="V38" s="167">
        <v>0</v>
      </c>
      <c r="W38" s="167">
        <v>0</v>
      </c>
      <c r="X38" s="167">
        <v>457</v>
      </c>
      <c r="Y38" s="167">
        <v>14971</v>
      </c>
      <c r="Z38" s="167">
        <v>10839</v>
      </c>
      <c r="AA38" s="167">
        <v>713</v>
      </c>
      <c r="AB38" s="167">
        <v>0</v>
      </c>
      <c r="AC38" s="167">
        <v>197057</v>
      </c>
      <c r="AD38" s="167">
        <v>0</v>
      </c>
      <c r="AE38" s="167">
        <v>0</v>
      </c>
      <c r="AF38" s="167">
        <v>6490</v>
      </c>
      <c r="AG38" s="167">
        <v>0</v>
      </c>
      <c r="AH38" s="167">
        <v>597</v>
      </c>
      <c r="AI38" s="167">
        <v>146</v>
      </c>
      <c r="AJ38" s="167">
        <v>156</v>
      </c>
      <c r="AK38" s="167">
        <v>0</v>
      </c>
      <c r="AL38" s="167">
        <v>0</v>
      </c>
      <c r="AM38" s="167">
        <v>0</v>
      </c>
      <c r="AN38" s="167">
        <v>0</v>
      </c>
      <c r="AO38" s="167">
        <v>11556</v>
      </c>
      <c r="AP38" s="167">
        <v>0</v>
      </c>
      <c r="AQ38" s="167">
        <v>45261</v>
      </c>
      <c r="AR38" s="167">
        <v>0</v>
      </c>
      <c r="AS38" s="167">
        <v>0</v>
      </c>
      <c r="AT38" s="167">
        <v>0</v>
      </c>
      <c r="AU38" s="167">
        <v>0</v>
      </c>
      <c r="AV38" s="167">
        <v>0</v>
      </c>
      <c r="AW38" s="167">
        <v>0</v>
      </c>
      <c r="AX38" s="167">
        <v>64206</v>
      </c>
      <c r="AY38" s="167">
        <v>27548</v>
      </c>
      <c r="AZ38" s="167">
        <v>0</v>
      </c>
      <c r="BA38" s="167">
        <v>8397</v>
      </c>
      <c r="BB38" s="167">
        <v>7095</v>
      </c>
      <c r="BC38" s="167">
        <v>83883</v>
      </c>
      <c r="BD38" s="167">
        <v>1558</v>
      </c>
      <c r="BE38" s="167">
        <v>50235</v>
      </c>
      <c r="BF38" s="167">
        <v>0</v>
      </c>
      <c r="BG38" s="167">
        <v>178716</v>
      </c>
      <c r="BH38" s="167">
        <v>439979</v>
      </c>
      <c r="BI38" s="167">
        <v>0</v>
      </c>
      <c r="BJ38" s="167">
        <v>0</v>
      </c>
      <c r="BK38" s="167">
        <v>0</v>
      </c>
      <c r="BL38" s="167">
        <v>0</v>
      </c>
      <c r="BM38" s="167">
        <v>111194</v>
      </c>
      <c r="BN38" s="167">
        <v>0</v>
      </c>
      <c r="BO38" s="167">
        <v>0</v>
      </c>
      <c r="BP38" s="167">
        <v>72482</v>
      </c>
      <c r="BQ38" s="167">
        <v>16883</v>
      </c>
      <c r="BR38" s="167">
        <v>4142</v>
      </c>
      <c r="BS38" s="167">
        <v>4421</v>
      </c>
      <c r="BT38" s="167">
        <v>0</v>
      </c>
      <c r="BU38" s="167">
        <v>0</v>
      </c>
      <c r="BV38" s="167">
        <v>0</v>
      </c>
      <c r="BW38" s="167">
        <v>637</v>
      </c>
      <c r="BX38" s="167">
        <v>1575</v>
      </c>
      <c r="BY38" s="167">
        <v>0</v>
      </c>
      <c r="BZ38" s="167">
        <v>0</v>
      </c>
      <c r="CA38" s="167">
        <v>13599</v>
      </c>
      <c r="CB38" s="167">
        <v>0</v>
      </c>
      <c r="CC38" s="167">
        <v>0</v>
      </c>
      <c r="CD38" s="167">
        <v>40129</v>
      </c>
      <c r="CE38" s="167">
        <v>12761</v>
      </c>
      <c r="CF38" s="167">
        <v>0</v>
      </c>
      <c r="CG38" s="167">
        <v>0</v>
      </c>
      <c r="CH38" s="167">
        <v>0</v>
      </c>
      <c r="CI38" s="167">
        <v>0</v>
      </c>
      <c r="CJ38" s="167">
        <v>0</v>
      </c>
      <c r="CK38" s="167">
        <v>0</v>
      </c>
      <c r="CL38" s="167">
        <v>0</v>
      </c>
      <c r="CM38" s="167">
        <v>277823</v>
      </c>
      <c r="CN38" s="167">
        <v>717802</v>
      </c>
      <c r="CO38" s="167">
        <v>23915</v>
      </c>
      <c r="CP38" s="167">
        <v>66807</v>
      </c>
      <c r="CQ38" s="167">
        <v>0</v>
      </c>
      <c r="CR38" s="167">
        <v>267995</v>
      </c>
      <c r="CS38" s="167">
        <v>0</v>
      </c>
      <c r="CT38" s="167">
        <v>0</v>
      </c>
      <c r="CU38" s="167">
        <v>4577</v>
      </c>
      <c r="CV38" s="167">
        <v>23920</v>
      </c>
      <c r="CW38" s="167">
        <v>35729</v>
      </c>
      <c r="CX38" s="167">
        <v>8766</v>
      </c>
      <c r="CY38" s="167">
        <v>9357</v>
      </c>
      <c r="CZ38" s="167">
        <v>680</v>
      </c>
      <c r="DA38" s="167">
        <v>0</v>
      </c>
      <c r="DB38" s="167">
        <v>1670</v>
      </c>
      <c r="DC38" s="167">
        <v>0</v>
      </c>
      <c r="DD38" s="167">
        <v>4910</v>
      </c>
      <c r="DE38" s="167">
        <v>0</v>
      </c>
      <c r="DF38" s="167">
        <v>0</v>
      </c>
      <c r="DG38" s="167">
        <v>0</v>
      </c>
      <c r="DH38" s="167">
        <v>0</v>
      </c>
      <c r="DI38" s="167">
        <v>13236</v>
      </c>
      <c r="DJ38" s="167">
        <v>461562</v>
      </c>
      <c r="DK38" s="167">
        <v>0</v>
      </c>
      <c r="DL38" s="167">
        <v>0</v>
      </c>
      <c r="DM38" s="167">
        <v>0</v>
      </c>
      <c r="DN38" s="167">
        <v>0</v>
      </c>
      <c r="DO38" s="167">
        <v>0</v>
      </c>
      <c r="DP38" s="167">
        <v>0</v>
      </c>
      <c r="DQ38" s="167">
        <v>0</v>
      </c>
      <c r="DR38" s="167">
        <v>0</v>
      </c>
      <c r="DS38" s="167">
        <v>0</v>
      </c>
      <c r="DT38" s="167">
        <v>0</v>
      </c>
      <c r="DU38" s="167">
        <v>0</v>
      </c>
      <c r="DV38" s="167">
        <v>0</v>
      </c>
      <c r="DW38" s="167">
        <v>0</v>
      </c>
      <c r="DX38" s="167">
        <v>0</v>
      </c>
      <c r="DY38" s="167">
        <v>0</v>
      </c>
      <c r="DZ38" s="167">
        <v>0</v>
      </c>
      <c r="EA38" s="167">
        <v>0</v>
      </c>
      <c r="EB38" s="167">
        <v>0</v>
      </c>
      <c r="EC38" s="167">
        <v>0</v>
      </c>
      <c r="ED38" s="167">
        <v>1179364</v>
      </c>
    </row>
    <row r="39" spans="1:134" ht="13.8" x14ac:dyDescent="0.25">
      <c r="A39" s="163" t="s">
        <v>178</v>
      </c>
      <c r="B39" s="163" t="s">
        <v>174</v>
      </c>
      <c r="C39" s="164">
        <v>45473</v>
      </c>
      <c r="D39" s="167">
        <v>5693</v>
      </c>
      <c r="E39" s="167">
        <v>7532</v>
      </c>
      <c r="F39" s="167">
        <v>0</v>
      </c>
      <c r="G39" s="167">
        <v>1264</v>
      </c>
      <c r="H39" s="167">
        <v>1550</v>
      </c>
      <c r="I39" s="167">
        <v>311</v>
      </c>
      <c r="J39" s="167">
        <v>0</v>
      </c>
      <c r="K39" s="167">
        <v>0</v>
      </c>
      <c r="L39" s="167">
        <v>34</v>
      </c>
      <c r="M39" s="167">
        <v>2726</v>
      </c>
      <c r="N39" s="167">
        <v>377</v>
      </c>
      <c r="O39" s="167">
        <v>0</v>
      </c>
      <c r="P39" s="167">
        <v>77997</v>
      </c>
      <c r="Q39" s="167">
        <v>0</v>
      </c>
      <c r="R39" s="167">
        <v>71602</v>
      </c>
      <c r="S39" s="167">
        <v>0</v>
      </c>
      <c r="T39" s="167">
        <v>0</v>
      </c>
      <c r="U39" s="167">
        <v>0</v>
      </c>
      <c r="V39" s="167">
        <v>0</v>
      </c>
      <c r="W39" s="167">
        <v>0</v>
      </c>
      <c r="X39" s="167">
        <v>339</v>
      </c>
      <c r="Y39" s="167">
        <v>14326</v>
      </c>
      <c r="Z39" s="167">
        <v>21657</v>
      </c>
      <c r="AA39" s="167">
        <v>821</v>
      </c>
      <c r="AB39" s="167">
        <v>0</v>
      </c>
      <c r="AC39" s="167">
        <v>206229</v>
      </c>
      <c r="AD39" s="167">
        <v>0</v>
      </c>
      <c r="AE39" s="167">
        <v>0</v>
      </c>
      <c r="AF39" s="167">
        <v>11137</v>
      </c>
      <c r="AG39" s="167">
        <v>0</v>
      </c>
      <c r="AH39" s="167">
        <v>1065</v>
      </c>
      <c r="AI39" s="167">
        <v>1305</v>
      </c>
      <c r="AJ39" s="167">
        <v>262</v>
      </c>
      <c r="AK39" s="167">
        <v>0</v>
      </c>
      <c r="AL39" s="167">
        <v>0</v>
      </c>
      <c r="AM39" s="167">
        <v>0</v>
      </c>
      <c r="AN39" s="167">
        <v>0</v>
      </c>
      <c r="AO39" s="167">
        <v>0</v>
      </c>
      <c r="AP39" s="167">
        <v>0</v>
      </c>
      <c r="AQ39" s="167">
        <v>23064</v>
      </c>
      <c r="AR39" s="167">
        <v>0</v>
      </c>
      <c r="AS39" s="167">
        <v>0</v>
      </c>
      <c r="AT39" s="167">
        <v>0</v>
      </c>
      <c r="AU39" s="167">
        <v>0</v>
      </c>
      <c r="AV39" s="167">
        <v>0</v>
      </c>
      <c r="AW39" s="167">
        <v>0</v>
      </c>
      <c r="AX39" s="167">
        <v>36833</v>
      </c>
      <c r="AY39" s="167">
        <v>31492</v>
      </c>
      <c r="AZ39" s="167">
        <v>0</v>
      </c>
      <c r="BA39" s="167">
        <v>3551</v>
      </c>
      <c r="BB39" s="167">
        <v>0</v>
      </c>
      <c r="BC39" s="167">
        <v>86969</v>
      </c>
      <c r="BD39" s="167">
        <v>1929</v>
      </c>
      <c r="BE39" s="167">
        <v>12389</v>
      </c>
      <c r="BF39" s="167">
        <v>0</v>
      </c>
      <c r="BG39" s="167">
        <v>136330</v>
      </c>
      <c r="BH39" s="167">
        <v>379392</v>
      </c>
      <c r="BI39" s="167">
        <v>0</v>
      </c>
      <c r="BJ39" s="167">
        <v>0</v>
      </c>
      <c r="BK39" s="167">
        <v>0</v>
      </c>
      <c r="BL39" s="167">
        <v>0</v>
      </c>
      <c r="BM39" s="167">
        <v>75657</v>
      </c>
      <c r="BN39" s="167">
        <v>0</v>
      </c>
      <c r="BO39" s="167">
        <v>0</v>
      </c>
      <c r="BP39" s="167">
        <v>47479</v>
      </c>
      <c r="BQ39" s="167">
        <v>11773</v>
      </c>
      <c r="BR39" s="167">
        <v>14429</v>
      </c>
      <c r="BS39" s="167">
        <v>2893</v>
      </c>
      <c r="BT39" s="167">
        <v>0</v>
      </c>
      <c r="BU39" s="167">
        <v>0</v>
      </c>
      <c r="BV39" s="167">
        <v>0</v>
      </c>
      <c r="BW39" s="167">
        <v>2113</v>
      </c>
      <c r="BX39" s="167">
        <v>1497</v>
      </c>
      <c r="BY39" s="167">
        <v>0</v>
      </c>
      <c r="BZ39" s="167">
        <v>0</v>
      </c>
      <c r="CA39" s="167">
        <v>20237</v>
      </c>
      <c r="CB39" s="167">
        <v>0</v>
      </c>
      <c r="CC39" s="167">
        <v>0</v>
      </c>
      <c r="CD39" s="167">
        <v>38410</v>
      </c>
      <c r="CE39" s="167">
        <v>5773</v>
      </c>
      <c r="CF39" s="167">
        <v>0</v>
      </c>
      <c r="CG39" s="167">
        <v>0</v>
      </c>
      <c r="CH39" s="167">
        <v>0</v>
      </c>
      <c r="CI39" s="167">
        <v>0</v>
      </c>
      <c r="CJ39" s="167">
        <v>0</v>
      </c>
      <c r="CK39" s="167">
        <v>407</v>
      </c>
      <c r="CL39" s="167">
        <v>0</v>
      </c>
      <c r="CM39" s="167">
        <v>220668</v>
      </c>
      <c r="CN39" s="167">
        <v>600060</v>
      </c>
      <c r="CO39" s="167">
        <v>101914</v>
      </c>
      <c r="CP39" s="167">
        <v>2487</v>
      </c>
      <c r="CQ39" s="167">
        <v>0</v>
      </c>
      <c r="CR39" s="167">
        <v>347770</v>
      </c>
      <c r="CS39" s="167">
        <v>0</v>
      </c>
      <c r="CT39" s="167">
        <v>0</v>
      </c>
      <c r="CU39" s="167">
        <v>3651</v>
      </c>
      <c r="CV39" s="167">
        <v>17286</v>
      </c>
      <c r="CW39" s="167">
        <v>45233</v>
      </c>
      <c r="CX39" s="167">
        <v>55439</v>
      </c>
      <c r="CY39" s="167">
        <v>11116</v>
      </c>
      <c r="CZ39" s="167">
        <v>4127</v>
      </c>
      <c r="DA39" s="167">
        <v>0</v>
      </c>
      <c r="DB39" s="167">
        <v>1635</v>
      </c>
      <c r="DC39" s="167">
        <v>0</v>
      </c>
      <c r="DD39" s="167">
        <v>359</v>
      </c>
      <c r="DE39" s="167">
        <v>0</v>
      </c>
      <c r="DF39" s="167">
        <v>0</v>
      </c>
      <c r="DG39" s="167">
        <v>0</v>
      </c>
      <c r="DH39" s="167">
        <v>0</v>
      </c>
      <c r="DI39" s="167">
        <v>17862</v>
      </c>
      <c r="DJ39" s="167">
        <v>608879</v>
      </c>
      <c r="DK39" s="167">
        <v>0</v>
      </c>
      <c r="DL39" s="167">
        <v>0</v>
      </c>
      <c r="DM39" s="167">
        <v>0</v>
      </c>
      <c r="DN39" s="167">
        <v>0</v>
      </c>
      <c r="DO39" s="167">
        <v>0</v>
      </c>
      <c r="DP39" s="167">
        <v>0</v>
      </c>
      <c r="DQ39" s="167">
        <v>0</v>
      </c>
      <c r="DR39" s="167">
        <v>0</v>
      </c>
      <c r="DS39" s="167">
        <v>0</v>
      </c>
      <c r="DT39" s="167">
        <v>0</v>
      </c>
      <c r="DU39" s="167">
        <v>0</v>
      </c>
      <c r="DV39" s="167">
        <v>0</v>
      </c>
      <c r="DW39" s="167">
        <v>0</v>
      </c>
      <c r="DX39" s="167">
        <v>0</v>
      </c>
      <c r="DY39" s="167">
        <v>0</v>
      </c>
      <c r="DZ39" s="167">
        <v>0</v>
      </c>
      <c r="EA39" s="167">
        <v>0</v>
      </c>
      <c r="EB39" s="167">
        <v>0</v>
      </c>
      <c r="EC39" s="167">
        <v>0</v>
      </c>
      <c r="ED39" s="167">
        <v>1208939</v>
      </c>
    </row>
    <row r="40" spans="1:134" ht="13.8" x14ac:dyDescent="0.25">
      <c r="A40" s="163" t="s">
        <v>179</v>
      </c>
      <c r="B40" s="163" t="s">
        <v>174</v>
      </c>
      <c r="C40" s="164">
        <v>45473</v>
      </c>
      <c r="D40" s="167">
        <v>5737</v>
      </c>
      <c r="E40" s="167">
        <v>7577</v>
      </c>
      <c r="F40" s="167">
        <v>0</v>
      </c>
      <c r="G40" s="167">
        <v>1172</v>
      </c>
      <c r="H40" s="167">
        <v>818</v>
      </c>
      <c r="I40" s="167">
        <v>326</v>
      </c>
      <c r="J40" s="167">
        <v>0</v>
      </c>
      <c r="K40" s="167">
        <v>0</v>
      </c>
      <c r="L40" s="167">
        <v>34</v>
      </c>
      <c r="M40" s="167">
        <v>3345</v>
      </c>
      <c r="N40" s="167">
        <v>422</v>
      </c>
      <c r="O40" s="167">
        <v>0</v>
      </c>
      <c r="P40" s="167">
        <v>75157</v>
      </c>
      <c r="Q40" s="167">
        <v>0</v>
      </c>
      <c r="R40" s="167">
        <v>72138</v>
      </c>
      <c r="S40" s="167">
        <v>0</v>
      </c>
      <c r="T40" s="167">
        <v>0</v>
      </c>
      <c r="U40" s="167">
        <v>0</v>
      </c>
      <c r="V40" s="167">
        <v>0</v>
      </c>
      <c r="W40" s="167">
        <v>0</v>
      </c>
      <c r="X40" s="167">
        <v>317</v>
      </c>
      <c r="Y40" s="167">
        <v>13108</v>
      </c>
      <c r="Z40" s="167">
        <v>12500</v>
      </c>
      <c r="AA40" s="167">
        <v>673</v>
      </c>
      <c r="AB40" s="167">
        <v>0</v>
      </c>
      <c r="AC40" s="167">
        <v>193324</v>
      </c>
      <c r="AD40" s="167">
        <v>0</v>
      </c>
      <c r="AE40" s="167">
        <v>0</v>
      </c>
      <c r="AF40" s="167">
        <v>11223</v>
      </c>
      <c r="AG40" s="167">
        <v>0</v>
      </c>
      <c r="AH40" s="167">
        <v>988</v>
      </c>
      <c r="AI40" s="167">
        <v>689</v>
      </c>
      <c r="AJ40" s="167">
        <v>275</v>
      </c>
      <c r="AK40" s="167">
        <v>0</v>
      </c>
      <c r="AL40" s="167">
        <v>0</v>
      </c>
      <c r="AM40" s="167">
        <v>0</v>
      </c>
      <c r="AN40" s="167">
        <v>0</v>
      </c>
      <c r="AO40" s="167">
        <v>0</v>
      </c>
      <c r="AP40" s="167">
        <v>0</v>
      </c>
      <c r="AQ40" s="167">
        <v>23659</v>
      </c>
      <c r="AR40" s="167">
        <v>0</v>
      </c>
      <c r="AS40" s="167">
        <v>0</v>
      </c>
      <c r="AT40" s="167">
        <v>0</v>
      </c>
      <c r="AU40" s="167">
        <v>0</v>
      </c>
      <c r="AV40" s="167">
        <v>0</v>
      </c>
      <c r="AW40" s="167">
        <v>0</v>
      </c>
      <c r="AX40" s="167">
        <v>36834</v>
      </c>
      <c r="AY40" s="167">
        <v>41055</v>
      </c>
      <c r="AZ40" s="167">
        <v>0</v>
      </c>
      <c r="BA40" s="167">
        <v>9740</v>
      </c>
      <c r="BB40" s="167">
        <v>0</v>
      </c>
      <c r="BC40" s="167">
        <v>86353</v>
      </c>
      <c r="BD40" s="167">
        <v>1950</v>
      </c>
      <c r="BE40" s="167">
        <v>14026</v>
      </c>
      <c r="BF40" s="167">
        <v>0</v>
      </c>
      <c r="BG40" s="167">
        <v>153124</v>
      </c>
      <c r="BH40" s="167">
        <v>383282</v>
      </c>
      <c r="BI40" s="167">
        <v>0</v>
      </c>
      <c r="BJ40" s="167">
        <v>0</v>
      </c>
      <c r="BK40" s="167">
        <v>0</v>
      </c>
      <c r="BL40" s="167">
        <v>0</v>
      </c>
      <c r="BM40" s="167">
        <v>77216</v>
      </c>
      <c r="BN40" s="167">
        <v>0</v>
      </c>
      <c r="BO40" s="167">
        <v>0</v>
      </c>
      <c r="BP40" s="167">
        <v>46839</v>
      </c>
      <c r="BQ40" s="167">
        <v>10917</v>
      </c>
      <c r="BR40" s="167">
        <v>7621</v>
      </c>
      <c r="BS40" s="167">
        <v>3042</v>
      </c>
      <c r="BT40" s="167">
        <v>0</v>
      </c>
      <c r="BU40" s="167">
        <v>0</v>
      </c>
      <c r="BV40" s="167">
        <v>0</v>
      </c>
      <c r="BW40" s="167">
        <v>707</v>
      </c>
      <c r="BX40" s="167">
        <v>2219</v>
      </c>
      <c r="BY40" s="167">
        <v>0</v>
      </c>
      <c r="BZ40" s="167">
        <v>0</v>
      </c>
      <c r="CA40" s="167">
        <v>15410</v>
      </c>
      <c r="CB40" s="167">
        <v>0</v>
      </c>
      <c r="CC40" s="167">
        <v>0</v>
      </c>
      <c r="CD40" s="167">
        <v>44195</v>
      </c>
      <c r="CE40" s="167">
        <v>9507</v>
      </c>
      <c r="CF40" s="167">
        <v>0</v>
      </c>
      <c r="CG40" s="167">
        <v>0</v>
      </c>
      <c r="CH40" s="167">
        <v>0</v>
      </c>
      <c r="CI40" s="167">
        <v>0</v>
      </c>
      <c r="CJ40" s="167">
        <v>0</v>
      </c>
      <c r="CK40" s="167">
        <v>0</v>
      </c>
      <c r="CL40" s="167">
        <v>0</v>
      </c>
      <c r="CM40" s="167">
        <v>217673</v>
      </c>
      <c r="CN40" s="167">
        <v>600955</v>
      </c>
      <c r="CO40" s="167">
        <v>98163</v>
      </c>
      <c r="CP40" s="167">
        <v>47507</v>
      </c>
      <c r="CQ40" s="167">
        <v>0</v>
      </c>
      <c r="CR40" s="167">
        <v>325326</v>
      </c>
      <c r="CS40" s="167">
        <v>0</v>
      </c>
      <c r="CT40" s="167">
        <v>0</v>
      </c>
      <c r="CU40" s="167">
        <v>3679</v>
      </c>
      <c r="CV40" s="167">
        <v>16430</v>
      </c>
      <c r="CW40" s="167">
        <v>43218</v>
      </c>
      <c r="CX40" s="167">
        <v>30169</v>
      </c>
      <c r="CY40" s="167">
        <v>12043</v>
      </c>
      <c r="CZ40" s="167">
        <v>8624</v>
      </c>
      <c r="DA40" s="167">
        <v>0</v>
      </c>
      <c r="DB40" s="167">
        <v>1226</v>
      </c>
      <c r="DC40" s="167">
        <v>0</v>
      </c>
      <c r="DD40" s="167">
        <v>596</v>
      </c>
      <c r="DE40" s="167">
        <v>0</v>
      </c>
      <c r="DF40" s="167">
        <v>0</v>
      </c>
      <c r="DG40" s="167">
        <v>0</v>
      </c>
      <c r="DH40" s="167">
        <v>0</v>
      </c>
      <c r="DI40" s="167">
        <v>13954</v>
      </c>
      <c r="DJ40" s="167">
        <v>600935</v>
      </c>
      <c r="DK40" s="167">
        <v>0</v>
      </c>
      <c r="DL40" s="167">
        <v>0</v>
      </c>
      <c r="DM40" s="167">
        <v>0</v>
      </c>
      <c r="DN40" s="167">
        <v>0</v>
      </c>
      <c r="DO40" s="167">
        <v>0</v>
      </c>
      <c r="DP40" s="167">
        <v>0</v>
      </c>
      <c r="DQ40" s="167">
        <v>0</v>
      </c>
      <c r="DR40" s="167">
        <v>0</v>
      </c>
      <c r="DS40" s="167">
        <v>0</v>
      </c>
      <c r="DT40" s="167">
        <v>0</v>
      </c>
      <c r="DU40" s="167">
        <v>0</v>
      </c>
      <c r="DV40" s="167">
        <v>0</v>
      </c>
      <c r="DW40" s="167">
        <v>0</v>
      </c>
      <c r="DX40" s="167">
        <v>0</v>
      </c>
      <c r="DY40" s="167">
        <v>0</v>
      </c>
      <c r="DZ40" s="167">
        <v>0</v>
      </c>
      <c r="EA40" s="167">
        <v>0</v>
      </c>
      <c r="EB40" s="167">
        <v>0</v>
      </c>
      <c r="EC40" s="167">
        <v>0</v>
      </c>
      <c r="ED40" s="167">
        <v>1201890</v>
      </c>
    </row>
    <row r="41" spans="1:134" ht="13.8" x14ac:dyDescent="0.25">
      <c r="A41" s="163" t="s">
        <v>180</v>
      </c>
      <c r="B41" s="163" t="s">
        <v>174</v>
      </c>
      <c r="C41" s="164">
        <v>45473</v>
      </c>
      <c r="D41" s="167">
        <v>6117</v>
      </c>
      <c r="E41" s="167">
        <v>7050</v>
      </c>
      <c r="F41" s="167">
        <v>0</v>
      </c>
      <c r="G41" s="167">
        <v>1113</v>
      </c>
      <c r="H41" s="167">
        <v>785</v>
      </c>
      <c r="I41" s="167">
        <v>408</v>
      </c>
      <c r="J41" s="167">
        <v>0</v>
      </c>
      <c r="K41" s="167">
        <v>0</v>
      </c>
      <c r="L41" s="167">
        <v>260</v>
      </c>
      <c r="M41" s="167">
        <v>5035</v>
      </c>
      <c r="N41" s="167">
        <v>6670</v>
      </c>
      <c r="O41" s="167">
        <v>0</v>
      </c>
      <c r="P41" s="167">
        <v>92089</v>
      </c>
      <c r="Q41" s="167">
        <v>0</v>
      </c>
      <c r="R41" s="167">
        <v>45226</v>
      </c>
      <c r="S41" s="167">
        <v>0</v>
      </c>
      <c r="T41" s="167">
        <v>0</v>
      </c>
      <c r="U41" s="167">
        <v>3000</v>
      </c>
      <c r="V41" s="167">
        <v>0</v>
      </c>
      <c r="W41" s="167">
        <v>0</v>
      </c>
      <c r="X41" s="167">
        <v>379</v>
      </c>
      <c r="Y41" s="167">
        <v>13773</v>
      </c>
      <c r="Z41" s="167">
        <v>38470</v>
      </c>
      <c r="AA41" s="167">
        <v>0</v>
      </c>
      <c r="AB41" s="167">
        <v>0</v>
      </c>
      <c r="AC41" s="167">
        <v>220375</v>
      </c>
      <c r="AD41" s="167">
        <v>0</v>
      </c>
      <c r="AE41" s="167">
        <v>0</v>
      </c>
      <c r="AF41" s="167">
        <v>2307</v>
      </c>
      <c r="AG41" s="167">
        <v>0</v>
      </c>
      <c r="AH41" s="167">
        <v>195</v>
      </c>
      <c r="AI41" s="167">
        <v>138</v>
      </c>
      <c r="AJ41" s="167">
        <v>71</v>
      </c>
      <c r="AK41" s="167">
        <v>0</v>
      </c>
      <c r="AL41" s="167">
        <v>0</v>
      </c>
      <c r="AM41" s="167">
        <v>0</v>
      </c>
      <c r="AN41" s="167">
        <v>0</v>
      </c>
      <c r="AO41" s="167">
        <v>11455</v>
      </c>
      <c r="AP41" s="167">
        <v>0</v>
      </c>
      <c r="AQ41" s="167">
        <v>18123</v>
      </c>
      <c r="AR41" s="167">
        <v>0</v>
      </c>
      <c r="AS41" s="167">
        <v>0</v>
      </c>
      <c r="AT41" s="167">
        <v>0</v>
      </c>
      <c r="AU41" s="167">
        <v>0</v>
      </c>
      <c r="AV41" s="167">
        <v>0</v>
      </c>
      <c r="AW41" s="167">
        <v>0</v>
      </c>
      <c r="AX41" s="167">
        <v>32289</v>
      </c>
      <c r="AY41" s="167">
        <v>45653</v>
      </c>
      <c r="AZ41" s="167">
        <v>0</v>
      </c>
      <c r="BA41" s="167">
        <v>7037</v>
      </c>
      <c r="BB41" s="167">
        <v>8922</v>
      </c>
      <c r="BC41" s="167">
        <v>99613</v>
      </c>
      <c r="BD41" s="167">
        <v>2270</v>
      </c>
      <c r="BE41" s="167">
        <v>83661</v>
      </c>
      <c r="BF41" s="167">
        <v>0</v>
      </c>
      <c r="BG41" s="167">
        <v>247156</v>
      </c>
      <c r="BH41" s="167">
        <v>499820</v>
      </c>
      <c r="BI41" s="167">
        <v>0</v>
      </c>
      <c r="BJ41" s="167">
        <v>0</v>
      </c>
      <c r="BK41" s="167">
        <v>0</v>
      </c>
      <c r="BL41" s="167">
        <v>0</v>
      </c>
      <c r="BM41" s="167">
        <v>0</v>
      </c>
      <c r="BN41" s="167">
        <v>0</v>
      </c>
      <c r="BO41" s="167">
        <v>0</v>
      </c>
      <c r="BP41" s="167">
        <v>51220</v>
      </c>
      <c r="BQ41" s="167">
        <v>4329</v>
      </c>
      <c r="BR41" s="167">
        <v>3054</v>
      </c>
      <c r="BS41" s="167">
        <v>1587</v>
      </c>
      <c r="BT41" s="167">
        <v>0</v>
      </c>
      <c r="BU41" s="167">
        <v>0</v>
      </c>
      <c r="BV41" s="167">
        <v>0</v>
      </c>
      <c r="BW41" s="167">
        <v>1634</v>
      </c>
      <c r="BX41" s="167">
        <v>5322</v>
      </c>
      <c r="BY41" s="167">
        <v>0</v>
      </c>
      <c r="BZ41" s="167">
        <v>0</v>
      </c>
      <c r="CA41" s="167">
        <v>162003</v>
      </c>
      <c r="CB41" s="167">
        <v>0</v>
      </c>
      <c r="CC41" s="167">
        <v>0</v>
      </c>
      <c r="CD41" s="167">
        <v>54016</v>
      </c>
      <c r="CE41" s="167">
        <v>14786</v>
      </c>
      <c r="CF41" s="167">
        <v>0</v>
      </c>
      <c r="CG41" s="167">
        <v>0</v>
      </c>
      <c r="CH41" s="167">
        <v>0</v>
      </c>
      <c r="CI41" s="167">
        <v>0</v>
      </c>
      <c r="CJ41" s="167">
        <v>0</v>
      </c>
      <c r="CK41" s="167">
        <v>107</v>
      </c>
      <c r="CL41" s="167">
        <v>0</v>
      </c>
      <c r="CM41" s="167">
        <v>298058</v>
      </c>
      <c r="CN41" s="167">
        <v>797878</v>
      </c>
      <c r="CO41" s="167">
        <v>55608</v>
      </c>
      <c r="CP41" s="167">
        <v>18561</v>
      </c>
      <c r="CQ41" s="167">
        <v>0</v>
      </c>
      <c r="CR41" s="167">
        <v>380025</v>
      </c>
      <c r="CS41" s="167">
        <v>0</v>
      </c>
      <c r="CT41" s="167">
        <v>0</v>
      </c>
      <c r="CU41" s="167">
        <v>3777</v>
      </c>
      <c r="CV41" s="167">
        <v>14590</v>
      </c>
      <c r="CW41" s="167">
        <v>39944</v>
      </c>
      <c r="CX41" s="167">
        <v>28177</v>
      </c>
      <c r="CY41" s="167">
        <v>14639</v>
      </c>
      <c r="CZ41" s="167">
        <v>1102</v>
      </c>
      <c r="DA41" s="167">
        <v>0</v>
      </c>
      <c r="DB41" s="167">
        <v>1384</v>
      </c>
      <c r="DC41" s="167">
        <v>0</v>
      </c>
      <c r="DD41" s="167">
        <v>1634</v>
      </c>
      <c r="DE41" s="167">
        <v>0</v>
      </c>
      <c r="DF41" s="167">
        <v>0</v>
      </c>
      <c r="DG41" s="167">
        <v>0</v>
      </c>
      <c r="DH41" s="167">
        <v>0</v>
      </c>
      <c r="DI41" s="167">
        <v>24515</v>
      </c>
      <c r="DJ41" s="167">
        <v>583956</v>
      </c>
      <c r="DK41" s="167">
        <v>0</v>
      </c>
      <c r="DL41" s="167">
        <v>0</v>
      </c>
      <c r="DM41" s="167">
        <v>0</v>
      </c>
      <c r="DN41" s="167">
        <v>0</v>
      </c>
      <c r="DO41" s="167">
        <v>0</v>
      </c>
      <c r="DP41" s="167">
        <v>0</v>
      </c>
      <c r="DQ41" s="167">
        <v>0</v>
      </c>
      <c r="DR41" s="167">
        <v>0</v>
      </c>
      <c r="DS41" s="167">
        <v>0</v>
      </c>
      <c r="DT41" s="167">
        <v>0</v>
      </c>
      <c r="DU41" s="167">
        <v>0</v>
      </c>
      <c r="DV41" s="167">
        <v>0</v>
      </c>
      <c r="DW41" s="167">
        <v>0</v>
      </c>
      <c r="DX41" s="167">
        <v>0</v>
      </c>
      <c r="DY41" s="167">
        <v>0</v>
      </c>
      <c r="DZ41" s="167">
        <v>0</v>
      </c>
      <c r="EA41" s="167">
        <v>0</v>
      </c>
      <c r="EB41" s="167">
        <v>0</v>
      </c>
      <c r="EC41" s="167">
        <v>0</v>
      </c>
      <c r="ED41" s="167">
        <v>1381834</v>
      </c>
    </row>
    <row r="42" spans="1:134" ht="13.8" x14ac:dyDescent="0.25">
      <c r="A42" s="163" t="s">
        <v>181</v>
      </c>
      <c r="B42" s="163" t="s">
        <v>174</v>
      </c>
      <c r="C42" s="164">
        <v>45473</v>
      </c>
      <c r="D42" s="167">
        <v>5893</v>
      </c>
      <c r="E42" s="167">
        <v>0</v>
      </c>
      <c r="F42" s="167">
        <v>0</v>
      </c>
      <c r="G42" s="167">
        <v>428</v>
      </c>
      <c r="H42" s="167">
        <v>451</v>
      </c>
      <c r="I42" s="167">
        <v>104</v>
      </c>
      <c r="J42" s="167">
        <v>0</v>
      </c>
      <c r="K42" s="167">
        <v>0</v>
      </c>
      <c r="L42" s="167">
        <v>101</v>
      </c>
      <c r="M42" s="167">
        <v>2466</v>
      </c>
      <c r="N42" s="167">
        <v>2466</v>
      </c>
      <c r="O42" s="167">
        <v>0</v>
      </c>
      <c r="P42" s="167">
        <v>63555</v>
      </c>
      <c r="Q42" s="167">
        <v>0</v>
      </c>
      <c r="R42" s="167">
        <v>101860</v>
      </c>
      <c r="S42" s="167">
        <v>55</v>
      </c>
      <c r="T42" s="167">
        <v>0</v>
      </c>
      <c r="U42" s="167">
        <v>3000</v>
      </c>
      <c r="V42" s="167">
        <v>0</v>
      </c>
      <c r="W42" s="167">
        <v>0</v>
      </c>
      <c r="X42" s="167">
        <v>360</v>
      </c>
      <c r="Y42" s="167">
        <v>16890</v>
      </c>
      <c r="Z42" s="167">
        <v>24245</v>
      </c>
      <c r="AA42" s="167">
        <v>873</v>
      </c>
      <c r="AB42" s="167">
        <v>0</v>
      </c>
      <c r="AC42" s="167">
        <v>222747</v>
      </c>
      <c r="AD42" s="167">
        <v>0</v>
      </c>
      <c r="AE42" s="167">
        <v>0</v>
      </c>
      <c r="AF42" s="167">
        <v>7041</v>
      </c>
      <c r="AG42" s="167">
        <v>0</v>
      </c>
      <c r="AH42" s="167">
        <v>672</v>
      </c>
      <c r="AI42" s="167">
        <v>708</v>
      </c>
      <c r="AJ42" s="167">
        <v>163</v>
      </c>
      <c r="AK42" s="167">
        <v>0</v>
      </c>
      <c r="AL42" s="167">
        <v>0</v>
      </c>
      <c r="AM42" s="167">
        <v>0</v>
      </c>
      <c r="AN42" s="167">
        <v>0</v>
      </c>
      <c r="AO42" s="167">
        <v>11637</v>
      </c>
      <c r="AP42" s="167">
        <v>0</v>
      </c>
      <c r="AQ42" s="167">
        <v>46440</v>
      </c>
      <c r="AR42" s="167">
        <v>0</v>
      </c>
      <c r="AS42" s="167">
        <v>0</v>
      </c>
      <c r="AT42" s="167">
        <v>0</v>
      </c>
      <c r="AU42" s="167">
        <v>0</v>
      </c>
      <c r="AV42" s="167">
        <v>0</v>
      </c>
      <c r="AW42" s="167">
        <v>0</v>
      </c>
      <c r="AX42" s="167">
        <v>66661</v>
      </c>
      <c r="AY42" s="167">
        <v>39540</v>
      </c>
      <c r="AZ42" s="167">
        <v>0</v>
      </c>
      <c r="BA42" s="167">
        <v>15155</v>
      </c>
      <c r="BB42" s="167">
        <v>6772</v>
      </c>
      <c r="BC42" s="167">
        <v>90405</v>
      </c>
      <c r="BD42" s="167">
        <v>1665</v>
      </c>
      <c r="BE42" s="167">
        <v>33985</v>
      </c>
      <c r="BF42" s="167">
        <v>0</v>
      </c>
      <c r="BG42" s="167">
        <v>187522</v>
      </c>
      <c r="BH42" s="167">
        <v>476930</v>
      </c>
      <c r="BI42" s="167">
        <v>0</v>
      </c>
      <c r="BJ42" s="167">
        <v>0</v>
      </c>
      <c r="BK42" s="167">
        <v>0</v>
      </c>
      <c r="BL42" s="167">
        <v>0</v>
      </c>
      <c r="BM42" s="167">
        <v>121365</v>
      </c>
      <c r="BN42" s="167">
        <v>0</v>
      </c>
      <c r="BO42" s="167">
        <v>0</v>
      </c>
      <c r="BP42" s="167">
        <v>65241</v>
      </c>
      <c r="BQ42" s="167">
        <v>17817</v>
      </c>
      <c r="BR42" s="167">
        <v>18774</v>
      </c>
      <c r="BS42" s="167">
        <v>4332</v>
      </c>
      <c r="BT42" s="167">
        <v>0</v>
      </c>
      <c r="BU42" s="167">
        <v>0</v>
      </c>
      <c r="BV42" s="167">
        <v>0</v>
      </c>
      <c r="BW42" s="167">
        <v>835</v>
      </c>
      <c r="BX42" s="167">
        <v>3648</v>
      </c>
      <c r="BY42" s="167">
        <v>0</v>
      </c>
      <c r="BZ42" s="167">
        <v>0</v>
      </c>
      <c r="CA42" s="167">
        <v>14314</v>
      </c>
      <c r="CB42" s="167">
        <v>0</v>
      </c>
      <c r="CC42" s="167">
        <v>0</v>
      </c>
      <c r="CD42" s="167">
        <v>48159</v>
      </c>
      <c r="CE42" s="167">
        <v>9437</v>
      </c>
      <c r="CF42" s="167">
        <v>0</v>
      </c>
      <c r="CG42" s="167">
        <v>0</v>
      </c>
      <c r="CH42" s="167">
        <v>0</v>
      </c>
      <c r="CI42" s="167">
        <v>0</v>
      </c>
      <c r="CJ42" s="167">
        <v>0</v>
      </c>
      <c r="CK42" s="167">
        <v>0</v>
      </c>
      <c r="CL42" s="167">
        <v>0</v>
      </c>
      <c r="CM42" s="167">
        <v>303922</v>
      </c>
      <c r="CN42" s="167">
        <v>780852</v>
      </c>
      <c r="CO42" s="167">
        <v>29819</v>
      </c>
      <c r="CP42" s="167">
        <v>20754</v>
      </c>
      <c r="CQ42" s="167">
        <v>0</v>
      </c>
      <c r="CR42" s="167">
        <v>308686</v>
      </c>
      <c r="CS42" s="167">
        <v>0</v>
      </c>
      <c r="CT42" s="167">
        <v>0</v>
      </c>
      <c r="CU42" s="167">
        <v>4966</v>
      </c>
      <c r="CV42" s="167">
        <v>19958</v>
      </c>
      <c r="CW42" s="167">
        <v>36815</v>
      </c>
      <c r="CX42" s="167">
        <v>38793</v>
      </c>
      <c r="CY42" s="167">
        <v>8952</v>
      </c>
      <c r="CZ42" s="167">
        <v>1085</v>
      </c>
      <c r="DA42" s="167">
        <v>0</v>
      </c>
      <c r="DB42" s="167">
        <v>1604</v>
      </c>
      <c r="DC42" s="167">
        <v>0</v>
      </c>
      <c r="DD42" s="167">
        <v>7024</v>
      </c>
      <c r="DE42" s="167">
        <v>0</v>
      </c>
      <c r="DF42" s="167">
        <v>0</v>
      </c>
      <c r="DG42" s="167">
        <v>0</v>
      </c>
      <c r="DH42" s="167">
        <v>0</v>
      </c>
      <c r="DI42" s="167">
        <v>12501</v>
      </c>
      <c r="DJ42" s="167">
        <v>490957</v>
      </c>
      <c r="DK42" s="167">
        <v>0</v>
      </c>
      <c r="DL42" s="167">
        <v>0</v>
      </c>
      <c r="DM42" s="167">
        <v>0</v>
      </c>
      <c r="DN42" s="167">
        <v>0</v>
      </c>
      <c r="DO42" s="167">
        <v>0</v>
      </c>
      <c r="DP42" s="167">
        <v>0</v>
      </c>
      <c r="DQ42" s="167">
        <v>0</v>
      </c>
      <c r="DR42" s="167">
        <v>0</v>
      </c>
      <c r="DS42" s="167">
        <v>0</v>
      </c>
      <c r="DT42" s="167">
        <v>0</v>
      </c>
      <c r="DU42" s="167">
        <v>0</v>
      </c>
      <c r="DV42" s="167">
        <v>0</v>
      </c>
      <c r="DW42" s="167">
        <v>0</v>
      </c>
      <c r="DX42" s="167">
        <v>0</v>
      </c>
      <c r="DY42" s="167">
        <v>0</v>
      </c>
      <c r="DZ42" s="167">
        <v>0</v>
      </c>
      <c r="EA42" s="167">
        <v>0</v>
      </c>
      <c r="EB42" s="167">
        <v>0</v>
      </c>
      <c r="EC42" s="167">
        <v>0</v>
      </c>
      <c r="ED42" s="167">
        <v>1271809</v>
      </c>
    </row>
    <row r="43" spans="1:134" ht="13.8" x14ac:dyDescent="0.25">
      <c r="A43" s="163" t="s">
        <v>182</v>
      </c>
      <c r="B43" s="163" t="s">
        <v>174</v>
      </c>
      <c r="C43" s="164">
        <v>45473</v>
      </c>
      <c r="D43" s="167">
        <v>5251</v>
      </c>
      <c r="E43" s="167">
        <v>0</v>
      </c>
      <c r="F43" s="167">
        <v>0</v>
      </c>
      <c r="G43" s="167">
        <v>395</v>
      </c>
      <c r="H43" s="167">
        <v>233</v>
      </c>
      <c r="I43" s="167">
        <v>105</v>
      </c>
      <c r="J43" s="167">
        <v>0</v>
      </c>
      <c r="K43" s="167">
        <v>0</v>
      </c>
      <c r="L43" s="167">
        <v>98</v>
      </c>
      <c r="M43" s="167">
        <v>1580</v>
      </c>
      <c r="N43" s="167">
        <v>2741</v>
      </c>
      <c r="O43" s="167">
        <v>0</v>
      </c>
      <c r="P43" s="167">
        <v>61067</v>
      </c>
      <c r="Q43" s="167">
        <v>0</v>
      </c>
      <c r="R43" s="167">
        <v>90644</v>
      </c>
      <c r="S43" s="167">
        <v>49</v>
      </c>
      <c r="T43" s="167">
        <v>0</v>
      </c>
      <c r="U43" s="167">
        <v>3000</v>
      </c>
      <c r="V43" s="167">
        <v>0</v>
      </c>
      <c r="W43" s="167">
        <v>0</v>
      </c>
      <c r="X43" s="167">
        <v>348</v>
      </c>
      <c r="Y43" s="167">
        <v>15441</v>
      </c>
      <c r="Z43" s="167">
        <v>12962</v>
      </c>
      <c r="AA43" s="167">
        <v>798</v>
      </c>
      <c r="AB43" s="167">
        <v>0</v>
      </c>
      <c r="AC43" s="167">
        <v>194712</v>
      </c>
      <c r="AD43" s="167">
        <v>0</v>
      </c>
      <c r="AE43" s="167">
        <v>0</v>
      </c>
      <c r="AF43" s="167">
        <v>6274</v>
      </c>
      <c r="AG43" s="167">
        <v>0</v>
      </c>
      <c r="AH43" s="167">
        <v>609</v>
      </c>
      <c r="AI43" s="167">
        <v>360</v>
      </c>
      <c r="AJ43" s="167">
        <v>162</v>
      </c>
      <c r="AK43" s="167">
        <v>0</v>
      </c>
      <c r="AL43" s="167">
        <v>0</v>
      </c>
      <c r="AM43" s="167">
        <v>0</v>
      </c>
      <c r="AN43" s="167">
        <v>0</v>
      </c>
      <c r="AO43" s="167">
        <v>10514</v>
      </c>
      <c r="AP43" s="167">
        <v>0</v>
      </c>
      <c r="AQ43" s="167">
        <v>49618</v>
      </c>
      <c r="AR43" s="167">
        <v>0</v>
      </c>
      <c r="AS43" s="167">
        <v>0</v>
      </c>
      <c r="AT43" s="167">
        <v>0</v>
      </c>
      <c r="AU43" s="167">
        <v>0</v>
      </c>
      <c r="AV43" s="167">
        <v>0</v>
      </c>
      <c r="AW43" s="167">
        <v>0</v>
      </c>
      <c r="AX43" s="167">
        <v>67537</v>
      </c>
      <c r="AY43" s="167">
        <v>21843</v>
      </c>
      <c r="AZ43" s="167">
        <v>0</v>
      </c>
      <c r="BA43" s="167">
        <v>8897</v>
      </c>
      <c r="BB43" s="167">
        <v>15351</v>
      </c>
      <c r="BC43" s="167">
        <v>85305</v>
      </c>
      <c r="BD43" s="167">
        <v>1592</v>
      </c>
      <c r="BE43" s="167">
        <v>45779</v>
      </c>
      <c r="BF43" s="167">
        <v>0</v>
      </c>
      <c r="BG43" s="167">
        <v>178767</v>
      </c>
      <c r="BH43" s="167">
        <v>441016</v>
      </c>
      <c r="BI43" s="167">
        <v>0</v>
      </c>
      <c r="BJ43" s="167">
        <v>0</v>
      </c>
      <c r="BK43" s="167">
        <v>0</v>
      </c>
      <c r="BL43" s="167">
        <v>0</v>
      </c>
      <c r="BM43" s="167">
        <v>103638</v>
      </c>
      <c r="BN43" s="167">
        <v>0</v>
      </c>
      <c r="BO43" s="167">
        <v>0</v>
      </c>
      <c r="BP43" s="167">
        <v>64435</v>
      </c>
      <c r="BQ43" s="167">
        <v>16325</v>
      </c>
      <c r="BR43" s="167">
        <v>9643</v>
      </c>
      <c r="BS43" s="167">
        <v>4352</v>
      </c>
      <c r="BT43" s="167">
        <v>0</v>
      </c>
      <c r="BU43" s="167">
        <v>0</v>
      </c>
      <c r="BV43" s="167">
        <v>0</v>
      </c>
      <c r="BW43" s="167">
        <v>1345</v>
      </c>
      <c r="BX43" s="167">
        <v>1755</v>
      </c>
      <c r="BY43" s="167">
        <v>0</v>
      </c>
      <c r="BZ43" s="167">
        <v>0</v>
      </c>
      <c r="CA43" s="167">
        <v>15896</v>
      </c>
      <c r="CB43" s="167">
        <v>0</v>
      </c>
      <c r="CC43" s="167">
        <v>0</v>
      </c>
      <c r="CD43" s="167">
        <v>45903</v>
      </c>
      <c r="CE43" s="167">
        <v>13323</v>
      </c>
      <c r="CF43" s="167">
        <v>0</v>
      </c>
      <c r="CG43" s="167">
        <v>0</v>
      </c>
      <c r="CH43" s="167">
        <v>0</v>
      </c>
      <c r="CI43" s="167">
        <v>0</v>
      </c>
      <c r="CJ43" s="167">
        <v>0</v>
      </c>
      <c r="CK43" s="167">
        <v>0</v>
      </c>
      <c r="CL43" s="167">
        <v>0</v>
      </c>
      <c r="CM43" s="167">
        <v>276615</v>
      </c>
      <c r="CN43" s="167">
        <v>717631</v>
      </c>
      <c r="CO43" s="167">
        <v>68696</v>
      </c>
      <c r="CP43" s="167">
        <v>47270</v>
      </c>
      <c r="CQ43" s="167">
        <v>0</v>
      </c>
      <c r="CR43" s="167">
        <v>249897</v>
      </c>
      <c r="CS43" s="167">
        <v>0</v>
      </c>
      <c r="CT43" s="167">
        <v>0</v>
      </c>
      <c r="CU43" s="167">
        <v>4425</v>
      </c>
      <c r="CV43" s="167">
        <v>21344</v>
      </c>
      <c r="CW43" s="167">
        <v>38154</v>
      </c>
      <c r="CX43" s="167">
        <v>22538</v>
      </c>
      <c r="CY43" s="167">
        <v>10171</v>
      </c>
      <c r="CZ43" s="167">
        <v>1678</v>
      </c>
      <c r="DA43" s="167">
        <v>0</v>
      </c>
      <c r="DB43" s="167">
        <v>2554</v>
      </c>
      <c r="DC43" s="167">
        <v>0</v>
      </c>
      <c r="DD43" s="167">
        <v>5561</v>
      </c>
      <c r="DE43" s="167">
        <v>0</v>
      </c>
      <c r="DF43" s="167">
        <v>0</v>
      </c>
      <c r="DG43" s="167">
        <v>0</v>
      </c>
      <c r="DH43" s="167">
        <v>0</v>
      </c>
      <c r="DI43" s="167">
        <v>9081</v>
      </c>
      <c r="DJ43" s="167">
        <v>481369</v>
      </c>
      <c r="DK43" s="167">
        <v>0</v>
      </c>
      <c r="DL43" s="167">
        <v>0</v>
      </c>
      <c r="DM43" s="167">
        <v>0</v>
      </c>
      <c r="DN43" s="167">
        <v>0</v>
      </c>
      <c r="DO43" s="167">
        <v>0</v>
      </c>
      <c r="DP43" s="167">
        <v>0</v>
      </c>
      <c r="DQ43" s="167">
        <v>0</v>
      </c>
      <c r="DR43" s="167">
        <v>0</v>
      </c>
      <c r="DS43" s="167">
        <v>0</v>
      </c>
      <c r="DT43" s="167">
        <v>0</v>
      </c>
      <c r="DU43" s="167">
        <v>0</v>
      </c>
      <c r="DV43" s="167">
        <v>0</v>
      </c>
      <c r="DW43" s="167">
        <v>0</v>
      </c>
      <c r="DX43" s="167">
        <v>0</v>
      </c>
      <c r="DY43" s="167">
        <v>0</v>
      </c>
      <c r="DZ43" s="167">
        <v>0</v>
      </c>
      <c r="EA43" s="167">
        <v>0</v>
      </c>
      <c r="EB43" s="167">
        <v>0</v>
      </c>
      <c r="EC43" s="167">
        <v>0</v>
      </c>
      <c r="ED43" s="167">
        <v>1199000</v>
      </c>
    </row>
    <row r="44" spans="1:134" ht="13.8" x14ac:dyDescent="0.25">
      <c r="A44" s="163" t="s">
        <v>183</v>
      </c>
      <c r="B44" s="163" t="s">
        <v>174</v>
      </c>
      <c r="C44" s="164">
        <v>45473</v>
      </c>
      <c r="D44" s="167">
        <v>6397</v>
      </c>
      <c r="E44" s="167">
        <v>0</v>
      </c>
      <c r="F44" s="167">
        <v>0</v>
      </c>
      <c r="G44" s="167">
        <v>441</v>
      </c>
      <c r="H44" s="167">
        <v>290</v>
      </c>
      <c r="I44" s="167">
        <v>111</v>
      </c>
      <c r="J44" s="167">
        <v>0</v>
      </c>
      <c r="K44" s="167">
        <v>0</v>
      </c>
      <c r="L44" s="167">
        <v>103</v>
      </c>
      <c r="M44" s="167">
        <v>2800</v>
      </c>
      <c r="N44" s="167">
        <v>3151</v>
      </c>
      <c r="O44" s="167">
        <v>0</v>
      </c>
      <c r="P44" s="167">
        <v>74989</v>
      </c>
      <c r="Q44" s="167">
        <v>0</v>
      </c>
      <c r="R44" s="167">
        <v>110416</v>
      </c>
      <c r="S44" s="167">
        <v>60</v>
      </c>
      <c r="T44" s="167">
        <v>0</v>
      </c>
      <c r="U44" s="167">
        <v>3000</v>
      </c>
      <c r="V44" s="167">
        <v>0</v>
      </c>
      <c r="W44" s="167">
        <v>0</v>
      </c>
      <c r="X44" s="167">
        <v>420</v>
      </c>
      <c r="Y44" s="167">
        <v>18148</v>
      </c>
      <c r="Z44" s="167">
        <v>20704</v>
      </c>
      <c r="AA44" s="167">
        <v>774</v>
      </c>
      <c r="AB44" s="167">
        <v>0</v>
      </c>
      <c r="AC44" s="167">
        <v>241804</v>
      </c>
      <c r="AD44" s="167">
        <v>0</v>
      </c>
      <c r="AE44" s="167">
        <v>0</v>
      </c>
      <c r="AF44" s="167">
        <v>7644</v>
      </c>
      <c r="AG44" s="167">
        <v>0</v>
      </c>
      <c r="AH44" s="167">
        <v>728</v>
      </c>
      <c r="AI44" s="167">
        <v>479</v>
      </c>
      <c r="AJ44" s="167">
        <v>183</v>
      </c>
      <c r="AK44" s="167">
        <v>0</v>
      </c>
      <c r="AL44" s="167">
        <v>0</v>
      </c>
      <c r="AM44" s="167">
        <v>0</v>
      </c>
      <c r="AN44" s="167">
        <v>0</v>
      </c>
      <c r="AO44" s="167">
        <v>11514</v>
      </c>
      <c r="AP44" s="167">
        <v>0</v>
      </c>
      <c r="AQ44" s="167">
        <v>45771</v>
      </c>
      <c r="AR44" s="167">
        <v>0</v>
      </c>
      <c r="AS44" s="167">
        <v>0</v>
      </c>
      <c r="AT44" s="167">
        <v>0</v>
      </c>
      <c r="AU44" s="167">
        <v>0</v>
      </c>
      <c r="AV44" s="167">
        <v>0</v>
      </c>
      <c r="AW44" s="167">
        <v>0</v>
      </c>
      <c r="AX44" s="167">
        <v>66319</v>
      </c>
      <c r="AY44" s="167">
        <v>32403</v>
      </c>
      <c r="AZ44" s="167">
        <v>0</v>
      </c>
      <c r="BA44" s="167">
        <v>6224</v>
      </c>
      <c r="BB44" s="167">
        <v>6987</v>
      </c>
      <c r="BC44" s="167">
        <v>104249</v>
      </c>
      <c r="BD44" s="167">
        <v>1947</v>
      </c>
      <c r="BE44" s="167">
        <v>46955</v>
      </c>
      <c r="BF44" s="167">
        <v>0</v>
      </c>
      <c r="BG44" s="167">
        <v>198765</v>
      </c>
      <c r="BH44" s="167">
        <v>506888</v>
      </c>
      <c r="BI44" s="167">
        <v>0</v>
      </c>
      <c r="BJ44" s="167">
        <v>0</v>
      </c>
      <c r="BK44" s="167">
        <v>0</v>
      </c>
      <c r="BL44" s="167">
        <v>0</v>
      </c>
      <c r="BM44" s="167">
        <v>126862</v>
      </c>
      <c r="BN44" s="167">
        <v>0</v>
      </c>
      <c r="BO44" s="167">
        <v>0</v>
      </c>
      <c r="BP44" s="167">
        <v>62980</v>
      </c>
      <c r="BQ44" s="167">
        <v>18077</v>
      </c>
      <c r="BR44" s="167">
        <v>11894</v>
      </c>
      <c r="BS44" s="167">
        <v>4557</v>
      </c>
      <c r="BT44" s="167">
        <v>0</v>
      </c>
      <c r="BU44" s="167">
        <v>0</v>
      </c>
      <c r="BV44" s="167">
        <v>0</v>
      </c>
      <c r="BW44" s="167">
        <v>2282</v>
      </c>
      <c r="BX44" s="167">
        <v>746</v>
      </c>
      <c r="BY44" s="167">
        <v>0</v>
      </c>
      <c r="BZ44" s="167">
        <v>0</v>
      </c>
      <c r="CA44" s="167">
        <v>17688</v>
      </c>
      <c r="CB44" s="167">
        <v>0</v>
      </c>
      <c r="CC44" s="167">
        <v>0</v>
      </c>
      <c r="CD44" s="167">
        <v>38692</v>
      </c>
      <c r="CE44" s="167">
        <v>19308</v>
      </c>
      <c r="CF44" s="167">
        <v>0</v>
      </c>
      <c r="CG44" s="167">
        <v>0</v>
      </c>
      <c r="CH44" s="167">
        <v>0</v>
      </c>
      <c r="CI44" s="167">
        <v>0</v>
      </c>
      <c r="CJ44" s="167">
        <v>0</v>
      </c>
      <c r="CK44" s="167">
        <v>0</v>
      </c>
      <c r="CL44" s="167">
        <v>0</v>
      </c>
      <c r="CM44" s="167">
        <v>303086</v>
      </c>
      <c r="CN44" s="167">
        <v>809974</v>
      </c>
      <c r="CO44" s="167">
        <v>102598</v>
      </c>
      <c r="CP44" s="167">
        <v>42186</v>
      </c>
      <c r="CQ44" s="167">
        <v>0</v>
      </c>
      <c r="CR44" s="167">
        <v>359893</v>
      </c>
      <c r="CS44" s="167">
        <v>0</v>
      </c>
      <c r="CT44" s="167">
        <v>0</v>
      </c>
      <c r="CU44" s="167">
        <v>5391</v>
      </c>
      <c r="CV44" s="167">
        <v>25235</v>
      </c>
      <c r="CW44" s="167">
        <v>51139</v>
      </c>
      <c r="CX44" s="167">
        <v>33649</v>
      </c>
      <c r="CY44" s="167">
        <v>12890</v>
      </c>
      <c r="CZ44" s="167">
        <v>449</v>
      </c>
      <c r="DA44" s="167">
        <v>0</v>
      </c>
      <c r="DB44" s="167">
        <v>2433</v>
      </c>
      <c r="DC44" s="167">
        <v>0</v>
      </c>
      <c r="DD44" s="167">
        <v>5607</v>
      </c>
      <c r="DE44" s="167">
        <v>0</v>
      </c>
      <c r="DF44" s="167">
        <v>0</v>
      </c>
      <c r="DG44" s="167">
        <v>0</v>
      </c>
      <c r="DH44" s="167">
        <v>0</v>
      </c>
      <c r="DI44" s="167">
        <v>13669</v>
      </c>
      <c r="DJ44" s="167">
        <v>655139</v>
      </c>
      <c r="DK44" s="167">
        <v>0</v>
      </c>
      <c r="DL44" s="167">
        <v>0</v>
      </c>
      <c r="DM44" s="167">
        <v>0</v>
      </c>
      <c r="DN44" s="167">
        <v>0</v>
      </c>
      <c r="DO44" s="167">
        <v>0</v>
      </c>
      <c r="DP44" s="167">
        <v>0</v>
      </c>
      <c r="DQ44" s="167">
        <v>0</v>
      </c>
      <c r="DR44" s="167">
        <v>0</v>
      </c>
      <c r="DS44" s="167">
        <v>0</v>
      </c>
      <c r="DT44" s="167">
        <v>0</v>
      </c>
      <c r="DU44" s="167">
        <v>0</v>
      </c>
      <c r="DV44" s="167">
        <v>0</v>
      </c>
      <c r="DW44" s="167">
        <v>0</v>
      </c>
      <c r="DX44" s="167">
        <v>0</v>
      </c>
      <c r="DY44" s="167">
        <v>0</v>
      </c>
      <c r="DZ44" s="167">
        <v>0</v>
      </c>
      <c r="EA44" s="167">
        <v>0</v>
      </c>
      <c r="EB44" s="167">
        <v>0</v>
      </c>
      <c r="EC44" s="167">
        <v>0</v>
      </c>
      <c r="ED44" s="167">
        <v>1465113</v>
      </c>
    </row>
    <row r="45" spans="1:134" ht="13.8" x14ac:dyDescent="0.25">
      <c r="A45" s="163" t="s">
        <v>184</v>
      </c>
      <c r="B45" s="163" t="s">
        <v>174</v>
      </c>
      <c r="C45" s="164">
        <v>45473</v>
      </c>
      <c r="D45" s="167">
        <v>4870</v>
      </c>
      <c r="E45" s="167">
        <v>6432</v>
      </c>
      <c r="F45" s="167">
        <v>0</v>
      </c>
      <c r="G45" s="167">
        <v>989</v>
      </c>
      <c r="H45" s="167">
        <v>1393</v>
      </c>
      <c r="I45" s="167">
        <v>290</v>
      </c>
      <c r="J45" s="167">
        <v>0</v>
      </c>
      <c r="K45" s="167">
        <v>0</v>
      </c>
      <c r="L45" s="167">
        <v>30</v>
      </c>
      <c r="M45" s="167">
        <v>6647</v>
      </c>
      <c r="N45" s="167">
        <v>6666</v>
      </c>
      <c r="O45" s="167">
        <v>0</v>
      </c>
      <c r="P45" s="167">
        <v>90801</v>
      </c>
      <c r="Q45" s="167">
        <v>0</v>
      </c>
      <c r="R45" s="167">
        <v>43576</v>
      </c>
      <c r="S45" s="167">
        <v>0</v>
      </c>
      <c r="T45" s="167">
        <v>0</v>
      </c>
      <c r="U45" s="167">
        <v>0</v>
      </c>
      <c r="V45" s="167">
        <v>0</v>
      </c>
      <c r="W45" s="167">
        <v>0</v>
      </c>
      <c r="X45" s="167">
        <v>380</v>
      </c>
      <c r="Y45" s="167">
        <v>15007</v>
      </c>
      <c r="Z45" s="167">
        <v>13301</v>
      </c>
      <c r="AA45" s="167">
        <v>769</v>
      </c>
      <c r="AB45" s="167">
        <v>0</v>
      </c>
      <c r="AC45" s="167">
        <v>191151</v>
      </c>
      <c r="AD45" s="167">
        <v>0</v>
      </c>
      <c r="AE45" s="167">
        <v>0</v>
      </c>
      <c r="AF45" s="167">
        <v>9527</v>
      </c>
      <c r="AG45" s="167">
        <v>0</v>
      </c>
      <c r="AH45" s="167">
        <v>834</v>
      </c>
      <c r="AI45" s="167">
        <v>1175</v>
      </c>
      <c r="AJ45" s="167">
        <v>245</v>
      </c>
      <c r="AK45" s="167">
        <v>0</v>
      </c>
      <c r="AL45" s="167">
        <v>0</v>
      </c>
      <c r="AM45" s="167">
        <v>0</v>
      </c>
      <c r="AN45" s="167">
        <v>0</v>
      </c>
      <c r="AO45" s="167">
        <v>4742</v>
      </c>
      <c r="AP45" s="167">
        <v>0</v>
      </c>
      <c r="AQ45" s="167">
        <v>13284</v>
      </c>
      <c r="AR45" s="167">
        <v>0</v>
      </c>
      <c r="AS45" s="167">
        <v>0</v>
      </c>
      <c r="AT45" s="167">
        <v>0</v>
      </c>
      <c r="AU45" s="167">
        <v>0</v>
      </c>
      <c r="AV45" s="167">
        <v>0</v>
      </c>
      <c r="AW45" s="167">
        <v>0</v>
      </c>
      <c r="AX45" s="167">
        <v>29807</v>
      </c>
      <c r="AY45" s="167">
        <v>47662</v>
      </c>
      <c r="AZ45" s="167">
        <v>0</v>
      </c>
      <c r="BA45" s="167">
        <v>21751</v>
      </c>
      <c r="BB45" s="167">
        <v>9782</v>
      </c>
      <c r="BC45" s="167">
        <v>87216</v>
      </c>
      <c r="BD45" s="167">
        <v>2106</v>
      </c>
      <c r="BE45" s="167">
        <v>26468</v>
      </c>
      <c r="BF45" s="167">
        <v>0</v>
      </c>
      <c r="BG45" s="167">
        <v>194985</v>
      </c>
      <c r="BH45" s="167">
        <v>415943</v>
      </c>
      <c r="BI45" s="167">
        <v>0</v>
      </c>
      <c r="BJ45" s="167">
        <v>0</v>
      </c>
      <c r="BK45" s="167">
        <v>0</v>
      </c>
      <c r="BL45" s="167">
        <v>0</v>
      </c>
      <c r="BM45" s="167">
        <v>0</v>
      </c>
      <c r="BN45" s="167">
        <v>0</v>
      </c>
      <c r="BO45" s="167">
        <v>0</v>
      </c>
      <c r="BP45" s="167">
        <v>86616</v>
      </c>
      <c r="BQ45" s="167">
        <v>7579</v>
      </c>
      <c r="BR45" s="167">
        <v>10679</v>
      </c>
      <c r="BS45" s="167">
        <v>2224</v>
      </c>
      <c r="BT45" s="167">
        <v>0</v>
      </c>
      <c r="BU45" s="167">
        <v>0</v>
      </c>
      <c r="BV45" s="167">
        <v>0</v>
      </c>
      <c r="BW45" s="167">
        <v>2474</v>
      </c>
      <c r="BX45" s="167">
        <v>0</v>
      </c>
      <c r="BY45" s="167">
        <v>0</v>
      </c>
      <c r="BZ45" s="167">
        <v>0</v>
      </c>
      <c r="CA45" s="167">
        <v>26090</v>
      </c>
      <c r="CB45" s="167">
        <v>0</v>
      </c>
      <c r="CC45" s="167">
        <v>0</v>
      </c>
      <c r="CD45" s="167">
        <v>53115</v>
      </c>
      <c r="CE45" s="167">
        <v>6245</v>
      </c>
      <c r="CF45" s="167">
        <v>0</v>
      </c>
      <c r="CG45" s="167">
        <v>0</v>
      </c>
      <c r="CH45" s="167">
        <v>0</v>
      </c>
      <c r="CI45" s="167">
        <v>0</v>
      </c>
      <c r="CJ45" s="167">
        <v>0</v>
      </c>
      <c r="CK45" s="167">
        <v>207</v>
      </c>
      <c r="CL45" s="167">
        <v>0</v>
      </c>
      <c r="CM45" s="167">
        <v>195229</v>
      </c>
      <c r="CN45" s="167">
        <v>611172</v>
      </c>
      <c r="CO45" s="167">
        <v>52186</v>
      </c>
      <c r="CP45" s="167">
        <v>755</v>
      </c>
      <c r="CQ45" s="167">
        <v>0</v>
      </c>
      <c r="CR45" s="167">
        <v>394022</v>
      </c>
      <c r="CS45" s="167">
        <v>0</v>
      </c>
      <c r="CT45" s="167">
        <v>0</v>
      </c>
      <c r="CU45" s="167">
        <v>3123</v>
      </c>
      <c r="CV45" s="167">
        <v>14730</v>
      </c>
      <c r="CW45" s="167">
        <v>40671</v>
      </c>
      <c r="CX45" s="167">
        <v>57309</v>
      </c>
      <c r="CY45" s="167">
        <v>11937</v>
      </c>
      <c r="CZ45" s="167">
        <v>2403</v>
      </c>
      <c r="DA45" s="167">
        <v>0</v>
      </c>
      <c r="DB45" s="167">
        <v>2659</v>
      </c>
      <c r="DC45" s="167">
        <v>0</v>
      </c>
      <c r="DD45" s="167">
        <v>2411</v>
      </c>
      <c r="DE45" s="167">
        <v>0</v>
      </c>
      <c r="DF45" s="167">
        <v>0</v>
      </c>
      <c r="DG45" s="167">
        <v>0</v>
      </c>
      <c r="DH45" s="167">
        <v>0</v>
      </c>
      <c r="DI45" s="167">
        <v>6556</v>
      </c>
      <c r="DJ45" s="167">
        <v>588762</v>
      </c>
      <c r="DK45" s="167">
        <v>0</v>
      </c>
      <c r="DL45" s="167">
        <v>0</v>
      </c>
      <c r="DM45" s="167">
        <v>0</v>
      </c>
      <c r="DN45" s="167">
        <v>0</v>
      </c>
      <c r="DO45" s="167">
        <v>0</v>
      </c>
      <c r="DP45" s="167">
        <v>0</v>
      </c>
      <c r="DQ45" s="167">
        <v>0</v>
      </c>
      <c r="DR45" s="167">
        <v>0</v>
      </c>
      <c r="DS45" s="167">
        <v>0</v>
      </c>
      <c r="DT45" s="167">
        <v>0</v>
      </c>
      <c r="DU45" s="167">
        <v>0</v>
      </c>
      <c r="DV45" s="167">
        <v>0</v>
      </c>
      <c r="DW45" s="167">
        <v>0</v>
      </c>
      <c r="DX45" s="167">
        <v>0</v>
      </c>
      <c r="DY45" s="167">
        <v>0</v>
      </c>
      <c r="DZ45" s="167">
        <v>0</v>
      </c>
      <c r="EA45" s="167">
        <v>0</v>
      </c>
      <c r="EB45" s="167">
        <v>0</v>
      </c>
      <c r="EC45" s="167">
        <v>0</v>
      </c>
      <c r="ED45" s="167">
        <v>1199934</v>
      </c>
    </row>
    <row r="46" spans="1:134" ht="13.8" x14ac:dyDescent="0.25">
      <c r="A46" s="163" t="s">
        <v>185</v>
      </c>
      <c r="B46" s="163" t="s">
        <v>174</v>
      </c>
      <c r="C46" s="164">
        <v>45473</v>
      </c>
      <c r="D46" s="167">
        <v>5480</v>
      </c>
      <c r="E46" s="167">
        <v>0</v>
      </c>
      <c r="F46" s="167">
        <v>0</v>
      </c>
      <c r="G46" s="167">
        <v>359</v>
      </c>
      <c r="H46" s="167">
        <v>121</v>
      </c>
      <c r="I46" s="167">
        <v>109</v>
      </c>
      <c r="J46" s="167">
        <v>0</v>
      </c>
      <c r="K46" s="167">
        <v>0</v>
      </c>
      <c r="L46" s="167">
        <v>99</v>
      </c>
      <c r="M46" s="167">
        <v>4588</v>
      </c>
      <c r="N46" s="167">
        <v>3276</v>
      </c>
      <c r="O46" s="167">
        <v>0</v>
      </c>
      <c r="P46" s="167">
        <v>62327</v>
      </c>
      <c r="Q46" s="167">
        <v>0</v>
      </c>
      <c r="R46" s="167">
        <v>94780</v>
      </c>
      <c r="S46" s="167">
        <v>51</v>
      </c>
      <c r="T46" s="167">
        <v>0</v>
      </c>
      <c r="U46" s="167">
        <v>3000</v>
      </c>
      <c r="V46" s="167">
        <v>0</v>
      </c>
      <c r="W46" s="167">
        <v>0</v>
      </c>
      <c r="X46" s="167">
        <v>341</v>
      </c>
      <c r="Y46" s="167">
        <v>17535</v>
      </c>
      <c r="Z46" s="167">
        <v>17876</v>
      </c>
      <c r="AA46" s="167">
        <v>718</v>
      </c>
      <c r="AB46" s="167">
        <v>0</v>
      </c>
      <c r="AC46" s="167">
        <v>210660</v>
      </c>
      <c r="AD46" s="167">
        <v>0</v>
      </c>
      <c r="AE46" s="167">
        <v>0</v>
      </c>
      <c r="AF46" s="167">
        <v>6549</v>
      </c>
      <c r="AG46" s="167">
        <v>0</v>
      </c>
      <c r="AH46" s="167">
        <v>590</v>
      </c>
      <c r="AI46" s="167">
        <v>199</v>
      </c>
      <c r="AJ46" s="167">
        <v>179</v>
      </c>
      <c r="AK46" s="167">
        <v>0</v>
      </c>
      <c r="AL46" s="167">
        <v>0</v>
      </c>
      <c r="AM46" s="167">
        <v>0</v>
      </c>
      <c r="AN46" s="167">
        <v>0</v>
      </c>
      <c r="AO46" s="167">
        <v>9707</v>
      </c>
      <c r="AP46" s="167">
        <v>0</v>
      </c>
      <c r="AQ46" s="167">
        <v>46652</v>
      </c>
      <c r="AR46" s="167">
        <v>0</v>
      </c>
      <c r="AS46" s="167">
        <v>0</v>
      </c>
      <c r="AT46" s="167">
        <v>0</v>
      </c>
      <c r="AU46" s="167">
        <v>0</v>
      </c>
      <c r="AV46" s="167">
        <v>0</v>
      </c>
      <c r="AW46" s="167">
        <v>0</v>
      </c>
      <c r="AX46" s="167">
        <v>63876</v>
      </c>
      <c r="AY46" s="167">
        <v>28283</v>
      </c>
      <c r="AZ46" s="167">
        <v>0</v>
      </c>
      <c r="BA46" s="167">
        <v>16313</v>
      </c>
      <c r="BB46" s="167">
        <v>7095</v>
      </c>
      <c r="BC46" s="167">
        <v>87186</v>
      </c>
      <c r="BD46" s="167">
        <v>1624</v>
      </c>
      <c r="BE46" s="167">
        <v>67165</v>
      </c>
      <c r="BF46" s="167">
        <v>0</v>
      </c>
      <c r="BG46" s="167">
        <v>207666</v>
      </c>
      <c r="BH46" s="167">
        <v>482202</v>
      </c>
      <c r="BI46" s="167">
        <v>0</v>
      </c>
      <c r="BJ46" s="167">
        <v>0</v>
      </c>
      <c r="BK46" s="167">
        <v>0</v>
      </c>
      <c r="BL46" s="167">
        <v>0</v>
      </c>
      <c r="BM46" s="167">
        <v>109956</v>
      </c>
      <c r="BN46" s="167">
        <v>0</v>
      </c>
      <c r="BO46" s="167">
        <v>0</v>
      </c>
      <c r="BP46" s="167">
        <v>42335</v>
      </c>
      <c r="BQ46" s="167">
        <v>13726</v>
      </c>
      <c r="BR46" s="167">
        <v>4631</v>
      </c>
      <c r="BS46" s="167">
        <v>4167</v>
      </c>
      <c r="BT46" s="167">
        <v>0</v>
      </c>
      <c r="BU46" s="167">
        <v>0</v>
      </c>
      <c r="BV46" s="167">
        <v>0</v>
      </c>
      <c r="BW46" s="167">
        <v>1124</v>
      </c>
      <c r="BX46" s="167">
        <v>961</v>
      </c>
      <c r="BY46" s="167">
        <v>0</v>
      </c>
      <c r="BZ46" s="167">
        <v>0</v>
      </c>
      <c r="CA46" s="167">
        <v>17220</v>
      </c>
      <c r="CB46" s="167">
        <v>0</v>
      </c>
      <c r="CC46" s="167">
        <v>0</v>
      </c>
      <c r="CD46" s="167">
        <v>40651</v>
      </c>
      <c r="CE46" s="167">
        <v>18239</v>
      </c>
      <c r="CF46" s="167">
        <v>0</v>
      </c>
      <c r="CG46" s="167">
        <v>0</v>
      </c>
      <c r="CH46" s="167">
        <v>0</v>
      </c>
      <c r="CI46" s="167">
        <v>0</v>
      </c>
      <c r="CJ46" s="167">
        <v>0</v>
      </c>
      <c r="CK46" s="167">
        <v>725</v>
      </c>
      <c r="CL46" s="167">
        <v>0</v>
      </c>
      <c r="CM46" s="167">
        <v>253735</v>
      </c>
      <c r="CN46" s="167">
        <v>735937</v>
      </c>
      <c r="CO46" s="167">
        <v>43739</v>
      </c>
      <c r="CP46" s="167">
        <v>48364</v>
      </c>
      <c r="CQ46" s="167">
        <v>0</v>
      </c>
      <c r="CR46" s="167">
        <v>291459</v>
      </c>
      <c r="CS46" s="167">
        <v>0</v>
      </c>
      <c r="CT46" s="167">
        <v>0</v>
      </c>
      <c r="CU46" s="167">
        <v>4618</v>
      </c>
      <c r="CV46" s="167">
        <v>20456</v>
      </c>
      <c r="CW46" s="167">
        <v>36964</v>
      </c>
      <c r="CX46" s="167">
        <v>12471</v>
      </c>
      <c r="CY46" s="167">
        <v>11223</v>
      </c>
      <c r="CZ46" s="167">
        <v>2025</v>
      </c>
      <c r="DA46" s="167">
        <v>0</v>
      </c>
      <c r="DB46" s="167">
        <v>1468</v>
      </c>
      <c r="DC46" s="167">
        <v>0</v>
      </c>
      <c r="DD46" s="167">
        <v>5596</v>
      </c>
      <c r="DE46" s="167">
        <v>0</v>
      </c>
      <c r="DF46" s="167">
        <v>0</v>
      </c>
      <c r="DG46" s="167">
        <v>0</v>
      </c>
      <c r="DH46" s="167">
        <v>0</v>
      </c>
      <c r="DI46" s="167">
        <v>11238</v>
      </c>
      <c r="DJ46" s="167">
        <v>489621</v>
      </c>
      <c r="DK46" s="167">
        <v>0</v>
      </c>
      <c r="DL46" s="167">
        <v>0</v>
      </c>
      <c r="DM46" s="167">
        <v>0</v>
      </c>
      <c r="DN46" s="167">
        <v>0</v>
      </c>
      <c r="DO46" s="167">
        <v>0</v>
      </c>
      <c r="DP46" s="167">
        <v>0</v>
      </c>
      <c r="DQ46" s="167">
        <v>0</v>
      </c>
      <c r="DR46" s="167">
        <v>0</v>
      </c>
      <c r="DS46" s="167">
        <v>0</v>
      </c>
      <c r="DT46" s="167">
        <v>0</v>
      </c>
      <c r="DU46" s="167">
        <v>0</v>
      </c>
      <c r="DV46" s="167">
        <v>0</v>
      </c>
      <c r="DW46" s="167">
        <v>0</v>
      </c>
      <c r="DX46" s="167">
        <v>0</v>
      </c>
      <c r="DY46" s="167">
        <v>0</v>
      </c>
      <c r="DZ46" s="167">
        <v>0</v>
      </c>
      <c r="EA46" s="167">
        <v>0</v>
      </c>
      <c r="EB46" s="167">
        <v>0</v>
      </c>
      <c r="EC46" s="167">
        <v>0</v>
      </c>
      <c r="ED46" s="167">
        <v>1225558</v>
      </c>
    </row>
    <row r="47" spans="1:134" ht="13.8" x14ac:dyDescent="0.25">
      <c r="A47" s="163" t="s">
        <v>186</v>
      </c>
      <c r="B47" s="163" t="s">
        <v>139</v>
      </c>
      <c r="C47" s="164">
        <v>45473</v>
      </c>
      <c r="D47" s="167">
        <v>23153</v>
      </c>
      <c r="E47" s="167">
        <v>54273</v>
      </c>
      <c r="F47" s="167">
        <v>0</v>
      </c>
      <c r="G47" s="167">
        <v>5657</v>
      </c>
      <c r="H47" s="167">
        <v>10246</v>
      </c>
      <c r="I47" s="167">
        <v>775</v>
      </c>
      <c r="J47" s="167">
        <v>0</v>
      </c>
      <c r="K47" s="167">
        <v>27</v>
      </c>
      <c r="L47" s="167">
        <v>6340</v>
      </c>
      <c r="M47" s="167">
        <v>1971</v>
      </c>
      <c r="N47" s="167">
        <v>12138</v>
      </c>
      <c r="O47" s="167">
        <v>2340</v>
      </c>
      <c r="P47" s="167">
        <v>0</v>
      </c>
      <c r="Q47" s="167">
        <v>0</v>
      </c>
      <c r="R47" s="167">
        <v>1811</v>
      </c>
      <c r="S47" s="167">
        <v>1644</v>
      </c>
      <c r="T47" s="167">
        <v>20</v>
      </c>
      <c r="U47" s="167">
        <v>13376</v>
      </c>
      <c r="V47" s="167">
        <v>0</v>
      </c>
      <c r="W47" s="167">
        <v>3665</v>
      </c>
      <c r="X47" s="167">
        <v>3221</v>
      </c>
      <c r="Y47" s="167">
        <v>5617</v>
      </c>
      <c r="Z47" s="167">
        <v>21876</v>
      </c>
      <c r="AA47" s="167">
        <v>0</v>
      </c>
      <c r="AB47" s="167">
        <v>0</v>
      </c>
      <c r="AC47" s="167">
        <v>168150</v>
      </c>
      <c r="AD47" s="167">
        <v>0</v>
      </c>
      <c r="AE47" s="167">
        <v>0</v>
      </c>
      <c r="AF47" s="167">
        <v>18570</v>
      </c>
      <c r="AG47" s="167">
        <v>0</v>
      </c>
      <c r="AH47" s="167">
        <v>1357</v>
      </c>
      <c r="AI47" s="167">
        <v>2457</v>
      </c>
      <c r="AJ47" s="167">
        <v>186</v>
      </c>
      <c r="AK47" s="167">
        <v>0</v>
      </c>
      <c r="AL47" s="167">
        <v>6</v>
      </c>
      <c r="AM47" s="167">
        <v>0</v>
      </c>
      <c r="AN47" s="167">
        <v>0</v>
      </c>
      <c r="AO47" s="167">
        <v>21484</v>
      </c>
      <c r="AP47" s="167">
        <v>7468</v>
      </c>
      <c r="AQ47" s="167">
        <v>13982</v>
      </c>
      <c r="AR47" s="167">
        <v>0</v>
      </c>
      <c r="AS47" s="167">
        <v>0</v>
      </c>
      <c r="AT47" s="167">
        <v>0</v>
      </c>
      <c r="AU47" s="167">
        <v>4901</v>
      </c>
      <c r="AV47" s="167">
        <v>0</v>
      </c>
      <c r="AW47" s="167">
        <v>9893</v>
      </c>
      <c r="AX47" s="167">
        <v>80304</v>
      </c>
      <c r="AY47" s="167">
        <v>29016</v>
      </c>
      <c r="AZ47" s="167">
        <v>0</v>
      </c>
      <c r="BA47" s="167">
        <v>0</v>
      </c>
      <c r="BB47" s="167">
        <v>1699</v>
      </c>
      <c r="BC47" s="167">
        <v>5471</v>
      </c>
      <c r="BD47" s="167">
        <v>3073</v>
      </c>
      <c r="BE47" s="167">
        <v>9427</v>
      </c>
      <c r="BF47" s="167">
        <v>0</v>
      </c>
      <c r="BG47" s="167">
        <v>48686</v>
      </c>
      <c r="BH47" s="167">
        <v>297140</v>
      </c>
      <c r="BI47" s="167">
        <v>0</v>
      </c>
      <c r="BJ47" s="167">
        <v>0</v>
      </c>
      <c r="BK47" s="167">
        <v>0</v>
      </c>
      <c r="BL47" s="167">
        <v>0</v>
      </c>
      <c r="BM47" s="167">
        <v>0</v>
      </c>
      <c r="BN47" s="167">
        <v>0</v>
      </c>
      <c r="BO47" s="167">
        <v>0</v>
      </c>
      <c r="BP47" s="167">
        <v>0</v>
      </c>
      <c r="BQ47" s="167">
        <v>0</v>
      </c>
      <c r="BR47" s="167">
        <v>0</v>
      </c>
      <c r="BS47" s="167">
        <v>0</v>
      </c>
      <c r="BT47" s="167">
        <v>0</v>
      </c>
      <c r="BU47" s="167">
        <v>0</v>
      </c>
      <c r="BV47" s="167">
        <v>0</v>
      </c>
      <c r="BW47" s="167">
        <v>8101</v>
      </c>
      <c r="BX47" s="167">
        <v>0</v>
      </c>
      <c r="BY47" s="167">
        <v>0</v>
      </c>
      <c r="BZ47" s="167">
        <v>0</v>
      </c>
      <c r="CA47" s="167">
        <v>1004</v>
      </c>
      <c r="CB47" s="167">
        <v>0</v>
      </c>
      <c r="CC47" s="167">
        <v>0</v>
      </c>
      <c r="CD47" s="167">
        <v>18121</v>
      </c>
      <c r="CE47" s="167">
        <v>0</v>
      </c>
      <c r="CF47" s="167">
        <v>0</v>
      </c>
      <c r="CG47" s="167">
        <v>0</v>
      </c>
      <c r="CH47" s="167">
        <v>0</v>
      </c>
      <c r="CI47" s="167">
        <v>0</v>
      </c>
      <c r="CJ47" s="167">
        <v>0</v>
      </c>
      <c r="CK47" s="167">
        <v>0</v>
      </c>
      <c r="CL47" s="167">
        <v>0</v>
      </c>
      <c r="CM47" s="167">
        <v>27226</v>
      </c>
      <c r="CN47" s="167">
        <v>324366</v>
      </c>
      <c r="CO47" s="167">
        <v>136723</v>
      </c>
      <c r="CP47" s="167">
        <v>0</v>
      </c>
      <c r="CQ47" s="167">
        <v>535477</v>
      </c>
      <c r="CR47" s="167">
        <v>0</v>
      </c>
      <c r="CS47" s="167">
        <v>0</v>
      </c>
      <c r="CT47" s="167">
        <v>0</v>
      </c>
      <c r="CU47" s="167">
        <v>0</v>
      </c>
      <c r="CV47" s="167">
        <v>0</v>
      </c>
      <c r="CW47" s="167">
        <v>49114</v>
      </c>
      <c r="CX47" s="167">
        <v>88956</v>
      </c>
      <c r="CY47" s="167">
        <v>6725</v>
      </c>
      <c r="CZ47" s="167">
        <v>0</v>
      </c>
      <c r="DA47" s="167">
        <v>234</v>
      </c>
      <c r="DB47" s="167">
        <v>876</v>
      </c>
      <c r="DC47" s="167">
        <v>0</v>
      </c>
      <c r="DD47" s="167">
        <v>0</v>
      </c>
      <c r="DE47" s="167">
        <v>0</v>
      </c>
      <c r="DF47" s="167">
        <v>0</v>
      </c>
      <c r="DG47" s="167">
        <v>11143</v>
      </c>
      <c r="DH47" s="167">
        <v>0</v>
      </c>
      <c r="DI47" s="167">
        <v>0</v>
      </c>
      <c r="DJ47" s="167">
        <v>829248</v>
      </c>
      <c r="DK47" s="167">
        <v>0</v>
      </c>
      <c r="DL47" s="167">
        <v>0</v>
      </c>
      <c r="DM47" s="167">
        <v>0</v>
      </c>
      <c r="DN47" s="167">
        <v>0</v>
      </c>
      <c r="DO47" s="167">
        <v>0</v>
      </c>
      <c r="DP47" s="167">
        <v>0</v>
      </c>
      <c r="DQ47" s="167">
        <v>0</v>
      </c>
      <c r="DR47" s="167">
        <v>0</v>
      </c>
      <c r="DS47" s="167">
        <v>0</v>
      </c>
      <c r="DT47" s="167">
        <v>0</v>
      </c>
      <c r="DU47" s="167">
        <v>0</v>
      </c>
      <c r="DV47" s="167">
        <v>0</v>
      </c>
      <c r="DW47" s="167">
        <v>0</v>
      </c>
      <c r="DX47" s="167">
        <v>0</v>
      </c>
      <c r="DY47" s="167">
        <v>0</v>
      </c>
      <c r="DZ47" s="167">
        <v>0</v>
      </c>
      <c r="EA47" s="167">
        <v>0</v>
      </c>
      <c r="EB47" s="167">
        <v>0</v>
      </c>
      <c r="EC47" s="167">
        <v>0</v>
      </c>
      <c r="ED47" s="167">
        <v>1153614</v>
      </c>
    </row>
    <row r="48" spans="1:134" ht="13.8" x14ac:dyDescent="0.25">
      <c r="A48" s="163" t="s">
        <v>187</v>
      </c>
      <c r="B48" s="163" t="s">
        <v>139</v>
      </c>
      <c r="C48" s="164">
        <v>45473</v>
      </c>
      <c r="D48" s="167">
        <v>19892</v>
      </c>
      <c r="E48" s="167">
        <v>46629</v>
      </c>
      <c r="F48" s="167">
        <v>0</v>
      </c>
      <c r="G48" s="167">
        <v>4951</v>
      </c>
      <c r="H48" s="167">
        <v>8256</v>
      </c>
      <c r="I48" s="167">
        <v>611</v>
      </c>
      <c r="J48" s="167">
        <v>0</v>
      </c>
      <c r="K48" s="167">
        <v>23</v>
      </c>
      <c r="L48" s="167">
        <v>4486</v>
      </c>
      <c r="M48" s="167">
        <v>1547</v>
      </c>
      <c r="N48" s="167">
        <v>10441</v>
      </c>
      <c r="O48" s="167">
        <v>2010</v>
      </c>
      <c r="P48" s="167">
        <v>0</v>
      </c>
      <c r="Q48" s="167">
        <v>0</v>
      </c>
      <c r="R48" s="167">
        <v>1556</v>
      </c>
      <c r="S48" s="167">
        <v>1307</v>
      </c>
      <c r="T48" s="167">
        <v>0</v>
      </c>
      <c r="U48" s="167">
        <v>11492</v>
      </c>
      <c r="V48" s="167">
        <v>0</v>
      </c>
      <c r="W48" s="167">
        <v>3149</v>
      </c>
      <c r="X48" s="167">
        <v>2767</v>
      </c>
      <c r="Y48" s="167">
        <v>4826</v>
      </c>
      <c r="Z48" s="167">
        <v>20316</v>
      </c>
      <c r="AA48" s="167">
        <v>0</v>
      </c>
      <c r="AB48" s="167">
        <v>0</v>
      </c>
      <c r="AC48" s="167">
        <v>144259</v>
      </c>
      <c r="AD48" s="167">
        <v>0</v>
      </c>
      <c r="AE48" s="167">
        <v>0</v>
      </c>
      <c r="AF48" s="167">
        <v>17461</v>
      </c>
      <c r="AG48" s="167">
        <v>0</v>
      </c>
      <c r="AH48" s="167">
        <v>1300</v>
      </c>
      <c r="AI48" s="167">
        <v>2167</v>
      </c>
      <c r="AJ48" s="167">
        <v>160</v>
      </c>
      <c r="AK48" s="167">
        <v>0</v>
      </c>
      <c r="AL48" s="167">
        <v>6</v>
      </c>
      <c r="AM48" s="167">
        <v>0</v>
      </c>
      <c r="AN48" s="167">
        <v>0</v>
      </c>
      <c r="AO48" s="167">
        <v>5045</v>
      </c>
      <c r="AP48" s="167">
        <v>12379</v>
      </c>
      <c r="AQ48" s="167">
        <v>11187</v>
      </c>
      <c r="AR48" s="167">
        <v>0</v>
      </c>
      <c r="AS48" s="167">
        <v>0</v>
      </c>
      <c r="AT48" s="167">
        <v>0</v>
      </c>
      <c r="AU48" s="167">
        <v>3640</v>
      </c>
      <c r="AV48" s="167">
        <v>0</v>
      </c>
      <c r="AW48" s="167">
        <v>7184</v>
      </c>
      <c r="AX48" s="167">
        <v>60529</v>
      </c>
      <c r="AY48" s="167">
        <v>21124</v>
      </c>
      <c r="AZ48" s="167">
        <v>0</v>
      </c>
      <c r="BA48" s="167">
        <v>0</v>
      </c>
      <c r="BB48" s="167">
        <v>1459</v>
      </c>
      <c r="BC48" s="167">
        <v>4921</v>
      </c>
      <c r="BD48" s="167">
        <v>3624</v>
      </c>
      <c r="BE48" s="167">
        <v>8851</v>
      </c>
      <c r="BF48" s="167">
        <v>0</v>
      </c>
      <c r="BG48" s="167">
        <v>39979</v>
      </c>
      <c r="BH48" s="167">
        <v>244767</v>
      </c>
      <c r="BI48" s="167">
        <v>0</v>
      </c>
      <c r="BJ48" s="167">
        <v>0</v>
      </c>
      <c r="BK48" s="167">
        <v>0</v>
      </c>
      <c r="BL48" s="167">
        <v>0</v>
      </c>
      <c r="BM48" s="167">
        <v>0</v>
      </c>
      <c r="BN48" s="167">
        <v>0</v>
      </c>
      <c r="BO48" s="167">
        <v>0</v>
      </c>
      <c r="BP48" s="167">
        <v>0</v>
      </c>
      <c r="BQ48" s="167">
        <v>0</v>
      </c>
      <c r="BR48" s="167">
        <v>0</v>
      </c>
      <c r="BS48" s="167">
        <v>0</v>
      </c>
      <c r="BT48" s="167">
        <v>0</v>
      </c>
      <c r="BU48" s="167">
        <v>0</v>
      </c>
      <c r="BV48" s="167">
        <v>0</v>
      </c>
      <c r="BW48" s="167">
        <v>4288</v>
      </c>
      <c r="BX48" s="167">
        <v>0</v>
      </c>
      <c r="BY48" s="167">
        <v>0</v>
      </c>
      <c r="BZ48" s="167">
        <v>0</v>
      </c>
      <c r="CA48" s="167">
        <v>1014</v>
      </c>
      <c r="CB48" s="167">
        <v>0</v>
      </c>
      <c r="CC48" s="167">
        <v>0</v>
      </c>
      <c r="CD48" s="167">
        <v>19750</v>
      </c>
      <c r="CE48" s="167">
        <v>0</v>
      </c>
      <c r="CF48" s="167">
        <v>0</v>
      </c>
      <c r="CG48" s="167">
        <v>0</v>
      </c>
      <c r="CH48" s="167">
        <v>0</v>
      </c>
      <c r="CI48" s="167">
        <v>0</v>
      </c>
      <c r="CJ48" s="167">
        <v>0</v>
      </c>
      <c r="CK48" s="167">
        <v>0</v>
      </c>
      <c r="CL48" s="167">
        <v>0</v>
      </c>
      <c r="CM48" s="167">
        <v>25052</v>
      </c>
      <c r="CN48" s="167">
        <v>269819</v>
      </c>
      <c r="CO48" s="167">
        <v>117466</v>
      </c>
      <c r="CP48" s="167">
        <v>0</v>
      </c>
      <c r="CQ48" s="167">
        <v>458749</v>
      </c>
      <c r="CR48" s="167">
        <v>0</v>
      </c>
      <c r="CS48" s="167">
        <v>0</v>
      </c>
      <c r="CT48" s="167">
        <v>0</v>
      </c>
      <c r="CU48" s="167">
        <v>0</v>
      </c>
      <c r="CV48" s="167">
        <v>0</v>
      </c>
      <c r="CW48" s="167">
        <v>42886</v>
      </c>
      <c r="CX48" s="167">
        <v>71517</v>
      </c>
      <c r="CY48" s="167">
        <v>5296</v>
      </c>
      <c r="CZ48" s="167">
        <v>0</v>
      </c>
      <c r="DA48" s="167">
        <v>201</v>
      </c>
      <c r="DB48" s="167">
        <v>937</v>
      </c>
      <c r="DC48" s="167">
        <v>0</v>
      </c>
      <c r="DD48" s="167">
        <v>0</v>
      </c>
      <c r="DE48" s="167">
        <v>0</v>
      </c>
      <c r="DF48" s="167">
        <v>0</v>
      </c>
      <c r="DG48" s="167">
        <v>8667</v>
      </c>
      <c r="DH48" s="167">
        <v>0</v>
      </c>
      <c r="DI48" s="167">
        <v>0</v>
      </c>
      <c r="DJ48" s="167">
        <v>705719</v>
      </c>
      <c r="DK48" s="167">
        <v>0</v>
      </c>
      <c r="DL48" s="167">
        <v>0</v>
      </c>
      <c r="DM48" s="167">
        <v>0</v>
      </c>
      <c r="DN48" s="167">
        <v>0</v>
      </c>
      <c r="DO48" s="167">
        <v>0</v>
      </c>
      <c r="DP48" s="167">
        <v>0</v>
      </c>
      <c r="DQ48" s="167">
        <v>0</v>
      </c>
      <c r="DR48" s="167">
        <v>0</v>
      </c>
      <c r="DS48" s="167">
        <v>0</v>
      </c>
      <c r="DT48" s="167">
        <v>0</v>
      </c>
      <c r="DU48" s="167">
        <v>0</v>
      </c>
      <c r="DV48" s="167">
        <v>0</v>
      </c>
      <c r="DW48" s="167">
        <v>0</v>
      </c>
      <c r="DX48" s="167">
        <v>0</v>
      </c>
      <c r="DY48" s="167">
        <v>0</v>
      </c>
      <c r="DZ48" s="167">
        <v>0</v>
      </c>
      <c r="EA48" s="167">
        <v>0</v>
      </c>
      <c r="EB48" s="167">
        <v>0</v>
      </c>
      <c r="EC48" s="167">
        <v>0</v>
      </c>
      <c r="ED48" s="167">
        <v>975538</v>
      </c>
    </row>
    <row r="49" spans="1:134" ht="13.8" x14ac:dyDescent="0.25">
      <c r="A49" s="163" t="s">
        <v>188</v>
      </c>
      <c r="B49" s="163" t="s">
        <v>189</v>
      </c>
      <c r="C49" s="164">
        <v>45473</v>
      </c>
      <c r="D49" s="167">
        <v>44381</v>
      </c>
      <c r="E49" s="167">
        <v>63938</v>
      </c>
      <c r="F49" s="167">
        <v>0</v>
      </c>
      <c r="G49" s="167">
        <v>8254</v>
      </c>
      <c r="H49" s="167">
        <v>34127</v>
      </c>
      <c r="I49" s="167">
        <v>1074</v>
      </c>
      <c r="J49" s="167">
        <v>0</v>
      </c>
      <c r="K49" s="167">
        <v>0</v>
      </c>
      <c r="L49" s="167">
        <v>7587</v>
      </c>
      <c r="M49" s="167">
        <v>1471</v>
      </c>
      <c r="N49" s="167">
        <v>1153</v>
      </c>
      <c r="O49" s="167">
        <v>0</v>
      </c>
      <c r="P49" s="167">
        <v>0</v>
      </c>
      <c r="Q49" s="167">
        <v>0</v>
      </c>
      <c r="R49" s="167">
        <v>249323</v>
      </c>
      <c r="S49" s="167">
        <v>0</v>
      </c>
      <c r="T49" s="167">
        <v>0</v>
      </c>
      <c r="U49" s="167">
        <v>0</v>
      </c>
      <c r="V49" s="167">
        <v>0</v>
      </c>
      <c r="W49" s="167">
        <v>129</v>
      </c>
      <c r="X49" s="167">
        <v>0</v>
      </c>
      <c r="Y49" s="167">
        <v>43068</v>
      </c>
      <c r="Z49" s="167">
        <v>13349</v>
      </c>
      <c r="AA49" s="167">
        <v>2194</v>
      </c>
      <c r="AB49" s="167">
        <v>2182</v>
      </c>
      <c r="AC49" s="167">
        <v>472230</v>
      </c>
      <c r="AD49" s="167">
        <v>30093</v>
      </c>
      <c r="AE49" s="167">
        <v>123426</v>
      </c>
      <c r="AF49" s="167">
        <v>87048</v>
      </c>
      <c r="AG49" s="167">
        <v>0</v>
      </c>
      <c r="AH49" s="167">
        <v>18332</v>
      </c>
      <c r="AI49" s="167">
        <v>75798</v>
      </c>
      <c r="AJ49" s="167">
        <v>2385</v>
      </c>
      <c r="AK49" s="167">
        <v>0</v>
      </c>
      <c r="AL49" s="167">
        <v>0</v>
      </c>
      <c r="AM49" s="167">
        <v>0</v>
      </c>
      <c r="AN49" s="167">
        <v>386</v>
      </c>
      <c r="AO49" s="167">
        <v>67272</v>
      </c>
      <c r="AP49" s="167">
        <v>10806</v>
      </c>
      <c r="AQ49" s="167">
        <v>60340</v>
      </c>
      <c r="AR49" s="167">
        <v>35899</v>
      </c>
      <c r="AS49" s="167">
        <v>0</v>
      </c>
      <c r="AT49" s="167">
        <v>6151</v>
      </c>
      <c r="AU49" s="167">
        <v>54478</v>
      </c>
      <c r="AV49" s="167">
        <v>0</v>
      </c>
      <c r="AW49" s="167">
        <v>0</v>
      </c>
      <c r="AX49" s="167">
        <v>572414</v>
      </c>
      <c r="AY49" s="167">
        <v>98464</v>
      </c>
      <c r="AZ49" s="167">
        <v>0</v>
      </c>
      <c r="BA49" s="167">
        <v>0</v>
      </c>
      <c r="BB49" s="167">
        <v>29592</v>
      </c>
      <c r="BC49" s="167">
        <v>0</v>
      </c>
      <c r="BD49" s="167">
        <v>0</v>
      </c>
      <c r="BE49" s="167">
        <v>0</v>
      </c>
      <c r="BF49" s="167">
        <v>0</v>
      </c>
      <c r="BG49" s="167">
        <v>128056</v>
      </c>
      <c r="BH49" s="167">
        <v>1172700</v>
      </c>
      <c r="BI49" s="167">
        <v>61035</v>
      </c>
      <c r="BJ49" s="167">
        <v>110362</v>
      </c>
      <c r="BK49" s="167">
        <v>32065</v>
      </c>
      <c r="BL49" s="167">
        <v>0</v>
      </c>
      <c r="BM49" s="167">
        <v>74636</v>
      </c>
      <c r="BN49" s="167">
        <v>242180</v>
      </c>
      <c r="BO49" s="167">
        <v>176416</v>
      </c>
      <c r="BP49" s="167">
        <v>0</v>
      </c>
      <c r="BQ49" s="167">
        <v>53086</v>
      </c>
      <c r="BR49" s="167">
        <v>219499</v>
      </c>
      <c r="BS49" s="167">
        <v>6907</v>
      </c>
      <c r="BT49" s="167">
        <v>0</v>
      </c>
      <c r="BU49" s="167">
        <v>0</v>
      </c>
      <c r="BV49" s="167">
        <v>0</v>
      </c>
      <c r="BW49" s="167">
        <v>1137</v>
      </c>
      <c r="BX49" s="167">
        <v>0</v>
      </c>
      <c r="BY49" s="167">
        <v>0</v>
      </c>
      <c r="BZ49" s="167">
        <v>5198</v>
      </c>
      <c r="CA49" s="167">
        <v>11958</v>
      </c>
      <c r="CB49" s="167">
        <v>0</v>
      </c>
      <c r="CC49" s="167">
        <v>0</v>
      </c>
      <c r="CD49" s="167">
        <v>122239</v>
      </c>
      <c r="CE49" s="167">
        <v>0</v>
      </c>
      <c r="CF49" s="167">
        <v>825</v>
      </c>
      <c r="CG49" s="167">
        <v>0</v>
      </c>
      <c r="CH49" s="167">
        <v>0</v>
      </c>
      <c r="CI49" s="167">
        <v>21481</v>
      </c>
      <c r="CJ49" s="167">
        <v>8761</v>
      </c>
      <c r="CK49" s="167">
        <v>0</v>
      </c>
      <c r="CL49" s="167">
        <v>0</v>
      </c>
      <c r="CM49" s="167">
        <v>1147785</v>
      </c>
      <c r="CN49" s="167">
        <v>2320485</v>
      </c>
      <c r="CO49" s="167">
        <v>251051</v>
      </c>
      <c r="CP49" s="167">
        <v>82080</v>
      </c>
      <c r="CQ49" s="167">
        <v>2006297</v>
      </c>
      <c r="CR49" s="167">
        <v>0</v>
      </c>
      <c r="CS49" s="167">
        <v>0</v>
      </c>
      <c r="CT49" s="167">
        <v>0</v>
      </c>
      <c r="CU49" s="167">
        <v>0</v>
      </c>
      <c r="CV49" s="167">
        <v>0</v>
      </c>
      <c r="CW49" s="167">
        <v>178257</v>
      </c>
      <c r="CX49" s="167">
        <v>737056</v>
      </c>
      <c r="CY49" s="167">
        <v>23193</v>
      </c>
      <c r="CZ49" s="167">
        <v>0</v>
      </c>
      <c r="DA49" s="167">
        <v>0</v>
      </c>
      <c r="DB49" s="167">
        <v>4391</v>
      </c>
      <c r="DC49" s="167">
        <v>0</v>
      </c>
      <c r="DD49" s="167">
        <v>0</v>
      </c>
      <c r="DE49" s="167">
        <v>11105</v>
      </c>
      <c r="DF49" s="167">
        <v>0</v>
      </c>
      <c r="DG49" s="167">
        <v>4300</v>
      </c>
      <c r="DH49" s="167">
        <v>0</v>
      </c>
      <c r="DI49" s="167">
        <v>0</v>
      </c>
      <c r="DJ49" s="167">
        <v>3297730</v>
      </c>
      <c r="DK49" s="167">
        <v>0</v>
      </c>
      <c r="DL49" s="167">
        <v>0</v>
      </c>
      <c r="DM49" s="167">
        <v>0</v>
      </c>
      <c r="DN49" s="167">
        <v>0</v>
      </c>
      <c r="DO49" s="167">
        <v>0</v>
      </c>
      <c r="DP49" s="167">
        <v>0</v>
      </c>
      <c r="DQ49" s="167">
        <v>0</v>
      </c>
      <c r="DR49" s="167">
        <v>0</v>
      </c>
      <c r="DS49" s="167">
        <v>0</v>
      </c>
      <c r="DT49" s="167">
        <v>0</v>
      </c>
      <c r="DU49" s="167">
        <v>8270</v>
      </c>
      <c r="DV49" s="167">
        <v>0</v>
      </c>
      <c r="DW49" s="167">
        <v>0</v>
      </c>
      <c r="DX49" s="167">
        <v>0</v>
      </c>
      <c r="DY49" s="167">
        <v>0</v>
      </c>
      <c r="DZ49" s="167">
        <v>0</v>
      </c>
      <c r="EA49" s="167">
        <v>0</v>
      </c>
      <c r="EB49" s="167">
        <v>0</v>
      </c>
      <c r="EC49" s="167">
        <v>8270</v>
      </c>
      <c r="ED49" s="167">
        <v>5626485</v>
      </c>
    </row>
    <row r="50" spans="1:134" ht="13.8" x14ac:dyDescent="0.25">
      <c r="A50" s="163" t="s">
        <v>190</v>
      </c>
      <c r="B50" s="169"/>
      <c r="C50" s="164">
        <v>45473</v>
      </c>
      <c r="D50" s="167">
        <v>42389</v>
      </c>
      <c r="E50" s="167">
        <v>206126</v>
      </c>
      <c r="F50" s="167">
        <v>0</v>
      </c>
      <c r="G50" s="167">
        <v>14111</v>
      </c>
      <c r="H50" s="167">
        <v>16504</v>
      </c>
      <c r="I50" s="167">
        <v>5880</v>
      </c>
      <c r="J50" s="167">
        <v>3320</v>
      </c>
      <c r="K50" s="167">
        <v>0</v>
      </c>
      <c r="L50" s="167">
        <v>13589</v>
      </c>
      <c r="M50" s="167">
        <v>13015</v>
      </c>
      <c r="N50" s="167">
        <v>4396</v>
      </c>
      <c r="O50" s="167">
        <v>1863</v>
      </c>
      <c r="P50" s="167">
        <v>0</v>
      </c>
      <c r="Q50" s="167">
        <v>0</v>
      </c>
      <c r="R50" s="167">
        <v>7929</v>
      </c>
      <c r="S50" s="167">
        <v>0</v>
      </c>
      <c r="T50" s="167">
        <v>0</v>
      </c>
      <c r="U50" s="167">
        <v>41382</v>
      </c>
      <c r="V50" s="167">
        <v>0</v>
      </c>
      <c r="W50" s="167">
        <v>2401</v>
      </c>
      <c r="X50" s="167">
        <v>22112</v>
      </c>
      <c r="Y50" s="167">
        <v>8085</v>
      </c>
      <c r="Z50" s="167">
        <v>6251</v>
      </c>
      <c r="AA50" s="167">
        <v>3852</v>
      </c>
      <c r="AB50" s="167">
        <v>0</v>
      </c>
      <c r="AC50" s="167">
        <v>413205</v>
      </c>
      <c r="AD50" s="167">
        <v>0</v>
      </c>
      <c r="AE50" s="167">
        <v>37198</v>
      </c>
      <c r="AF50" s="167">
        <v>65652</v>
      </c>
      <c r="AG50" s="167">
        <v>0</v>
      </c>
      <c r="AH50" s="167">
        <v>6895</v>
      </c>
      <c r="AI50" s="167">
        <v>10793</v>
      </c>
      <c r="AJ50" s="167">
        <v>2581</v>
      </c>
      <c r="AK50" s="167">
        <v>0</v>
      </c>
      <c r="AL50" s="167">
        <v>0</v>
      </c>
      <c r="AM50" s="167">
        <v>0</v>
      </c>
      <c r="AN50" s="167">
        <v>0</v>
      </c>
      <c r="AO50" s="167">
        <v>0</v>
      </c>
      <c r="AP50" s="167">
        <v>14671</v>
      </c>
      <c r="AQ50" s="167">
        <v>52764</v>
      </c>
      <c r="AR50" s="167">
        <v>0</v>
      </c>
      <c r="AS50" s="167">
        <v>694</v>
      </c>
      <c r="AT50" s="167">
        <v>1033</v>
      </c>
      <c r="AU50" s="167">
        <v>4063</v>
      </c>
      <c r="AV50" s="167">
        <v>0</v>
      </c>
      <c r="AW50" s="167">
        <v>0</v>
      </c>
      <c r="AX50" s="167">
        <v>196344</v>
      </c>
      <c r="AY50" s="167">
        <v>129658</v>
      </c>
      <c r="AZ50" s="167">
        <v>0</v>
      </c>
      <c r="BA50" s="167">
        <v>0</v>
      </c>
      <c r="BB50" s="167">
        <v>0</v>
      </c>
      <c r="BC50" s="167">
        <v>0</v>
      </c>
      <c r="BD50" s="167">
        <v>21163</v>
      </c>
      <c r="BE50" s="167">
        <v>82691</v>
      </c>
      <c r="BF50" s="167">
        <v>0</v>
      </c>
      <c r="BG50" s="167">
        <v>233512</v>
      </c>
      <c r="BH50" s="167">
        <v>843061</v>
      </c>
      <c r="BI50" s="167">
        <v>35252</v>
      </c>
      <c r="BJ50" s="167">
        <v>0</v>
      </c>
      <c r="BK50" s="167">
        <v>0</v>
      </c>
      <c r="BL50" s="167">
        <v>61459</v>
      </c>
      <c r="BM50" s="167">
        <v>0</v>
      </c>
      <c r="BN50" s="167">
        <v>1744149</v>
      </c>
      <c r="BO50" s="167">
        <v>66053</v>
      </c>
      <c r="BP50" s="167">
        <v>0</v>
      </c>
      <c r="BQ50" s="167">
        <v>153919</v>
      </c>
      <c r="BR50" s="167">
        <v>166909</v>
      </c>
      <c r="BS50" s="167">
        <v>56122</v>
      </c>
      <c r="BT50" s="167">
        <v>4265</v>
      </c>
      <c r="BU50" s="167">
        <v>0</v>
      </c>
      <c r="BV50" s="167">
        <v>20462</v>
      </c>
      <c r="BW50" s="167">
        <v>0</v>
      </c>
      <c r="BX50" s="167">
        <v>0</v>
      </c>
      <c r="BY50" s="167">
        <v>0</v>
      </c>
      <c r="BZ50" s="167">
        <v>8386</v>
      </c>
      <c r="CA50" s="167">
        <v>20400</v>
      </c>
      <c r="CB50" s="167">
        <v>44225</v>
      </c>
      <c r="CC50" s="167">
        <v>2405</v>
      </c>
      <c r="CD50" s="167">
        <v>60297</v>
      </c>
      <c r="CE50" s="167">
        <v>0</v>
      </c>
      <c r="CF50" s="167">
        <v>0</v>
      </c>
      <c r="CG50" s="167">
        <v>0</v>
      </c>
      <c r="CH50" s="167">
        <v>0</v>
      </c>
      <c r="CI50" s="167">
        <v>0</v>
      </c>
      <c r="CJ50" s="167">
        <v>54037</v>
      </c>
      <c r="CK50" s="167">
        <v>3582</v>
      </c>
      <c r="CL50" s="167">
        <v>0</v>
      </c>
      <c r="CM50" s="167">
        <v>2501922</v>
      </c>
      <c r="CN50" s="167">
        <v>3344983</v>
      </c>
      <c r="CO50" s="167">
        <v>88468</v>
      </c>
      <c r="CP50" s="167">
        <v>9818</v>
      </c>
      <c r="CQ50" s="167">
        <v>0</v>
      </c>
      <c r="CR50" s="167">
        <v>0</v>
      </c>
      <c r="CS50" s="167">
        <v>80141</v>
      </c>
      <c r="CT50" s="167">
        <v>0</v>
      </c>
      <c r="CU50" s="167">
        <v>0</v>
      </c>
      <c r="CV50" s="167">
        <v>0</v>
      </c>
      <c r="CW50" s="167">
        <v>6095</v>
      </c>
      <c r="CX50" s="167">
        <v>6917</v>
      </c>
      <c r="CY50" s="167">
        <v>2223</v>
      </c>
      <c r="CZ50" s="167">
        <v>0</v>
      </c>
      <c r="DA50" s="167">
        <v>0</v>
      </c>
      <c r="DB50" s="167">
        <v>0</v>
      </c>
      <c r="DC50" s="167">
        <v>0</v>
      </c>
      <c r="DD50" s="167">
        <v>0</v>
      </c>
      <c r="DE50" s="167">
        <v>0</v>
      </c>
      <c r="DF50" s="167">
        <v>0</v>
      </c>
      <c r="DG50" s="167">
        <v>0</v>
      </c>
      <c r="DH50" s="167">
        <v>0</v>
      </c>
      <c r="DI50" s="167">
        <v>0</v>
      </c>
      <c r="DJ50" s="167">
        <v>193662</v>
      </c>
      <c r="DK50" s="167">
        <v>0</v>
      </c>
      <c r="DL50" s="167">
        <v>0</v>
      </c>
      <c r="DM50" s="167">
        <v>0</v>
      </c>
      <c r="DN50" s="167">
        <v>0</v>
      </c>
      <c r="DO50" s="167">
        <v>0</v>
      </c>
      <c r="DP50" s="167">
        <v>0</v>
      </c>
      <c r="DQ50" s="167">
        <v>0</v>
      </c>
      <c r="DR50" s="167">
        <v>0</v>
      </c>
      <c r="DS50" s="167">
        <v>0</v>
      </c>
      <c r="DT50" s="167">
        <v>0</v>
      </c>
      <c r="DU50" s="167">
        <v>0</v>
      </c>
      <c r="DV50" s="167">
        <v>0</v>
      </c>
      <c r="DW50" s="167">
        <v>0</v>
      </c>
      <c r="DX50" s="167">
        <v>0</v>
      </c>
      <c r="DY50" s="167">
        <v>0</v>
      </c>
      <c r="DZ50" s="167">
        <v>0</v>
      </c>
      <c r="EA50" s="167">
        <v>0</v>
      </c>
      <c r="EB50" s="167">
        <v>0</v>
      </c>
      <c r="EC50" s="167">
        <v>0</v>
      </c>
      <c r="ED50" s="167">
        <v>3538645</v>
      </c>
    </row>
    <row r="51" spans="1:134" ht="13.8" x14ac:dyDescent="0.25">
      <c r="A51" s="163" t="s">
        <v>191</v>
      </c>
      <c r="B51" s="163" t="s">
        <v>139</v>
      </c>
      <c r="C51" s="164">
        <v>45473</v>
      </c>
      <c r="D51" s="167">
        <v>19892</v>
      </c>
      <c r="E51" s="167">
        <v>46629</v>
      </c>
      <c r="F51" s="167">
        <v>0</v>
      </c>
      <c r="G51" s="167">
        <v>4894</v>
      </c>
      <c r="H51" s="167">
        <v>7725</v>
      </c>
      <c r="I51" s="167">
        <v>600</v>
      </c>
      <c r="J51" s="167">
        <v>0</v>
      </c>
      <c r="K51" s="167">
        <v>23</v>
      </c>
      <c r="L51" s="167">
        <v>4185</v>
      </c>
      <c r="M51" s="167">
        <v>1431</v>
      </c>
      <c r="N51" s="167">
        <v>9409</v>
      </c>
      <c r="O51" s="167">
        <v>2010</v>
      </c>
      <c r="P51" s="167">
        <v>0</v>
      </c>
      <c r="Q51" s="167">
        <v>0</v>
      </c>
      <c r="R51" s="167">
        <v>1556</v>
      </c>
      <c r="S51" s="167">
        <v>1267</v>
      </c>
      <c r="T51" s="167">
        <v>20</v>
      </c>
      <c r="U51" s="167">
        <v>11492</v>
      </c>
      <c r="V51" s="167">
        <v>0</v>
      </c>
      <c r="W51" s="167">
        <v>3149</v>
      </c>
      <c r="X51" s="167">
        <v>2767</v>
      </c>
      <c r="Y51" s="167">
        <v>4826</v>
      </c>
      <c r="Z51" s="167">
        <v>30107</v>
      </c>
      <c r="AA51" s="167">
        <v>0</v>
      </c>
      <c r="AB51" s="167">
        <v>0</v>
      </c>
      <c r="AC51" s="167">
        <v>151982</v>
      </c>
      <c r="AD51" s="167">
        <v>0</v>
      </c>
      <c r="AE51" s="167">
        <v>0</v>
      </c>
      <c r="AF51" s="167">
        <v>17133</v>
      </c>
      <c r="AG51" s="167">
        <v>0</v>
      </c>
      <c r="AH51" s="167">
        <v>1260</v>
      </c>
      <c r="AI51" s="167">
        <v>1990</v>
      </c>
      <c r="AJ51" s="167">
        <v>154</v>
      </c>
      <c r="AK51" s="167">
        <v>0</v>
      </c>
      <c r="AL51" s="167">
        <v>6</v>
      </c>
      <c r="AM51" s="167">
        <v>0</v>
      </c>
      <c r="AN51" s="167">
        <v>0</v>
      </c>
      <c r="AO51" s="167">
        <v>9690</v>
      </c>
      <c r="AP51" s="167">
        <v>12221</v>
      </c>
      <c r="AQ51" s="167">
        <v>12890</v>
      </c>
      <c r="AR51" s="167">
        <v>0</v>
      </c>
      <c r="AS51" s="167">
        <v>0</v>
      </c>
      <c r="AT51" s="167">
        <v>0</v>
      </c>
      <c r="AU51" s="167">
        <v>3648</v>
      </c>
      <c r="AV51" s="167">
        <v>0</v>
      </c>
      <c r="AW51" s="167">
        <v>7635</v>
      </c>
      <c r="AX51" s="167">
        <v>66627</v>
      </c>
      <c r="AY51" s="167">
        <v>18511</v>
      </c>
      <c r="AZ51" s="167">
        <v>0</v>
      </c>
      <c r="BA51" s="167">
        <v>0</v>
      </c>
      <c r="BB51" s="167">
        <v>1459</v>
      </c>
      <c r="BC51" s="167">
        <v>4895</v>
      </c>
      <c r="BD51" s="167">
        <v>3478</v>
      </c>
      <c r="BE51" s="167">
        <v>7455</v>
      </c>
      <c r="BF51" s="167">
        <v>0</v>
      </c>
      <c r="BG51" s="167">
        <v>35798</v>
      </c>
      <c r="BH51" s="167">
        <v>254407</v>
      </c>
      <c r="BI51" s="167">
        <v>0</v>
      </c>
      <c r="BJ51" s="167">
        <v>0</v>
      </c>
      <c r="BK51" s="167">
        <v>0</v>
      </c>
      <c r="BL51" s="167">
        <v>0</v>
      </c>
      <c r="BM51" s="167">
        <v>0</v>
      </c>
      <c r="BN51" s="167">
        <v>0</v>
      </c>
      <c r="BO51" s="167">
        <v>14155</v>
      </c>
      <c r="BP51" s="167">
        <v>0</v>
      </c>
      <c r="BQ51" s="167">
        <v>1041</v>
      </c>
      <c r="BR51" s="167">
        <v>1644</v>
      </c>
      <c r="BS51" s="167">
        <v>128</v>
      </c>
      <c r="BT51" s="167">
        <v>0</v>
      </c>
      <c r="BU51" s="167">
        <v>5</v>
      </c>
      <c r="BV51" s="167">
        <v>0</v>
      </c>
      <c r="BW51" s="167">
        <v>3873</v>
      </c>
      <c r="BX51" s="167">
        <v>0</v>
      </c>
      <c r="BY51" s="167">
        <v>0</v>
      </c>
      <c r="BZ51" s="167">
        <v>0</v>
      </c>
      <c r="CA51" s="167">
        <v>1039</v>
      </c>
      <c r="CB51" s="167">
        <v>0</v>
      </c>
      <c r="CC51" s="167">
        <v>0</v>
      </c>
      <c r="CD51" s="167">
        <v>22283</v>
      </c>
      <c r="CE51" s="167">
        <v>0</v>
      </c>
      <c r="CF51" s="167">
        <v>0</v>
      </c>
      <c r="CG51" s="167">
        <v>0</v>
      </c>
      <c r="CH51" s="167">
        <v>0</v>
      </c>
      <c r="CI51" s="167">
        <v>0</v>
      </c>
      <c r="CJ51" s="167">
        <v>0</v>
      </c>
      <c r="CK51" s="167">
        <v>0</v>
      </c>
      <c r="CL51" s="167">
        <v>0</v>
      </c>
      <c r="CM51" s="167">
        <v>44168</v>
      </c>
      <c r="CN51" s="167">
        <v>298575</v>
      </c>
      <c r="CO51" s="167">
        <v>117466</v>
      </c>
      <c r="CP51" s="167">
        <v>0</v>
      </c>
      <c r="CQ51" s="167">
        <v>457354</v>
      </c>
      <c r="CR51" s="167">
        <v>0</v>
      </c>
      <c r="CS51" s="167">
        <v>0</v>
      </c>
      <c r="CT51" s="167">
        <v>0</v>
      </c>
      <c r="CU51" s="167">
        <v>0</v>
      </c>
      <c r="CV51" s="167">
        <v>0</v>
      </c>
      <c r="CW51" s="167">
        <v>42290</v>
      </c>
      <c r="CX51" s="167">
        <v>66755</v>
      </c>
      <c r="CY51" s="167">
        <v>5182</v>
      </c>
      <c r="CZ51" s="167">
        <v>0</v>
      </c>
      <c r="DA51" s="167">
        <v>196</v>
      </c>
      <c r="DB51" s="167">
        <v>1149</v>
      </c>
      <c r="DC51" s="167">
        <v>0</v>
      </c>
      <c r="DD51" s="167">
        <v>0</v>
      </c>
      <c r="DE51" s="167">
        <v>0</v>
      </c>
      <c r="DF51" s="167">
        <v>0</v>
      </c>
      <c r="DG51" s="167">
        <v>9975</v>
      </c>
      <c r="DH51" s="167">
        <v>0</v>
      </c>
      <c r="DI51" s="167">
        <v>0</v>
      </c>
      <c r="DJ51" s="167">
        <v>700367</v>
      </c>
      <c r="DK51" s="167">
        <v>0</v>
      </c>
      <c r="DL51" s="167">
        <v>0</v>
      </c>
      <c r="DM51" s="167">
        <v>0</v>
      </c>
      <c r="DN51" s="167">
        <v>0</v>
      </c>
      <c r="DO51" s="167">
        <v>0</v>
      </c>
      <c r="DP51" s="167">
        <v>0</v>
      </c>
      <c r="DQ51" s="167">
        <v>0</v>
      </c>
      <c r="DR51" s="167">
        <v>0</v>
      </c>
      <c r="DS51" s="167">
        <v>0</v>
      </c>
      <c r="DT51" s="167">
        <v>0</v>
      </c>
      <c r="DU51" s="167">
        <v>0</v>
      </c>
      <c r="DV51" s="167">
        <v>0</v>
      </c>
      <c r="DW51" s="167">
        <v>0</v>
      </c>
      <c r="DX51" s="167">
        <v>0</v>
      </c>
      <c r="DY51" s="167">
        <v>0</v>
      </c>
      <c r="DZ51" s="167">
        <v>0</v>
      </c>
      <c r="EA51" s="167">
        <v>0</v>
      </c>
      <c r="EB51" s="167">
        <v>0</v>
      </c>
      <c r="EC51" s="167">
        <v>0</v>
      </c>
      <c r="ED51" s="167">
        <v>998942</v>
      </c>
    </row>
    <row r="52" spans="1:134" ht="13.8" x14ac:dyDescent="0.25">
      <c r="A52" s="163" t="s">
        <v>192</v>
      </c>
      <c r="B52" s="169"/>
      <c r="C52" s="164">
        <v>45473</v>
      </c>
      <c r="D52" s="167">
        <v>96232</v>
      </c>
      <c r="E52" s="167">
        <v>416243</v>
      </c>
      <c r="F52" s="167">
        <v>0</v>
      </c>
      <c r="G52" s="167">
        <v>37279</v>
      </c>
      <c r="H52" s="167">
        <v>82750</v>
      </c>
      <c r="I52" s="167">
        <v>6504</v>
      </c>
      <c r="J52" s="167">
        <v>46678</v>
      </c>
      <c r="K52" s="167">
        <v>0</v>
      </c>
      <c r="L52" s="167">
        <v>1101</v>
      </c>
      <c r="M52" s="167">
        <v>49262</v>
      </c>
      <c r="N52" s="167">
        <v>31934</v>
      </c>
      <c r="O52" s="167">
        <v>0</v>
      </c>
      <c r="P52" s="167">
        <v>0</v>
      </c>
      <c r="Q52" s="167">
        <v>0</v>
      </c>
      <c r="R52" s="167">
        <v>23981</v>
      </c>
      <c r="S52" s="167">
        <v>0</v>
      </c>
      <c r="T52" s="167">
        <v>0</v>
      </c>
      <c r="U52" s="167">
        <v>0</v>
      </c>
      <c r="V52" s="167">
        <v>0</v>
      </c>
      <c r="W52" s="167">
        <v>1325</v>
      </c>
      <c r="X52" s="167">
        <v>0</v>
      </c>
      <c r="Y52" s="167">
        <v>12485</v>
      </c>
      <c r="Z52" s="167">
        <v>38414</v>
      </c>
      <c r="AA52" s="167">
        <v>0</v>
      </c>
      <c r="AB52" s="167">
        <v>17661</v>
      </c>
      <c r="AC52" s="167">
        <v>861849</v>
      </c>
      <c r="AD52" s="167">
        <v>0</v>
      </c>
      <c r="AE52" s="167">
        <v>0</v>
      </c>
      <c r="AF52" s="167">
        <v>234313</v>
      </c>
      <c r="AG52" s="167">
        <v>0</v>
      </c>
      <c r="AH52" s="167">
        <v>17045</v>
      </c>
      <c r="AI52" s="167">
        <v>37835</v>
      </c>
      <c r="AJ52" s="167">
        <v>2974</v>
      </c>
      <c r="AK52" s="167">
        <v>0</v>
      </c>
      <c r="AL52" s="167">
        <v>0</v>
      </c>
      <c r="AM52" s="167">
        <v>503</v>
      </c>
      <c r="AN52" s="167">
        <v>0</v>
      </c>
      <c r="AO52" s="167">
        <v>0</v>
      </c>
      <c r="AP52" s="167">
        <v>96647</v>
      </c>
      <c r="AQ52" s="167">
        <v>110671</v>
      </c>
      <c r="AR52" s="167">
        <v>0</v>
      </c>
      <c r="AS52" s="167">
        <v>0</v>
      </c>
      <c r="AT52" s="167">
        <v>0</v>
      </c>
      <c r="AU52" s="167">
        <v>5400</v>
      </c>
      <c r="AV52" s="167">
        <v>0</v>
      </c>
      <c r="AW52" s="167">
        <v>0</v>
      </c>
      <c r="AX52" s="167">
        <v>505388</v>
      </c>
      <c r="AY52" s="167">
        <v>392150</v>
      </c>
      <c r="AZ52" s="167">
        <v>0</v>
      </c>
      <c r="BA52" s="167">
        <v>0</v>
      </c>
      <c r="BB52" s="167">
        <v>0</v>
      </c>
      <c r="BC52" s="167">
        <v>0</v>
      </c>
      <c r="BD52" s="167">
        <v>115892</v>
      </c>
      <c r="BE52" s="167">
        <v>0</v>
      </c>
      <c r="BF52" s="167">
        <v>39756</v>
      </c>
      <c r="BG52" s="167">
        <v>547798</v>
      </c>
      <c r="BH52" s="167">
        <v>1915035</v>
      </c>
      <c r="BI52" s="167">
        <v>101502</v>
      </c>
      <c r="BJ52" s="167">
        <v>0</v>
      </c>
      <c r="BK52" s="167">
        <v>0</v>
      </c>
      <c r="BL52" s="167">
        <v>0</v>
      </c>
      <c r="BM52" s="167">
        <v>0</v>
      </c>
      <c r="BN52" s="167">
        <v>0</v>
      </c>
      <c r="BO52" s="167">
        <v>0</v>
      </c>
      <c r="BP52" s="167">
        <v>0</v>
      </c>
      <c r="BQ52" s="167">
        <v>7382</v>
      </c>
      <c r="BR52" s="167">
        <v>16772</v>
      </c>
      <c r="BS52" s="167">
        <v>1263</v>
      </c>
      <c r="BT52" s="167">
        <v>0</v>
      </c>
      <c r="BU52" s="167">
        <v>0</v>
      </c>
      <c r="BV52" s="167">
        <v>173</v>
      </c>
      <c r="BW52" s="167">
        <v>163442</v>
      </c>
      <c r="BX52" s="167">
        <v>0</v>
      </c>
      <c r="BY52" s="167">
        <v>0</v>
      </c>
      <c r="BZ52" s="167">
        <v>0</v>
      </c>
      <c r="CA52" s="167">
        <v>11843</v>
      </c>
      <c r="CB52" s="167">
        <v>0</v>
      </c>
      <c r="CC52" s="167">
        <v>0</v>
      </c>
      <c r="CD52" s="167">
        <v>205778</v>
      </c>
      <c r="CE52" s="167">
        <v>0</v>
      </c>
      <c r="CF52" s="167">
        <v>45103</v>
      </c>
      <c r="CG52" s="167">
        <v>0</v>
      </c>
      <c r="CH52" s="167">
        <v>0</v>
      </c>
      <c r="CI52" s="167">
        <v>16323</v>
      </c>
      <c r="CJ52" s="167">
        <v>0</v>
      </c>
      <c r="CK52" s="167">
        <v>0</v>
      </c>
      <c r="CL52" s="167">
        <v>0</v>
      </c>
      <c r="CM52" s="167">
        <v>569581</v>
      </c>
      <c r="CN52" s="167">
        <v>2484616</v>
      </c>
      <c r="CO52" s="167">
        <v>465426</v>
      </c>
      <c r="CP52" s="167">
        <v>0</v>
      </c>
      <c r="CQ52" s="167">
        <v>0</v>
      </c>
      <c r="CR52" s="167">
        <v>0</v>
      </c>
      <c r="CS52" s="167">
        <v>1118774</v>
      </c>
      <c r="CT52" s="167">
        <v>0</v>
      </c>
      <c r="CU52" s="167">
        <v>3337210</v>
      </c>
      <c r="CV52" s="167">
        <v>0</v>
      </c>
      <c r="CW52" s="167">
        <v>358002</v>
      </c>
      <c r="CX52" s="167">
        <v>794288</v>
      </c>
      <c r="CY52" s="167">
        <v>62483</v>
      </c>
      <c r="CZ52" s="167">
        <v>0</v>
      </c>
      <c r="DA52" s="167">
        <v>0</v>
      </c>
      <c r="DB52" s="167">
        <v>10615</v>
      </c>
      <c r="DC52" s="167">
        <v>0</v>
      </c>
      <c r="DD52" s="167">
        <v>0</v>
      </c>
      <c r="DE52" s="167">
        <v>0</v>
      </c>
      <c r="DF52" s="167">
        <v>0</v>
      </c>
      <c r="DG52" s="167">
        <v>0</v>
      </c>
      <c r="DH52" s="167">
        <v>0</v>
      </c>
      <c r="DI52" s="167">
        <v>0</v>
      </c>
      <c r="DJ52" s="167">
        <v>6146798</v>
      </c>
      <c r="DK52" s="167">
        <v>0</v>
      </c>
      <c r="DL52" s="167">
        <v>0</v>
      </c>
      <c r="DM52" s="167">
        <v>0</v>
      </c>
      <c r="DN52" s="167">
        <v>0</v>
      </c>
      <c r="DO52" s="167">
        <v>0</v>
      </c>
      <c r="DP52" s="167">
        <v>0</v>
      </c>
      <c r="DQ52" s="167">
        <v>0</v>
      </c>
      <c r="DR52" s="167">
        <v>0</v>
      </c>
      <c r="DS52" s="167">
        <v>0</v>
      </c>
      <c r="DT52" s="167">
        <v>0</v>
      </c>
      <c r="DU52" s="167">
        <v>0</v>
      </c>
      <c r="DV52" s="167">
        <v>0</v>
      </c>
      <c r="DW52" s="167">
        <v>0</v>
      </c>
      <c r="DX52" s="167">
        <v>0</v>
      </c>
      <c r="DY52" s="167">
        <v>0</v>
      </c>
      <c r="DZ52" s="167">
        <v>0</v>
      </c>
      <c r="EA52" s="167">
        <v>0</v>
      </c>
      <c r="EB52" s="167">
        <v>0</v>
      </c>
      <c r="EC52" s="167">
        <v>0</v>
      </c>
      <c r="ED52" s="167">
        <v>8631414</v>
      </c>
    </row>
    <row r="53" spans="1:134" ht="13.8" x14ac:dyDescent="0.25">
      <c r="A53" s="163"/>
      <c r="B53" s="169"/>
      <c r="C53" s="164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7"/>
      <c r="BQ53" s="167"/>
      <c r="BR53" s="167"/>
      <c r="BS53" s="167"/>
      <c r="BT53" s="167"/>
      <c r="BU53" s="167"/>
      <c r="BV53" s="167"/>
      <c r="BW53" s="167"/>
      <c r="BX53" s="167"/>
      <c r="BY53" s="167"/>
      <c r="BZ53" s="167"/>
      <c r="CA53" s="167"/>
      <c r="CB53" s="167"/>
      <c r="CC53" s="167"/>
      <c r="CD53" s="167"/>
      <c r="CE53" s="167"/>
      <c r="CF53" s="167"/>
      <c r="CG53" s="167"/>
      <c r="CH53" s="167"/>
      <c r="CI53" s="167"/>
      <c r="CJ53" s="167"/>
      <c r="CK53" s="167"/>
      <c r="CL53" s="167"/>
      <c r="CM53" s="167"/>
      <c r="CN53" s="167"/>
      <c r="CO53" s="167"/>
      <c r="CP53" s="167"/>
      <c r="CQ53" s="167"/>
      <c r="CR53" s="167"/>
      <c r="CS53" s="167"/>
      <c r="CT53" s="167"/>
      <c r="CU53" s="167"/>
      <c r="CV53" s="167"/>
      <c r="CW53" s="167"/>
      <c r="CX53" s="167"/>
      <c r="CY53" s="167"/>
      <c r="CZ53" s="167"/>
      <c r="DA53" s="167"/>
      <c r="DB53" s="167"/>
      <c r="DC53" s="167"/>
      <c r="DD53" s="167"/>
      <c r="DE53" s="167"/>
      <c r="DF53" s="167"/>
      <c r="DG53" s="167"/>
      <c r="DH53" s="167"/>
      <c r="DI53" s="167"/>
      <c r="DJ53" s="167"/>
      <c r="DK53" s="167"/>
      <c r="DL53" s="167"/>
      <c r="DM53" s="167"/>
      <c r="DN53" s="167"/>
      <c r="DO53" s="167"/>
      <c r="DP53" s="167"/>
      <c r="DQ53" s="167"/>
      <c r="DR53" s="167"/>
      <c r="DS53" s="167"/>
      <c r="DT53" s="167"/>
      <c r="DU53" s="167"/>
      <c r="DV53" s="167"/>
      <c r="DW53" s="167"/>
      <c r="DX53" s="167"/>
      <c r="DY53" s="167"/>
      <c r="DZ53" s="167"/>
      <c r="EA53" s="167"/>
      <c r="EB53" s="167"/>
      <c r="EC53" s="167"/>
      <c r="ED53" s="167"/>
    </row>
    <row r="54" spans="1:134" ht="13.8" x14ac:dyDescent="0.25">
      <c r="A54" s="163" t="s">
        <v>147</v>
      </c>
      <c r="B54" s="169"/>
      <c r="C54" s="164">
        <v>45291</v>
      </c>
      <c r="D54" s="167">
        <v>43589</v>
      </c>
      <c r="E54" s="167">
        <v>309574</v>
      </c>
      <c r="F54" s="167">
        <v>0</v>
      </c>
      <c r="G54" s="167">
        <v>115416</v>
      </c>
      <c r="H54" s="167">
        <v>416131</v>
      </c>
      <c r="I54" s="167">
        <v>0</v>
      </c>
      <c r="J54" s="167">
        <v>0</v>
      </c>
      <c r="K54" s="167">
        <v>324</v>
      </c>
      <c r="L54" s="167">
        <v>2190</v>
      </c>
      <c r="M54" s="167">
        <v>13524</v>
      </c>
      <c r="N54" s="167">
        <v>40777</v>
      </c>
      <c r="O54" s="167">
        <v>0</v>
      </c>
      <c r="P54" s="167">
        <v>97955</v>
      </c>
      <c r="Q54" s="167">
        <v>0</v>
      </c>
      <c r="R54" s="167">
        <v>54445</v>
      </c>
      <c r="S54" s="167">
        <v>0</v>
      </c>
      <c r="T54" s="167">
        <v>0</v>
      </c>
      <c r="U54" s="167">
        <v>0</v>
      </c>
      <c r="V54" s="167">
        <v>0</v>
      </c>
      <c r="W54" s="167">
        <v>0</v>
      </c>
      <c r="X54" s="167">
        <v>0</v>
      </c>
      <c r="Y54" s="167">
        <v>0</v>
      </c>
      <c r="Z54" s="167">
        <v>81411</v>
      </c>
      <c r="AA54" s="167">
        <v>0</v>
      </c>
      <c r="AB54" s="167">
        <v>1529246</v>
      </c>
      <c r="AC54" s="167">
        <v>2704582</v>
      </c>
      <c r="AD54" s="167">
        <v>116574</v>
      </c>
      <c r="AE54" s="167">
        <v>86448</v>
      </c>
      <c r="AF54" s="167">
        <v>1498867</v>
      </c>
      <c r="AG54" s="167">
        <v>0</v>
      </c>
      <c r="AH54" s="167">
        <v>146968</v>
      </c>
      <c r="AI54" s="167">
        <v>535006</v>
      </c>
      <c r="AJ54" s="167">
        <v>0</v>
      </c>
      <c r="AK54" s="167">
        <v>0</v>
      </c>
      <c r="AL54" s="167">
        <v>0</v>
      </c>
      <c r="AM54" s="167">
        <v>0</v>
      </c>
      <c r="AN54" s="167">
        <v>549</v>
      </c>
      <c r="AO54" s="167">
        <v>0</v>
      </c>
      <c r="AP54" s="167">
        <v>271153</v>
      </c>
      <c r="AQ54" s="167">
        <v>438777</v>
      </c>
      <c r="AR54" s="167">
        <v>0</v>
      </c>
      <c r="AS54" s="167">
        <v>0</v>
      </c>
      <c r="AT54" s="167">
        <v>49618</v>
      </c>
      <c r="AU54" s="167">
        <v>0</v>
      </c>
      <c r="AV54" s="167">
        <v>0</v>
      </c>
      <c r="AW54" s="167">
        <v>-41189</v>
      </c>
      <c r="AX54" s="167">
        <v>3102771</v>
      </c>
      <c r="AY54" s="167">
        <v>348343</v>
      </c>
      <c r="AZ54" s="167">
        <v>0</v>
      </c>
      <c r="BA54" s="167">
        <v>0</v>
      </c>
      <c r="BB54" s="167">
        <v>0</v>
      </c>
      <c r="BC54" s="167">
        <v>0</v>
      </c>
      <c r="BD54" s="167">
        <v>0</v>
      </c>
      <c r="BE54" s="167">
        <v>-52163</v>
      </c>
      <c r="BF54" s="167">
        <v>-10987</v>
      </c>
      <c r="BG54" s="167">
        <v>285193</v>
      </c>
      <c r="BH54" s="167">
        <v>6092546</v>
      </c>
      <c r="BI54" s="167">
        <v>83250</v>
      </c>
      <c r="BJ54" s="167">
        <v>0</v>
      </c>
      <c r="BK54" s="167">
        <v>42836</v>
      </c>
      <c r="BL54" s="167">
        <v>0</v>
      </c>
      <c r="BM54" s="167">
        <v>79971</v>
      </c>
      <c r="BN54" s="167">
        <v>404870</v>
      </c>
      <c r="BO54" s="167">
        <v>874810</v>
      </c>
      <c r="BP54" s="167">
        <v>0</v>
      </c>
      <c r="BQ54" s="167">
        <v>138021</v>
      </c>
      <c r="BR54" s="167">
        <v>498289</v>
      </c>
      <c r="BS54" s="167">
        <v>0</v>
      </c>
      <c r="BT54" s="167">
        <v>0</v>
      </c>
      <c r="BU54" s="167">
        <v>0</v>
      </c>
      <c r="BV54" s="167">
        <v>0</v>
      </c>
      <c r="BW54" s="167">
        <v>0</v>
      </c>
      <c r="BX54" s="167">
        <v>0</v>
      </c>
      <c r="BY54" s="167">
        <v>0</v>
      </c>
      <c r="BZ54" s="167">
        <v>0</v>
      </c>
      <c r="CA54" s="167">
        <v>0</v>
      </c>
      <c r="CB54" s="167">
        <v>0</v>
      </c>
      <c r="CC54" s="167">
        <v>0</v>
      </c>
      <c r="CD54" s="167">
        <v>112645</v>
      </c>
      <c r="CE54" s="167">
        <v>6058</v>
      </c>
      <c r="CF54" s="167">
        <v>0</v>
      </c>
      <c r="CG54" s="167">
        <v>0</v>
      </c>
      <c r="CH54" s="167">
        <v>0</v>
      </c>
      <c r="CI54" s="167">
        <v>0</v>
      </c>
      <c r="CJ54" s="167">
        <v>0</v>
      </c>
      <c r="CK54" s="167">
        <v>0</v>
      </c>
      <c r="CL54" s="167">
        <v>1373789</v>
      </c>
      <c r="CM54" s="167">
        <v>3614539</v>
      </c>
      <c r="CN54" s="167">
        <v>9707085</v>
      </c>
      <c r="CO54" s="167">
        <v>0</v>
      </c>
      <c r="CP54" s="167">
        <v>0</v>
      </c>
      <c r="CQ54" s="167">
        <v>0</v>
      </c>
      <c r="CR54" s="167">
        <v>6086046</v>
      </c>
      <c r="CS54" s="167">
        <v>661407</v>
      </c>
      <c r="CT54" s="167">
        <v>0</v>
      </c>
      <c r="CU54" s="167">
        <v>209536</v>
      </c>
      <c r="CV54" s="167">
        <v>0</v>
      </c>
      <c r="CW54" s="167">
        <v>619686</v>
      </c>
      <c r="CX54" s="167">
        <v>2304344</v>
      </c>
      <c r="CY54" s="167">
        <v>910083</v>
      </c>
      <c r="CZ54" s="167">
        <v>0</v>
      </c>
      <c r="DA54" s="167">
        <v>0</v>
      </c>
      <c r="DB54" s="167">
        <v>0</v>
      </c>
      <c r="DC54" s="167">
        <v>0</v>
      </c>
      <c r="DD54" s="167">
        <v>0</v>
      </c>
      <c r="DE54" s="167">
        <v>976787</v>
      </c>
      <c r="DF54" s="167">
        <v>2564502</v>
      </c>
      <c r="DG54" s="167">
        <v>0</v>
      </c>
      <c r="DH54" s="167">
        <v>0</v>
      </c>
      <c r="DI54" s="167">
        <v>1187704</v>
      </c>
      <c r="DJ54" s="167">
        <v>15520095</v>
      </c>
      <c r="DK54" s="167">
        <v>0</v>
      </c>
      <c r="DL54" s="167">
        <v>0</v>
      </c>
      <c r="DM54" s="167">
        <v>0</v>
      </c>
      <c r="DN54" s="167">
        <v>0</v>
      </c>
      <c r="DO54" s="167">
        <v>0</v>
      </c>
      <c r="DP54" s="167">
        <v>0</v>
      </c>
      <c r="DQ54" s="167">
        <v>0</v>
      </c>
      <c r="DR54" s="167">
        <v>0</v>
      </c>
      <c r="DS54" s="167">
        <v>0</v>
      </c>
      <c r="DT54" s="167">
        <v>0</v>
      </c>
      <c r="DU54" s="167">
        <v>0</v>
      </c>
      <c r="DV54" s="167">
        <v>0</v>
      </c>
      <c r="DW54" s="167">
        <v>0</v>
      </c>
      <c r="DX54" s="167">
        <v>0</v>
      </c>
      <c r="DY54" s="167">
        <v>0</v>
      </c>
      <c r="DZ54" s="167">
        <v>0</v>
      </c>
      <c r="EA54" s="167">
        <v>0</v>
      </c>
      <c r="EB54" s="167">
        <v>0</v>
      </c>
      <c r="EC54" s="167">
        <v>0</v>
      </c>
      <c r="ED54" s="167">
        <v>25227180</v>
      </c>
    </row>
    <row r="55" spans="1:134" ht="13.8" x14ac:dyDescent="0.25">
      <c r="A55" s="163" t="s">
        <v>147</v>
      </c>
      <c r="B55" s="169"/>
      <c r="C55" s="164">
        <v>45473</v>
      </c>
      <c r="D55" s="167">
        <v>50011</v>
      </c>
      <c r="E55" s="167">
        <v>240287</v>
      </c>
      <c r="F55" s="167">
        <v>0</v>
      </c>
      <c r="G55" s="167">
        <v>115964</v>
      </c>
      <c r="H55" s="167">
        <v>483263</v>
      </c>
      <c r="I55" s="167">
        <v>0</v>
      </c>
      <c r="J55" s="167">
        <v>469</v>
      </c>
      <c r="K55" s="167">
        <v>537</v>
      </c>
      <c r="L55" s="167">
        <v>21145</v>
      </c>
      <c r="M55" s="167">
        <v>18511</v>
      </c>
      <c r="N55" s="167">
        <v>37925</v>
      </c>
      <c r="O55" s="167">
        <v>0</v>
      </c>
      <c r="P55" s="167">
        <v>94522</v>
      </c>
      <c r="Q55" s="167">
        <v>0</v>
      </c>
      <c r="R55" s="167">
        <v>46446</v>
      </c>
      <c r="S55" s="167">
        <v>0</v>
      </c>
      <c r="T55" s="167">
        <v>0</v>
      </c>
      <c r="U55" s="167">
        <v>0</v>
      </c>
      <c r="V55" s="167">
        <v>0</v>
      </c>
      <c r="W55" s="167">
        <v>0</v>
      </c>
      <c r="X55" s="167">
        <v>0</v>
      </c>
      <c r="Y55" s="167">
        <v>0</v>
      </c>
      <c r="Z55" s="167">
        <v>78975</v>
      </c>
      <c r="AA55" s="167">
        <v>0</v>
      </c>
      <c r="AB55" s="167">
        <v>1574982</v>
      </c>
      <c r="AC55" s="167">
        <v>2763037</v>
      </c>
      <c r="AD55" s="167">
        <v>99698</v>
      </c>
      <c r="AE55" s="167">
        <v>30078</v>
      </c>
      <c r="AF55" s="167">
        <v>1282985</v>
      </c>
      <c r="AG55" s="167">
        <v>0</v>
      </c>
      <c r="AH55" s="167">
        <v>123643</v>
      </c>
      <c r="AI55" s="167">
        <v>530915</v>
      </c>
      <c r="AJ55" s="167">
        <v>0</v>
      </c>
      <c r="AK55" s="167">
        <v>0</v>
      </c>
      <c r="AL55" s="167">
        <v>0</v>
      </c>
      <c r="AM55" s="167">
        <v>0</v>
      </c>
      <c r="AN55" s="167">
        <v>691</v>
      </c>
      <c r="AO55" s="167">
        <v>0</v>
      </c>
      <c r="AP55" s="167">
        <v>287878</v>
      </c>
      <c r="AQ55" s="167">
        <v>434824</v>
      </c>
      <c r="AR55" s="167">
        <v>0</v>
      </c>
      <c r="AS55" s="167">
        <v>0</v>
      </c>
      <c r="AT55" s="167">
        <v>32907</v>
      </c>
      <c r="AU55" s="167">
        <v>0</v>
      </c>
      <c r="AV55" s="167">
        <v>0</v>
      </c>
      <c r="AW55" s="167">
        <v>95593</v>
      </c>
      <c r="AX55" s="167">
        <v>2919212</v>
      </c>
      <c r="AY55" s="167">
        <v>409044</v>
      </c>
      <c r="AZ55" s="167">
        <v>0</v>
      </c>
      <c r="BA55" s="167">
        <v>0</v>
      </c>
      <c r="BB55" s="167">
        <v>0</v>
      </c>
      <c r="BC55" s="167">
        <v>0</v>
      </c>
      <c r="BD55" s="167">
        <v>0</v>
      </c>
      <c r="BE55" s="167">
        <v>96638</v>
      </c>
      <c r="BF55" s="167">
        <v>1777</v>
      </c>
      <c r="BG55" s="167">
        <v>507459</v>
      </c>
      <c r="BH55" s="167">
        <v>6189708</v>
      </c>
      <c r="BI55" s="167">
        <v>60801</v>
      </c>
      <c r="BJ55" s="167">
        <v>0</v>
      </c>
      <c r="BK55" s="167">
        <v>0</v>
      </c>
      <c r="BL55" s="167">
        <v>0</v>
      </c>
      <c r="BM55" s="167">
        <v>90834</v>
      </c>
      <c r="BN55" s="167">
        <v>339127</v>
      </c>
      <c r="BO55" s="167">
        <v>692396</v>
      </c>
      <c r="BP55" s="167">
        <v>0</v>
      </c>
      <c r="BQ55" s="167">
        <v>107937</v>
      </c>
      <c r="BR55" s="167">
        <v>486245</v>
      </c>
      <c r="BS55" s="167">
        <v>0</v>
      </c>
      <c r="BT55" s="167">
        <v>0</v>
      </c>
      <c r="BU55" s="167">
        <v>0</v>
      </c>
      <c r="BV55" s="167">
        <v>0</v>
      </c>
      <c r="BW55" s="167">
        <v>0</v>
      </c>
      <c r="BX55" s="167">
        <v>0</v>
      </c>
      <c r="BY55" s="167">
        <v>0</v>
      </c>
      <c r="BZ55" s="167">
        <v>0</v>
      </c>
      <c r="CA55" s="167">
        <v>0</v>
      </c>
      <c r="CB55" s="167">
        <v>0</v>
      </c>
      <c r="CC55" s="167">
        <v>0</v>
      </c>
      <c r="CD55" s="167">
        <v>163242</v>
      </c>
      <c r="CE55" s="167">
        <v>1462</v>
      </c>
      <c r="CF55" s="167">
        <v>0</v>
      </c>
      <c r="CG55" s="167">
        <v>0</v>
      </c>
      <c r="CH55" s="167">
        <v>0</v>
      </c>
      <c r="CI55" s="167">
        <v>0</v>
      </c>
      <c r="CJ55" s="167">
        <v>0</v>
      </c>
      <c r="CK55" s="167">
        <v>0</v>
      </c>
      <c r="CL55" s="167">
        <v>1008000</v>
      </c>
      <c r="CM55" s="167">
        <v>2950044</v>
      </c>
      <c r="CN55" s="167">
        <v>9139752</v>
      </c>
      <c r="CO55" s="167">
        <v>0</v>
      </c>
      <c r="CP55" s="167">
        <v>0</v>
      </c>
      <c r="CQ55" s="167">
        <v>0</v>
      </c>
      <c r="CR55" s="167">
        <v>5671922</v>
      </c>
      <c r="CS55" s="167">
        <v>744044</v>
      </c>
      <c r="CT55" s="167">
        <v>0</v>
      </c>
      <c r="CU55" s="167">
        <v>253580</v>
      </c>
      <c r="CV55" s="167">
        <v>0</v>
      </c>
      <c r="CW55" s="167">
        <v>598277</v>
      </c>
      <c r="CX55" s="167">
        <v>2478397</v>
      </c>
      <c r="CY55" s="167">
        <v>1048328</v>
      </c>
      <c r="CZ55" s="167">
        <v>0</v>
      </c>
      <c r="DA55" s="167">
        <v>0</v>
      </c>
      <c r="DB55" s="167">
        <v>0</v>
      </c>
      <c r="DC55" s="167">
        <v>0</v>
      </c>
      <c r="DD55" s="167">
        <v>0</v>
      </c>
      <c r="DE55" s="167">
        <v>590501</v>
      </c>
      <c r="DF55" s="167">
        <v>3248932</v>
      </c>
      <c r="DG55" s="167">
        <v>0</v>
      </c>
      <c r="DH55" s="167">
        <v>0</v>
      </c>
      <c r="DI55" s="167">
        <v>1351126</v>
      </c>
      <c r="DJ55" s="167">
        <v>15985107</v>
      </c>
      <c r="DK55" s="167">
        <v>0</v>
      </c>
      <c r="DL55" s="167">
        <v>0</v>
      </c>
      <c r="DM55" s="167">
        <v>0</v>
      </c>
      <c r="DN55" s="167">
        <v>0</v>
      </c>
      <c r="DO55" s="167">
        <v>0</v>
      </c>
      <c r="DP55" s="167">
        <v>0</v>
      </c>
      <c r="DQ55" s="167">
        <v>0</v>
      </c>
      <c r="DR55" s="167">
        <v>0</v>
      </c>
      <c r="DS55" s="167">
        <v>0</v>
      </c>
      <c r="DT55" s="167">
        <v>0</v>
      </c>
      <c r="DU55" s="167">
        <v>0</v>
      </c>
      <c r="DV55" s="167">
        <v>0</v>
      </c>
      <c r="DW55" s="167">
        <v>0</v>
      </c>
      <c r="DX55" s="167">
        <v>0</v>
      </c>
      <c r="DY55" s="167">
        <v>0</v>
      </c>
      <c r="DZ55" s="167">
        <v>0</v>
      </c>
      <c r="EA55" s="167">
        <v>0</v>
      </c>
      <c r="EB55" s="167">
        <v>0</v>
      </c>
      <c r="EC55" s="167">
        <v>0</v>
      </c>
      <c r="ED55" s="167">
        <v>25124859</v>
      </c>
    </row>
    <row r="56" spans="1:134" ht="13.8" x14ac:dyDescent="0.25">
      <c r="A56" s="163" t="s">
        <v>193</v>
      </c>
      <c r="B56" s="169"/>
      <c r="C56" s="164">
        <v>45291</v>
      </c>
      <c r="D56" s="167">
        <v>41974</v>
      </c>
      <c r="E56" s="167">
        <v>403755</v>
      </c>
      <c r="F56" s="167">
        <v>0</v>
      </c>
      <c r="G56" s="167">
        <v>0</v>
      </c>
      <c r="H56" s="167">
        <v>694223</v>
      </c>
      <c r="I56" s="167">
        <v>0</v>
      </c>
      <c r="J56" s="167">
        <v>0</v>
      </c>
      <c r="K56" s="167">
        <v>0</v>
      </c>
      <c r="L56" s="167">
        <v>16613</v>
      </c>
      <c r="M56" s="167">
        <v>68195</v>
      </c>
      <c r="N56" s="167">
        <v>80445</v>
      </c>
      <c r="O56" s="167">
        <v>0</v>
      </c>
      <c r="P56" s="167">
        <v>0</v>
      </c>
      <c r="Q56" s="167">
        <v>0</v>
      </c>
      <c r="R56" s="167">
        <v>0</v>
      </c>
      <c r="S56" s="167">
        <v>0</v>
      </c>
      <c r="T56" s="167">
        <v>21</v>
      </c>
      <c r="U56" s="167">
        <v>172173</v>
      </c>
      <c r="V56" s="167">
        <v>0</v>
      </c>
      <c r="W56" s="167">
        <v>0</v>
      </c>
      <c r="X56" s="167">
        <v>0</v>
      </c>
      <c r="Y56" s="167">
        <v>0</v>
      </c>
      <c r="Z56" s="167">
        <v>184710</v>
      </c>
      <c r="AA56" s="167">
        <v>0</v>
      </c>
      <c r="AB56" s="167">
        <v>1511901</v>
      </c>
      <c r="AC56" s="167">
        <v>3174010</v>
      </c>
      <c r="AD56" s="167">
        <v>23917</v>
      </c>
      <c r="AE56" s="167">
        <v>101777</v>
      </c>
      <c r="AF56" s="167">
        <v>597780</v>
      </c>
      <c r="AG56" s="167">
        <v>0</v>
      </c>
      <c r="AH56" s="167">
        <v>0</v>
      </c>
      <c r="AI56" s="167">
        <v>583856</v>
      </c>
      <c r="AJ56" s="167">
        <v>0</v>
      </c>
      <c r="AK56" s="167">
        <v>0</v>
      </c>
      <c r="AL56" s="167">
        <v>0</v>
      </c>
      <c r="AM56" s="167">
        <v>0</v>
      </c>
      <c r="AN56" s="167">
        <v>0</v>
      </c>
      <c r="AO56" s="167">
        <v>275735</v>
      </c>
      <c r="AP56" s="167">
        <v>353808</v>
      </c>
      <c r="AQ56" s="167">
        <v>580549</v>
      </c>
      <c r="AR56" s="167">
        <v>0</v>
      </c>
      <c r="AS56" s="167">
        <v>0</v>
      </c>
      <c r="AT56" s="167">
        <v>2966597</v>
      </c>
      <c r="AU56" s="167">
        <v>1062137</v>
      </c>
      <c r="AV56" s="167">
        <v>83989</v>
      </c>
      <c r="AW56" s="167">
        <v>71921</v>
      </c>
      <c r="AX56" s="167">
        <v>6702066</v>
      </c>
      <c r="AY56" s="167">
        <v>429439</v>
      </c>
      <c r="AZ56" s="167">
        <v>0</v>
      </c>
      <c r="BA56" s="167">
        <v>0</v>
      </c>
      <c r="BB56" s="167">
        <v>0</v>
      </c>
      <c r="BC56" s="167">
        <v>0</v>
      </c>
      <c r="BD56" s="167">
        <v>0</v>
      </c>
      <c r="BE56" s="167">
        <v>0</v>
      </c>
      <c r="BF56" s="167">
        <v>57770</v>
      </c>
      <c r="BG56" s="167">
        <v>487209</v>
      </c>
      <c r="BH56" s="167">
        <v>10363285</v>
      </c>
      <c r="BI56" s="167">
        <v>210679</v>
      </c>
      <c r="BJ56" s="167">
        <v>0</v>
      </c>
      <c r="BK56" s="167">
        <v>48231</v>
      </c>
      <c r="BL56" s="167">
        <v>0</v>
      </c>
      <c r="BM56" s="167">
        <v>731707</v>
      </c>
      <c r="BN56" s="167">
        <v>262083</v>
      </c>
      <c r="BO56" s="167">
        <v>166175</v>
      </c>
      <c r="BP56" s="167">
        <v>0</v>
      </c>
      <c r="BQ56" s="167">
        <v>0</v>
      </c>
      <c r="BR56" s="167">
        <v>915689</v>
      </c>
      <c r="BS56" s="167">
        <v>0</v>
      </c>
      <c r="BT56" s="167">
        <v>0</v>
      </c>
      <c r="BU56" s="167">
        <v>0</v>
      </c>
      <c r="BV56" s="167">
        <v>0</v>
      </c>
      <c r="BW56" s="167">
        <v>1066015</v>
      </c>
      <c r="BX56" s="167">
        <v>0</v>
      </c>
      <c r="BY56" s="167">
        <v>0</v>
      </c>
      <c r="BZ56" s="167">
        <v>0</v>
      </c>
      <c r="CA56" s="167">
        <v>179937</v>
      </c>
      <c r="CB56" s="167">
        <v>0</v>
      </c>
      <c r="CC56" s="167">
        <v>0</v>
      </c>
      <c r="CD56" s="167">
        <v>545365</v>
      </c>
      <c r="CE56" s="167">
        <v>0</v>
      </c>
      <c r="CF56" s="167">
        <v>213755</v>
      </c>
      <c r="CG56" s="167">
        <v>0</v>
      </c>
      <c r="CH56" s="167">
        <v>0</v>
      </c>
      <c r="CI56" s="167">
        <v>0</v>
      </c>
      <c r="CJ56" s="167">
        <v>287441</v>
      </c>
      <c r="CK56" s="167">
        <v>0</v>
      </c>
      <c r="CL56" s="167">
        <v>11846</v>
      </c>
      <c r="CM56" s="167">
        <v>4638923</v>
      </c>
      <c r="CN56" s="167">
        <v>15002208</v>
      </c>
      <c r="CO56" s="167">
        <v>1375876</v>
      </c>
      <c r="CP56" s="167">
        <v>0</v>
      </c>
      <c r="CQ56" s="167">
        <v>6364228</v>
      </c>
      <c r="CR56" s="167">
        <v>0</v>
      </c>
      <c r="CS56" s="167">
        <v>321660</v>
      </c>
      <c r="CT56" s="167">
        <v>0</v>
      </c>
      <c r="CU56" s="167">
        <v>923282</v>
      </c>
      <c r="CV56" s="167">
        <v>0</v>
      </c>
      <c r="CW56" s="167">
        <v>0</v>
      </c>
      <c r="CX56" s="167">
        <v>4778265</v>
      </c>
      <c r="CY56" s="167">
        <v>757563</v>
      </c>
      <c r="CZ56" s="167">
        <v>8371</v>
      </c>
      <c r="DA56" s="167">
        <v>0</v>
      </c>
      <c r="DB56" s="167">
        <v>0</v>
      </c>
      <c r="DC56" s="167">
        <v>0</v>
      </c>
      <c r="DD56" s="167">
        <v>0</v>
      </c>
      <c r="DE56" s="167">
        <v>0</v>
      </c>
      <c r="DF56" s="167">
        <v>0</v>
      </c>
      <c r="DG56" s="167">
        <v>0</v>
      </c>
      <c r="DH56" s="167">
        <v>0</v>
      </c>
      <c r="DI56" s="167">
        <v>179826</v>
      </c>
      <c r="DJ56" s="167">
        <v>14709071</v>
      </c>
      <c r="DK56" s="167">
        <v>0</v>
      </c>
      <c r="DL56" s="167">
        <v>0</v>
      </c>
      <c r="DM56" s="167">
        <v>0</v>
      </c>
      <c r="DN56" s="167">
        <v>0</v>
      </c>
      <c r="DO56" s="167">
        <v>0</v>
      </c>
      <c r="DP56" s="167">
        <v>0</v>
      </c>
      <c r="DQ56" s="167">
        <v>0</v>
      </c>
      <c r="DR56" s="167">
        <v>0</v>
      </c>
      <c r="DS56" s="167">
        <v>0</v>
      </c>
      <c r="DT56" s="167">
        <v>0</v>
      </c>
      <c r="DU56" s="167">
        <v>0</v>
      </c>
      <c r="DV56" s="167">
        <v>0</v>
      </c>
      <c r="DW56" s="167">
        <v>0</v>
      </c>
      <c r="DX56" s="167">
        <v>0</v>
      </c>
      <c r="DY56" s="167">
        <v>0</v>
      </c>
      <c r="DZ56" s="167">
        <v>0</v>
      </c>
      <c r="EA56" s="167">
        <v>0</v>
      </c>
      <c r="EB56" s="167">
        <v>0</v>
      </c>
      <c r="EC56" s="167">
        <v>0</v>
      </c>
      <c r="ED56" s="167">
        <v>29711279</v>
      </c>
    </row>
    <row r="57" spans="1:134" ht="13.8" x14ac:dyDescent="0.25">
      <c r="A57" s="163" t="s">
        <v>193</v>
      </c>
      <c r="B57" s="169"/>
      <c r="C57" s="164">
        <v>45473</v>
      </c>
      <c r="D57" s="167">
        <v>41974</v>
      </c>
      <c r="E57" s="167">
        <v>379669</v>
      </c>
      <c r="F57" s="167">
        <v>0</v>
      </c>
      <c r="G57" s="167">
        <v>0</v>
      </c>
      <c r="H57" s="167">
        <v>648958</v>
      </c>
      <c r="I57" s="167">
        <v>0</v>
      </c>
      <c r="J57" s="167">
        <v>0</v>
      </c>
      <c r="K57" s="167">
        <v>0</v>
      </c>
      <c r="L57" s="167">
        <v>14308</v>
      </c>
      <c r="M57" s="167">
        <v>65671</v>
      </c>
      <c r="N57" s="167">
        <v>78783</v>
      </c>
      <c r="O57" s="167">
        <v>0</v>
      </c>
      <c r="P57" s="167">
        <v>0</v>
      </c>
      <c r="Q57" s="167">
        <v>0</v>
      </c>
      <c r="R57" s="167">
        <v>0</v>
      </c>
      <c r="S57" s="167">
        <v>0</v>
      </c>
      <c r="T57" s="167">
        <v>0</v>
      </c>
      <c r="U57" s="167">
        <v>425083</v>
      </c>
      <c r="V57" s="167">
        <v>0</v>
      </c>
      <c r="W57" s="167">
        <v>0</v>
      </c>
      <c r="X57" s="167">
        <v>0</v>
      </c>
      <c r="Y57" s="167">
        <v>0</v>
      </c>
      <c r="Z57" s="167">
        <v>198788</v>
      </c>
      <c r="AA57" s="167">
        <v>0</v>
      </c>
      <c r="AB57" s="167">
        <v>1533446</v>
      </c>
      <c r="AC57" s="167">
        <v>3386680</v>
      </c>
      <c r="AD57" s="167">
        <v>8926</v>
      </c>
      <c r="AE57" s="167">
        <v>98016</v>
      </c>
      <c r="AF57" s="167">
        <v>761922</v>
      </c>
      <c r="AG57" s="167">
        <v>0</v>
      </c>
      <c r="AH57" s="167">
        <v>0</v>
      </c>
      <c r="AI57" s="167">
        <v>579957</v>
      </c>
      <c r="AJ57" s="167">
        <v>0</v>
      </c>
      <c r="AK57" s="167">
        <v>0</v>
      </c>
      <c r="AL57" s="167">
        <v>0</v>
      </c>
      <c r="AM57" s="167">
        <v>0</v>
      </c>
      <c r="AN57" s="167">
        <v>0</v>
      </c>
      <c r="AO57" s="167">
        <v>204841</v>
      </c>
      <c r="AP57" s="167">
        <v>367445</v>
      </c>
      <c r="AQ57" s="167">
        <v>609281</v>
      </c>
      <c r="AR57" s="167">
        <v>0</v>
      </c>
      <c r="AS57" s="167">
        <v>0</v>
      </c>
      <c r="AT57" s="167">
        <v>2984047</v>
      </c>
      <c r="AU57" s="167">
        <v>590722</v>
      </c>
      <c r="AV57" s="167">
        <v>115798</v>
      </c>
      <c r="AW57" s="167">
        <v>88512</v>
      </c>
      <c r="AX57" s="167">
        <v>6409467</v>
      </c>
      <c r="AY57" s="167">
        <v>411072</v>
      </c>
      <c r="AZ57" s="167">
        <v>0</v>
      </c>
      <c r="BA57" s="167">
        <v>0</v>
      </c>
      <c r="BB57" s="167">
        <v>0</v>
      </c>
      <c r="BC57" s="167">
        <v>0</v>
      </c>
      <c r="BD57" s="167">
        <v>0</v>
      </c>
      <c r="BE57" s="167">
        <v>0</v>
      </c>
      <c r="BF57" s="167">
        <v>110599</v>
      </c>
      <c r="BG57" s="167">
        <v>521671</v>
      </c>
      <c r="BH57" s="167">
        <v>10317818</v>
      </c>
      <c r="BI57" s="167">
        <v>222846</v>
      </c>
      <c r="BJ57" s="167">
        <v>0</v>
      </c>
      <c r="BK57" s="167">
        <v>48155</v>
      </c>
      <c r="BL57" s="167">
        <v>0</v>
      </c>
      <c r="BM57" s="167">
        <v>649967</v>
      </c>
      <c r="BN57" s="167">
        <v>250262</v>
      </c>
      <c r="BO57" s="167">
        <v>155663</v>
      </c>
      <c r="BP57" s="167">
        <v>0</v>
      </c>
      <c r="BQ57" s="167">
        <v>0</v>
      </c>
      <c r="BR57" s="167">
        <v>877992</v>
      </c>
      <c r="BS57" s="167">
        <v>0</v>
      </c>
      <c r="BT57" s="167">
        <v>0</v>
      </c>
      <c r="BU57" s="167">
        <v>0</v>
      </c>
      <c r="BV57" s="167">
        <v>0</v>
      </c>
      <c r="BW57" s="167">
        <v>387487</v>
      </c>
      <c r="BX57" s="167">
        <v>0</v>
      </c>
      <c r="BY57" s="167">
        <v>0</v>
      </c>
      <c r="BZ57" s="167">
        <v>0</v>
      </c>
      <c r="CA57" s="167">
        <v>202688</v>
      </c>
      <c r="CB57" s="167">
        <v>0</v>
      </c>
      <c r="CC57" s="167">
        <v>0</v>
      </c>
      <c r="CD57" s="167">
        <v>606477</v>
      </c>
      <c r="CE57" s="167">
        <v>0</v>
      </c>
      <c r="CF57" s="167">
        <v>215675</v>
      </c>
      <c r="CG57" s="167">
        <v>0</v>
      </c>
      <c r="CH57" s="167">
        <v>0</v>
      </c>
      <c r="CI57" s="167">
        <v>0</v>
      </c>
      <c r="CJ57" s="167">
        <v>290734</v>
      </c>
      <c r="CK57" s="167">
        <v>0</v>
      </c>
      <c r="CL57" s="167">
        <v>34986</v>
      </c>
      <c r="CM57" s="167">
        <v>3942932</v>
      </c>
      <c r="CN57" s="167">
        <v>14260750</v>
      </c>
      <c r="CO57" s="167">
        <v>1289526</v>
      </c>
      <c r="CP57" s="167">
        <v>0</v>
      </c>
      <c r="CQ57" s="167">
        <v>6415900</v>
      </c>
      <c r="CR57" s="167">
        <v>0</v>
      </c>
      <c r="CS57" s="167">
        <v>335888</v>
      </c>
      <c r="CT57" s="167">
        <v>0</v>
      </c>
      <c r="CU57" s="167">
        <v>873986</v>
      </c>
      <c r="CV57" s="167">
        <v>0</v>
      </c>
      <c r="CW57" s="167">
        <v>0</v>
      </c>
      <c r="CX57" s="167">
        <v>4586417</v>
      </c>
      <c r="CY57" s="167">
        <v>774166</v>
      </c>
      <c r="CZ57" s="167">
        <v>10373</v>
      </c>
      <c r="DA57" s="167">
        <v>0</v>
      </c>
      <c r="DB57" s="167">
        <v>0</v>
      </c>
      <c r="DC57" s="167">
        <v>0</v>
      </c>
      <c r="DD57" s="167">
        <v>0</v>
      </c>
      <c r="DE57" s="167">
        <v>0</v>
      </c>
      <c r="DF57" s="167">
        <v>0</v>
      </c>
      <c r="DG57" s="167">
        <v>0</v>
      </c>
      <c r="DH57" s="167">
        <v>0</v>
      </c>
      <c r="DI57" s="167">
        <v>290086</v>
      </c>
      <c r="DJ57" s="167">
        <v>14576342</v>
      </c>
      <c r="DK57" s="167">
        <v>0</v>
      </c>
      <c r="DL57" s="167">
        <v>0</v>
      </c>
      <c r="DM57" s="167">
        <v>0</v>
      </c>
      <c r="DN57" s="167">
        <v>0</v>
      </c>
      <c r="DO57" s="167">
        <v>0</v>
      </c>
      <c r="DP57" s="167">
        <v>0</v>
      </c>
      <c r="DQ57" s="167">
        <v>0</v>
      </c>
      <c r="DR57" s="167">
        <v>0</v>
      </c>
      <c r="DS57" s="167">
        <v>0</v>
      </c>
      <c r="DT57" s="167">
        <v>0</v>
      </c>
      <c r="DU57" s="167">
        <v>0</v>
      </c>
      <c r="DV57" s="167">
        <v>0</v>
      </c>
      <c r="DW57" s="167">
        <v>0</v>
      </c>
      <c r="DX57" s="167">
        <v>0</v>
      </c>
      <c r="DY57" s="167">
        <v>0</v>
      </c>
      <c r="DZ57" s="167">
        <v>0</v>
      </c>
      <c r="EA57" s="167">
        <v>0</v>
      </c>
      <c r="EB57" s="167">
        <v>0</v>
      </c>
      <c r="EC57" s="167">
        <v>0</v>
      </c>
      <c r="ED57" s="167">
        <v>28837092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L28"/>
  <sheetViews>
    <sheetView workbookViewId="0"/>
  </sheetViews>
  <sheetFormatPr defaultColWidth="9.109375" defaultRowHeight="10.199999999999999" x14ac:dyDescent="0.2"/>
  <cols>
    <col min="1" max="1" width="20.44140625" style="14" bestFit="1" customWidth="1"/>
    <col min="2" max="2" width="8.33203125" style="14" bestFit="1" customWidth="1"/>
    <col min="3" max="5" width="7.6640625" style="14" bestFit="1" customWidth="1"/>
    <col min="6" max="16384" width="9.109375" style="14"/>
  </cols>
  <sheetData>
    <row r="8" spans="1:8" x14ac:dyDescent="0.2">
      <c r="A8" s="14" t="s">
        <v>6</v>
      </c>
    </row>
    <row r="9" spans="1:8" ht="42" customHeight="1" thickBot="1" x14ac:dyDescent="0.25">
      <c r="A9" s="16" t="s">
        <v>7</v>
      </c>
      <c r="B9" s="16" t="s">
        <v>8</v>
      </c>
      <c r="C9" s="7" t="s">
        <v>42</v>
      </c>
      <c r="D9" s="7" t="s">
        <v>35</v>
      </c>
      <c r="E9" s="7" t="s">
        <v>66</v>
      </c>
      <c r="F9" s="17"/>
      <c r="G9" s="17"/>
      <c r="H9" s="17"/>
    </row>
    <row r="10" spans="1:8" x14ac:dyDescent="0.2">
      <c r="A10" s="112">
        <f>'COST &amp; STATS'!B56+15</f>
        <v>66</v>
      </c>
      <c r="B10" s="18">
        <f>'COST &amp; STATS'!D56</f>
        <v>966</v>
      </c>
      <c r="C10" s="12">
        <f>AVERAGE('COST &amp; STATS'!F4:F54)</f>
        <v>6398.0392156862745</v>
      </c>
      <c r="D10" s="12">
        <f>AVERAGE('COST &amp; STATS'!I4:I54)</f>
        <v>6332.588235294118</v>
      </c>
      <c r="E10" s="55">
        <f>SUMPRODUCT('COST &amp; STATS'!F4:F54,'COST &amp; STATS'!BN4:BN54)/'COST &amp; STATS'!F56</f>
        <v>451.40671616738547</v>
      </c>
    </row>
    <row r="11" spans="1:8" x14ac:dyDescent="0.2">
      <c r="A11" s="11"/>
      <c r="B11" s="11"/>
      <c r="C11" s="11"/>
      <c r="D11" s="11"/>
      <c r="E11" s="19"/>
    </row>
    <row r="12" spans="1:8" x14ac:dyDescent="0.2">
      <c r="A12" s="11"/>
      <c r="B12" s="11"/>
      <c r="C12" s="11"/>
      <c r="D12" s="11"/>
      <c r="E12" s="19"/>
    </row>
    <row r="13" spans="1:8" x14ac:dyDescent="0.2">
      <c r="A13" s="173" t="s">
        <v>64</v>
      </c>
      <c r="B13" s="173"/>
      <c r="C13" s="173"/>
      <c r="D13" s="173"/>
      <c r="E13" s="173"/>
    </row>
    <row r="14" spans="1:8" x14ac:dyDescent="0.2">
      <c r="A14" s="173"/>
      <c r="B14" s="173"/>
      <c r="C14" s="173"/>
      <c r="D14" s="173"/>
      <c r="E14" s="173"/>
    </row>
    <row r="15" spans="1:8" x14ac:dyDescent="0.2">
      <c r="A15" s="11"/>
      <c r="B15" s="11"/>
      <c r="C15" s="11"/>
      <c r="D15" s="11"/>
      <c r="E15" s="19"/>
    </row>
    <row r="16" spans="1:8" x14ac:dyDescent="0.2">
      <c r="A16" s="11"/>
      <c r="B16" s="11"/>
      <c r="C16" s="11"/>
      <c r="D16" s="11"/>
      <c r="E16" s="19"/>
    </row>
    <row r="17" spans="1:12" x14ac:dyDescent="0.2">
      <c r="A17" s="11"/>
      <c r="B17" s="11"/>
      <c r="C17" s="11"/>
      <c r="D17" s="11"/>
      <c r="E17" s="19"/>
    </row>
    <row r="18" spans="1:12" ht="10.8" thickBot="1" x14ac:dyDescent="0.25">
      <c r="A18" s="174" t="s">
        <v>9</v>
      </c>
      <c r="B18" s="174"/>
      <c r="C18" s="174"/>
      <c r="D18" s="174"/>
      <c r="E18" s="19"/>
    </row>
    <row r="19" spans="1:12" ht="25.5" customHeight="1" x14ac:dyDescent="0.2">
      <c r="A19" s="69" t="s">
        <v>4</v>
      </c>
      <c r="B19" s="70" t="s">
        <v>5</v>
      </c>
      <c r="C19" s="69" t="s">
        <v>10</v>
      </c>
      <c r="D19" s="69" t="s">
        <v>67</v>
      </c>
      <c r="E19" s="20"/>
    </row>
    <row r="20" spans="1:12" ht="10.8" thickBot="1" x14ac:dyDescent="0.25">
      <c r="A20" s="110">
        <f>'COST &amp; STATS'!BN44</f>
        <v>487.80908469945354</v>
      </c>
      <c r="B20" s="111">
        <f>'COST &amp; STATS'!BO44</f>
        <v>0.8</v>
      </c>
      <c r="C20" s="111">
        <f>B20</f>
        <v>0.8</v>
      </c>
      <c r="D20" s="110">
        <f>A20</f>
        <v>487.80908469945354</v>
      </c>
      <c r="I20" s="96"/>
      <c r="J20" s="21"/>
      <c r="K20" s="21"/>
      <c r="L20" s="96"/>
    </row>
    <row r="21" spans="1:12" ht="10.8" thickTop="1" x14ac:dyDescent="0.2">
      <c r="A21" s="97"/>
      <c r="B21" s="21"/>
      <c r="C21" s="21"/>
      <c r="D21" s="20"/>
      <c r="I21" s="96"/>
      <c r="J21" s="21"/>
      <c r="K21" s="21"/>
      <c r="L21" s="96"/>
    </row>
    <row r="22" spans="1:12" x14ac:dyDescent="0.2">
      <c r="A22" s="97"/>
      <c r="B22" s="21"/>
      <c r="C22" s="21"/>
      <c r="D22" s="20"/>
      <c r="I22" s="96"/>
      <c r="J22" s="21"/>
      <c r="K22" s="21"/>
      <c r="L22" s="96"/>
    </row>
    <row r="23" spans="1:12" x14ac:dyDescent="0.2">
      <c r="A23" s="97"/>
      <c r="B23" s="21"/>
      <c r="C23" s="21"/>
      <c r="D23" s="20"/>
      <c r="I23" s="96"/>
      <c r="J23" s="21"/>
      <c r="K23" s="21"/>
      <c r="L23" s="96"/>
    </row>
    <row r="24" spans="1:12" ht="11.4" x14ac:dyDescent="0.2">
      <c r="A24" s="88" t="s">
        <v>68</v>
      </c>
      <c r="B24" s="21"/>
      <c r="C24" s="21"/>
      <c r="D24" s="20"/>
      <c r="I24" s="96"/>
      <c r="J24" s="21"/>
      <c r="K24" s="21"/>
      <c r="L24" s="96"/>
    </row>
    <row r="25" spans="1:12" x14ac:dyDescent="0.2">
      <c r="A25" s="20"/>
      <c r="B25" s="21"/>
      <c r="C25" s="21"/>
      <c r="D25" s="20"/>
      <c r="I25" s="96"/>
      <c r="J25" s="21"/>
      <c r="K25" s="21"/>
      <c r="L25" s="96"/>
    </row>
    <row r="26" spans="1:12" x14ac:dyDescent="0.2">
      <c r="B26" s="21"/>
      <c r="C26" s="21"/>
      <c r="D26" s="20"/>
    </row>
    <row r="27" spans="1:12" x14ac:dyDescent="0.2">
      <c r="B27" s="21"/>
      <c r="C27" s="21"/>
      <c r="D27" s="20"/>
    </row>
    <row r="28" spans="1:12" x14ac:dyDescent="0.2">
      <c r="A28" s="20"/>
      <c r="B28" s="21"/>
      <c r="C28" s="21"/>
      <c r="D28" s="20"/>
    </row>
  </sheetData>
  <mergeCells count="2">
    <mergeCell ref="A13:E14"/>
    <mergeCell ref="A18:D18"/>
  </mergeCells>
  <phoneticPr fontId="0" type="noConversion"/>
  <pageMargins left="0.75" right="0.75" top="1" bottom="1" header="0.5" footer="0.5"/>
  <pageSetup orientation="portrait" r:id="rId1"/>
  <headerFooter alignWithMargins="0">
    <oddHeader>&amp;L&amp;8IOWA DEPARTMENT OF HUMAN SERVICES
Division of Medical Services
Intermediate Care Facilities for the Intellectually Disabled
Compilation of Costs and Various Statistical Data
December 31, 2024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5"/>
  <sheetViews>
    <sheetView zoomScaleNormal="100" workbookViewId="0"/>
  </sheetViews>
  <sheetFormatPr defaultColWidth="9.109375" defaultRowHeight="11.4" x14ac:dyDescent="0.2"/>
  <cols>
    <col min="1" max="4" width="9.109375" style="71"/>
    <col min="5" max="5" width="4" style="71" customWidth="1"/>
    <col min="6" max="6" width="13.109375" style="71" bestFit="1" customWidth="1"/>
    <col min="7" max="7" width="8.5546875" style="71" bestFit="1" customWidth="1"/>
    <col min="8" max="8" width="9" style="72" bestFit="1" customWidth="1"/>
    <col min="9" max="10" width="8" style="71" bestFit="1" customWidth="1"/>
    <col min="11" max="16384" width="9.109375" style="71"/>
  </cols>
  <sheetData>
    <row r="1" spans="1:14" x14ac:dyDescent="0.2">
      <c r="A1" s="71" t="s">
        <v>37</v>
      </c>
    </row>
    <row r="2" spans="1:14" x14ac:dyDescent="0.2">
      <c r="G2" s="73" t="s">
        <v>40</v>
      </c>
      <c r="H2" s="71"/>
      <c r="I2" s="74" t="s">
        <v>11</v>
      </c>
    </row>
    <row r="3" spans="1:14" x14ac:dyDescent="0.2">
      <c r="B3" s="71" t="s">
        <v>7</v>
      </c>
      <c r="G3" s="91">
        <v>2</v>
      </c>
      <c r="H3" s="71"/>
      <c r="I3" s="75"/>
    </row>
    <row r="4" spans="1:14" x14ac:dyDescent="0.2">
      <c r="B4" s="71" t="s">
        <v>32</v>
      </c>
      <c r="G4" s="76">
        <f>'COST &amp; STATS'!E74</f>
        <v>545340</v>
      </c>
      <c r="H4" s="71"/>
      <c r="I4" s="76">
        <f>G4/$G$3</f>
        <v>272670</v>
      </c>
    </row>
    <row r="5" spans="1:14" x14ac:dyDescent="0.2">
      <c r="B5" s="71" t="s">
        <v>33</v>
      </c>
      <c r="G5" s="76">
        <f>'COST &amp; STATS'!F74</f>
        <v>63842</v>
      </c>
      <c r="H5" s="71"/>
      <c r="I5" s="76">
        <f>G5/$G$3</f>
        <v>31921</v>
      </c>
    </row>
    <row r="6" spans="1:14" x14ac:dyDescent="0.2">
      <c r="B6" s="71" t="s">
        <v>73</v>
      </c>
      <c r="G6" s="76">
        <f>'COST &amp; STATS'!D74</f>
        <v>1490</v>
      </c>
      <c r="H6" s="71"/>
      <c r="I6" s="76">
        <f>G6/$G$3</f>
        <v>745</v>
      </c>
    </row>
    <row r="7" spans="1:14" x14ac:dyDescent="0.2">
      <c r="B7" s="71" t="s">
        <v>39</v>
      </c>
      <c r="G7" s="76"/>
      <c r="H7" s="71"/>
      <c r="I7" s="77">
        <f>G5/G4</f>
        <v>0.11706825099937654</v>
      </c>
    </row>
    <row r="8" spans="1:14" x14ac:dyDescent="0.2">
      <c r="H8" s="76"/>
      <c r="J8" s="75"/>
    </row>
    <row r="9" spans="1:14" ht="13.2" x14ac:dyDescent="0.2">
      <c r="F9" s="73" t="s">
        <v>12</v>
      </c>
      <c r="H9" s="87" t="s">
        <v>65</v>
      </c>
      <c r="J9" s="74" t="s">
        <v>13</v>
      </c>
    </row>
    <row r="10" spans="1:14" ht="12" x14ac:dyDescent="0.25">
      <c r="A10" s="121" t="s">
        <v>14</v>
      </c>
      <c r="H10" s="76"/>
      <c r="J10" s="75"/>
    </row>
    <row r="11" spans="1:14" x14ac:dyDescent="0.2">
      <c r="C11" s="75" t="s">
        <v>20</v>
      </c>
      <c r="F11" s="126">
        <f>'COST &amp; STATS'!K74</f>
        <v>1510833</v>
      </c>
      <c r="H11" s="78">
        <f>ROUND(F11/$G$5,2)</f>
        <v>23.67</v>
      </c>
      <c r="J11" s="79">
        <f>H11/$H$43</f>
        <v>1.3876431171846145E-2</v>
      </c>
    </row>
    <row r="12" spans="1:14" x14ac:dyDescent="0.2">
      <c r="C12" s="75" t="s">
        <v>80</v>
      </c>
      <c r="F12" s="126">
        <f>'COST &amp; STATS'!M74</f>
        <v>2473955</v>
      </c>
      <c r="H12" s="78">
        <f>ROUND(F12/$G$5,2)</f>
        <v>38.75</v>
      </c>
      <c r="J12" s="83">
        <f>H12/$H$43</f>
        <v>2.2717013430884583E-2</v>
      </c>
    </row>
    <row r="13" spans="1:14" x14ac:dyDescent="0.2">
      <c r="C13" s="75" t="s">
        <v>43</v>
      </c>
      <c r="F13" s="127">
        <f>'COST &amp; STATS'!O74</f>
        <v>8043521</v>
      </c>
      <c r="G13" s="119"/>
      <c r="H13" s="80">
        <f>ROUND(F13/$G$5,2)</f>
        <v>125.99</v>
      </c>
      <c r="I13" s="119"/>
      <c r="J13" s="81">
        <f>H13/$H$43</f>
        <v>7.3861071539539316E-2</v>
      </c>
    </row>
    <row r="14" spans="1:14" ht="12" x14ac:dyDescent="0.25">
      <c r="D14" s="122" t="s">
        <v>26</v>
      </c>
      <c r="F14" s="126">
        <f>SUM(F11:F13)</f>
        <v>12028309</v>
      </c>
      <c r="H14" s="82">
        <f>SUM(H11:H13)</f>
        <v>188.41</v>
      </c>
      <c r="J14" s="83">
        <f>SUM(J11:J13)</f>
        <v>0.11045451614227005</v>
      </c>
      <c r="N14" s="75"/>
    </row>
    <row r="15" spans="1:14" ht="12" x14ac:dyDescent="0.25">
      <c r="A15" s="121" t="s">
        <v>19</v>
      </c>
      <c r="F15" s="126"/>
      <c r="H15" s="78"/>
      <c r="J15" s="79"/>
      <c r="N15" s="75"/>
    </row>
    <row r="16" spans="1:14" x14ac:dyDescent="0.2">
      <c r="C16" s="75" t="s">
        <v>81</v>
      </c>
      <c r="F16" s="126">
        <f>'COST &amp; STATS'!S74</f>
        <v>4706988</v>
      </c>
      <c r="H16" s="78">
        <f>ROUND(F16/$G$5,2)</f>
        <v>73.73</v>
      </c>
      <c r="J16" s="79">
        <f>H16/$H$43</f>
        <v>4.3223881297009561E-2</v>
      </c>
      <c r="N16" s="75"/>
    </row>
    <row r="17" spans="1:14" x14ac:dyDescent="0.2">
      <c r="C17" s="75" t="s">
        <v>82</v>
      </c>
      <c r="F17" s="126">
        <f>'COST &amp; STATS'!U74</f>
        <v>2500345</v>
      </c>
      <c r="H17" s="78">
        <f>ROUND(F17/$G$5,2)</f>
        <v>39.159999999999997</v>
      </c>
      <c r="J17" s="79">
        <f>H17/$H$43</f>
        <v>2.2957374089121036E-2</v>
      </c>
    </row>
    <row r="18" spans="1:14" x14ac:dyDescent="0.2">
      <c r="C18" s="75" t="s">
        <v>47</v>
      </c>
      <c r="F18" s="127">
        <f>'COST &amp; STATS'!W74</f>
        <v>11926183</v>
      </c>
      <c r="G18" s="119"/>
      <c r="H18" s="80">
        <f>ROUND(F18/$G$5,2)</f>
        <v>186.81</v>
      </c>
      <c r="I18" s="119"/>
      <c r="J18" s="81">
        <f>H18/$H$43</f>
        <v>0.10951652332963997</v>
      </c>
    </row>
    <row r="19" spans="1:14" ht="12" x14ac:dyDescent="0.25">
      <c r="D19" s="122" t="s">
        <v>26</v>
      </c>
      <c r="F19" s="126">
        <f>SUM(F16:F18)</f>
        <v>19133516</v>
      </c>
      <c r="H19" s="82">
        <f>SUM(H16:H18)</f>
        <v>299.7</v>
      </c>
      <c r="J19" s="83">
        <f>SUM(J16:J18)</f>
        <v>0.17569777871577058</v>
      </c>
      <c r="N19" s="75"/>
    </row>
    <row r="20" spans="1:14" ht="12" x14ac:dyDescent="0.25">
      <c r="A20" s="121" t="s">
        <v>22</v>
      </c>
      <c r="F20" s="126"/>
      <c r="H20" s="78"/>
      <c r="J20" s="79"/>
      <c r="N20" s="75"/>
    </row>
    <row r="21" spans="1:14" x14ac:dyDescent="0.2">
      <c r="C21" s="75" t="s">
        <v>23</v>
      </c>
      <c r="F21" s="126">
        <f>'COST &amp; STATS'!AA74</f>
        <v>1597898</v>
      </c>
      <c r="H21" s="78">
        <f>ROUND(F21/$G$5,2)</f>
        <v>25.03</v>
      </c>
      <c r="J21" s="79">
        <f t="shared" ref="J21:J26" si="0">H21/$H$43</f>
        <v>1.4673725062581707E-2</v>
      </c>
      <c r="L21" s="84"/>
      <c r="N21" s="75"/>
    </row>
    <row r="22" spans="1:14" x14ac:dyDescent="0.2">
      <c r="C22" s="75" t="s">
        <v>83</v>
      </c>
      <c r="F22" s="126">
        <f>'COST &amp; STATS'!AC74</f>
        <v>0</v>
      </c>
      <c r="H22" s="78">
        <f>ROUND(F22/$G$5,2)</f>
        <v>0</v>
      </c>
      <c r="J22" s="79">
        <f t="shared" si="0"/>
        <v>0</v>
      </c>
      <c r="L22" s="84"/>
    </row>
    <row r="23" spans="1:14" x14ac:dyDescent="0.2">
      <c r="C23" s="75" t="s">
        <v>84</v>
      </c>
      <c r="F23" s="126">
        <f>'COST &amp; STATS'!AE74</f>
        <v>0</v>
      </c>
      <c r="H23" s="78">
        <f>ROUND(F23/$G$5,2)</f>
        <v>0</v>
      </c>
      <c r="J23" s="79">
        <f t="shared" si="0"/>
        <v>0</v>
      </c>
      <c r="L23" s="84"/>
    </row>
    <row r="24" spans="1:14" x14ac:dyDescent="0.2">
      <c r="C24" s="75" t="s">
        <v>24</v>
      </c>
      <c r="F24" s="126">
        <f>'COST &amp; STATS'!AG74</f>
        <v>0</v>
      </c>
      <c r="H24" s="78">
        <f>ROUND(F24/$G$5,2)</f>
        <v>0</v>
      </c>
      <c r="J24" s="79">
        <f t="shared" si="0"/>
        <v>0</v>
      </c>
      <c r="L24" s="84"/>
      <c r="N24" s="75"/>
    </row>
    <row r="25" spans="1:14" x14ac:dyDescent="0.2">
      <c r="C25" s="75" t="s">
        <v>46</v>
      </c>
      <c r="F25" s="127">
        <f>'COST &amp; STATS'!AI74</f>
        <v>203634</v>
      </c>
      <c r="H25" s="80">
        <f>ROUND(F25/$G$5,2)</f>
        <v>3.19</v>
      </c>
      <c r="J25" s="81">
        <f t="shared" si="0"/>
        <v>1.8701231701812083E-3</v>
      </c>
      <c r="L25" s="84"/>
      <c r="N25" s="75"/>
    </row>
    <row r="26" spans="1:14" ht="12" x14ac:dyDescent="0.25">
      <c r="D26" s="122" t="s">
        <v>26</v>
      </c>
      <c r="F26" s="126">
        <f>SUM(F21:F25)</f>
        <v>1801532</v>
      </c>
      <c r="H26" s="78">
        <f>SUM(H21:H25)</f>
        <v>28.220000000000002</v>
      </c>
      <c r="J26" s="79">
        <f t="shared" si="0"/>
        <v>1.6543848232762916E-2</v>
      </c>
      <c r="N26" s="75"/>
    </row>
    <row r="27" spans="1:14" ht="12" x14ac:dyDescent="0.25">
      <c r="A27" s="121" t="s">
        <v>27</v>
      </c>
      <c r="F27" s="126"/>
      <c r="H27" s="78"/>
      <c r="J27" s="79"/>
      <c r="N27" s="75"/>
    </row>
    <row r="28" spans="1:14" x14ac:dyDescent="0.2">
      <c r="C28" s="75" t="s">
        <v>86</v>
      </c>
      <c r="F28" s="126">
        <f>'COST &amp; STATS'!AM74</f>
        <v>5414663</v>
      </c>
      <c r="H28" s="78">
        <f t="shared" ref="H28:H33" si="1">ROUND(F28/$G$5,2)</f>
        <v>84.81</v>
      </c>
      <c r="J28" s="79">
        <f t="shared" ref="J28:J34" si="2">H28/$H$43</f>
        <v>4.9719481524472815E-2</v>
      </c>
      <c r="N28" s="75"/>
    </row>
    <row r="29" spans="1:14" x14ac:dyDescent="0.2">
      <c r="C29" s="75" t="s">
        <v>87</v>
      </c>
      <c r="F29" s="126">
        <f>'COST &amp; STATS'!AO74</f>
        <v>3024173</v>
      </c>
      <c r="H29" s="78">
        <f t="shared" si="1"/>
        <v>47.37</v>
      </c>
      <c r="J29" s="79">
        <f t="shared" si="2"/>
        <v>2.7770449708929102E-2</v>
      </c>
    </row>
    <row r="30" spans="1:14" x14ac:dyDescent="0.2">
      <c r="C30" s="75" t="s">
        <v>28</v>
      </c>
      <c r="F30" s="126">
        <f>'COST &amp; STATS'!AQ74</f>
        <v>1427729</v>
      </c>
      <c r="H30" s="78">
        <f t="shared" si="1"/>
        <v>22.36</v>
      </c>
      <c r="J30" s="79">
        <f t="shared" si="2"/>
        <v>1.3108449556505272E-2</v>
      </c>
    </row>
    <row r="31" spans="1:14" x14ac:dyDescent="0.2">
      <c r="C31" s="75" t="s">
        <v>29</v>
      </c>
      <c r="F31" s="126">
        <f>'COST &amp; STATS'!AS74</f>
        <v>1836127</v>
      </c>
      <c r="H31" s="78">
        <f t="shared" si="1"/>
        <v>28.76</v>
      </c>
      <c r="J31" s="79">
        <f t="shared" si="2"/>
        <v>1.6860420807025565E-2</v>
      </c>
      <c r="N31" s="75"/>
    </row>
    <row r="32" spans="1:14" x14ac:dyDescent="0.2">
      <c r="C32" s="75" t="s">
        <v>63</v>
      </c>
      <c r="F32" s="126">
        <f>'COST &amp; STATS'!AU74</f>
        <v>436950</v>
      </c>
      <c r="H32" s="78">
        <f t="shared" si="1"/>
        <v>6.84</v>
      </c>
      <c r="J32" s="79">
        <f t="shared" si="2"/>
        <v>4.009919273993562E-3</v>
      </c>
      <c r="N32" s="75"/>
    </row>
    <row r="33" spans="1:14" x14ac:dyDescent="0.2">
      <c r="C33" s="75" t="s">
        <v>44</v>
      </c>
      <c r="F33" s="127">
        <f>'COST &amp; STATS'!AW74</f>
        <v>3006796</v>
      </c>
      <c r="H33" s="80">
        <f t="shared" si="1"/>
        <v>47.1</v>
      </c>
      <c r="J33" s="81">
        <f t="shared" si="2"/>
        <v>2.7612163421797779E-2</v>
      </c>
      <c r="N33" s="75"/>
    </row>
    <row r="34" spans="1:14" ht="12" x14ac:dyDescent="0.25">
      <c r="D34" s="122" t="s">
        <v>26</v>
      </c>
      <c r="F34" s="126">
        <f>SUM(F28:F33)</f>
        <v>15146438</v>
      </c>
      <c r="H34" s="78">
        <f>SUM(H28:H33)</f>
        <v>237.24</v>
      </c>
      <c r="J34" s="85">
        <f t="shared" si="2"/>
        <v>0.13908088429272408</v>
      </c>
      <c r="N34" s="75"/>
    </row>
    <row r="35" spans="1:14" ht="12" x14ac:dyDescent="0.25">
      <c r="A35" s="121" t="s">
        <v>79</v>
      </c>
      <c r="F35" s="126"/>
      <c r="H35" s="78"/>
      <c r="J35" s="85"/>
      <c r="N35" s="75"/>
    </row>
    <row r="36" spans="1:14" x14ac:dyDescent="0.2">
      <c r="C36" s="75" t="s">
        <v>88</v>
      </c>
      <c r="F36" s="126">
        <f>'COST &amp; STATS'!BA74</f>
        <v>29463882</v>
      </c>
      <c r="H36" s="78">
        <f>ROUND(F36/$G$5,2)</f>
        <v>461.51</v>
      </c>
      <c r="J36" s="79">
        <f t="shared" ref="J36:J43" si="3">H36/$H$43</f>
        <v>0.27055816434806562</v>
      </c>
      <c r="N36" s="75"/>
    </row>
    <row r="37" spans="1:14" x14ac:dyDescent="0.2">
      <c r="C37" s="75" t="s">
        <v>89</v>
      </c>
      <c r="F37" s="126">
        <f>'COST &amp; STATS'!BC74</f>
        <v>18855526</v>
      </c>
      <c r="H37" s="78">
        <f>ROUND(F37/$G$5,2)</f>
        <v>295.35000000000002</v>
      </c>
      <c r="J37" s="79">
        <f t="shared" si="3"/>
        <v>0.17314761075643256</v>
      </c>
    </row>
    <row r="38" spans="1:14" x14ac:dyDescent="0.2">
      <c r="C38" s="75" t="s">
        <v>53</v>
      </c>
      <c r="F38" s="126">
        <f>'COST &amp; STATS'!BE74</f>
        <v>7380722</v>
      </c>
      <c r="H38" s="78">
        <f>ROUND(F38/$G$5,2)</f>
        <v>115.61</v>
      </c>
      <c r="J38" s="79">
        <f t="shared" si="3"/>
        <v>6.7775843167601726E-2</v>
      </c>
    </row>
    <row r="39" spans="1:14" x14ac:dyDescent="0.2">
      <c r="C39" s="75" t="s">
        <v>90</v>
      </c>
      <c r="F39" s="126">
        <f>'COST &amp; STATS'!BG74</f>
        <v>2062999</v>
      </c>
      <c r="H39" s="78">
        <f>ROUND(F39/$G$5,2)</f>
        <v>32.31</v>
      </c>
      <c r="J39" s="79">
        <f t="shared" si="3"/>
        <v>1.894159236004854E-2</v>
      </c>
      <c r="N39" s="75"/>
    </row>
    <row r="40" spans="1:14" x14ac:dyDescent="0.2">
      <c r="C40" s="75" t="s">
        <v>91</v>
      </c>
      <c r="F40" s="127">
        <f>'COST &amp; STATS'!BI74</f>
        <v>3027486</v>
      </c>
      <c r="H40" s="80">
        <f>ROUND(F40/$G$5,2)</f>
        <v>47.42</v>
      </c>
      <c r="J40" s="81">
        <f t="shared" si="3"/>
        <v>2.7799761984323792E-2</v>
      </c>
      <c r="N40" s="75"/>
    </row>
    <row r="41" spans="1:14" ht="12" x14ac:dyDescent="0.25">
      <c r="D41" s="122" t="s">
        <v>26</v>
      </c>
      <c r="F41" s="128">
        <f>SUM(F36:F40)</f>
        <v>60790615</v>
      </c>
      <c r="H41" s="86">
        <f>SUM(H36:H40)</f>
        <v>952.19999999999993</v>
      </c>
      <c r="J41" s="123">
        <f t="shared" si="3"/>
        <v>0.55822297261647225</v>
      </c>
      <c r="N41" s="75"/>
    </row>
    <row r="42" spans="1:14" x14ac:dyDescent="0.2">
      <c r="F42" s="126"/>
      <c r="H42" s="118"/>
      <c r="J42" s="124"/>
      <c r="N42" s="75"/>
    </row>
    <row r="43" spans="1:14" ht="12.6" thickBot="1" x14ac:dyDescent="0.3">
      <c r="B43" s="121" t="s">
        <v>85</v>
      </c>
      <c r="F43" s="129">
        <f>F41+F34+F26+F19+F14</f>
        <v>108900410</v>
      </c>
      <c r="G43" s="119"/>
      <c r="H43" s="120">
        <f>H41+H34+H26+H19+H14</f>
        <v>1705.7700000000002</v>
      </c>
      <c r="I43" s="119"/>
      <c r="J43" s="125">
        <f t="shared" si="3"/>
        <v>1</v>
      </c>
      <c r="N43" s="75"/>
    </row>
    <row r="44" spans="1:14" ht="12" thickTop="1" x14ac:dyDescent="0.2">
      <c r="H44" s="76"/>
    </row>
    <row r="45" spans="1:14" ht="13.2" x14ac:dyDescent="0.2">
      <c r="A45" s="89"/>
      <c r="H45" s="76"/>
    </row>
    <row r="46" spans="1:14" x14ac:dyDescent="0.2">
      <c r="H46" s="76"/>
    </row>
    <row r="47" spans="1:14" x14ac:dyDescent="0.2">
      <c r="A47" s="71" t="s">
        <v>15</v>
      </c>
      <c r="H47" s="76"/>
    </row>
    <row r="48" spans="1:14" x14ac:dyDescent="0.2">
      <c r="A48" s="71" t="s">
        <v>16</v>
      </c>
      <c r="H48" s="76"/>
    </row>
    <row r="49" spans="1:8" x14ac:dyDescent="0.2">
      <c r="A49" s="71" t="s">
        <v>17</v>
      </c>
      <c r="H49" s="76"/>
    </row>
    <row r="50" spans="1:8" x14ac:dyDescent="0.2">
      <c r="H50" s="76"/>
    </row>
    <row r="51" spans="1:8" x14ac:dyDescent="0.2">
      <c r="A51" s="143"/>
      <c r="B51" s="142"/>
      <c r="C51" s="142"/>
      <c r="D51" s="142"/>
      <c r="E51" s="142"/>
      <c r="F51" s="142"/>
      <c r="G51" s="142"/>
      <c r="H51" s="142"/>
    </row>
    <row r="52" spans="1:8" x14ac:dyDescent="0.2">
      <c r="A52" s="142"/>
      <c r="B52" s="142"/>
      <c r="C52" s="142"/>
      <c r="D52" s="142"/>
      <c r="E52" s="142"/>
      <c r="F52" s="142"/>
      <c r="G52" s="142"/>
      <c r="H52" s="142"/>
    </row>
    <row r="53" spans="1:8" x14ac:dyDescent="0.2">
      <c r="A53" s="142"/>
      <c r="B53" s="142"/>
      <c r="C53" s="142"/>
      <c r="D53" s="142"/>
      <c r="E53" s="142"/>
      <c r="F53" s="142"/>
      <c r="G53" s="142"/>
      <c r="H53" s="142"/>
    </row>
    <row r="54" spans="1:8" ht="13.2" customHeight="1" x14ac:dyDescent="0.2">
      <c r="A54" s="142"/>
      <c r="B54" s="142"/>
      <c r="C54" s="142"/>
      <c r="D54" s="142"/>
      <c r="E54" s="142"/>
      <c r="F54" s="142"/>
      <c r="G54" s="142"/>
      <c r="H54" s="142"/>
    </row>
    <row r="55" spans="1:8" x14ac:dyDescent="0.2">
      <c r="H55" s="76"/>
    </row>
    <row r="56" spans="1:8" x14ac:dyDescent="0.2">
      <c r="H56" s="76"/>
    </row>
    <row r="57" spans="1:8" x14ac:dyDescent="0.2">
      <c r="H57" s="76"/>
    </row>
    <row r="58" spans="1:8" x14ac:dyDescent="0.2">
      <c r="H58" s="76"/>
    </row>
    <row r="59" spans="1:8" x14ac:dyDescent="0.2">
      <c r="H59" s="76"/>
    </row>
    <row r="60" spans="1:8" x14ac:dyDescent="0.2">
      <c r="H60" s="76"/>
    </row>
    <row r="61" spans="1:8" x14ac:dyDescent="0.2">
      <c r="H61" s="76"/>
    </row>
    <row r="62" spans="1:8" x14ac:dyDescent="0.2">
      <c r="H62" s="76"/>
    </row>
    <row r="63" spans="1:8" x14ac:dyDescent="0.2">
      <c r="H63" s="76"/>
    </row>
    <row r="64" spans="1:8" x14ac:dyDescent="0.2">
      <c r="H64" s="76"/>
    </row>
    <row r="65" spans="8:8" x14ac:dyDescent="0.2">
      <c r="H65" s="76"/>
    </row>
    <row r="66" spans="8:8" x14ac:dyDescent="0.2">
      <c r="H66" s="76"/>
    </row>
    <row r="67" spans="8:8" x14ac:dyDescent="0.2">
      <c r="H67" s="76"/>
    </row>
    <row r="68" spans="8:8" x14ac:dyDescent="0.2">
      <c r="H68" s="76"/>
    </row>
    <row r="69" spans="8:8" x14ac:dyDescent="0.2">
      <c r="H69" s="76"/>
    </row>
    <row r="70" spans="8:8" x14ac:dyDescent="0.2">
      <c r="H70" s="76"/>
    </row>
    <row r="71" spans="8:8" x14ac:dyDescent="0.2">
      <c r="H71" s="76"/>
    </row>
    <row r="72" spans="8:8" x14ac:dyDescent="0.2">
      <c r="H72" s="76"/>
    </row>
    <row r="73" spans="8:8" x14ac:dyDescent="0.2">
      <c r="H73" s="76"/>
    </row>
    <row r="74" spans="8:8" x14ac:dyDescent="0.2">
      <c r="H74" s="76"/>
    </row>
    <row r="75" spans="8:8" x14ac:dyDescent="0.2">
      <c r="H75" s="76"/>
    </row>
    <row r="76" spans="8:8" x14ac:dyDescent="0.2">
      <c r="H76" s="76"/>
    </row>
    <row r="77" spans="8:8" x14ac:dyDescent="0.2">
      <c r="H77" s="76"/>
    </row>
    <row r="78" spans="8:8" x14ac:dyDescent="0.2">
      <c r="H78" s="76"/>
    </row>
    <row r="79" spans="8:8" x14ac:dyDescent="0.2">
      <c r="H79" s="76"/>
    </row>
    <row r="80" spans="8:8" x14ac:dyDescent="0.2">
      <c r="H80" s="76"/>
    </row>
    <row r="81" spans="8:8" x14ac:dyDescent="0.2">
      <c r="H81" s="76"/>
    </row>
    <row r="82" spans="8:8" x14ac:dyDescent="0.2">
      <c r="H82" s="76"/>
    </row>
    <row r="83" spans="8:8" x14ac:dyDescent="0.2">
      <c r="H83" s="76"/>
    </row>
    <row r="84" spans="8:8" x14ac:dyDescent="0.2">
      <c r="H84" s="76"/>
    </row>
    <row r="85" spans="8:8" x14ac:dyDescent="0.2">
      <c r="H85" s="76"/>
    </row>
    <row r="86" spans="8:8" x14ac:dyDescent="0.2">
      <c r="H86" s="76"/>
    </row>
    <row r="87" spans="8:8" x14ac:dyDescent="0.2">
      <c r="H87" s="76"/>
    </row>
    <row r="88" spans="8:8" x14ac:dyDescent="0.2">
      <c r="H88" s="76"/>
    </row>
    <row r="89" spans="8:8" x14ac:dyDescent="0.2">
      <c r="H89" s="76"/>
    </row>
    <row r="90" spans="8:8" x14ac:dyDescent="0.2">
      <c r="H90" s="76"/>
    </row>
    <row r="91" spans="8:8" x14ac:dyDescent="0.2">
      <c r="H91" s="76"/>
    </row>
    <row r="92" spans="8:8" x14ac:dyDescent="0.2">
      <c r="H92" s="76"/>
    </row>
    <row r="93" spans="8:8" x14ac:dyDescent="0.2">
      <c r="H93" s="76"/>
    </row>
    <row r="94" spans="8:8" x14ac:dyDescent="0.2">
      <c r="H94" s="76"/>
    </row>
    <row r="95" spans="8:8" x14ac:dyDescent="0.2">
      <c r="H95" s="76"/>
    </row>
    <row r="96" spans="8:8" x14ac:dyDescent="0.2">
      <c r="H96" s="76"/>
    </row>
    <row r="97" spans="8:8" x14ac:dyDescent="0.2">
      <c r="H97" s="76"/>
    </row>
    <row r="98" spans="8:8" x14ac:dyDescent="0.2">
      <c r="H98" s="76"/>
    </row>
    <row r="99" spans="8:8" x14ac:dyDescent="0.2">
      <c r="H99" s="76"/>
    </row>
    <row r="100" spans="8:8" x14ac:dyDescent="0.2">
      <c r="H100" s="76"/>
    </row>
    <row r="101" spans="8:8" x14ac:dyDescent="0.2">
      <c r="H101" s="76"/>
    </row>
    <row r="102" spans="8:8" x14ac:dyDescent="0.2">
      <c r="H102" s="76"/>
    </row>
    <row r="103" spans="8:8" x14ac:dyDescent="0.2">
      <c r="H103" s="76"/>
    </row>
    <row r="104" spans="8:8" x14ac:dyDescent="0.2">
      <c r="H104" s="76"/>
    </row>
    <row r="105" spans="8:8" x14ac:dyDescent="0.2">
      <c r="H105" s="76"/>
    </row>
    <row r="106" spans="8:8" x14ac:dyDescent="0.2">
      <c r="H106" s="76"/>
    </row>
    <row r="107" spans="8:8" x14ac:dyDescent="0.2">
      <c r="H107" s="76"/>
    </row>
    <row r="108" spans="8:8" x14ac:dyDescent="0.2">
      <c r="H108" s="76"/>
    </row>
    <row r="109" spans="8:8" x14ac:dyDescent="0.2">
      <c r="H109" s="76"/>
    </row>
    <row r="110" spans="8:8" x14ac:dyDescent="0.2">
      <c r="H110" s="76"/>
    </row>
    <row r="111" spans="8:8" x14ac:dyDescent="0.2">
      <c r="H111" s="76"/>
    </row>
    <row r="112" spans="8:8" x14ac:dyDescent="0.2">
      <c r="H112" s="76"/>
    </row>
    <row r="113" spans="8:8" x14ac:dyDescent="0.2">
      <c r="H113" s="76"/>
    </row>
    <row r="114" spans="8:8" x14ac:dyDescent="0.2">
      <c r="H114" s="76"/>
    </row>
    <row r="115" spans="8:8" x14ac:dyDescent="0.2">
      <c r="H115" s="76"/>
    </row>
    <row r="116" spans="8:8" x14ac:dyDescent="0.2">
      <c r="H116" s="76"/>
    </row>
    <row r="117" spans="8:8" x14ac:dyDescent="0.2">
      <c r="H117" s="76"/>
    </row>
    <row r="118" spans="8:8" x14ac:dyDescent="0.2">
      <c r="H118" s="76"/>
    </row>
    <row r="119" spans="8:8" x14ac:dyDescent="0.2">
      <c r="H119" s="76"/>
    </row>
    <row r="120" spans="8:8" x14ac:dyDescent="0.2">
      <c r="H120" s="76"/>
    </row>
    <row r="121" spans="8:8" x14ac:dyDescent="0.2">
      <c r="H121" s="76"/>
    </row>
    <row r="122" spans="8:8" x14ac:dyDescent="0.2">
      <c r="H122" s="76"/>
    </row>
    <row r="123" spans="8:8" x14ac:dyDescent="0.2">
      <c r="H123" s="76"/>
    </row>
    <row r="124" spans="8:8" x14ac:dyDescent="0.2">
      <c r="H124" s="76"/>
    </row>
    <row r="125" spans="8:8" x14ac:dyDescent="0.2">
      <c r="H125" s="76"/>
    </row>
    <row r="126" spans="8:8" x14ac:dyDescent="0.2">
      <c r="H126" s="76"/>
    </row>
    <row r="127" spans="8:8" x14ac:dyDescent="0.2">
      <c r="H127" s="76"/>
    </row>
    <row r="128" spans="8:8" x14ac:dyDescent="0.2">
      <c r="H128" s="76"/>
    </row>
    <row r="129" spans="8:8" x14ac:dyDescent="0.2">
      <c r="H129" s="76"/>
    </row>
    <row r="130" spans="8:8" x14ac:dyDescent="0.2">
      <c r="H130" s="76"/>
    </row>
    <row r="131" spans="8:8" x14ac:dyDescent="0.2">
      <c r="H131" s="76"/>
    </row>
    <row r="132" spans="8:8" x14ac:dyDescent="0.2">
      <c r="H132" s="76"/>
    </row>
    <row r="133" spans="8:8" x14ac:dyDescent="0.2">
      <c r="H133" s="76"/>
    </row>
    <row r="134" spans="8:8" x14ac:dyDescent="0.2">
      <c r="H134" s="76"/>
    </row>
    <row r="135" spans="8:8" x14ac:dyDescent="0.2">
      <c r="H135" s="76"/>
    </row>
    <row r="136" spans="8:8" x14ac:dyDescent="0.2">
      <c r="H136" s="76"/>
    </row>
    <row r="137" spans="8:8" x14ac:dyDescent="0.2">
      <c r="H137" s="76"/>
    </row>
    <row r="138" spans="8:8" x14ac:dyDescent="0.2">
      <c r="H138" s="76"/>
    </row>
    <row r="139" spans="8:8" x14ac:dyDescent="0.2">
      <c r="H139" s="76"/>
    </row>
    <row r="140" spans="8:8" x14ac:dyDescent="0.2">
      <c r="H140" s="76"/>
    </row>
    <row r="141" spans="8:8" x14ac:dyDescent="0.2">
      <c r="H141" s="76"/>
    </row>
    <row r="142" spans="8:8" x14ac:dyDescent="0.2">
      <c r="H142" s="76"/>
    </row>
    <row r="143" spans="8:8" x14ac:dyDescent="0.2">
      <c r="H143" s="76"/>
    </row>
    <row r="144" spans="8:8" x14ac:dyDescent="0.2">
      <c r="H144" s="76"/>
    </row>
    <row r="145" spans="8:8" x14ac:dyDescent="0.2">
      <c r="H145" s="76"/>
    </row>
  </sheetData>
  <pageMargins left="0.5" right="0.5" top="1.74" bottom="0.21" header="0.3" footer="0.21"/>
  <pageSetup orientation="portrait" r:id="rId1"/>
  <headerFooter alignWithMargins="0">
    <oddHeader>&amp;C&amp;12Department of Human Services
State of Iowa&amp;10
Category: All
Period Ending: December 31, 2024
Type of Care: Intermediate Care Facility/ID
Location: SRC
Type of Control: Government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46"/>
  <sheetViews>
    <sheetView zoomScaleNormal="100" workbookViewId="0"/>
  </sheetViews>
  <sheetFormatPr defaultColWidth="9.109375" defaultRowHeight="11.4" x14ac:dyDescent="0.2"/>
  <cols>
    <col min="1" max="4" width="9.109375" style="71"/>
    <col min="5" max="5" width="4" style="71" customWidth="1"/>
    <col min="6" max="6" width="13.109375" style="71" bestFit="1" customWidth="1"/>
    <col min="7" max="7" width="8.5546875" style="71" bestFit="1" customWidth="1"/>
    <col min="8" max="8" width="10.5546875" style="72" bestFit="1" customWidth="1"/>
    <col min="9" max="9" width="7.33203125" style="71" bestFit="1" customWidth="1"/>
    <col min="10" max="10" width="8" style="71" bestFit="1" customWidth="1"/>
    <col min="11" max="16384" width="9.109375" style="71"/>
  </cols>
  <sheetData>
    <row r="1" spans="1:14" x14ac:dyDescent="0.2">
      <c r="A1" s="71" t="s">
        <v>37</v>
      </c>
    </row>
    <row r="2" spans="1:14" x14ac:dyDescent="0.2">
      <c r="G2" s="73" t="s">
        <v>40</v>
      </c>
      <c r="H2" s="71"/>
      <c r="I2" s="74" t="s">
        <v>11</v>
      </c>
    </row>
    <row r="3" spans="1:14" x14ac:dyDescent="0.2">
      <c r="B3" s="71" t="s">
        <v>7</v>
      </c>
      <c r="G3" s="91">
        <f>'SUM COST &amp; STATS'!A10</f>
        <v>66</v>
      </c>
      <c r="H3" s="71"/>
      <c r="I3" s="75"/>
    </row>
    <row r="4" spans="1:14" x14ac:dyDescent="0.2">
      <c r="B4" s="71" t="s">
        <v>32</v>
      </c>
      <c r="G4" s="76">
        <f>'COST &amp; STATS'!E56</f>
        <v>350967</v>
      </c>
      <c r="H4" s="71"/>
      <c r="I4" s="76">
        <f>G4/$G$3</f>
        <v>5317.681818181818</v>
      </c>
    </row>
    <row r="5" spans="1:14" x14ac:dyDescent="0.2">
      <c r="B5" s="71" t="s">
        <v>33</v>
      </c>
      <c r="G5" s="76">
        <f>'COST &amp; STATS'!F56</f>
        <v>326300</v>
      </c>
      <c r="H5" s="71"/>
      <c r="I5" s="76">
        <f>G5/$G$3</f>
        <v>4943.939393939394</v>
      </c>
    </row>
    <row r="6" spans="1:14" x14ac:dyDescent="0.2">
      <c r="B6" s="71" t="s">
        <v>48</v>
      </c>
      <c r="G6" s="76">
        <f>'COST &amp; STATS'!H56</f>
        <v>330820</v>
      </c>
      <c r="H6" s="71"/>
      <c r="I6" s="76">
        <f>G6/$G$3</f>
        <v>5012.424242424242</v>
      </c>
    </row>
    <row r="7" spans="1:14" x14ac:dyDescent="0.2">
      <c r="B7" s="71" t="s">
        <v>73</v>
      </c>
      <c r="G7" s="76">
        <f>'COST &amp; STATS'!D56</f>
        <v>966</v>
      </c>
      <c r="H7" s="71"/>
      <c r="I7" s="76">
        <f>G7/$G$3</f>
        <v>14.636363636363637</v>
      </c>
    </row>
    <row r="8" spans="1:14" x14ac:dyDescent="0.2">
      <c r="B8" s="71" t="s">
        <v>39</v>
      </c>
      <c r="G8" s="76"/>
      <c r="H8" s="71"/>
      <c r="I8" s="77">
        <f>G5/G4</f>
        <v>0.92971703892388746</v>
      </c>
    </row>
    <row r="9" spans="1:14" x14ac:dyDescent="0.2">
      <c r="H9" s="76"/>
      <c r="J9" s="75"/>
    </row>
    <row r="10" spans="1:14" ht="13.2" x14ac:dyDescent="0.2">
      <c r="F10" s="73" t="s">
        <v>12</v>
      </c>
      <c r="H10" s="87" t="s">
        <v>65</v>
      </c>
      <c r="J10" s="74" t="s">
        <v>13</v>
      </c>
    </row>
    <row r="11" spans="1:14" ht="12" x14ac:dyDescent="0.25">
      <c r="A11" s="121" t="s">
        <v>14</v>
      </c>
      <c r="H11" s="76"/>
      <c r="J11" s="75"/>
    </row>
    <row r="12" spans="1:14" x14ac:dyDescent="0.2">
      <c r="C12" s="75" t="s">
        <v>20</v>
      </c>
      <c r="F12" s="126">
        <f>'COST &amp; STATS'!K56</f>
        <v>7055568</v>
      </c>
      <c r="H12" s="78">
        <f>F12/$G$6</f>
        <v>21.327513451423734</v>
      </c>
      <c r="J12" s="79">
        <f>H12/$H$44</f>
        <v>4.7486595505593698E-2</v>
      </c>
    </row>
    <row r="13" spans="1:14" x14ac:dyDescent="0.2">
      <c r="C13" s="75" t="s">
        <v>80</v>
      </c>
      <c r="F13" s="126">
        <f>'COST &amp; STATS'!M56</f>
        <v>1696883</v>
      </c>
      <c r="H13" s="78">
        <f>F13/$G$6</f>
        <v>5.1293241037422161</v>
      </c>
      <c r="J13" s="83">
        <f>H13/$H$44</f>
        <v>1.1420653396199762E-2</v>
      </c>
    </row>
    <row r="14" spans="1:14" x14ac:dyDescent="0.2">
      <c r="C14" s="75" t="s">
        <v>43</v>
      </c>
      <c r="F14" s="127">
        <f>'COST &amp; STATS'!O56</f>
        <v>10413671</v>
      </c>
      <c r="G14" s="119"/>
      <c r="H14" s="80">
        <f>F14/$G$6</f>
        <v>31.478359833141891</v>
      </c>
      <c r="I14" s="119"/>
      <c r="J14" s="81">
        <f>H14/$H$44</f>
        <v>7.0087877050484318E-2</v>
      </c>
    </row>
    <row r="15" spans="1:14" ht="12" x14ac:dyDescent="0.25">
      <c r="D15" s="122" t="s">
        <v>26</v>
      </c>
      <c r="F15" s="126">
        <f>SUM(F12:F14)</f>
        <v>19166122</v>
      </c>
      <c r="H15" s="82">
        <f>SUM(H12:H14)</f>
        <v>57.935197388307841</v>
      </c>
      <c r="J15" s="83">
        <f>SUM(J12:J14)</f>
        <v>0.12899512595227777</v>
      </c>
      <c r="N15" s="75"/>
    </row>
    <row r="16" spans="1:14" ht="12" x14ac:dyDescent="0.25">
      <c r="A16" s="121" t="s">
        <v>19</v>
      </c>
      <c r="F16" s="126"/>
      <c r="H16" s="78"/>
      <c r="J16" s="79"/>
      <c r="N16" s="75"/>
    </row>
    <row r="17" spans="1:14" x14ac:dyDescent="0.2">
      <c r="C17" s="75" t="s">
        <v>81</v>
      </c>
      <c r="F17" s="126">
        <f>'COST &amp; STATS'!S56</f>
        <v>3167067</v>
      </c>
      <c r="H17" s="78">
        <f t="shared" ref="H17:H19" si="0">F17/$G$6</f>
        <v>9.5733843177558793</v>
      </c>
      <c r="J17" s="79">
        <f>H17/$H$44</f>
        <v>2.1315538248389658E-2</v>
      </c>
      <c r="N17" s="75"/>
    </row>
    <row r="18" spans="1:14" x14ac:dyDescent="0.2">
      <c r="C18" s="75" t="s">
        <v>82</v>
      </c>
      <c r="F18" s="126">
        <f>'COST &amp; STATS'!U56</f>
        <v>764981</v>
      </c>
      <c r="H18" s="78">
        <f t="shared" si="0"/>
        <v>2.3123783326280152</v>
      </c>
      <c r="J18" s="79">
        <f>H18/$H$44</f>
        <v>5.1486065071535804E-3</v>
      </c>
    </row>
    <row r="19" spans="1:14" x14ac:dyDescent="0.2">
      <c r="C19" s="75" t="s">
        <v>47</v>
      </c>
      <c r="F19" s="127">
        <f>'COST &amp; STATS'!W56</f>
        <v>4612255</v>
      </c>
      <c r="G19" s="119"/>
      <c r="H19" s="80">
        <f t="shared" si="0"/>
        <v>13.941886826673116</v>
      </c>
      <c r="I19" s="119"/>
      <c r="J19" s="81">
        <f>H19/$H$44</f>
        <v>3.1042190728464682E-2</v>
      </c>
    </row>
    <row r="20" spans="1:14" ht="12" x14ac:dyDescent="0.25">
      <c r="D20" s="122" t="s">
        <v>26</v>
      </c>
      <c r="F20" s="126">
        <f>SUM(F17:F19)</f>
        <v>8544303</v>
      </c>
      <c r="H20" s="82">
        <f>SUM(H17:H19)</f>
        <v>25.827649477057008</v>
      </c>
      <c r="J20" s="83">
        <f>SUM(J17:J19)</f>
        <v>5.7506335484007923E-2</v>
      </c>
      <c r="N20" s="75"/>
    </row>
    <row r="21" spans="1:14" ht="12" x14ac:dyDescent="0.25">
      <c r="A21" s="121" t="s">
        <v>22</v>
      </c>
      <c r="F21" s="126"/>
      <c r="H21" s="78"/>
      <c r="J21" s="79"/>
      <c r="N21" s="75"/>
    </row>
    <row r="22" spans="1:14" x14ac:dyDescent="0.2">
      <c r="C22" s="75" t="s">
        <v>23</v>
      </c>
      <c r="F22" s="126">
        <f>'COST &amp; STATS'!AA56</f>
        <v>3370870</v>
      </c>
      <c r="H22" s="78">
        <f t="shared" ref="H22:H26" si="1">F22/$G$6</f>
        <v>10.189438365274167</v>
      </c>
      <c r="J22" s="79">
        <f t="shared" ref="J22:J27" si="2">H22/$H$44</f>
        <v>2.26872082009472E-2</v>
      </c>
      <c r="L22" s="84"/>
      <c r="N22" s="75"/>
    </row>
    <row r="23" spans="1:14" x14ac:dyDescent="0.2">
      <c r="C23" s="75" t="s">
        <v>83</v>
      </c>
      <c r="F23" s="126">
        <f>'COST &amp; STATS'!AC56</f>
        <v>253095</v>
      </c>
      <c r="H23" s="78">
        <f t="shared" si="1"/>
        <v>0.76505350341575484</v>
      </c>
      <c r="J23" s="79">
        <f t="shared" si="2"/>
        <v>1.703423436566445E-3</v>
      </c>
      <c r="L23" s="84"/>
    </row>
    <row r="24" spans="1:14" x14ac:dyDescent="0.2">
      <c r="C24" s="75" t="s">
        <v>84</v>
      </c>
      <c r="F24" s="126">
        <f>'COST &amp; STATS'!AE56</f>
        <v>500909</v>
      </c>
      <c r="H24" s="78">
        <f t="shared" si="1"/>
        <v>1.5141436430687383</v>
      </c>
      <c r="J24" s="79">
        <f t="shared" si="2"/>
        <v>3.3713037799524342E-3</v>
      </c>
      <c r="L24" s="84"/>
    </row>
    <row r="25" spans="1:14" x14ac:dyDescent="0.2">
      <c r="C25" s="75" t="s">
        <v>24</v>
      </c>
      <c r="F25" s="126">
        <f>'COST &amp; STATS'!AG56</f>
        <v>1423375</v>
      </c>
      <c r="H25" s="78">
        <f t="shared" si="1"/>
        <v>4.3025663502811193</v>
      </c>
      <c r="J25" s="79">
        <f t="shared" si="2"/>
        <v>9.5798428812215314E-3</v>
      </c>
      <c r="L25" s="84"/>
      <c r="N25" s="75"/>
    </row>
    <row r="26" spans="1:14" x14ac:dyDescent="0.2">
      <c r="C26" s="75" t="s">
        <v>46</v>
      </c>
      <c r="F26" s="127">
        <f>'COST &amp; STATS'!AI56</f>
        <v>2892937</v>
      </c>
      <c r="H26" s="80">
        <f t="shared" si="1"/>
        <v>8.7447463877637386</v>
      </c>
      <c r="J26" s="81">
        <f t="shared" si="2"/>
        <v>1.9470541442186615E-2</v>
      </c>
      <c r="L26" s="84"/>
      <c r="N26" s="75"/>
    </row>
    <row r="27" spans="1:14" ht="12" x14ac:dyDescent="0.25">
      <c r="D27" s="122" t="s">
        <v>26</v>
      </c>
      <c r="F27" s="126">
        <f>SUM(F22:F26)</f>
        <v>8441186</v>
      </c>
      <c r="H27" s="78">
        <f>SUM(H22:H26)</f>
        <v>25.515948249803522</v>
      </c>
      <c r="J27" s="79">
        <f t="shared" si="2"/>
        <v>5.6812319740874237E-2</v>
      </c>
      <c r="N27" s="75"/>
    </row>
    <row r="28" spans="1:14" ht="12" x14ac:dyDescent="0.25">
      <c r="A28" s="121" t="s">
        <v>27</v>
      </c>
      <c r="F28" s="126"/>
      <c r="H28" s="78"/>
      <c r="J28" s="79"/>
      <c r="N28" s="75"/>
    </row>
    <row r="29" spans="1:14" x14ac:dyDescent="0.2">
      <c r="C29" s="75" t="s">
        <v>86</v>
      </c>
      <c r="F29" s="126">
        <f>'COST &amp; STATS'!AM56</f>
        <v>9383720</v>
      </c>
      <c r="H29" s="78">
        <f t="shared" ref="H29:H34" si="3">F29/$G$6</f>
        <v>28.365032343872802</v>
      </c>
      <c r="J29" s="79">
        <f t="shared" ref="J29:J35" si="4">H29/$H$44</f>
        <v>6.3155923942303405E-2</v>
      </c>
      <c r="N29" s="75"/>
    </row>
    <row r="30" spans="1:14" x14ac:dyDescent="0.2">
      <c r="C30" s="75" t="s">
        <v>87</v>
      </c>
      <c r="F30" s="126">
        <f>'COST &amp; STATS'!AO56</f>
        <v>1984084</v>
      </c>
      <c r="H30" s="78">
        <f t="shared" si="3"/>
        <v>5.9974729460129375</v>
      </c>
      <c r="J30" s="79">
        <f t="shared" si="4"/>
        <v>1.3353622891469599E-2</v>
      </c>
    </row>
    <row r="31" spans="1:14" x14ac:dyDescent="0.2">
      <c r="C31" s="75" t="s">
        <v>28</v>
      </c>
      <c r="F31" s="126">
        <f>'COST &amp; STATS'!AQ56</f>
        <v>3605201</v>
      </c>
      <c r="H31" s="78">
        <f t="shared" si="3"/>
        <v>10.897772202406143</v>
      </c>
      <c r="J31" s="79">
        <f t="shared" si="4"/>
        <v>2.4264342942107841E-2</v>
      </c>
    </row>
    <row r="32" spans="1:14" x14ac:dyDescent="0.2">
      <c r="C32" s="75" t="s">
        <v>29</v>
      </c>
      <c r="F32" s="126">
        <f>'COST &amp; STATS'!AS56</f>
        <v>2978968</v>
      </c>
      <c r="H32" s="78">
        <f t="shared" si="3"/>
        <v>9.0048001934586779</v>
      </c>
      <c r="J32" s="79">
        <f t="shared" si="4"/>
        <v>2.0049562053701057E-2</v>
      </c>
      <c r="N32" s="75"/>
    </row>
    <row r="33" spans="1:14" x14ac:dyDescent="0.2">
      <c r="C33" s="75" t="s">
        <v>63</v>
      </c>
      <c r="F33" s="126">
        <f>'COST &amp; STATS'!AU56</f>
        <v>341678</v>
      </c>
      <c r="H33" s="78">
        <f t="shared" si="3"/>
        <v>1.0328214739133064</v>
      </c>
      <c r="J33" s="79">
        <f t="shared" si="4"/>
        <v>2.2996199567717648E-3</v>
      </c>
      <c r="N33" s="75"/>
    </row>
    <row r="34" spans="1:14" x14ac:dyDescent="0.2">
      <c r="C34" s="75" t="s">
        <v>44</v>
      </c>
      <c r="F34" s="127">
        <f>'COST &amp; STATS'!AW56</f>
        <v>788949</v>
      </c>
      <c r="H34" s="80">
        <f t="shared" si="3"/>
        <v>2.3848286077020737</v>
      </c>
      <c r="J34" s="81">
        <f t="shared" si="4"/>
        <v>5.3099200571155502E-3</v>
      </c>
      <c r="N34" s="75"/>
    </row>
    <row r="35" spans="1:14" ht="12" x14ac:dyDescent="0.25">
      <c r="D35" s="122" t="s">
        <v>26</v>
      </c>
      <c r="F35" s="126">
        <f>SUM(F29:F34)</f>
        <v>19082600</v>
      </c>
      <c r="H35" s="78">
        <f>SUM(H29:H34)</f>
        <v>57.682727767365947</v>
      </c>
      <c r="J35" s="85">
        <f t="shared" si="4"/>
        <v>0.12843299184346924</v>
      </c>
      <c r="N35" s="75"/>
    </row>
    <row r="36" spans="1:14" ht="12" x14ac:dyDescent="0.25">
      <c r="A36" s="121" t="s">
        <v>79</v>
      </c>
      <c r="F36" s="126"/>
      <c r="H36" s="78"/>
      <c r="J36" s="85"/>
      <c r="N36" s="75"/>
    </row>
    <row r="37" spans="1:14" x14ac:dyDescent="0.2">
      <c r="C37" s="75" t="s">
        <v>88</v>
      </c>
      <c r="F37" s="126">
        <f>'COST &amp; STATS'!BA56</f>
        <v>68196644</v>
      </c>
      <c r="H37" s="78">
        <f t="shared" ref="H37:H41" si="5">F37/$G$6</f>
        <v>206.1442597182758</v>
      </c>
      <c r="J37" s="79">
        <f t="shared" ref="J37:J44" si="6">H37/$H$44</f>
        <v>0.45898876581828335</v>
      </c>
      <c r="N37" s="75"/>
    </row>
    <row r="38" spans="1:14" x14ac:dyDescent="0.2">
      <c r="C38" s="75" t="s">
        <v>89</v>
      </c>
      <c r="F38" s="126">
        <f>'COST &amp; STATS'!BC56</f>
        <v>16087225</v>
      </c>
      <c r="H38" s="78">
        <f t="shared" si="5"/>
        <v>48.628332628015237</v>
      </c>
      <c r="J38" s="79">
        <f t="shared" si="6"/>
        <v>0.10827300458056313</v>
      </c>
    </row>
    <row r="39" spans="1:14" x14ac:dyDescent="0.2">
      <c r="C39" s="75" t="s">
        <v>53</v>
      </c>
      <c r="F39" s="126">
        <f>'COST &amp; STATS'!BE56</f>
        <v>4811283</v>
      </c>
      <c r="H39" s="78">
        <f t="shared" si="5"/>
        <v>14.543507043105011</v>
      </c>
      <c r="J39" s="79">
        <f t="shared" si="6"/>
        <v>3.2381723155944266E-2</v>
      </c>
    </row>
    <row r="40" spans="1:14" x14ac:dyDescent="0.2">
      <c r="C40" s="75" t="s">
        <v>90</v>
      </c>
      <c r="F40" s="126">
        <f>'COST &amp; STATS'!BG56</f>
        <v>1675253</v>
      </c>
      <c r="H40" s="78">
        <f t="shared" si="5"/>
        <v>5.0639411160147514</v>
      </c>
      <c r="J40" s="79">
        <f t="shared" si="6"/>
        <v>1.1275075455375438E-2</v>
      </c>
      <c r="N40" s="75"/>
    </row>
    <row r="41" spans="1:14" x14ac:dyDescent="0.2">
      <c r="C41" s="75" t="s">
        <v>91</v>
      </c>
      <c r="F41" s="127">
        <f>'COST &amp; STATS'!BI56</f>
        <v>2575587</v>
      </c>
      <c r="H41" s="80">
        <f t="shared" si="5"/>
        <v>7.7854633939906899</v>
      </c>
      <c r="J41" s="81">
        <f t="shared" si="6"/>
        <v>1.7334657969204685E-2</v>
      </c>
      <c r="N41" s="75"/>
    </row>
    <row r="42" spans="1:14" ht="12" x14ac:dyDescent="0.25">
      <c r="D42" s="122" t="s">
        <v>26</v>
      </c>
      <c r="F42" s="128">
        <f>SUM(F37:F41)</f>
        <v>93345992</v>
      </c>
      <c r="H42" s="86">
        <f>SUM(H37:H41)</f>
        <v>282.16550389940153</v>
      </c>
      <c r="J42" s="123">
        <f t="shared" si="6"/>
        <v>0.62825322697937092</v>
      </c>
      <c r="N42" s="75"/>
    </row>
    <row r="43" spans="1:14" x14ac:dyDescent="0.2">
      <c r="F43" s="126"/>
      <c r="H43" s="118"/>
      <c r="J43" s="124"/>
      <c r="N43" s="75"/>
    </row>
    <row r="44" spans="1:14" ht="12.6" thickBot="1" x14ac:dyDescent="0.3">
      <c r="B44" s="121" t="s">
        <v>85</v>
      </c>
      <c r="F44" s="129">
        <f>F42+F35+F27+F20+F15</f>
        <v>148580203</v>
      </c>
      <c r="G44" s="119"/>
      <c r="H44" s="120">
        <f>H42+H35+H27+H20+H15</f>
        <v>449.1270267819358</v>
      </c>
      <c r="I44" s="119"/>
      <c r="J44" s="125">
        <f t="shared" si="6"/>
        <v>1</v>
      </c>
      <c r="N44" s="75"/>
    </row>
    <row r="45" spans="1:14" ht="12" thickTop="1" x14ac:dyDescent="0.2">
      <c r="H45" s="76"/>
    </row>
    <row r="46" spans="1:14" ht="13.2" x14ac:dyDescent="0.2">
      <c r="A46" s="89" t="s">
        <v>69</v>
      </c>
      <c r="H46" s="76"/>
    </row>
    <row r="47" spans="1:14" x14ac:dyDescent="0.2">
      <c r="H47" s="76"/>
    </row>
    <row r="48" spans="1:14" x14ac:dyDescent="0.2">
      <c r="A48" s="71" t="s">
        <v>15</v>
      </c>
      <c r="H48" s="76"/>
    </row>
    <row r="49" spans="1:8" x14ac:dyDescent="0.2">
      <c r="A49" s="71" t="s">
        <v>16</v>
      </c>
      <c r="H49" s="76"/>
    </row>
    <row r="50" spans="1:8" x14ac:dyDescent="0.2">
      <c r="A50" s="71" t="s">
        <v>17</v>
      </c>
      <c r="H50" s="76"/>
    </row>
    <row r="51" spans="1:8" x14ac:dyDescent="0.2">
      <c r="H51" s="76"/>
    </row>
    <row r="52" spans="1:8" x14ac:dyDescent="0.2">
      <c r="A52" s="71" t="s">
        <v>72</v>
      </c>
      <c r="H52" s="76"/>
    </row>
    <row r="53" spans="1:8" x14ac:dyDescent="0.2">
      <c r="A53" s="71" t="s">
        <v>18</v>
      </c>
      <c r="H53" s="76"/>
    </row>
    <row r="54" spans="1:8" x14ac:dyDescent="0.2">
      <c r="H54" s="76"/>
    </row>
    <row r="55" spans="1:8" x14ac:dyDescent="0.2">
      <c r="H55" s="76"/>
    </row>
    <row r="56" spans="1:8" x14ac:dyDescent="0.2">
      <c r="H56" s="76"/>
    </row>
    <row r="57" spans="1:8" x14ac:dyDescent="0.2">
      <c r="H57" s="76"/>
    </row>
    <row r="58" spans="1:8" x14ac:dyDescent="0.2">
      <c r="H58" s="76"/>
    </row>
    <row r="59" spans="1:8" x14ac:dyDescent="0.2">
      <c r="H59" s="76"/>
    </row>
    <row r="60" spans="1:8" x14ac:dyDescent="0.2">
      <c r="H60" s="76"/>
    </row>
    <row r="61" spans="1:8" x14ac:dyDescent="0.2">
      <c r="H61" s="76"/>
    </row>
    <row r="62" spans="1:8" x14ac:dyDescent="0.2">
      <c r="H62" s="76"/>
    </row>
    <row r="63" spans="1:8" x14ac:dyDescent="0.2">
      <c r="H63" s="76"/>
    </row>
    <row r="64" spans="1:8" x14ac:dyDescent="0.2">
      <c r="H64" s="76"/>
    </row>
    <row r="65" spans="8:8" x14ac:dyDescent="0.2">
      <c r="H65" s="76"/>
    </row>
    <row r="66" spans="8:8" x14ac:dyDescent="0.2">
      <c r="H66" s="76"/>
    </row>
    <row r="67" spans="8:8" x14ac:dyDescent="0.2">
      <c r="H67" s="76"/>
    </row>
    <row r="68" spans="8:8" x14ac:dyDescent="0.2">
      <c r="H68" s="76"/>
    </row>
    <row r="69" spans="8:8" x14ac:dyDescent="0.2">
      <c r="H69" s="76"/>
    </row>
    <row r="70" spans="8:8" x14ac:dyDescent="0.2">
      <c r="H70" s="76"/>
    </row>
    <row r="71" spans="8:8" x14ac:dyDescent="0.2">
      <c r="H71" s="76"/>
    </row>
    <row r="72" spans="8:8" x14ac:dyDescent="0.2">
      <c r="H72" s="76"/>
    </row>
    <row r="73" spans="8:8" x14ac:dyDescent="0.2">
      <c r="H73" s="76"/>
    </row>
    <row r="74" spans="8:8" x14ac:dyDescent="0.2">
      <c r="H74" s="76"/>
    </row>
    <row r="75" spans="8:8" x14ac:dyDescent="0.2">
      <c r="H75" s="76"/>
    </row>
    <row r="76" spans="8:8" x14ac:dyDescent="0.2">
      <c r="H76" s="76"/>
    </row>
    <row r="77" spans="8:8" x14ac:dyDescent="0.2">
      <c r="H77" s="76"/>
    </row>
    <row r="78" spans="8:8" x14ac:dyDescent="0.2">
      <c r="H78" s="76"/>
    </row>
    <row r="79" spans="8:8" x14ac:dyDescent="0.2">
      <c r="H79" s="76"/>
    </row>
    <row r="80" spans="8:8" x14ac:dyDescent="0.2">
      <c r="H80" s="76"/>
    </row>
    <row r="81" spans="8:8" x14ac:dyDescent="0.2">
      <c r="H81" s="76"/>
    </row>
    <row r="82" spans="8:8" x14ac:dyDescent="0.2">
      <c r="H82" s="76"/>
    </row>
    <row r="83" spans="8:8" x14ac:dyDescent="0.2">
      <c r="H83" s="76"/>
    </row>
    <row r="84" spans="8:8" x14ac:dyDescent="0.2">
      <c r="H84" s="76"/>
    </row>
    <row r="85" spans="8:8" x14ac:dyDescent="0.2">
      <c r="H85" s="76"/>
    </row>
    <row r="86" spans="8:8" x14ac:dyDescent="0.2">
      <c r="H86" s="76"/>
    </row>
    <row r="87" spans="8:8" x14ac:dyDescent="0.2">
      <c r="H87" s="76"/>
    </row>
    <row r="88" spans="8:8" x14ac:dyDescent="0.2">
      <c r="H88" s="76"/>
    </row>
    <row r="89" spans="8:8" x14ac:dyDescent="0.2">
      <c r="H89" s="76"/>
    </row>
    <row r="90" spans="8:8" x14ac:dyDescent="0.2">
      <c r="H90" s="76"/>
    </row>
    <row r="91" spans="8:8" x14ac:dyDescent="0.2">
      <c r="H91" s="76"/>
    </row>
    <row r="92" spans="8:8" x14ac:dyDescent="0.2">
      <c r="H92" s="76"/>
    </row>
    <row r="93" spans="8:8" x14ac:dyDescent="0.2">
      <c r="H93" s="76"/>
    </row>
    <row r="94" spans="8:8" x14ac:dyDescent="0.2">
      <c r="H94" s="76"/>
    </row>
    <row r="95" spans="8:8" x14ac:dyDescent="0.2">
      <c r="H95" s="76"/>
    </row>
    <row r="96" spans="8:8" x14ac:dyDescent="0.2">
      <c r="H96" s="76"/>
    </row>
    <row r="97" spans="8:8" x14ac:dyDescent="0.2">
      <c r="H97" s="76"/>
    </row>
    <row r="98" spans="8:8" x14ac:dyDescent="0.2">
      <c r="H98" s="76"/>
    </row>
    <row r="99" spans="8:8" x14ac:dyDescent="0.2">
      <c r="H99" s="76"/>
    </row>
    <row r="100" spans="8:8" x14ac:dyDescent="0.2">
      <c r="H100" s="76"/>
    </row>
    <row r="101" spans="8:8" x14ac:dyDescent="0.2">
      <c r="H101" s="76"/>
    </row>
    <row r="102" spans="8:8" x14ac:dyDescent="0.2">
      <c r="H102" s="76"/>
    </row>
    <row r="103" spans="8:8" x14ac:dyDescent="0.2">
      <c r="H103" s="76"/>
    </row>
    <row r="104" spans="8:8" x14ac:dyDescent="0.2">
      <c r="H104" s="76"/>
    </row>
    <row r="105" spans="8:8" x14ac:dyDescent="0.2">
      <c r="H105" s="76"/>
    </row>
    <row r="106" spans="8:8" x14ac:dyDescent="0.2">
      <c r="H106" s="76"/>
    </row>
    <row r="107" spans="8:8" x14ac:dyDescent="0.2">
      <c r="H107" s="76"/>
    </row>
    <row r="108" spans="8:8" x14ac:dyDescent="0.2">
      <c r="H108" s="76"/>
    </row>
    <row r="109" spans="8:8" x14ac:dyDescent="0.2">
      <c r="H109" s="76"/>
    </row>
    <row r="110" spans="8:8" x14ac:dyDescent="0.2">
      <c r="H110" s="76"/>
    </row>
    <row r="111" spans="8:8" x14ac:dyDescent="0.2">
      <c r="H111" s="76"/>
    </row>
    <row r="112" spans="8:8" x14ac:dyDescent="0.2">
      <c r="H112" s="76"/>
    </row>
    <row r="113" spans="8:8" x14ac:dyDescent="0.2">
      <c r="H113" s="76"/>
    </row>
    <row r="114" spans="8:8" x14ac:dyDescent="0.2">
      <c r="H114" s="76"/>
    </row>
    <row r="115" spans="8:8" x14ac:dyDescent="0.2">
      <c r="H115" s="76"/>
    </row>
    <row r="116" spans="8:8" x14ac:dyDescent="0.2">
      <c r="H116" s="76"/>
    </row>
    <row r="117" spans="8:8" x14ac:dyDescent="0.2">
      <c r="H117" s="76"/>
    </row>
    <row r="118" spans="8:8" x14ac:dyDescent="0.2">
      <c r="H118" s="76"/>
    </row>
    <row r="119" spans="8:8" x14ac:dyDescent="0.2">
      <c r="H119" s="76"/>
    </row>
    <row r="120" spans="8:8" x14ac:dyDescent="0.2">
      <c r="H120" s="76"/>
    </row>
    <row r="121" spans="8:8" x14ac:dyDescent="0.2">
      <c r="H121" s="76"/>
    </row>
    <row r="122" spans="8:8" x14ac:dyDescent="0.2">
      <c r="H122" s="76"/>
    </row>
    <row r="123" spans="8:8" x14ac:dyDescent="0.2">
      <c r="H123" s="76"/>
    </row>
    <row r="124" spans="8:8" x14ac:dyDescent="0.2">
      <c r="H124" s="76"/>
    </row>
    <row r="125" spans="8:8" x14ac:dyDescent="0.2">
      <c r="H125" s="76"/>
    </row>
    <row r="126" spans="8:8" x14ac:dyDescent="0.2">
      <c r="H126" s="76"/>
    </row>
    <row r="127" spans="8:8" x14ac:dyDescent="0.2">
      <c r="H127" s="76"/>
    </row>
    <row r="128" spans="8:8" x14ac:dyDescent="0.2">
      <c r="H128" s="76"/>
    </row>
    <row r="129" spans="8:8" x14ac:dyDescent="0.2">
      <c r="H129" s="76"/>
    </row>
    <row r="130" spans="8:8" x14ac:dyDescent="0.2">
      <c r="H130" s="76"/>
    </row>
    <row r="131" spans="8:8" x14ac:dyDescent="0.2">
      <c r="H131" s="76"/>
    </row>
    <row r="132" spans="8:8" x14ac:dyDescent="0.2">
      <c r="H132" s="76"/>
    </row>
    <row r="133" spans="8:8" x14ac:dyDescent="0.2">
      <c r="H133" s="76"/>
    </row>
    <row r="134" spans="8:8" x14ac:dyDescent="0.2">
      <c r="H134" s="76"/>
    </row>
    <row r="135" spans="8:8" x14ac:dyDescent="0.2">
      <c r="H135" s="76"/>
    </row>
    <row r="136" spans="8:8" x14ac:dyDescent="0.2">
      <c r="H136" s="76"/>
    </row>
    <row r="137" spans="8:8" x14ac:dyDescent="0.2">
      <c r="H137" s="76"/>
    </row>
    <row r="138" spans="8:8" x14ac:dyDescent="0.2">
      <c r="H138" s="76"/>
    </row>
    <row r="139" spans="8:8" x14ac:dyDescent="0.2">
      <c r="H139" s="76"/>
    </row>
    <row r="140" spans="8:8" x14ac:dyDescent="0.2">
      <c r="H140" s="76"/>
    </row>
    <row r="141" spans="8:8" x14ac:dyDescent="0.2">
      <c r="H141" s="76"/>
    </row>
    <row r="142" spans="8:8" x14ac:dyDescent="0.2">
      <c r="H142" s="76"/>
    </row>
    <row r="143" spans="8:8" x14ac:dyDescent="0.2">
      <c r="H143" s="76"/>
    </row>
    <row r="144" spans="8:8" x14ac:dyDescent="0.2">
      <c r="H144" s="76"/>
    </row>
    <row r="145" spans="8:8" x14ac:dyDescent="0.2">
      <c r="H145" s="76"/>
    </row>
    <row r="146" spans="8:8" x14ac:dyDescent="0.2">
      <c r="H146" s="76"/>
    </row>
  </sheetData>
  <phoneticPr fontId="0" type="noConversion"/>
  <pageMargins left="0.5" right="0.5" top="1.74" bottom="0.21" header="0.3" footer="0.21"/>
  <pageSetup orientation="portrait" r:id="rId1"/>
  <headerFooter alignWithMargins="0">
    <oddHeader>&amp;C&amp;12Department of Human Services
State of Iowa&amp;10
Category: All
Period Ending: December 31, 2024
Type of Care: Intermediate Care Facility/ID
Location: All
Type of Control: All
(Excluding State Owned Resource Centers)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I11"/>
  <sheetViews>
    <sheetView workbookViewId="0">
      <selection activeCell="A8" sqref="A8"/>
    </sheetView>
  </sheetViews>
  <sheetFormatPr defaultRowHeight="13.2" x14ac:dyDescent="0.25"/>
  <cols>
    <col min="1" max="1" width="11.88671875" customWidth="1"/>
    <col min="2" max="2" width="9.44140625" customWidth="1"/>
    <col min="5" max="5" width="3.5546875" customWidth="1"/>
    <col min="8" max="8" width="10.5546875" customWidth="1"/>
    <col min="9" max="9" width="12.109375" customWidth="1"/>
  </cols>
  <sheetData>
    <row r="4" spans="1:9" x14ac:dyDescent="0.25">
      <c r="F4" s="109" t="s">
        <v>78</v>
      </c>
      <c r="G4" s="109" t="s">
        <v>78</v>
      </c>
    </row>
    <row r="5" spans="1:9" ht="13.8" thickBot="1" x14ac:dyDescent="0.3">
      <c r="E5" s="4"/>
      <c r="F5" s="3">
        <v>2025</v>
      </c>
      <c r="G5" s="3">
        <v>2026</v>
      </c>
      <c r="H5" s="3" t="s">
        <v>30</v>
      </c>
      <c r="I5" s="3" t="s">
        <v>31</v>
      </c>
    </row>
    <row r="6" spans="1:9" ht="15.6" x14ac:dyDescent="0.25">
      <c r="A6" t="s">
        <v>70</v>
      </c>
    </row>
    <row r="7" spans="1:9" x14ac:dyDescent="0.25">
      <c r="A7" s="5">
        <v>45291</v>
      </c>
      <c r="F7" s="95">
        <v>457.31</v>
      </c>
      <c r="G7" s="64"/>
      <c r="H7" s="64"/>
    </row>
    <row r="8" spans="1:9" x14ac:dyDescent="0.25">
      <c r="A8" s="5">
        <v>45657</v>
      </c>
      <c r="F8" s="64"/>
      <c r="G8" s="108">
        <f>'SUM COST &amp; STATS'!D20</f>
        <v>487.80908469945354</v>
      </c>
      <c r="H8" s="64">
        <f>G8-F7</f>
        <v>30.499084699453533</v>
      </c>
      <c r="I8" s="22">
        <f>H8/F7</f>
        <v>6.6692363384692074E-2</v>
      </c>
    </row>
    <row r="11" spans="1:9" ht="15.6" x14ac:dyDescent="0.25">
      <c r="A11" s="90" t="s">
        <v>71</v>
      </c>
    </row>
  </sheetData>
  <phoneticPr fontId="0" type="noConversion"/>
  <pageMargins left="0.75" right="0.75" top="1" bottom="1" header="0.5" footer="0.5"/>
  <pageSetup orientation="portrait" r:id="rId1"/>
  <headerFooter alignWithMargins="0">
    <oddHeader>&amp;LIOWA DEPARTMENT OF HUMAN SERVICES
Division of Medical Services
Change in Maximum Payment Rates- ICF/ID
Period December 31, 2023 vs December 31, 2024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7"/>
  <sheetViews>
    <sheetView workbookViewId="0"/>
  </sheetViews>
  <sheetFormatPr defaultColWidth="8.88671875" defaultRowHeight="13.2" x14ac:dyDescent="0.25"/>
  <cols>
    <col min="1" max="1" width="32.88671875" style="162" bestFit="1" customWidth="1"/>
    <col min="2" max="2" width="23.6640625" style="162" bestFit="1" customWidth="1"/>
    <col min="3" max="3" width="10.33203125" style="162" bestFit="1" customWidth="1"/>
    <col min="4" max="4" width="15.21875" style="162" bestFit="1" customWidth="1"/>
    <col min="5" max="5" width="14.44140625" style="162" bestFit="1" customWidth="1"/>
    <col min="6" max="6" width="14.5546875" style="162" bestFit="1" customWidth="1"/>
    <col min="7" max="7" width="11.109375" style="162" bestFit="1" customWidth="1"/>
    <col min="8" max="8" width="17.77734375" style="162" bestFit="1" customWidth="1"/>
    <col min="9" max="9" width="19" style="162" bestFit="1" customWidth="1"/>
    <col min="10" max="10" width="12.21875" style="162" bestFit="1" customWidth="1"/>
    <col min="11" max="11" width="25" style="162" bestFit="1" customWidth="1"/>
    <col min="12" max="13" width="25.21875" style="162" bestFit="1" customWidth="1"/>
    <col min="14" max="14" width="21.109375" style="162" bestFit="1" customWidth="1"/>
    <col min="15" max="15" width="19.77734375" style="162" bestFit="1" customWidth="1"/>
    <col min="16" max="16" width="31.33203125" style="162" bestFit="1" customWidth="1"/>
    <col min="17" max="17" width="12.88671875" style="162" bestFit="1" customWidth="1"/>
    <col min="18" max="18" width="11.77734375" style="162" bestFit="1" customWidth="1"/>
    <col min="19" max="19" width="24" style="162" bestFit="1" customWidth="1"/>
    <col min="20" max="20" width="26.109375" style="162" bestFit="1" customWidth="1"/>
    <col min="21" max="21" width="22.6640625" style="162" bestFit="1" customWidth="1"/>
    <col min="22" max="22" width="26.77734375" style="162" bestFit="1" customWidth="1"/>
    <col min="23" max="16384" width="8.88671875" style="162"/>
  </cols>
  <sheetData>
    <row r="1" spans="1:22" ht="13.8" x14ac:dyDescent="0.25">
      <c r="A1" s="161" t="s">
        <v>112</v>
      </c>
      <c r="B1" s="161" t="s">
        <v>113</v>
      </c>
      <c r="C1" s="161" t="s">
        <v>114</v>
      </c>
      <c r="D1" s="161" t="s">
        <v>115</v>
      </c>
      <c r="E1" s="161" t="s">
        <v>116</v>
      </c>
      <c r="F1" s="161" t="s">
        <v>117</v>
      </c>
      <c r="G1" s="161" t="s">
        <v>128</v>
      </c>
      <c r="H1" s="161" t="s">
        <v>129</v>
      </c>
      <c r="I1" s="161" t="s">
        <v>130</v>
      </c>
      <c r="J1" s="161" t="s">
        <v>467</v>
      </c>
      <c r="K1" s="161" t="s">
        <v>131</v>
      </c>
      <c r="L1" s="161" t="s">
        <v>132</v>
      </c>
      <c r="M1" s="161" t="s">
        <v>122</v>
      </c>
      <c r="N1" s="161" t="s">
        <v>123</v>
      </c>
      <c r="O1" s="161" t="s">
        <v>124</v>
      </c>
      <c r="P1" s="161" t="s">
        <v>125</v>
      </c>
      <c r="Q1" s="161" t="s">
        <v>126</v>
      </c>
      <c r="R1" s="161" t="s">
        <v>127</v>
      </c>
      <c r="S1" s="161" t="s">
        <v>118</v>
      </c>
      <c r="T1" s="161" t="s">
        <v>119</v>
      </c>
      <c r="U1" s="161" t="s">
        <v>120</v>
      </c>
      <c r="V1" s="161" t="s">
        <v>121</v>
      </c>
    </row>
    <row r="2" spans="1:22" ht="13.8" x14ac:dyDescent="0.25">
      <c r="A2" s="163" t="s">
        <v>133</v>
      </c>
      <c r="B2" s="163" t="s">
        <v>133</v>
      </c>
      <c r="C2" s="164">
        <v>45473</v>
      </c>
      <c r="D2" s="165">
        <v>24</v>
      </c>
      <c r="E2" s="165">
        <v>24</v>
      </c>
      <c r="F2" s="165">
        <v>8784</v>
      </c>
      <c r="G2" s="165">
        <v>8251</v>
      </c>
      <c r="H2" s="165">
        <v>895</v>
      </c>
      <c r="I2" s="165">
        <v>7356</v>
      </c>
      <c r="J2" s="165">
        <v>8251</v>
      </c>
      <c r="K2" s="165">
        <v>0</v>
      </c>
      <c r="L2" s="165">
        <v>0</v>
      </c>
      <c r="M2" s="165">
        <v>0</v>
      </c>
      <c r="N2" s="165">
        <v>0</v>
      </c>
      <c r="O2" s="165">
        <v>0</v>
      </c>
      <c r="P2" s="165">
        <v>0</v>
      </c>
      <c r="Q2" s="165">
        <v>0</v>
      </c>
      <c r="R2" s="165">
        <v>0</v>
      </c>
      <c r="S2" s="165">
        <v>0</v>
      </c>
      <c r="T2" s="165">
        <v>3</v>
      </c>
      <c r="U2" s="165">
        <v>0</v>
      </c>
      <c r="V2" s="165">
        <v>31</v>
      </c>
    </row>
    <row r="3" spans="1:22" ht="13.8" x14ac:dyDescent="0.25">
      <c r="A3" s="163" t="s">
        <v>134</v>
      </c>
      <c r="B3" s="163" t="s">
        <v>134</v>
      </c>
      <c r="C3" s="164">
        <v>45473</v>
      </c>
      <c r="D3" s="165">
        <v>24</v>
      </c>
      <c r="E3" s="165">
        <v>24</v>
      </c>
      <c r="F3" s="165">
        <v>8784</v>
      </c>
      <c r="G3" s="165">
        <v>8784</v>
      </c>
      <c r="H3" s="165">
        <v>366</v>
      </c>
      <c r="I3" s="165">
        <v>8418</v>
      </c>
      <c r="J3" s="165">
        <v>8784</v>
      </c>
      <c r="K3" s="165">
        <v>0</v>
      </c>
      <c r="L3" s="165">
        <v>0</v>
      </c>
      <c r="M3" s="165">
        <v>0</v>
      </c>
      <c r="N3" s="165">
        <v>0</v>
      </c>
      <c r="O3" s="165">
        <v>0</v>
      </c>
      <c r="P3" s="165">
        <v>0</v>
      </c>
      <c r="Q3" s="165">
        <v>0</v>
      </c>
      <c r="R3" s="165">
        <v>0</v>
      </c>
      <c r="S3" s="165">
        <v>1</v>
      </c>
      <c r="T3" s="165">
        <v>1</v>
      </c>
      <c r="U3" s="165">
        <v>137</v>
      </c>
      <c r="V3" s="165">
        <v>0</v>
      </c>
    </row>
    <row r="4" spans="1:22" ht="13.8" x14ac:dyDescent="0.25">
      <c r="A4" s="163" t="s">
        <v>135</v>
      </c>
      <c r="B4" s="163" t="s">
        <v>134</v>
      </c>
      <c r="C4" s="164">
        <v>45473</v>
      </c>
      <c r="D4" s="165">
        <v>8</v>
      </c>
      <c r="E4" s="165">
        <v>8</v>
      </c>
      <c r="F4" s="165">
        <v>2928</v>
      </c>
      <c r="G4" s="165">
        <v>2928</v>
      </c>
      <c r="H4" s="165">
        <v>732</v>
      </c>
      <c r="I4" s="165">
        <v>2196</v>
      </c>
      <c r="J4" s="165">
        <v>2928</v>
      </c>
      <c r="K4" s="165">
        <v>0</v>
      </c>
      <c r="L4" s="165">
        <v>0</v>
      </c>
      <c r="M4" s="165">
        <v>0</v>
      </c>
      <c r="N4" s="165">
        <v>0</v>
      </c>
      <c r="O4" s="165">
        <v>0</v>
      </c>
      <c r="P4" s="165">
        <v>0</v>
      </c>
      <c r="Q4" s="165">
        <v>0</v>
      </c>
      <c r="R4" s="165">
        <v>0</v>
      </c>
      <c r="S4" s="165">
        <v>1</v>
      </c>
      <c r="T4" s="165">
        <v>1</v>
      </c>
      <c r="U4" s="165">
        <v>283</v>
      </c>
      <c r="V4" s="165">
        <v>0</v>
      </c>
    </row>
    <row r="5" spans="1:22" ht="13.8" x14ac:dyDescent="0.25">
      <c r="A5" s="163" t="s">
        <v>136</v>
      </c>
      <c r="B5" s="163" t="s">
        <v>137</v>
      </c>
      <c r="C5" s="164">
        <v>45473</v>
      </c>
      <c r="D5" s="165">
        <v>16</v>
      </c>
      <c r="E5" s="165">
        <v>16</v>
      </c>
      <c r="F5" s="165">
        <v>5856</v>
      </c>
      <c r="G5" s="165">
        <v>5727</v>
      </c>
      <c r="H5" s="165">
        <v>0</v>
      </c>
      <c r="I5" s="165">
        <v>5727</v>
      </c>
      <c r="J5" s="165">
        <v>5727</v>
      </c>
      <c r="K5" s="165">
        <v>0</v>
      </c>
      <c r="L5" s="165">
        <v>0</v>
      </c>
      <c r="M5" s="165">
        <v>0</v>
      </c>
      <c r="N5" s="165">
        <v>0</v>
      </c>
      <c r="O5" s="165">
        <v>0</v>
      </c>
      <c r="P5" s="165">
        <v>0</v>
      </c>
      <c r="Q5" s="165">
        <v>0</v>
      </c>
      <c r="R5" s="165">
        <v>0</v>
      </c>
      <c r="S5" s="165">
        <v>0</v>
      </c>
      <c r="T5" s="165">
        <v>1</v>
      </c>
      <c r="U5" s="165">
        <v>68</v>
      </c>
      <c r="V5" s="165">
        <v>129</v>
      </c>
    </row>
    <row r="6" spans="1:22" ht="13.8" x14ac:dyDescent="0.25">
      <c r="A6" s="163" t="s">
        <v>138</v>
      </c>
      <c r="B6" s="163" t="s">
        <v>139</v>
      </c>
      <c r="C6" s="164">
        <v>45473</v>
      </c>
      <c r="D6" s="165">
        <v>12</v>
      </c>
      <c r="E6" s="165">
        <v>12</v>
      </c>
      <c r="F6" s="165">
        <v>4392</v>
      </c>
      <c r="G6" s="165">
        <v>4196</v>
      </c>
      <c r="H6" s="165">
        <v>0</v>
      </c>
      <c r="I6" s="165">
        <v>4196</v>
      </c>
      <c r="J6" s="165">
        <v>4196</v>
      </c>
      <c r="K6" s="165">
        <v>0</v>
      </c>
      <c r="L6" s="165">
        <v>0</v>
      </c>
      <c r="M6" s="165">
        <v>0</v>
      </c>
      <c r="N6" s="165">
        <v>0</v>
      </c>
      <c r="O6" s="165">
        <v>0</v>
      </c>
      <c r="P6" s="165">
        <v>0</v>
      </c>
      <c r="Q6" s="165">
        <v>0</v>
      </c>
      <c r="R6" s="165">
        <v>0</v>
      </c>
      <c r="S6" s="165">
        <v>1</v>
      </c>
      <c r="T6" s="165">
        <v>0</v>
      </c>
      <c r="U6" s="165">
        <v>8</v>
      </c>
      <c r="V6" s="165">
        <v>0</v>
      </c>
    </row>
    <row r="7" spans="1:22" ht="13.8" x14ac:dyDescent="0.25">
      <c r="A7" s="163" t="s">
        <v>140</v>
      </c>
      <c r="B7" s="163" t="s">
        <v>139</v>
      </c>
      <c r="C7" s="164">
        <v>45473</v>
      </c>
      <c r="D7" s="165">
        <v>5</v>
      </c>
      <c r="E7" s="165">
        <v>5</v>
      </c>
      <c r="F7" s="165">
        <v>1830</v>
      </c>
      <c r="G7" s="165">
        <v>1830</v>
      </c>
      <c r="H7" s="165">
        <v>0</v>
      </c>
      <c r="I7" s="165">
        <v>1830</v>
      </c>
      <c r="J7" s="165">
        <v>1830</v>
      </c>
      <c r="K7" s="165">
        <v>0</v>
      </c>
      <c r="L7" s="165">
        <v>0</v>
      </c>
      <c r="M7" s="165">
        <v>0</v>
      </c>
      <c r="N7" s="165">
        <v>0</v>
      </c>
      <c r="O7" s="165">
        <v>0</v>
      </c>
      <c r="P7" s="165">
        <v>0</v>
      </c>
      <c r="Q7" s="165">
        <v>0</v>
      </c>
      <c r="R7" s="165">
        <v>0</v>
      </c>
      <c r="S7" s="165">
        <v>0</v>
      </c>
      <c r="T7" s="165">
        <v>0</v>
      </c>
      <c r="U7" s="165">
        <v>20</v>
      </c>
      <c r="V7" s="165">
        <v>0</v>
      </c>
    </row>
    <row r="8" spans="1:22" ht="13.8" x14ac:dyDescent="0.25">
      <c r="A8" s="163" t="s">
        <v>141</v>
      </c>
      <c r="B8" s="163" t="s">
        <v>141</v>
      </c>
      <c r="C8" s="164">
        <v>45473</v>
      </c>
      <c r="D8" s="165">
        <v>48</v>
      </c>
      <c r="E8" s="165">
        <v>48</v>
      </c>
      <c r="F8" s="165">
        <v>17568</v>
      </c>
      <c r="G8" s="165">
        <v>17249</v>
      </c>
      <c r="H8" s="165">
        <v>2130</v>
      </c>
      <c r="I8" s="165">
        <v>15119</v>
      </c>
      <c r="J8" s="165">
        <v>17249</v>
      </c>
      <c r="K8" s="165">
        <v>0</v>
      </c>
      <c r="L8" s="165">
        <v>0</v>
      </c>
      <c r="M8" s="165">
        <v>0</v>
      </c>
      <c r="N8" s="165">
        <v>0</v>
      </c>
      <c r="O8" s="165">
        <v>0</v>
      </c>
      <c r="P8" s="165">
        <v>0</v>
      </c>
      <c r="Q8" s="165">
        <v>0</v>
      </c>
      <c r="R8" s="165">
        <v>0</v>
      </c>
      <c r="S8" s="165">
        <v>8</v>
      </c>
      <c r="T8" s="165">
        <v>8</v>
      </c>
      <c r="U8" s="165">
        <v>305</v>
      </c>
      <c r="V8" s="165">
        <v>0</v>
      </c>
    </row>
    <row r="9" spans="1:22" ht="13.8" x14ac:dyDescent="0.25">
      <c r="A9" s="163" t="s">
        <v>142</v>
      </c>
      <c r="B9" s="163" t="s">
        <v>143</v>
      </c>
      <c r="C9" s="164">
        <v>45473</v>
      </c>
      <c r="D9" s="165">
        <v>15</v>
      </c>
      <c r="E9" s="165">
        <v>15</v>
      </c>
      <c r="F9" s="165">
        <v>5490</v>
      </c>
      <c r="G9" s="165">
        <v>2634</v>
      </c>
      <c r="H9" s="165">
        <v>0</v>
      </c>
      <c r="I9" s="165">
        <v>2634</v>
      </c>
      <c r="J9" s="165">
        <v>2634</v>
      </c>
      <c r="K9" s="165">
        <v>0</v>
      </c>
      <c r="L9" s="165">
        <v>0</v>
      </c>
      <c r="M9" s="165">
        <v>0</v>
      </c>
      <c r="N9" s="165">
        <v>0</v>
      </c>
      <c r="O9" s="165">
        <v>0</v>
      </c>
      <c r="P9" s="165">
        <v>0</v>
      </c>
      <c r="Q9" s="165">
        <v>0</v>
      </c>
      <c r="R9" s="165">
        <v>0</v>
      </c>
      <c r="S9" s="165">
        <v>0</v>
      </c>
      <c r="T9" s="165">
        <v>2</v>
      </c>
      <c r="U9" s="165">
        <v>0</v>
      </c>
      <c r="V9" s="165">
        <v>0</v>
      </c>
    </row>
    <row r="10" spans="1:22" ht="13.8" x14ac:dyDescent="0.25">
      <c r="A10" s="163" t="s">
        <v>144</v>
      </c>
      <c r="B10" s="163" t="s">
        <v>139</v>
      </c>
      <c r="C10" s="164">
        <v>45473</v>
      </c>
      <c r="D10" s="165">
        <v>5</v>
      </c>
      <c r="E10" s="165">
        <v>5</v>
      </c>
      <c r="F10" s="165">
        <v>1830</v>
      </c>
      <c r="G10" s="165">
        <v>1830</v>
      </c>
      <c r="H10" s="165">
        <v>0</v>
      </c>
      <c r="I10" s="165">
        <v>1830</v>
      </c>
      <c r="J10" s="165">
        <v>1830</v>
      </c>
      <c r="K10" s="165">
        <v>0</v>
      </c>
      <c r="L10" s="165">
        <v>0</v>
      </c>
      <c r="M10" s="165">
        <v>0</v>
      </c>
      <c r="N10" s="165">
        <v>0</v>
      </c>
      <c r="O10" s="165">
        <v>0</v>
      </c>
      <c r="P10" s="165">
        <v>0</v>
      </c>
      <c r="Q10" s="165">
        <v>0</v>
      </c>
      <c r="R10" s="165">
        <v>0</v>
      </c>
      <c r="S10" s="165">
        <v>0</v>
      </c>
      <c r="T10" s="165">
        <v>0</v>
      </c>
      <c r="U10" s="165">
        <v>2</v>
      </c>
      <c r="V10" s="165">
        <v>0</v>
      </c>
    </row>
    <row r="11" spans="1:22" ht="13.8" x14ac:dyDescent="0.25">
      <c r="A11" s="163" t="s">
        <v>145</v>
      </c>
      <c r="B11" s="163" t="s">
        <v>137</v>
      </c>
      <c r="C11" s="164">
        <v>45473</v>
      </c>
      <c r="D11" s="165">
        <v>46</v>
      </c>
      <c r="E11" s="165">
        <v>45</v>
      </c>
      <c r="F11" s="165">
        <v>16470</v>
      </c>
      <c r="G11" s="165">
        <v>16277</v>
      </c>
      <c r="H11" s="165">
        <v>0</v>
      </c>
      <c r="I11" s="165">
        <v>16277</v>
      </c>
      <c r="J11" s="165">
        <v>16277</v>
      </c>
      <c r="K11" s="165">
        <v>0</v>
      </c>
      <c r="L11" s="165">
        <v>0</v>
      </c>
      <c r="M11" s="165">
        <v>0</v>
      </c>
      <c r="N11" s="165">
        <v>0</v>
      </c>
      <c r="O11" s="165">
        <v>0</v>
      </c>
      <c r="P11" s="165">
        <v>0</v>
      </c>
      <c r="Q11" s="165">
        <v>0</v>
      </c>
      <c r="R11" s="165">
        <v>0</v>
      </c>
      <c r="S11" s="165">
        <v>1</v>
      </c>
      <c r="T11" s="165">
        <v>2</v>
      </c>
      <c r="U11" s="165">
        <v>391</v>
      </c>
      <c r="V11" s="165">
        <v>561</v>
      </c>
    </row>
    <row r="12" spans="1:22" ht="13.8" x14ac:dyDescent="0.25">
      <c r="A12" s="163" t="s">
        <v>146</v>
      </c>
      <c r="B12" s="163" t="s">
        <v>139</v>
      </c>
      <c r="C12" s="164">
        <v>45473</v>
      </c>
      <c r="D12" s="165">
        <v>46</v>
      </c>
      <c r="E12" s="165">
        <v>46</v>
      </c>
      <c r="F12" s="165">
        <v>16836</v>
      </c>
      <c r="G12" s="165">
        <v>14891</v>
      </c>
      <c r="H12" s="165">
        <v>0</v>
      </c>
      <c r="I12" s="165">
        <v>14891</v>
      </c>
      <c r="J12" s="165">
        <v>14891</v>
      </c>
      <c r="K12" s="165">
        <v>0</v>
      </c>
      <c r="L12" s="165">
        <v>0</v>
      </c>
      <c r="M12" s="165">
        <v>0</v>
      </c>
      <c r="N12" s="165">
        <v>0</v>
      </c>
      <c r="O12" s="165">
        <v>0</v>
      </c>
      <c r="P12" s="165">
        <v>0</v>
      </c>
      <c r="Q12" s="165">
        <v>0</v>
      </c>
      <c r="R12" s="165">
        <v>0</v>
      </c>
      <c r="S12" s="165">
        <v>2</v>
      </c>
      <c r="T12" s="165">
        <v>3</v>
      </c>
      <c r="U12" s="165">
        <v>188</v>
      </c>
      <c r="V12" s="165">
        <v>0</v>
      </c>
    </row>
    <row r="13" spans="1:22" ht="13.8" x14ac:dyDescent="0.25">
      <c r="A13" s="163" t="s">
        <v>468</v>
      </c>
      <c r="B13" s="169"/>
      <c r="C13" s="164">
        <v>45473</v>
      </c>
      <c r="D13" s="165">
        <v>60</v>
      </c>
      <c r="E13" s="165">
        <v>60</v>
      </c>
      <c r="F13" s="165">
        <v>21960</v>
      </c>
      <c r="G13" s="165">
        <v>20743</v>
      </c>
      <c r="H13" s="165">
        <v>0</v>
      </c>
      <c r="I13" s="165">
        <v>20743</v>
      </c>
      <c r="J13" s="165">
        <v>20743</v>
      </c>
      <c r="K13" s="165">
        <v>0</v>
      </c>
      <c r="L13" s="165">
        <v>0</v>
      </c>
      <c r="M13" s="165">
        <v>0</v>
      </c>
      <c r="N13" s="165">
        <v>0</v>
      </c>
      <c r="O13" s="165">
        <v>0</v>
      </c>
      <c r="P13" s="165">
        <v>0</v>
      </c>
      <c r="Q13" s="165">
        <v>0</v>
      </c>
      <c r="R13" s="165">
        <v>0</v>
      </c>
      <c r="S13" s="165">
        <v>2</v>
      </c>
      <c r="T13" s="165">
        <v>4</v>
      </c>
      <c r="U13" s="165">
        <v>199</v>
      </c>
      <c r="V13" s="165">
        <v>49</v>
      </c>
    </row>
    <row r="14" spans="1:22" ht="13.8" x14ac:dyDescent="0.25">
      <c r="A14" s="163" t="s">
        <v>148</v>
      </c>
      <c r="B14" s="163" t="s">
        <v>149</v>
      </c>
      <c r="C14" s="164">
        <v>45473</v>
      </c>
      <c r="D14" s="165">
        <v>54</v>
      </c>
      <c r="E14" s="165">
        <v>54</v>
      </c>
      <c r="F14" s="165">
        <v>19764</v>
      </c>
      <c r="G14" s="165">
        <v>13120</v>
      </c>
      <c r="H14" s="165">
        <v>61</v>
      </c>
      <c r="I14" s="165">
        <v>13059</v>
      </c>
      <c r="J14" s="165">
        <v>13120</v>
      </c>
      <c r="K14" s="165">
        <v>0</v>
      </c>
      <c r="L14" s="165">
        <v>0</v>
      </c>
      <c r="M14" s="165">
        <v>0</v>
      </c>
      <c r="N14" s="165">
        <v>0</v>
      </c>
      <c r="O14" s="165">
        <v>0</v>
      </c>
      <c r="P14" s="165">
        <v>0</v>
      </c>
      <c r="Q14" s="165">
        <v>0</v>
      </c>
      <c r="R14" s="165">
        <v>0</v>
      </c>
      <c r="S14" s="165">
        <v>5</v>
      </c>
      <c r="T14" s="165">
        <v>6</v>
      </c>
      <c r="U14" s="165">
        <v>0</v>
      </c>
      <c r="V14" s="165">
        <v>0</v>
      </c>
    </row>
    <row r="15" spans="1:22" ht="13.8" x14ac:dyDescent="0.25">
      <c r="A15" s="163" t="s">
        <v>150</v>
      </c>
      <c r="B15" s="163" t="s">
        <v>139</v>
      </c>
      <c r="C15" s="164">
        <v>45473</v>
      </c>
      <c r="D15" s="165">
        <v>7</v>
      </c>
      <c r="E15" s="165">
        <v>7</v>
      </c>
      <c r="F15" s="165">
        <v>2562</v>
      </c>
      <c r="G15" s="165">
        <v>2041</v>
      </c>
      <c r="H15" s="165">
        <v>0</v>
      </c>
      <c r="I15" s="165">
        <v>2041</v>
      </c>
      <c r="J15" s="165">
        <v>2041</v>
      </c>
      <c r="K15" s="165">
        <v>0</v>
      </c>
      <c r="L15" s="165">
        <v>0</v>
      </c>
      <c r="M15" s="165">
        <v>0</v>
      </c>
      <c r="N15" s="165">
        <v>0</v>
      </c>
      <c r="O15" s="165">
        <v>0</v>
      </c>
      <c r="P15" s="165">
        <v>0</v>
      </c>
      <c r="Q15" s="165">
        <v>0</v>
      </c>
      <c r="R15" s="165">
        <v>0</v>
      </c>
      <c r="S15" s="165">
        <v>1</v>
      </c>
      <c r="T15" s="165">
        <v>1</v>
      </c>
      <c r="U15" s="165">
        <v>17</v>
      </c>
      <c r="V15" s="165">
        <v>0</v>
      </c>
    </row>
    <row r="16" spans="1:22" ht="13.8" x14ac:dyDescent="0.25">
      <c r="A16" s="163" t="s">
        <v>151</v>
      </c>
      <c r="B16" s="169"/>
      <c r="C16" s="164">
        <v>45473</v>
      </c>
      <c r="D16" s="165">
        <v>59</v>
      </c>
      <c r="E16" s="165">
        <v>59</v>
      </c>
      <c r="F16" s="165">
        <v>21594</v>
      </c>
      <c r="G16" s="165">
        <v>21327</v>
      </c>
      <c r="H16" s="165">
        <v>336</v>
      </c>
      <c r="I16" s="165">
        <v>20972</v>
      </c>
      <c r="J16" s="165">
        <v>21308</v>
      </c>
      <c r="K16" s="165">
        <v>0</v>
      </c>
      <c r="L16" s="165">
        <v>5</v>
      </c>
      <c r="M16" s="165">
        <v>14</v>
      </c>
      <c r="N16" s="165">
        <v>0</v>
      </c>
      <c r="O16" s="165">
        <v>0</v>
      </c>
      <c r="P16" s="165">
        <v>0</v>
      </c>
      <c r="Q16" s="165">
        <v>0</v>
      </c>
      <c r="R16" s="165">
        <v>0</v>
      </c>
      <c r="S16" s="165">
        <v>9</v>
      </c>
      <c r="T16" s="165">
        <v>9</v>
      </c>
      <c r="U16" s="165">
        <v>387</v>
      </c>
      <c r="V16" s="165">
        <v>267</v>
      </c>
    </row>
    <row r="17" spans="1:22" ht="13.8" x14ac:dyDescent="0.25">
      <c r="A17" s="163" t="s">
        <v>469</v>
      </c>
      <c r="B17" s="163" t="s">
        <v>152</v>
      </c>
      <c r="C17" s="164">
        <v>45473</v>
      </c>
      <c r="D17" s="165">
        <v>24</v>
      </c>
      <c r="E17" s="165">
        <v>24</v>
      </c>
      <c r="F17" s="165">
        <v>8784</v>
      </c>
      <c r="G17" s="165">
        <v>7677</v>
      </c>
      <c r="H17" s="165">
        <v>0</v>
      </c>
      <c r="I17" s="165">
        <v>7402</v>
      </c>
      <c r="J17" s="165">
        <v>7402</v>
      </c>
      <c r="K17" s="165">
        <v>0</v>
      </c>
      <c r="L17" s="165">
        <v>275</v>
      </c>
      <c r="M17" s="165">
        <v>0</v>
      </c>
      <c r="N17" s="165">
        <v>0</v>
      </c>
      <c r="O17" s="165">
        <v>0</v>
      </c>
      <c r="P17" s="165">
        <v>0</v>
      </c>
      <c r="Q17" s="165">
        <v>0</v>
      </c>
      <c r="R17" s="165">
        <v>0</v>
      </c>
      <c r="S17" s="165">
        <v>0</v>
      </c>
      <c r="T17" s="165">
        <v>5</v>
      </c>
      <c r="U17" s="165">
        <v>0</v>
      </c>
      <c r="V17" s="165">
        <v>0</v>
      </c>
    </row>
    <row r="18" spans="1:22" ht="13.8" x14ac:dyDescent="0.25">
      <c r="A18" s="163" t="s">
        <v>153</v>
      </c>
      <c r="B18" s="169"/>
      <c r="C18" s="164">
        <v>45473</v>
      </c>
      <c r="D18" s="165">
        <v>49</v>
      </c>
      <c r="E18" s="165">
        <v>49</v>
      </c>
      <c r="F18" s="165">
        <v>17934</v>
      </c>
      <c r="G18" s="165">
        <v>17355</v>
      </c>
      <c r="H18" s="165">
        <v>0</v>
      </c>
      <c r="I18" s="165">
        <v>17355</v>
      </c>
      <c r="J18" s="165">
        <v>17355</v>
      </c>
      <c r="K18" s="165">
        <v>0</v>
      </c>
      <c r="L18" s="165">
        <v>0</v>
      </c>
      <c r="M18" s="165">
        <v>0</v>
      </c>
      <c r="N18" s="165">
        <v>0</v>
      </c>
      <c r="O18" s="165">
        <v>0</v>
      </c>
      <c r="P18" s="165">
        <v>0</v>
      </c>
      <c r="Q18" s="165">
        <v>0</v>
      </c>
      <c r="R18" s="165">
        <v>0</v>
      </c>
      <c r="S18" s="165">
        <v>3</v>
      </c>
      <c r="T18" s="165">
        <v>3</v>
      </c>
      <c r="U18" s="165">
        <v>265</v>
      </c>
      <c r="V18" s="165">
        <v>172</v>
      </c>
    </row>
    <row r="19" spans="1:22" ht="13.8" x14ac:dyDescent="0.25">
      <c r="A19" s="163" t="s">
        <v>154</v>
      </c>
      <c r="B19" s="163" t="s">
        <v>155</v>
      </c>
      <c r="C19" s="164">
        <v>45473</v>
      </c>
      <c r="D19" s="165">
        <v>10</v>
      </c>
      <c r="E19" s="165">
        <v>10</v>
      </c>
      <c r="F19" s="165">
        <v>3660</v>
      </c>
      <c r="G19" s="165">
        <v>3287</v>
      </c>
      <c r="H19" s="165">
        <v>0</v>
      </c>
      <c r="I19" s="165">
        <v>3287</v>
      </c>
      <c r="J19" s="165">
        <v>3287</v>
      </c>
      <c r="K19" s="165">
        <v>0</v>
      </c>
      <c r="L19" s="165">
        <v>0</v>
      </c>
      <c r="M19" s="165">
        <v>0</v>
      </c>
      <c r="N19" s="165">
        <v>0</v>
      </c>
      <c r="O19" s="165">
        <v>0</v>
      </c>
      <c r="P19" s="165">
        <v>0</v>
      </c>
      <c r="Q19" s="165">
        <v>0</v>
      </c>
      <c r="R19" s="165">
        <v>0</v>
      </c>
      <c r="S19" s="165">
        <v>0</v>
      </c>
      <c r="T19" s="165">
        <v>2</v>
      </c>
      <c r="U19" s="165">
        <v>0</v>
      </c>
      <c r="V19" s="165">
        <v>0</v>
      </c>
    </row>
    <row r="20" spans="1:22" ht="13.8" x14ac:dyDescent="0.25">
      <c r="A20" s="163" t="s">
        <v>156</v>
      </c>
      <c r="B20" s="163" t="s">
        <v>155</v>
      </c>
      <c r="C20" s="164">
        <v>45473</v>
      </c>
      <c r="D20" s="165">
        <v>10</v>
      </c>
      <c r="E20" s="165">
        <v>10</v>
      </c>
      <c r="F20" s="165">
        <v>3660</v>
      </c>
      <c r="G20" s="165">
        <v>3281</v>
      </c>
      <c r="H20" s="165">
        <v>0</v>
      </c>
      <c r="I20" s="165">
        <v>3281</v>
      </c>
      <c r="J20" s="165">
        <v>3281</v>
      </c>
      <c r="K20" s="165">
        <v>0</v>
      </c>
      <c r="L20" s="165">
        <v>0</v>
      </c>
      <c r="M20" s="165">
        <v>0</v>
      </c>
      <c r="N20" s="165">
        <v>0</v>
      </c>
      <c r="O20" s="165">
        <v>0</v>
      </c>
      <c r="P20" s="165">
        <v>0</v>
      </c>
      <c r="Q20" s="165">
        <v>0</v>
      </c>
      <c r="R20" s="165">
        <v>0</v>
      </c>
      <c r="S20" s="165">
        <v>0</v>
      </c>
      <c r="T20" s="165">
        <v>1</v>
      </c>
      <c r="U20" s="165">
        <v>0</v>
      </c>
      <c r="V20" s="165">
        <v>0</v>
      </c>
    </row>
    <row r="21" spans="1:22" ht="13.8" x14ac:dyDescent="0.25">
      <c r="A21" s="163" t="s">
        <v>157</v>
      </c>
      <c r="B21" s="163" t="s">
        <v>155</v>
      </c>
      <c r="C21" s="164">
        <v>45473</v>
      </c>
      <c r="D21" s="165">
        <v>10</v>
      </c>
      <c r="E21" s="165">
        <v>10</v>
      </c>
      <c r="F21" s="165">
        <v>3650</v>
      </c>
      <c r="G21" s="165">
        <v>2973</v>
      </c>
      <c r="H21" s="165">
        <v>0</v>
      </c>
      <c r="I21" s="165">
        <v>2973</v>
      </c>
      <c r="J21" s="165">
        <v>2973</v>
      </c>
      <c r="K21" s="165">
        <v>0</v>
      </c>
      <c r="L21" s="165">
        <v>0</v>
      </c>
      <c r="M21" s="165">
        <v>0</v>
      </c>
      <c r="N21" s="165">
        <v>0</v>
      </c>
      <c r="O21" s="165">
        <v>0</v>
      </c>
      <c r="P21" s="165">
        <v>0</v>
      </c>
      <c r="Q21" s="165">
        <v>0</v>
      </c>
      <c r="R21" s="165">
        <v>0</v>
      </c>
      <c r="S21" s="165">
        <v>1</v>
      </c>
      <c r="T21" s="165">
        <v>5</v>
      </c>
      <c r="U21" s="165">
        <v>0</v>
      </c>
      <c r="V21" s="165">
        <v>0</v>
      </c>
    </row>
    <row r="22" spans="1:22" ht="13.8" x14ac:dyDescent="0.25">
      <c r="A22" s="163" t="s">
        <v>158</v>
      </c>
      <c r="B22" s="163" t="s">
        <v>159</v>
      </c>
      <c r="C22" s="164">
        <v>45473</v>
      </c>
      <c r="D22" s="165">
        <v>4</v>
      </c>
      <c r="E22" s="165">
        <v>4</v>
      </c>
      <c r="F22" s="165">
        <v>1464</v>
      </c>
      <c r="G22" s="165">
        <v>1464</v>
      </c>
      <c r="H22" s="165">
        <v>0</v>
      </c>
      <c r="I22" s="165">
        <v>1464</v>
      </c>
      <c r="J22" s="165">
        <v>1464</v>
      </c>
      <c r="K22" s="165">
        <v>0</v>
      </c>
      <c r="L22" s="165">
        <v>0</v>
      </c>
      <c r="M22" s="165">
        <v>0</v>
      </c>
      <c r="N22" s="165">
        <v>0</v>
      </c>
      <c r="O22" s="165">
        <v>0</v>
      </c>
      <c r="P22" s="165">
        <v>0</v>
      </c>
      <c r="Q22" s="165">
        <v>0</v>
      </c>
      <c r="R22" s="165">
        <v>0</v>
      </c>
      <c r="S22" s="165">
        <v>0</v>
      </c>
      <c r="T22" s="165">
        <v>0</v>
      </c>
      <c r="U22" s="165">
        <v>24</v>
      </c>
      <c r="V22" s="165">
        <v>0</v>
      </c>
    </row>
    <row r="23" spans="1:22" ht="13.8" x14ac:dyDescent="0.25">
      <c r="A23" s="163" t="s">
        <v>160</v>
      </c>
      <c r="B23" s="163" t="s">
        <v>159</v>
      </c>
      <c r="C23" s="164">
        <v>45473</v>
      </c>
      <c r="D23" s="165">
        <v>4</v>
      </c>
      <c r="E23" s="165">
        <v>4</v>
      </c>
      <c r="F23" s="165">
        <v>1464</v>
      </c>
      <c r="G23" s="165">
        <v>1464</v>
      </c>
      <c r="H23" s="165">
        <v>0</v>
      </c>
      <c r="I23" s="165">
        <v>1098</v>
      </c>
      <c r="J23" s="165">
        <v>1098</v>
      </c>
      <c r="K23" s="165">
        <v>0</v>
      </c>
      <c r="L23" s="165">
        <v>0</v>
      </c>
      <c r="M23" s="165">
        <v>0</v>
      </c>
      <c r="N23" s="165">
        <v>0</v>
      </c>
      <c r="O23" s="165">
        <v>0</v>
      </c>
      <c r="P23" s="165">
        <v>0</v>
      </c>
      <c r="Q23" s="165">
        <v>0</v>
      </c>
      <c r="R23" s="165">
        <v>366</v>
      </c>
      <c r="S23" s="165">
        <v>0</v>
      </c>
      <c r="T23" s="165">
        <v>0</v>
      </c>
      <c r="U23" s="165">
        <v>69</v>
      </c>
      <c r="V23" s="165">
        <v>0</v>
      </c>
    </row>
    <row r="24" spans="1:22" ht="13.8" x14ac:dyDescent="0.25">
      <c r="A24" s="163" t="s">
        <v>161</v>
      </c>
      <c r="B24" s="163" t="s">
        <v>159</v>
      </c>
      <c r="C24" s="164">
        <v>45473</v>
      </c>
      <c r="D24" s="165">
        <v>4</v>
      </c>
      <c r="E24" s="165">
        <v>4</v>
      </c>
      <c r="F24" s="165">
        <v>1464</v>
      </c>
      <c r="G24" s="165">
        <v>1464</v>
      </c>
      <c r="H24" s="165">
        <v>0</v>
      </c>
      <c r="I24" s="165">
        <v>732</v>
      </c>
      <c r="J24" s="165">
        <v>732</v>
      </c>
      <c r="K24" s="165">
        <v>0</v>
      </c>
      <c r="L24" s="165">
        <v>0</v>
      </c>
      <c r="M24" s="165">
        <v>0</v>
      </c>
      <c r="N24" s="165">
        <v>0</v>
      </c>
      <c r="O24" s="165">
        <v>0</v>
      </c>
      <c r="P24" s="165">
        <v>0</v>
      </c>
      <c r="Q24" s="165">
        <v>0</v>
      </c>
      <c r="R24" s="165">
        <v>732</v>
      </c>
      <c r="S24" s="165">
        <v>0</v>
      </c>
      <c r="T24" s="165">
        <v>0</v>
      </c>
      <c r="U24" s="165">
        <v>1</v>
      </c>
      <c r="V24" s="165">
        <v>0</v>
      </c>
    </row>
    <row r="25" spans="1:22" ht="13.8" x14ac:dyDescent="0.25">
      <c r="A25" s="163" t="s">
        <v>162</v>
      </c>
      <c r="B25" s="163" t="s">
        <v>159</v>
      </c>
      <c r="C25" s="164">
        <v>45473</v>
      </c>
      <c r="D25" s="165">
        <v>4</v>
      </c>
      <c r="E25" s="165">
        <v>4</v>
      </c>
      <c r="F25" s="165">
        <v>1464</v>
      </c>
      <c r="G25" s="165">
        <v>1341</v>
      </c>
      <c r="H25" s="165">
        <v>0</v>
      </c>
      <c r="I25" s="165">
        <v>1341</v>
      </c>
      <c r="J25" s="165">
        <v>1341</v>
      </c>
      <c r="K25" s="165">
        <v>0</v>
      </c>
      <c r="L25" s="165">
        <v>0</v>
      </c>
      <c r="M25" s="165">
        <v>0</v>
      </c>
      <c r="N25" s="165">
        <v>0</v>
      </c>
      <c r="O25" s="165">
        <v>0</v>
      </c>
      <c r="P25" s="165">
        <v>0</v>
      </c>
      <c r="Q25" s="165">
        <v>0</v>
      </c>
      <c r="R25" s="165">
        <v>0</v>
      </c>
      <c r="S25" s="165">
        <v>0</v>
      </c>
      <c r="T25" s="165">
        <v>1</v>
      </c>
      <c r="U25" s="165">
        <v>31</v>
      </c>
      <c r="V25" s="165">
        <v>0</v>
      </c>
    </row>
    <row r="26" spans="1:22" ht="13.8" x14ac:dyDescent="0.25">
      <c r="A26" s="163" t="s">
        <v>163</v>
      </c>
      <c r="B26" s="163" t="s">
        <v>159</v>
      </c>
      <c r="C26" s="164">
        <v>45473</v>
      </c>
      <c r="D26" s="165">
        <v>4</v>
      </c>
      <c r="E26" s="165">
        <v>4</v>
      </c>
      <c r="F26" s="165">
        <v>1464</v>
      </c>
      <c r="G26" s="165">
        <v>1464</v>
      </c>
      <c r="H26" s="165">
        <v>0</v>
      </c>
      <c r="I26" s="165">
        <v>1098</v>
      </c>
      <c r="J26" s="165">
        <v>1098</v>
      </c>
      <c r="K26" s="165">
        <v>0</v>
      </c>
      <c r="L26" s="165">
        <v>0</v>
      </c>
      <c r="M26" s="165">
        <v>0</v>
      </c>
      <c r="N26" s="165">
        <v>0</v>
      </c>
      <c r="O26" s="165">
        <v>0</v>
      </c>
      <c r="P26" s="165">
        <v>0</v>
      </c>
      <c r="Q26" s="165">
        <v>0</v>
      </c>
      <c r="R26" s="165">
        <v>366</v>
      </c>
      <c r="S26" s="165">
        <v>0</v>
      </c>
      <c r="T26" s="165">
        <v>0</v>
      </c>
      <c r="U26" s="165">
        <v>6</v>
      </c>
      <c r="V26" s="165">
        <v>0</v>
      </c>
    </row>
    <row r="27" spans="1:22" ht="13.8" x14ac:dyDescent="0.25">
      <c r="A27" s="163" t="s">
        <v>164</v>
      </c>
      <c r="B27" s="163" t="s">
        <v>159</v>
      </c>
      <c r="C27" s="164">
        <v>45473</v>
      </c>
      <c r="D27" s="165">
        <v>4</v>
      </c>
      <c r="E27" s="165">
        <v>4</v>
      </c>
      <c r="F27" s="165">
        <v>1464</v>
      </c>
      <c r="G27" s="165">
        <v>1109</v>
      </c>
      <c r="H27" s="165">
        <v>0</v>
      </c>
      <c r="I27" s="165">
        <v>743</v>
      </c>
      <c r="J27" s="165">
        <v>743</v>
      </c>
      <c r="K27" s="165">
        <v>0</v>
      </c>
      <c r="L27" s="165">
        <v>366</v>
      </c>
      <c r="M27" s="165">
        <v>0</v>
      </c>
      <c r="N27" s="165">
        <v>0</v>
      </c>
      <c r="O27" s="165">
        <v>0</v>
      </c>
      <c r="P27" s="165">
        <v>0</v>
      </c>
      <c r="Q27" s="165">
        <v>0</v>
      </c>
      <c r="R27" s="165">
        <v>0</v>
      </c>
      <c r="S27" s="165">
        <v>0</v>
      </c>
      <c r="T27" s="165">
        <v>1</v>
      </c>
      <c r="U27" s="165">
        <v>0</v>
      </c>
      <c r="V27" s="165">
        <v>0</v>
      </c>
    </row>
    <row r="28" spans="1:22" ht="13.8" x14ac:dyDescent="0.25">
      <c r="A28" s="163" t="s">
        <v>165</v>
      </c>
      <c r="B28" s="163" t="s">
        <v>159</v>
      </c>
      <c r="C28" s="164">
        <v>45473</v>
      </c>
      <c r="D28" s="165">
        <v>4</v>
      </c>
      <c r="E28" s="165">
        <v>4</v>
      </c>
      <c r="F28" s="165">
        <v>1464</v>
      </c>
      <c r="G28" s="165">
        <v>1464</v>
      </c>
      <c r="H28" s="165">
        <v>366</v>
      </c>
      <c r="I28" s="165">
        <v>1098</v>
      </c>
      <c r="J28" s="165">
        <v>1464</v>
      </c>
      <c r="K28" s="165">
        <v>0</v>
      </c>
      <c r="L28" s="165">
        <v>0</v>
      </c>
      <c r="M28" s="165">
        <v>0</v>
      </c>
      <c r="N28" s="165">
        <v>0</v>
      </c>
      <c r="O28" s="165">
        <v>0</v>
      </c>
      <c r="P28" s="165">
        <v>0</v>
      </c>
      <c r="Q28" s="165">
        <v>0</v>
      </c>
      <c r="R28" s="165">
        <v>0</v>
      </c>
      <c r="S28" s="165">
        <v>0</v>
      </c>
      <c r="T28" s="165">
        <v>0</v>
      </c>
      <c r="U28" s="165">
        <v>33</v>
      </c>
      <c r="V28" s="165">
        <v>0</v>
      </c>
    </row>
    <row r="29" spans="1:22" ht="13.8" x14ac:dyDescent="0.25">
      <c r="A29" s="163" t="s">
        <v>166</v>
      </c>
      <c r="B29" s="163" t="s">
        <v>166</v>
      </c>
      <c r="C29" s="164">
        <v>45473</v>
      </c>
      <c r="D29" s="165">
        <v>68</v>
      </c>
      <c r="E29" s="165">
        <v>68</v>
      </c>
      <c r="F29" s="165">
        <v>24888</v>
      </c>
      <c r="G29" s="165">
        <v>23090</v>
      </c>
      <c r="H29" s="165">
        <v>0</v>
      </c>
      <c r="I29" s="165">
        <v>22390</v>
      </c>
      <c r="J29" s="165">
        <v>22390</v>
      </c>
      <c r="K29" s="165">
        <v>0</v>
      </c>
      <c r="L29" s="165">
        <v>0</v>
      </c>
      <c r="M29" s="165">
        <v>334</v>
      </c>
      <c r="N29" s="165">
        <v>0</v>
      </c>
      <c r="O29" s="165">
        <v>0</v>
      </c>
      <c r="P29" s="165">
        <v>0</v>
      </c>
      <c r="Q29" s="165">
        <v>0</v>
      </c>
      <c r="R29" s="165">
        <v>366</v>
      </c>
      <c r="S29" s="165">
        <v>4</v>
      </c>
      <c r="T29" s="165">
        <v>2</v>
      </c>
      <c r="U29" s="165">
        <v>193</v>
      </c>
      <c r="V29" s="165">
        <v>18</v>
      </c>
    </row>
    <row r="30" spans="1:22" ht="13.8" x14ac:dyDescent="0.25">
      <c r="A30" s="163" t="s">
        <v>167</v>
      </c>
      <c r="B30" s="163" t="s">
        <v>137</v>
      </c>
      <c r="C30" s="164">
        <v>45473</v>
      </c>
      <c r="D30" s="165">
        <v>45</v>
      </c>
      <c r="E30" s="165">
        <v>45</v>
      </c>
      <c r="F30" s="165">
        <v>16425</v>
      </c>
      <c r="G30" s="165">
        <v>15972</v>
      </c>
      <c r="H30" s="165">
        <v>0</v>
      </c>
      <c r="I30" s="165">
        <v>15972</v>
      </c>
      <c r="J30" s="165">
        <v>15972</v>
      </c>
      <c r="K30" s="165">
        <v>0</v>
      </c>
      <c r="L30" s="165">
        <v>0</v>
      </c>
      <c r="M30" s="165">
        <v>0</v>
      </c>
      <c r="N30" s="165">
        <v>0</v>
      </c>
      <c r="O30" s="165">
        <v>0</v>
      </c>
      <c r="P30" s="165">
        <v>0</v>
      </c>
      <c r="Q30" s="165">
        <v>0</v>
      </c>
      <c r="R30" s="165">
        <v>0</v>
      </c>
      <c r="S30" s="165">
        <v>3</v>
      </c>
      <c r="T30" s="165">
        <v>4</v>
      </c>
      <c r="U30" s="165">
        <v>201</v>
      </c>
      <c r="V30" s="165">
        <v>498</v>
      </c>
    </row>
    <row r="31" spans="1:22" ht="13.8" x14ac:dyDescent="0.25">
      <c r="A31" s="163" t="s">
        <v>168</v>
      </c>
      <c r="B31" s="169"/>
      <c r="C31" s="164">
        <v>45473</v>
      </c>
      <c r="D31" s="165">
        <v>45</v>
      </c>
      <c r="E31" s="165">
        <v>53</v>
      </c>
      <c r="F31" s="165">
        <v>17926</v>
      </c>
      <c r="G31" s="165">
        <v>16264</v>
      </c>
      <c r="H31" s="165">
        <v>0</v>
      </c>
      <c r="I31" s="165">
        <v>16152</v>
      </c>
      <c r="J31" s="165">
        <v>16152</v>
      </c>
      <c r="K31" s="165">
        <v>0</v>
      </c>
      <c r="L31" s="165">
        <v>0</v>
      </c>
      <c r="M31" s="165">
        <v>0</v>
      </c>
      <c r="N31" s="165">
        <v>112</v>
      </c>
      <c r="O31" s="165">
        <v>0</v>
      </c>
      <c r="P31" s="165">
        <v>0</v>
      </c>
      <c r="Q31" s="165">
        <v>0</v>
      </c>
      <c r="R31" s="165">
        <v>0</v>
      </c>
      <c r="S31" s="165">
        <v>6</v>
      </c>
      <c r="T31" s="165">
        <v>5</v>
      </c>
      <c r="U31" s="165">
        <v>0</v>
      </c>
      <c r="V31" s="165">
        <v>0</v>
      </c>
    </row>
    <row r="32" spans="1:22" ht="13.8" x14ac:dyDescent="0.25">
      <c r="A32" s="163" t="s">
        <v>169</v>
      </c>
      <c r="B32" s="163" t="s">
        <v>170</v>
      </c>
      <c r="C32" s="164">
        <v>45473</v>
      </c>
      <c r="D32" s="165">
        <v>8</v>
      </c>
      <c r="E32" s="165">
        <v>8</v>
      </c>
      <c r="F32" s="165">
        <v>2928</v>
      </c>
      <c r="G32" s="165">
        <v>2924</v>
      </c>
      <c r="H32" s="165">
        <v>0</v>
      </c>
      <c r="I32" s="165">
        <v>2924</v>
      </c>
      <c r="J32" s="165">
        <v>2924</v>
      </c>
      <c r="K32" s="165">
        <v>0</v>
      </c>
      <c r="L32" s="165">
        <v>0</v>
      </c>
      <c r="M32" s="165">
        <v>0</v>
      </c>
      <c r="N32" s="165">
        <v>0</v>
      </c>
      <c r="O32" s="165">
        <v>0</v>
      </c>
      <c r="P32" s="165">
        <v>0</v>
      </c>
      <c r="Q32" s="165">
        <v>0</v>
      </c>
      <c r="R32" s="165">
        <v>0</v>
      </c>
      <c r="S32" s="165">
        <v>4</v>
      </c>
      <c r="T32" s="165">
        <v>4</v>
      </c>
      <c r="U32" s="165">
        <v>12</v>
      </c>
      <c r="V32" s="165">
        <v>0</v>
      </c>
    </row>
    <row r="33" spans="1:22" ht="13.8" x14ac:dyDescent="0.25">
      <c r="A33" s="163" t="s">
        <v>171</v>
      </c>
      <c r="B33" s="163" t="s">
        <v>170</v>
      </c>
      <c r="C33" s="164">
        <v>45473</v>
      </c>
      <c r="D33" s="165">
        <v>8</v>
      </c>
      <c r="E33" s="165">
        <v>8</v>
      </c>
      <c r="F33" s="165">
        <v>2928</v>
      </c>
      <c r="G33" s="165">
        <v>2819</v>
      </c>
      <c r="H33" s="165">
        <v>0</v>
      </c>
      <c r="I33" s="165">
        <v>2819</v>
      </c>
      <c r="J33" s="165">
        <v>2819</v>
      </c>
      <c r="K33" s="165">
        <v>0</v>
      </c>
      <c r="L33" s="165">
        <v>0</v>
      </c>
      <c r="M33" s="165">
        <v>0</v>
      </c>
      <c r="N33" s="165">
        <v>0</v>
      </c>
      <c r="O33" s="165">
        <v>0</v>
      </c>
      <c r="P33" s="165">
        <v>0</v>
      </c>
      <c r="Q33" s="165">
        <v>0</v>
      </c>
      <c r="R33" s="165">
        <v>0</v>
      </c>
      <c r="S33" s="165">
        <v>0</v>
      </c>
      <c r="T33" s="165">
        <v>8</v>
      </c>
      <c r="U33" s="165">
        <v>39</v>
      </c>
      <c r="V33" s="165">
        <v>11</v>
      </c>
    </row>
    <row r="34" spans="1:22" ht="13.8" x14ac:dyDescent="0.25">
      <c r="A34" s="163" t="s">
        <v>172</v>
      </c>
      <c r="B34" s="163" t="s">
        <v>170</v>
      </c>
      <c r="C34" s="164">
        <v>45473</v>
      </c>
      <c r="D34" s="165">
        <v>8</v>
      </c>
      <c r="E34" s="165">
        <v>8</v>
      </c>
      <c r="F34" s="165">
        <v>2928</v>
      </c>
      <c r="G34" s="165">
        <v>2896</v>
      </c>
      <c r="H34" s="165">
        <v>336</v>
      </c>
      <c r="I34" s="165">
        <v>2560</v>
      </c>
      <c r="J34" s="165">
        <v>2896</v>
      </c>
      <c r="K34" s="165">
        <v>0</v>
      </c>
      <c r="L34" s="165">
        <v>0</v>
      </c>
      <c r="M34" s="165">
        <v>0</v>
      </c>
      <c r="N34" s="165">
        <v>0</v>
      </c>
      <c r="O34" s="165">
        <v>0</v>
      </c>
      <c r="P34" s="165">
        <v>0</v>
      </c>
      <c r="Q34" s="165">
        <v>0</v>
      </c>
      <c r="R34" s="165">
        <v>0</v>
      </c>
      <c r="S34" s="165">
        <v>2</v>
      </c>
      <c r="T34" s="165">
        <v>2</v>
      </c>
      <c r="U34" s="165">
        <v>96</v>
      </c>
      <c r="V34" s="165">
        <v>2</v>
      </c>
    </row>
    <row r="35" spans="1:22" ht="13.8" x14ac:dyDescent="0.25">
      <c r="A35" s="163" t="s">
        <v>173</v>
      </c>
      <c r="B35" s="163" t="s">
        <v>174</v>
      </c>
      <c r="C35" s="164">
        <v>45473</v>
      </c>
      <c r="D35" s="165">
        <v>8</v>
      </c>
      <c r="E35" s="165">
        <v>8</v>
      </c>
      <c r="F35" s="165">
        <v>2928</v>
      </c>
      <c r="G35" s="165">
        <v>2884</v>
      </c>
      <c r="H35" s="165">
        <v>0</v>
      </c>
      <c r="I35" s="165">
        <v>2884</v>
      </c>
      <c r="J35" s="165">
        <v>2884</v>
      </c>
      <c r="K35" s="165">
        <v>0</v>
      </c>
      <c r="L35" s="165">
        <v>0</v>
      </c>
      <c r="M35" s="165">
        <v>0</v>
      </c>
      <c r="N35" s="165">
        <v>0</v>
      </c>
      <c r="O35" s="165">
        <v>0</v>
      </c>
      <c r="P35" s="165">
        <v>0</v>
      </c>
      <c r="Q35" s="165">
        <v>0</v>
      </c>
      <c r="R35" s="165">
        <v>0</v>
      </c>
      <c r="S35" s="165">
        <v>1</v>
      </c>
      <c r="T35" s="165">
        <v>1</v>
      </c>
      <c r="U35" s="165">
        <v>111</v>
      </c>
      <c r="V35" s="165">
        <v>14</v>
      </c>
    </row>
    <row r="36" spans="1:22" ht="13.8" x14ac:dyDescent="0.25">
      <c r="A36" s="163" t="s">
        <v>175</v>
      </c>
      <c r="B36" s="163" t="s">
        <v>174</v>
      </c>
      <c r="C36" s="164">
        <v>45473</v>
      </c>
      <c r="D36" s="165">
        <v>8</v>
      </c>
      <c r="E36" s="165">
        <v>8</v>
      </c>
      <c r="F36" s="165">
        <v>2928</v>
      </c>
      <c r="G36" s="165">
        <v>2854</v>
      </c>
      <c r="H36" s="165">
        <v>0</v>
      </c>
      <c r="I36" s="165">
        <v>2854</v>
      </c>
      <c r="J36" s="165">
        <v>2854</v>
      </c>
      <c r="K36" s="165">
        <v>0</v>
      </c>
      <c r="L36" s="165">
        <v>0</v>
      </c>
      <c r="M36" s="165">
        <v>0</v>
      </c>
      <c r="N36" s="165">
        <v>0</v>
      </c>
      <c r="O36" s="165">
        <v>0</v>
      </c>
      <c r="P36" s="165">
        <v>0</v>
      </c>
      <c r="Q36" s="165">
        <v>0</v>
      </c>
      <c r="R36" s="165">
        <v>0</v>
      </c>
      <c r="S36" s="165">
        <v>0</v>
      </c>
      <c r="T36" s="165">
        <v>1</v>
      </c>
      <c r="U36" s="165">
        <v>81</v>
      </c>
      <c r="V36" s="165">
        <v>3</v>
      </c>
    </row>
    <row r="37" spans="1:22" ht="13.8" x14ac:dyDescent="0.25">
      <c r="A37" s="163" t="s">
        <v>176</v>
      </c>
      <c r="B37" s="163" t="s">
        <v>174</v>
      </c>
      <c r="C37" s="164">
        <v>45473</v>
      </c>
      <c r="D37" s="165">
        <v>8</v>
      </c>
      <c r="E37" s="165">
        <v>8</v>
      </c>
      <c r="F37" s="165">
        <v>2928</v>
      </c>
      <c r="G37" s="165">
        <v>2928</v>
      </c>
      <c r="H37" s="165">
        <v>0</v>
      </c>
      <c r="I37" s="165">
        <v>2928</v>
      </c>
      <c r="J37" s="165">
        <v>2928</v>
      </c>
      <c r="K37" s="165">
        <v>0</v>
      </c>
      <c r="L37" s="165">
        <v>0</v>
      </c>
      <c r="M37" s="165">
        <v>0</v>
      </c>
      <c r="N37" s="165">
        <v>0</v>
      </c>
      <c r="O37" s="165">
        <v>0</v>
      </c>
      <c r="P37" s="165">
        <v>0</v>
      </c>
      <c r="Q37" s="165">
        <v>0</v>
      </c>
      <c r="R37" s="165">
        <v>0</v>
      </c>
      <c r="S37" s="165">
        <v>0</v>
      </c>
      <c r="T37" s="165">
        <v>0</v>
      </c>
      <c r="U37" s="165">
        <v>34</v>
      </c>
      <c r="V37" s="165">
        <v>0</v>
      </c>
    </row>
    <row r="38" spans="1:22" ht="13.8" x14ac:dyDescent="0.25">
      <c r="A38" s="163" t="s">
        <v>177</v>
      </c>
      <c r="B38" s="163" t="s">
        <v>174</v>
      </c>
      <c r="C38" s="164">
        <v>45473</v>
      </c>
      <c r="D38" s="165">
        <v>8</v>
      </c>
      <c r="E38" s="165">
        <v>8</v>
      </c>
      <c r="F38" s="165">
        <v>2928</v>
      </c>
      <c r="G38" s="165">
        <v>2863</v>
      </c>
      <c r="H38" s="165">
        <v>0</v>
      </c>
      <c r="I38" s="165">
        <v>2863</v>
      </c>
      <c r="J38" s="165">
        <v>2863</v>
      </c>
      <c r="K38" s="165">
        <v>0</v>
      </c>
      <c r="L38" s="165">
        <v>0</v>
      </c>
      <c r="M38" s="165">
        <v>0</v>
      </c>
      <c r="N38" s="165">
        <v>0</v>
      </c>
      <c r="O38" s="165">
        <v>0</v>
      </c>
      <c r="P38" s="165">
        <v>0</v>
      </c>
      <c r="Q38" s="165">
        <v>0</v>
      </c>
      <c r="R38" s="165">
        <v>0</v>
      </c>
      <c r="S38" s="165">
        <v>2</v>
      </c>
      <c r="T38" s="165">
        <v>1</v>
      </c>
      <c r="U38" s="165">
        <v>121</v>
      </c>
      <c r="V38" s="165">
        <v>22</v>
      </c>
    </row>
    <row r="39" spans="1:22" ht="13.8" x14ac:dyDescent="0.25">
      <c r="A39" s="163" t="s">
        <v>178</v>
      </c>
      <c r="B39" s="163" t="s">
        <v>174</v>
      </c>
      <c r="C39" s="164">
        <v>45473</v>
      </c>
      <c r="D39" s="165">
        <v>8</v>
      </c>
      <c r="E39" s="165">
        <v>8</v>
      </c>
      <c r="F39" s="165">
        <v>2928</v>
      </c>
      <c r="G39" s="165">
        <v>2719</v>
      </c>
      <c r="H39" s="165">
        <v>0</v>
      </c>
      <c r="I39" s="165">
        <v>2719</v>
      </c>
      <c r="J39" s="165">
        <v>2719</v>
      </c>
      <c r="K39" s="165">
        <v>0</v>
      </c>
      <c r="L39" s="165">
        <v>0</v>
      </c>
      <c r="M39" s="165">
        <v>0</v>
      </c>
      <c r="N39" s="165">
        <v>0</v>
      </c>
      <c r="O39" s="165">
        <v>0</v>
      </c>
      <c r="P39" s="165">
        <v>0</v>
      </c>
      <c r="Q39" s="165">
        <v>0</v>
      </c>
      <c r="R39" s="165">
        <v>0</v>
      </c>
      <c r="S39" s="165">
        <v>3</v>
      </c>
      <c r="T39" s="165">
        <v>3</v>
      </c>
      <c r="U39" s="165">
        <v>24</v>
      </c>
      <c r="V39" s="165">
        <v>0</v>
      </c>
    </row>
    <row r="40" spans="1:22" ht="13.8" x14ac:dyDescent="0.25">
      <c r="A40" s="163" t="s">
        <v>179</v>
      </c>
      <c r="B40" s="163" t="s">
        <v>174</v>
      </c>
      <c r="C40" s="164">
        <v>45473</v>
      </c>
      <c r="D40" s="165">
        <v>8</v>
      </c>
      <c r="E40" s="165">
        <v>8</v>
      </c>
      <c r="F40" s="165">
        <v>2928</v>
      </c>
      <c r="G40" s="165">
        <v>2870</v>
      </c>
      <c r="H40" s="165">
        <v>0</v>
      </c>
      <c r="I40" s="165">
        <v>2870</v>
      </c>
      <c r="J40" s="165">
        <v>2870</v>
      </c>
      <c r="K40" s="165">
        <v>0</v>
      </c>
      <c r="L40" s="165">
        <v>0</v>
      </c>
      <c r="M40" s="165">
        <v>0</v>
      </c>
      <c r="N40" s="165">
        <v>0</v>
      </c>
      <c r="O40" s="165">
        <v>0</v>
      </c>
      <c r="P40" s="165">
        <v>0</v>
      </c>
      <c r="Q40" s="165">
        <v>0</v>
      </c>
      <c r="R40" s="165">
        <v>0</v>
      </c>
      <c r="S40" s="165">
        <v>2</v>
      </c>
      <c r="T40" s="165">
        <v>1</v>
      </c>
      <c r="U40" s="165">
        <v>75</v>
      </c>
      <c r="V40" s="165">
        <v>21</v>
      </c>
    </row>
    <row r="41" spans="1:22" ht="13.8" x14ac:dyDescent="0.25">
      <c r="A41" s="163" t="s">
        <v>180</v>
      </c>
      <c r="B41" s="163" t="s">
        <v>174</v>
      </c>
      <c r="C41" s="164">
        <v>45473</v>
      </c>
      <c r="D41" s="165">
        <v>8</v>
      </c>
      <c r="E41" s="165">
        <v>8</v>
      </c>
      <c r="F41" s="165">
        <v>2928</v>
      </c>
      <c r="G41" s="165">
        <v>2897</v>
      </c>
      <c r="H41" s="165">
        <v>0</v>
      </c>
      <c r="I41" s="165">
        <v>2897</v>
      </c>
      <c r="J41" s="165">
        <v>2897</v>
      </c>
      <c r="K41" s="165">
        <v>0</v>
      </c>
      <c r="L41" s="165">
        <v>0</v>
      </c>
      <c r="M41" s="165">
        <v>0</v>
      </c>
      <c r="N41" s="165">
        <v>0</v>
      </c>
      <c r="O41" s="165">
        <v>0</v>
      </c>
      <c r="P41" s="165">
        <v>0</v>
      </c>
      <c r="Q41" s="165">
        <v>0</v>
      </c>
      <c r="R41" s="165">
        <v>0</v>
      </c>
      <c r="S41" s="165">
        <v>2</v>
      </c>
      <c r="T41" s="165">
        <v>1</v>
      </c>
      <c r="U41" s="165">
        <v>13</v>
      </c>
      <c r="V41" s="165">
        <v>0</v>
      </c>
    </row>
    <row r="42" spans="1:22" ht="13.8" x14ac:dyDescent="0.25">
      <c r="A42" s="163" t="s">
        <v>181</v>
      </c>
      <c r="B42" s="163" t="s">
        <v>174</v>
      </c>
      <c r="C42" s="164">
        <v>45473</v>
      </c>
      <c r="D42" s="165">
        <v>8</v>
      </c>
      <c r="E42" s="165">
        <v>8</v>
      </c>
      <c r="F42" s="165">
        <v>2928</v>
      </c>
      <c r="G42" s="165">
        <v>2928</v>
      </c>
      <c r="H42" s="165">
        <v>0</v>
      </c>
      <c r="I42" s="165">
        <v>2928</v>
      </c>
      <c r="J42" s="165">
        <v>2928</v>
      </c>
      <c r="K42" s="165">
        <v>0</v>
      </c>
      <c r="L42" s="165">
        <v>0</v>
      </c>
      <c r="M42" s="165">
        <v>0</v>
      </c>
      <c r="N42" s="165">
        <v>0</v>
      </c>
      <c r="O42" s="165">
        <v>0</v>
      </c>
      <c r="P42" s="165">
        <v>0</v>
      </c>
      <c r="Q42" s="165">
        <v>0</v>
      </c>
      <c r="R42" s="165">
        <v>0</v>
      </c>
      <c r="S42" s="165">
        <v>0</v>
      </c>
      <c r="T42" s="165">
        <v>0</v>
      </c>
      <c r="U42" s="165">
        <v>31</v>
      </c>
      <c r="V42" s="165">
        <v>1</v>
      </c>
    </row>
    <row r="43" spans="1:22" ht="13.8" x14ac:dyDescent="0.25">
      <c r="A43" s="163" t="s">
        <v>182</v>
      </c>
      <c r="B43" s="163" t="s">
        <v>174</v>
      </c>
      <c r="C43" s="164">
        <v>45473</v>
      </c>
      <c r="D43" s="165">
        <v>8</v>
      </c>
      <c r="E43" s="165">
        <v>8</v>
      </c>
      <c r="F43" s="165">
        <v>2928</v>
      </c>
      <c r="G43" s="165">
        <v>2596</v>
      </c>
      <c r="H43" s="165">
        <v>0</v>
      </c>
      <c r="I43" s="165">
        <v>2596</v>
      </c>
      <c r="J43" s="165">
        <v>2596</v>
      </c>
      <c r="K43" s="165">
        <v>0</v>
      </c>
      <c r="L43" s="165">
        <v>0</v>
      </c>
      <c r="M43" s="165">
        <v>0</v>
      </c>
      <c r="N43" s="165">
        <v>0</v>
      </c>
      <c r="O43" s="165">
        <v>0</v>
      </c>
      <c r="P43" s="165">
        <v>0</v>
      </c>
      <c r="Q43" s="165">
        <v>0</v>
      </c>
      <c r="R43" s="165">
        <v>0</v>
      </c>
      <c r="S43" s="165">
        <v>1</v>
      </c>
      <c r="T43" s="165">
        <v>2</v>
      </c>
      <c r="U43" s="165">
        <v>12</v>
      </c>
      <c r="V43" s="165">
        <v>6</v>
      </c>
    </row>
    <row r="44" spans="1:22" ht="13.8" x14ac:dyDescent="0.25">
      <c r="A44" s="163" t="s">
        <v>183</v>
      </c>
      <c r="B44" s="163" t="s">
        <v>174</v>
      </c>
      <c r="C44" s="164">
        <v>45473</v>
      </c>
      <c r="D44" s="165">
        <v>8</v>
      </c>
      <c r="E44" s="165">
        <v>8</v>
      </c>
      <c r="F44" s="165">
        <v>2928</v>
      </c>
      <c r="G44" s="165">
        <v>2860</v>
      </c>
      <c r="H44" s="165">
        <v>0</v>
      </c>
      <c r="I44" s="165">
        <v>2860</v>
      </c>
      <c r="J44" s="165">
        <v>2860</v>
      </c>
      <c r="K44" s="165">
        <v>0</v>
      </c>
      <c r="L44" s="165">
        <v>0</v>
      </c>
      <c r="M44" s="165">
        <v>0</v>
      </c>
      <c r="N44" s="165">
        <v>0</v>
      </c>
      <c r="O44" s="165">
        <v>0</v>
      </c>
      <c r="P44" s="165">
        <v>0</v>
      </c>
      <c r="Q44" s="165">
        <v>0</v>
      </c>
      <c r="R44" s="165">
        <v>0</v>
      </c>
      <c r="S44" s="165">
        <v>1</v>
      </c>
      <c r="T44" s="165">
        <v>1</v>
      </c>
      <c r="U44" s="165">
        <v>64</v>
      </c>
      <c r="V44" s="165">
        <v>7</v>
      </c>
    </row>
    <row r="45" spans="1:22" ht="13.8" x14ac:dyDescent="0.25">
      <c r="A45" s="163" t="s">
        <v>184</v>
      </c>
      <c r="B45" s="163" t="s">
        <v>174</v>
      </c>
      <c r="C45" s="164">
        <v>45473</v>
      </c>
      <c r="D45" s="165">
        <v>8</v>
      </c>
      <c r="E45" s="165">
        <v>8</v>
      </c>
      <c r="F45" s="165">
        <v>2928</v>
      </c>
      <c r="G45" s="165">
        <v>2712</v>
      </c>
      <c r="H45" s="165">
        <v>0</v>
      </c>
      <c r="I45" s="165">
        <v>2712</v>
      </c>
      <c r="J45" s="165">
        <v>2712</v>
      </c>
      <c r="K45" s="165">
        <v>0</v>
      </c>
      <c r="L45" s="165">
        <v>0</v>
      </c>
      <c r="M45" s="165">
        <v>0</v>
      </c>
      <c r="N45" s="165">
        <v>0</v>
      </c>
      <c r="O45" s="165">
        <v>0</v>
      </c>
      <c r="P45" s="165">
        <v>0</v>
      </c>
      <c r="Q45" s="165">
        <v>0</v>
      </c>
      <c r="R45" s="165">
        <v>0</v>
      </c>
      <c r="S45" s="165">
        <v>1</v>
      </c>
      <c r="T45" s="165">
        <v>0</v>
      </c>
      <c r="U45" s="165">
        <v>92</v>
      </c>
      <c r="V45" s="165">
        <v>2</v>
      </c>
    </row>
    <row r="46" spans="1:22" ht="13.8" x14ac:dyDescent="0.25">
      <c r="A46" s="163" t="s">
        <v>185</v>
      </c>
      <c r="B46" s="163" t="s">
        <v>174</v>
      </c>
      <c r="C46" s="164">
        <v>45473</v>
      </c>
      <c r="D46" s="165">
        <v>8</v>
      </c>
      <c r="E46" s="165">
        <v>8</v>
      </c>
      <c r="F46" s="165">
        <v>2928</v>
      </c>
      <c r="G46" s="165">
        <v>2796</v>
      </c>
      <c r="H46" s="165">
        <v>0</v>
      </c>
      <c r="I46" s="165">
        <v>2796</v>
      </c>
      <c r="J46" s="165">
        <v>2796</v>
      </c>
      <c r="K46" s="165">
        <v>0</v>
      </c>
      <c r="L46" s="165">
        <v>0</v>
      </c>
      <c r="M46" s="165">
        <v>0</v>
      </c>
      <c r="N46" s="165">
        <v>0</v>
      </c>
      <c r="O46" s="165">
        <v>0</v>
      </c>
      <c r="P46" s="165">
        <v>0</v>
      </c>
      <c r="Q46" s="165">
        <v>0</v>
      </c>
      <c r="R46" s="165">
        <v>0</v>
      </c>
      <c r="S46" s="165">
        <v>0</v>
      </c>
      <c r="T46" s="165">
        <v>1</v>
      </c>
      <c r="U46" s="165">
        <v>136</v>
      </c>
      <c r="V46" s="165">
        <v>6</v>
      </c>
    </row>
    <row r="47" spans="1:22" ht="13.8" x14ac:dyDescent="0.25">
      <c r="A47" s="163" t="s">
        <v>186</v>
      </c>
      <c r="B47" s="163" t="s">
        <v>139</v>
      </c>
      <c r="C47" s="164">
        <v>45473</v>
      </c>
      <c r="D47" s="165">
        <v>8</v>
      </c>
      <c r="E47" s="165">
        <v>8</v>
      </c>
      <c r="F47" s="165">
        <v>2928</v>
      </c>
      <c r="G47" s="165">
        <v>2556</v>
      </c>
      <c r="H47" s="165">
        <v>0</v>
      </c>
      <c r="I47" s="165">
        <v>2556</v>
      </c>
      <c r="J47" s="165">
        <v>2556</v>
      </c>
      <c r="K47" s="165">
        <v>0</v>
      </c>
      <c r="L47" s="165">
        <v>0</v>
      </c>
      <c r="M47" s="165">
        <v>0</v>
      </c>
      <c r="N47" s="165">
        <v>0</v>
      </c>
      <c r="O47" s="165">
        <v>0</v>
      </c>
      <c r="P47" s="165">
        <v>0</v>
      </c>
      <c r="Q47" s="165">
        <v>0</v>
      </c>
      <c r="R47" s="165">
        <v>0</v>
      </c>
      <c r="S47" s="165">
        <v>0</v>
      </c>
      <c r="T47" s="165">
        <v>0</v>
      </c>
      <c r="U47" s="165">
        <v>44</v>
      </c>
      <c r="V47" s="165">
        <v>0</v>
      </c>
    </row>
    <row r="48" spans="1:22" ht="13.8" x14ac:dyDescent="0.25">
      <c r="A48" s="163" t="s">
        <v>187</v>
      </c>
      <c r="B48" s="163" t="s">
        <v>139</v>
      </c>
      <c r="C48" s="164">
        <v>45473</v>
      </c>
      <c r="D48" s="165">
        <v>6</v>
      </c>
      <c r="E48" s="165">
        <v>6</v>
      </c>
      <c r="F48" s="165">
        <v>2196</v>
      </c>
      <c r="G48" s="165">
        <v>2196</v>
      </c>
      <c r="H48" s="165">
        <v>0</v>
      </c>
      <c r="I48" s="165">
        <v>2196</v>
      </c>
      <c r="J48" s="165">
        <v>2196</v>
      </c>
      <c r="K48" s="165">
        <v>0</v>
      </c>
      <c r="L48" s="165">
        <v>0</v>
      </c>
      <c r="M48" s="165">
        <v>0</v>
      </c>
      <c r="N48" s="165">
        <v>0</v>
      </c>
      <c r="O48" s="165">
        <v>0</v>
      </c>
      <c r="P48" s="165">
        <v>0</v>
      </c>
      <c r="Q48" s="165">
        <v>0</v>
      </c>
      <c r="R48" s="165">
        <v>0</v>
      </c>
      <c r="S48" s="165">
        <v>0</v>
      </c>
      <c r="T48" s="165">
        <v>0</v>
      </c>
      <c r="U48" s="165">
        <v>89</v>
      </c>
      <c r="V48" s="165">
        <v>0</v>
      </c>
    </row>
    <row r="49" spans="1:22" ht="13.8" x14ac:dyDescent="0.25">
      <c r="A49" s="163" t="s">
        <v>188</v>
      </c>
      <c r="B49" s="163" t="s">
        <v>189</v>
      </c>
      <c r="C49" s="164">
        <v>45473</v>
      </c>
      <c r="D49" s="165">
        <v>28</v>
      </c>
      <c r="E49" s="165">
        <v>28</v>
      </c>
      <c r="F49" s="165">
        <v>10248</v>
      </c>
      <c r="G49" s="165">
        <v>10177</v>
      </c>
      <c r="H49" s="165">
        <v>0</v>
      </c>
      <c r="I49" s="165">
        <v>10141</v>
      </c>
      <c r="J49" s="165">
        <v>10141</v>
      </c>
      <c r="K49" s="165">
        <v>0</v>
      </c>
      <c r="L49" s="165">
        <v>0</v>
      </c>
      <c r="M49" s="165">
        <v>0</v>
      </c>
      <c r="N49" s="165">
        <v>36</v>
      </c>
      <c r="O49" s="165">
        <v>0</v>
      </c>
      <c r="P49" s="165">
        <v>0</v>
      </c>
      <c r="Q49" s="165">
        <v>0</v>
      </c>
      <c r="R49" s="165">
        <v>0</v>
      </c>
      <c r="S49" s="165">
        <v>4</v>
      </c>
      <c r="T49" s="165">
        <v>4</v>
      </c>
      <c r="U49" s="165">
        <v>174</v>
      </c>
      <c r="V49" s="165">
        <v>0</v>
      </c>
    </row>
    <row r="50" spans="1:22" ht="13.8" x14ac:dyDescent="0.25">
      <c r="A50" s="163" t="s">
        <v>190</v>
      </c>
      <c r="B50" s="169"/>
      <c r="C50" s="164">
        <v>45473</v>
      </c>
      <c r="D50" s="165">
        <v>18</v>
      </c>
      <c r="E50" s="165">
        <v>21</v>
      </c>
      <c r="F50" s="165">
        <v>6624</v>
      </c>
      <c r="G50" s="165">
        <v>6447</v>
      </c>
      <c r="H50" s="165">
        <v>0</v>
      </c>
      <c r="I50" s="165">
        <v>6447</v>
      </c>
      <c r="J50" s="165">
        <v>6447</v>
      </c>
      <c r="K50" s="165">
        <v>0</v>
      </c>
      <c r="L50" s="165">
        <v>0</v>
      </c>
      <c r="M50" s="165">
        <v>0</v>
      </c>
      <c r="N50" s="165">
        <v>0</v>
      </c>
      <c r="O50" s="165">
        <v>0</v>
      </c>
      <c r="P50" s="165">
        <v>0</v>
      </c>
      <c r="Q50" s="165">
        <v>0</v>
      </c>
      <c r="R50" s="165">
        <v>0</v>
      </c>
      <c r="S50" s="165">
        <v>7</v>
      </c>
      <c r="T50" s="165">
        <v>6</v>
      </c>
      <c r="U50" s="165">
        <v>300</v>
      </c>
      <c r="V50" s="165">
        <v>0</v>
      </c>
    </row>
    <row r="51" spans="1:22" ht="13.8" x14ac:dyDescent="0.25">
      <c r="A51" s="163" t="s">
        <v>191</v>
      </c>
      <c r="B51" s="163" t="s">
        <v>139</v>
      </c>
      <c r="C51" s="164">
        <v>45473</v>
      </c>
      <c r="D51" s="165">
        <v>6</v>
      </c>
      <c r="E51" s="165">
        <v>6</v>
      </c>
      <c r="F51" s="165">
        <v>2196</v>
      </c>
      <c r="G51" s="165">
        <v>2196</v>
      </c>
      <c r="H51" s="165">
        <v>0</v>
      </c>
      <c r="I51" s="165">
        <v>2196</v>
      </c>
      <c r="J51" s="165">
        <v>2196</v>
      </c>
      <c r="K51" s="165">
        <v>0</v>
      </c>
      <c r="L51" s="165">
        <v>0</v>
      </c>
      <c r="M51" s="165">
        <v>0</v>
      </c>
      <c r="N51" s="165">
        <v>0</v>
      </c>
      <c r="O51" s="165">
        <v>0</v>
      </c>
      <c r="P51" s="165">
        <v>0</v>
      </c>
      <c r="Q51" s="165">
        <v>0</v>
      </c>
      <c r="R51" s="165">
        <v>0</v>
      </c>
      <c r="S51" s="165">
        <v>0</v>
      </c>
      <c r="T51" s="165">
        <v>0</v>
      </c>
      <c r="U51" s="165">
        <v>2</v>
      </c>
      <c r="V51" s="165">
        <v>0</v>
      </c>
    </row>
    <row r="52" spans="1:22" ht="13.8" x14ac:dyDescent="0.25">
      <c r="A52" s="163" t="s">
        <v>192</v>
      </c>
      <c r="B52" s="169"/>
      <c r="C52" s="164">
        <v>45473</v>
      </c>
      <c r="D52" s="165">
        <v>52</v>
      </c>
      <c r="E52" s="165">
        <v>52</v>
      </c>
      <c r="F52" s="165">
        <v>19032</v>
      </c>
      <c r="G52" s="165">
        <v>18685</v>
      </c>
      <c r="H52" s="165">
        <v>366</v>
      </c>
      <c r="I52" s="165">
        <v>17953</v>
      </c>
      <c r="J52" s="165">
        <v>18319</v>
      </c>
      <c r="K52" s="165">
        <v>0</v>
      </c>
      <c r="L52" s="165">
        <v>366</v>
      </c>
      <c r="M52" s="165">
        <v>0</v>
      </c>
      <c r="N52" s="165">
        <v>0</v>
      </c>
      <c r="O52" s="165">
        <v>0</v>
      </c>
      <c r="P52" s="165">
        <v>0</v>
      </c>
      <c r="Q52" s="165">
        <v>0</v>
      </c>
      <c r="R52" s="165">
        <v>0</v>
      </c>
      <c r="S52" s="165">
        <v>4</v>
      </c>
      <c r="T52" s="165">
        <v>3</v>
      </c>
      <c r="U52" s="165">
        <v>399</v>
      </c>
      <c r="V52" s="165">
        <v>347</v>
      </c>
    </row>
    <row r="53" spans="1:22" ht="13.8" x14ac:dyDescent="0.25">
      <c r="A53" s="163"/>
      <c r="B53" s="169"/>
      <c r="C53" s="164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</row>
    <row r="54" spans="1:22" ht="13.8" x14ac:dyDescent="0.25">
      <c r="A54" s="163" t="s">
        <v>147</v>
      </c>
      <c r="B54" s="169"/>
      <c r="C54" s="164">
        <v>45473</v>
      </c>
      <c r="D54" s="165">
        <v>851</v>
      </c>
      <c r="E54" s="165">
        <v>851</v>
      </c>
      <c r="F54" s="165">
        <v>154882</v>
      </c>
      <c r="G54" s="165">
        <v>6995</v>
      </c>
      <c r="H54" s="165">
        <v>0</v>
      </c>
      <c r="I54" s="165">
        <v>6995</v>
      </c>
      <c r="J54" s="165">
        <v>6995</v>
      </c>
      <c r="K54" s="165">
        <v>0</v>
      </c>
      <c r="L54" s="165">
        <v>0</v>
      </c>
      <c r="M54" s="165">
        <v>0</v>
      </c>
      <c r="N54" s="165">
        <v>0</v>
      </c>
      <c r="O54" s="165">
        <v>0</v>
      </c>
      <c r="P54" s="165">
        <v>0</v>
      </c>
      <c r="Q54" s="165">
        <v>0</v>
      </c>
      <c r="R54" s="165">
        <v>0</v>
      </c>
      <c r="S54" s="165">
        <v>0</v>
      </c>
      <c r="T54" s="165">
        <v>59</v>
      </c>
      <c r="U54" s="165">
        <v>0</v>
      </c>
      <c r="V54" s="165">
        <v>19</v>
      </c>
    </row>
    <row r="55" spans="1:22" ht="13.8" x14ac:dyDescent="0.25">
      <c r="A55" s="163" t="s">
        <v>147</v>
      </c>
      <c r="B55" s="169"/>
      <c r="C55" s="164">
        <v>45291</v>
      </c>
      <c r="D55" s="165">
        <v>851</v>
      </c>
      <c r="E55" s="165">
        <v>851</v>
      </c>
      <c r="F55" s="165">
        <v>156584</v>
      </c>
      <c r="G55" s="165">
        <v>12440</v>
      </c>
      <c r="H55" s="165">
        <v>0</v>
      </c>
      <c r="I55" s="165">
        <v>12440</v>
      </c>
      <c r="J55" s="165">
        <v>12440</v>
      </c>
      <c r="K55" s="165">
        <v>0</v>
      </c>
      <c r="L55" s="165">
        <v>0</v>
      </c>
      <c r="M55" s="165">
        <v>0</v>
      </c>
      <c r="N55" s="165">
        <v>0</v>
      </c>
      <c r="O55" s="165">
        <v>0</v>
      </c>
      <c r="P55" s="165">
        <v>0</v>
      </c>
      <c r="Q55" s="165">
        <v>0</v>
      </c>
      <c r="R55" s="165">
        <v>0</v>
      </c>
      <c r="S55" s="165">
        <v>2</v>
      </c>
      <c r="T55" s="165">
        <v>22</v>
      </c>
      <c r="U55" s="165">
        <v>0</v>
      </c>
      <c r="V55" s="165">
        <v>25</v>
      </c>
    </row>
    <row r="56" spans="1:22" ht="13.8" x14ac:dyDescent="0.25">
      <c r="A56" s="163" t="s">
        <v>193</v>
      </c>
      <c r="B56" s="169"/>
      <c r="C56" s="164">
        <v>45473</v>
      </c>
      <c r="D56" s="165">
        <v>639</v>
      </c>
      <c r="E56" s="165">
        <v>639</v>
      </c>
      <c r="F56" s="165">
        <v>116298</v>
      </c>
      <c r="G56" s="165">
        <v>22140</v>
      </c>
      <c r="H56" s="165">
        <v>182</v>
      </c>
      <c r="I56" s="165">
        <v>21958</v>
      </c>
      <c r="J56" s="165">
        <v>22140</v>
      </c>
      <c r="K56" s="165">
        <v>0</v>
      </c>
      <c r="L56" s="165">
        <v>0</v>
      </c>
      <c r="M56" s="165">
        <v>0</v>
      </c>
      <c r="N56" s="165">
        <v>0</v>
      </c>
      <c r="O56" s="165">
        <v>0</v>
      </c>
      <c r="P56" s="165">
        <v>0</v>
      </c>
      <c r="Q56" s="165">
        <v>0</v>
      </c>
      <c r="R56" s="165">
        <v>0</v>
      </c>
      <c r="S56" s="165">
        <v>7</v>
      </c>
      <c r="T56" s="165">
        <v>2</v>
      </c>
      <c r="U56" s="165">
        <v>271</v>
      </c>
      <c r="V56" s="165">
        <v>48</v>
      </c>
    </row>
    <row r="57" spans="1:22" ht="13.8" x14ac:dyDescent="0.25">
      <c r="A57" s="163" t="s">
        <v>193</v>
      </c>
      <c r="B57" s="169"/>
      <c r="C57" s="164">
        <v>45291</v>
      </c>
      <c r="D57" s="165">
        <v>639</v>
      </c>
      <c r="E57" s="165">
        <v>639</v>
      </c>
      <c r="F57" s="165">
        <v>117576</v>
      </c>
      <c r="G57" s="165">
        <v>22267</v>
      </c>
      <c r="H57" s="165">
        <v>184</v>
      </c>
      <c r="I57" s="165">
        <v>22083</v>
      </c>
      <c r="J57" s="165">
        <v>22267</v>
      </c>
      <c r="K57" s="165">
        <v>0</v>
      </c>
      <c r="L57" s="165">
        <v>0</v>
      </c>
      <c r="M57" s="165">
        <v>0</v>
      </c>
      <c r="N57" s="165">
        <v>0</v>
      </c>
      <c r="O57" s="165">
        <v>0</v>
      </c>
      <c r="P57" s="165">
        <v>0</v>
      </c>
      <c r="Q57" s="165">
        <v>0</v>
      </c>
      <c r="R57" s="165">
        <v>0</v>
      </c>
      <c r="S57" s="165">
        <v>4</v>
      </c>
      <c r="T57" s="165">
        <v>7</v>
      </c>
      <c r="U57" s="165">
        <v>321</v>
      </c>
      <c r="V57" s="165">
        <v>32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N57"/>
  <sheetViews>
    <sheetView workbookViewId="0"/>
  </sheetViews>
  <sheetFormatPr defaultColWidth="8.88671875" defaultRowHeight="13.2" x14ac:dyDescent="0.25"/>
  <cols>
    <col min="1" max="1" width="32.88671875" style="162" bestFit="1" customWidth="1"/>
    <col min="2" max="2" width="23.6640625" style="162" bestFit="1" customWidth="1"/>
    <col min="3" max="3" width="10.33203125" style="162" bestFit="1" customWidth="1"/>
    <col min="4" max="4" width="20.44140625" style="162" bestFit="1" customWidth="1"/>
    <col min="5" max="5" width="22.5546875" style="162" bestFit="1" customWidth="1"/>
    <col min="6" max="6" width="21.109375" style="162" bestFit="1" customWidth="1"/>
    <col min="7" max="7" width="22.88671875" style="162" bestFit="1" customWidth="1"/>
    <col min="8" max="8" width="31.33203125" style="162" bestFit="1" customWidth="1"/>
    <col min="9" max="9" width="26" style="162" bestFit="1" customWidth="1"/>
    <col min="10" max="10" width="30.109375" style="162" bestFit="1" customWidth="1"/>
    <col min="11" max="11" width="14.88671875" style="162" bestFit="1" customWidth="1"/>
    <col min="12" max="12" width="10.88671875" style="162" bestFit="1" customWidth="1"/>
    <col min="13" max="13" width="23.44140625" style="162" bestFit="1" customWidth="1"/>
    <col min="14" max="14" width="19.44140625" style="162" bestFit="1" customWidth="1"/>
    <col min="15" max="15" width="18.77734375" style="162" bestFit="1" customWidth="1"/>
    <col min="16" max="16" width="22.21875" style="162" bestFit="1" customWidth="1"/>
    <col min="17" max="17" width="27.88671875" style="162" bestFit="1" customWidth="1"/>
    <col min="18" max="18" width="22" style="162" bestFit="1" customWidth="1"/>
    <col min="19" max="19" width="31.88671875" style="162" bestFit="1" customWidth="1"/>
    <col min="20" max="20" width="13.33203125" style="162" bestFit="1" customWidth="1"/>
    <col min="21" max="21" width="18.109375" style="162" bestFit="1" customWidth="1"/>
    <col min="22" max="22" width="31.6640625" style="162" bestFit="1" customWidth="1"/>
    <col min="23" max="23" width="27.109375" style="162" bestFit="1" customWidth="1"/>
    <col min="24" max="24" width="17.5546875" style="162" bestFit="1" customWidth="1"/>
    <col min="25" max="25" width="41.6640625" style="162" bestFit="1" customWidth="1"/>
    <col min="26" max="26" width="30.77734375" style="162" bestFit="1" customWidth="1"/>
    <col min="27" max="27" width="34.21875" style="162" bestFit="1" customWidth="1"/>
    <col min="28" max="28" width="12.44140625" style="162" bestFit="1" customWidth="1"/>
    <col min="29" max="29" width="19.77734375" style="162" bestFit="1" customWidth="1"/>
    <col min="30" max="30" width="28.33203125" style="162" bestFit="1" customWidth="1"/>
    <col min="31" max="31" width="30.21875" style="162" bestFit="1" customWidth="1"/>
    <col min="32" max="32" width="38" style="162" bestFit="1" customWidth="1"/>
    <col min="33" max="33" width="25" style="162" bestFit="1" customWidth="1"/>
    <col min="34" max="34" width="27.21875" style="162" bestFit="1" customWidth="1"/>
    <col min="35" max="35" width="25.44140625" style="162" bestFit="1" customWidth="1"/>
    <col min="36" max="36" width="14.33203125" style="162" bestFit="1" customWidth="1"/>
    <col min="37" max="37" width="11.44140625" style="162" bestFit="1" customWidth="1"/>
    <col min="38" max="38" width="27.5546875" style="162" bestFit="1" customWidth="1"/>
    <col min="39" max="39" width="22.88671875" style="162" bestFit="1" customWidth="1"/>
    <col min="40" max="40" width="11.77734375" style="162" bestFit="1" customWidth="1"/>
    <col min="41" max="41" width="20.109375" style="162" bestFit="1" customWidth="1"/>
    <col min="42" max="42" width="24.6640625" style="162" bestFit="1" customWidth="1"/>
    <col min="43" max="43" width="34.21875" style="162" bestFit="1" customWidth="1"/>
    <col min="44" max="44" width="22.88671875" style="162" bestFit="1" customWidth="1"/>
    <col min="45" max="45" width="18" style="162" bestFit="1" customWidth="1"/>
    <col min="46" max="46" width="23.5546875" style="162" bestFit="1" customWidth="1"/>
    <col min="47" max="47" width="22.21875" style="162" bestFit="1" customWidth="1"/>
    <col min="48" max="48" width="23.88671875" style="162" bestFit="1" customWidth="1"/>
    <col min="49" max="49" width="32.33203125" style="162" bestFit="1" customWidth="1"/>
    <col min="50" max="50" width="27" style="162" bestFit="1" customWidth="1"/>
    <col min="51" max="51" width="31.109375" style="162" bestFit="1" customWidth="1"/>
    <col min="52" max="52" width="15.88671875" style="162" bestFit="1" customWidth="1"/>
    <col min="53" max="53" width="11.88671875" style="162" bestFit="1" customWidth="1"/>
    <col min="54" max="54" width="24.44140625" style="162" bestFit="1" customWidth="1"/>
    <col min="55" max="55" width="20.44140625" style="162" bestFit="1" customWidth="1"/>
    <col min="56" max="56" width="19.77734375" style="162" bestFit="1" customWidth="1"/>
    <col min="57" max="57" width="23.21875" style="162" bestFit="1" customWidth="1"/>
    <col min="58" max="58" width="28.88671875" style="162" bestFit="1" customWidth="1"/>
    <col min="59" max="59" width="23" style="162" bestFit="1" customWidth="1"/>
    <col min="60" max="60" width="32.88671875" style="162" bestFit="1" customWidth="1"/>
    <col min="61" max="61" width="14.33203125" style="162" bestFit="1" customWidth="1"/>
    <col min="62" max="62" width="19.109375" style="162" bestFit="1" customWidth="1"/>
    <col min="63" max="63" width="32.6640625" style="162" bestFit="1" customWidth="1"/>
    <col min="64" max="64" width="28.109375" style="162" bestFit="1" customWidth="1"/>
    <col min="65" max="65" width="18.5546875" style="162" bestFit="1" customWidth="1"/>
    <col min="66" max="66" width="42.77734375" style="162" bestFit="1" customWidth="1"/>
    <col min="67" max="67" width="31.77734375" style="162" bestFit="1" customWidth="1"/>
    <col min="68" max="68" width="35.21875" style="162" bestFit="1" customWidth="1"/>
    <col min="69" max="69" width="13.5546875" style="162" bestFit="1" customWidth="1"/>
    <col min="70" max="70" width="20.77734375" style="162" bestFit="1" customWidth="1"/>
    <col min="71" max="71" width="29.33203125" style="162" bestFit="1" customWidth="1"/>
    <col min="72" max="72" width="31.21875" style="162" bestFit="1" customWidth="1"/>
    <col min="73" max="73" width="39" style="162" bestFit="1" customWidth="1"/>
    <col min="74" max="74" width="26.109375" style="162" bestFit="1" customWidth="1"/>
    <col min="75" max="75" width="28.21875" style="162" bestFit="1" customWidth="1"/>
    <col min="76" max="76" width="26.44140625" style="162" bestFit="1" customWidth="1"/>
    <col min="77" max="77" width="15.33203125" style="162" bestFit="1" customWidth="1"/>
    <col min="78" max="78" width="12.44140625" style="162" bestFit="1" customWidth="1"/>
    <col min="79" max="79" width="28.5546875" style="162" bestFit="1" customWidth="1"/>
    <col min="80" max="80" width="23.88671875" style="162" bestFit="1" customWidth="1"/>
    <col min="81" max="81" width="11.77734375" style="162" bestFit="1" customWidth="1"/>
    <col min="82" max="82" width="21.109375" style="162" bestFit="1" customWidth="1"/>
    <col min="83" max="83" width="25.77734375" style="162" bestFit="1" customWidth="1"/>
    <col min="84" max="84" width="35.21875" style="162" bestFit="1" customWidth="1"/>
    <col min="85" max="85" width="23.88671875" style="162" bestFit="1" customWidth="1"/>
    <col min="86" max="86" width="19" style="162" bestFit="1" customWidth="1"/>
    <col min="87" max="87" width="8.44140625" style="162" bestFit="1" customWidth="1"/>
    <col min="88" max="88" width="20.44140625" style="162" bestFit="1" customWidth="1"/>
    <col min="89" max="89" width="22.5546875" style="162" bestFit="1" customWidth="1"/>
    <col min="90" max="90" width="21.109375" style="162" bestFit="1" customWidth="1"/>
    <col min="91" max="91" width="22.88671875" style="162" bestFit="1" customWidth="1"/>
    <col min="92" max="92" width="31.33203125" style="162" bestFit="1" customWidth="1"/>
    <col min="93" max="93" width="26" style="162" bestFit="1" customWidth="1"/>
    <col min="94" max="94" width="30.109375" style="162" bestFit="1" customWidth="1"/>
    <col min="95" max="95" width="14.88671875" style="162" bestFit="1" customWidth="1"/>
    <col min="96" max="96" width="10.88671875" style="162" bestFit="1" customWidth="1"/>
    <col min="97" max="97" width="23.44140625" style="162" bestFit="1" customWidth="1"/>
    <col min="98" max="98" width="19.44140625" style="162" bestFit="1" customWidth="1"/>
    <col min="99" max="99" width="18.77734375" style="162" bestFit="1" customWidth="1"/>
    <col min="100" max="100" width="22.21875" style="162" bestFit="1" customWidth="1"/>
    <col min="101" max="101" width="27.88671875" style="162" bestFit="1" customWidth="1"/>
    <col min="102" max="102" width="22" style="162" bestFit="1" customWidth="1"/>
    <col min="103" max="103" width="31.88671875" style="162" bestFit="1" customWidth="1"/>
    <col min="104" max="104" width="13.33203125" style="162" bestFit="1" customWidth="1"/>
    <col min="105" max="105" width="18.109375" style="162" bestFit="1" customWidth="1"/>
    <col min="106" max="106" width="31.6640625" style="162" bestFit="1" customWidth="1"/>
    <col min="107" max="107" width="27.109375" style="162" bestFit="1" customWidth="1"/>
    <col min="108" max="108" width="17.5546875" style="162" bestFit="1" customWidth="1"/>
    <col min="109" max="109" width="41.6640625" style="162" bestFit="1" customWidth="1"/>
    <col min="110" max="110" width="30.77734375" style="162" bestFit="1" customWidth="1"/>
    <col min="111" max="111" width="34.21875" style="162" bestFit="1" customWidth="1"/>
    <col min="112" max="112" width="12.44140625" style="162" bestFit="1" customWidth="1"/>
    <col min="113" max="113" width="19.77734375" style="162" bestFit="1" customWidth="1"/>
    <col min="114" max="114" width="28.33203125" style="162" bestFit="1" customWidth="1"/>
    <col min="115" max="115" width="30.21875" style="162" bestFit="1" customWidth="1"/>
    <col min="116" max="116" width="38" style="162" bestFit="1" customWidth="1"/>
    <col min="117" max="117" width="25" style="162" bestFit="1" customWidth="1"/>
    <col min="118" max="118" width="27.21875" style="162" bestFit="1" customWidth="1"/>
    <col min="119" max="119" width="25.44140625" style="162" bestFit="1" customWidth="1"/>
    <col min="120" max="120" width="14.33203125" style="162" bestFit="1" customWidth="1"/>
    <col min="121" max="121" width="11.44140625" style="162" bestFit="1" customWidth="1"/>
    <col min="122" max="122" width="27.5546875" style="162" bestFit="1" customWidth="1"/>
    <col min="123" max="123" width="22.88671875" style="162" bestFit="1" customWidth="1"/>
    <col min="124" max="124" width="10.77734375" style="162" bestFit="1" customWidth="1"/>
    <col min="125" max="125" width="20.109375" style="162" bestFit="1" customWidth="1"/>
    <col min="126" max="126" width="24.6640625" style="162" bestFit="1" customWidth="1"/>
    <col min="127" max="127" width="34.21875" style="162" bestFit="1" customWidth="1"/>
    <col min="128" max="128" width="22.88671875" style="162" bestFit="1" customWidth="1"/>
    <col min="129" max="129" width="18" style="162" bestFit="1" customWidth="1"/>
    <col min="130" max="130" width="23.5546875" style="162" bestFit="1" customWidth="1"/>
    <col min="131" max="131" width="22.21875" style="162" bestFit="1" customWidth="1"/>
    <col min="132" max="132" width="23.88671875" style="162" bestFit="1" customWidth="1"/>
    <col min="133" max="133" width="32.33203125" style="162" bestFit="1" customWidth="1"/>
    <col min="134" max="134" width="27" style="162" bestFit="1" customWidth="1"/>
    <col min="135" max="135" width="31.109375" style="162" bestFit="1" customWidth="1"/>
    <col min="136" max="136" width="15.88671875" style="162" bestFit="1" customWidth="1"/>
    <col min="137" max="137" width="11.88671875" style="162" bestFit="1" customWidth="1"/>
    <col min="138" max="138" width="24.44140625" style="162" bestFit="1" customWidth="1"/>
    <col min="139" max="139" width="20.44140625" style="162" bestFit="1" customWidth="1"/>
    <col min="140" max="140" width="19.77734375" style="162" bestFit="1" customWidth="1"/>
    <col min="141" max="141" width="23.21875" style="162" bestFit="1" customWidth="1"/>
    <col min="142" max="142" width="28.88671875" style="162" bestFit="1" customWidth="1"/>
    <col min="143" max="143" width="23" style="162" bestFit="1" customWidth="1"/>
    <col min="144" max="144" width="32.88671875" style="162" bestFit="1" customWidth="1"/>
    <col min="145" max="145" width="14.33203125" style="162" bestFit="1" customWidth="1"/>
    <col min="146" max="146" width="19.109375" style="162" bestFit="1" customWidth="1"/>
    <col min="147" max="147" width="32.6640625" style="162" bestFit="1" customWidth="1"/>
    <col min="148" max="148" width="28.109375" style="162" bestFit="1" customWidth="1"/>
    <col min="149" max="149" width="18.5546875" style="162" bestFit="1" customWidth="1"/>
    <col min="150" max="150" width="42.77734375" style="162" bestFit="1" customWidth="1"/>
    <col min="151" max="151" width="31.77734375" style="162" bestFit="1" customWidth="1"/>
    <col min="152" max="152" width="35.21875" style="162" bestFit="1" customWidth="1"/>
    <col min="153" max="153" width="13.5546875" style="162" bestFit="1" customWidth="1"/>
    <col min="154" max="154" width="20.77734375" style="162" bestFit="1" customWidth="1"/>
    <col min="155" max="155" width="29.33203125" style="162" bestFit="1" customWidth="1"/>
    <col min="156" max="156" width="31.21875" style="162" bestFit="1" customWidth="1"/>
    <col min="157" max="157" width="39" style="162" bestFit="1" customWidth="1"/>
    <col min="158" max="158" width="26.109375" style="162" bestFit="1" customWidth="1"/>
    <col min="159" max="159" width="28.21875" style="162" bestFit="1" customWidth="1"/>
    <col min="160" max="160" width="26.44140625" style="162" bestFit="1" customWidth="1"/>
    <col min="161" max="161" width="15.33203125" style="162" bestFit="1" customWidth="1"/>
    <col min="162" max="162" width="12.44140625" style="162" bestFit="1" customWidth="1"/>
    <col min="163" max="163" width="28.5546875" style="162" bestFit="1" customWidth="1"/>
    <col min="164" max="164" width="23.88671875" style="162" bestFit="1" customWidth="1"/>
    <col min="165" max="165" width="11.77734375" style="162" bestFit="1" customWidth="1"/>
    <col min="166" max="166" width="21.109375" style="162" bestFit="1" customWidth="1"/>
    <col min="167" max="167" width="25.77734375" style="162" bestFit="1" customWidth="1"/>
    <col min="168" max="168" width="35.21875" style="162" bestFit="1" customWidth="1"/>
    <col min="169" max="169" width="23.88671875" style="162" bestFit="1" customWidth="1"/>
    <col min="170" max="170" width="19" style="162" bestFit="1" customWidth="1"/>
    <col min="171" max="16384" width="8.88671875" style="162"/>
  </cols>
  <sheetData>
    <row r="1" spans="1:170" ht="13.8" x14ac:dyDescent="0.25">
      <c r="A1" s="161" t="s">
        <v>112</v>
      </c>
      <c r="B1" s="161" t="s">
        <v>113</v>
      </c>
      <c r="C1" s="161" t="s">
        <v>114</v>
      </c>
      <c r="D1" s="161" t="s">
        <v>194</v>
      </c>
      <c r="E1" s="161" t="s">
        <v>195</v>
      </c>
      <c r="F1" s="161" t="s">
        <v>196</v>
      </c>
      <c r="G1" s="161" t="s">
        <v>197</v>
      </c>
      <c r="H1" s="161" t="s">
        <v>198</v>
      </c>
      <c r="I1" s="161" t="s">
        <v>199</v>
      </c>
      <c r="J1" s="161" t="s">
        <v>200</v>
      </c>
      <c r="K1" s="161" t="s">
        <v>201</v>
      </c>
      <c r="L1" s="161" t="s">
        <v>202</v>
      </c>
      <c r="M1" s="161" t="s">
        <v>203</v>
      </c>
      <c r="N1" s="161" t="s">
        <v>204</v>
      </c>
      <c r="O1" s="161" t="s">
        <v>205</v>
      </c>
      <c r="P1" s="161" t="s">
        <v>206</v>
      </c>
      <c r="Q1" s="161" t="s">
        <v>207</v>
      </c>
      <c r="R1" s="161" t="s">
        <v>208</v>
      </c>
      <c r="S1" s="161" t="s">
        <v>209</v>
      </c>
      <c r="T1" s="161" t="s">
        <v>210</v>
      </c>
      <c r="U1" s="161" t="s">
        <v>211</v>
      </c>
      <c r="V1" s="161" t="s">
        <v>212</v>
      </c>
      <c r="W1" s="161" t="s">
        <v>213</v>
      </c>
      <c r="X1" s="161" t="s">
        <v>214</v>
      </c>
      <c r="Y1" s="161" t="s">
        <v>215</v>
      </c>
      <c r="Z1" s="161" t="s">
        <v>216</v>
      </c>
      <c r="AA1" s="161" t="s">
        <v>217</v>
      </c>
      <c r="AB1" s="161" t="s">
        <v>218</v>
      </c>
      <c r="AC1" s="161" t="s">
        <v>219</v>
      </c>
      <c r="AD1" s="161" t="s">
        <v>220</v>
      </c>
      <c r="AE1" s="161" t="s">
        <v>221</v>
      </c>
      <c r="AF1" s="161" t="s">
        <v>222</v>
      </c>
      <c r="AG1" s="161" t="s">
        <v>223</v>
      </c>
      <c r="AH1" s="161" t="s">
        <v>224</v>
      </c>
      <c r="AI1" s="161" t="s">
        <v>225</v>
      </c>
      <c r="AJ1" s="161" t="s">
        <v>226</v>
      </c>
      <c r="AK1" s="161" t="s">
        <v>227</v>
      </c>
      <c r="AL1" s="161" t="s">
        <v>228</v>
      </c>
      <c r="AM1" s="161" t="s">
        <v>229</v>
      </c>
      <c r="AN1" s="161" t="s">
        <v>230</v>
      </c>
      <c r="AO1" s="161" t="s">
        <v>231</v>
      </c>
      <c r="AP1" s="161" t="s">
        <v>232</v>
      </c>
      <c r="AQ1" s="161" t="s">
        <v>233</v>
      </c>
      <c r="AR1" s="161" t="s">
        <v>234</v>
      </c>
      <c r="AS1" s="161" t="s">
        <v>235</v>
      </c>
      <c r="AT1" s="161" t="s">
        <v>236</v>
      </c>
      <c r="AU1" s="161" t="s">
        <v>237</v>
      </c>
      <c r="AV1" s="161" t="s">
        <v>238</v>
      </c>
      <c r="AW1" s="161" t="s">
        <v>239</v>
      </c>
      <c r="AX1" s="161" t="s">
        <v>240</v>
      </c>
      <c r="AY1" s="161" t="s">
        <v>241</v>
      </c>
      <c r="AZ1" s="161" t="s">
        <v>242</v>
      </c>
      <c r="BA1" s="161" t="s">
        <v>243</v>
      </c>
      <c r="BB1" s="161" t="s">
        <v>244</v>
      </c>
      <c r="BC1" s="161" t="s">
        <v>245</v>
      </c>
      <c r="BD1" s="161" t="s">
        <v>246</v>
      </c>
      <c r="BE1" s="161" t="s">
        <v>247</v>
      </c>
      <c r="BF1" s="161" t="s">
        <v>248</v>
      </c>
      <c r="BG1" s="161" t="s">
        <v>249</v>
      </c>
      <c r="BH1" s="161" t="s">
        <v>250</v>
      </c>
      <c r="BI1" s="161" t="s">
        <v>251</v>
      </c>
      <c r="BJ1" s="161" t="s">
        <v>252</v>
      </c>
      <c r="BK1" s="161" t="s">
        <v>253</v>
      </c>
      <c r="BL1" s="161" t="s">
        <v>254</v>
      </c>
      <c r="BM1" s="161" t="s">
        <v>255</v>
      </c>
      <c r="BN1" s="161" t="s">
        <v>256</v>
      </c>
      <c r="BO1" s="161" t="s">
        <v>257</v>
      </c>
      <c r="BP1" s="161" t="s">
        <v>258</v>
      </c>
      <c r="BQ1" s="161" t="s">
        <v>259</v>
      </c>
      <c r="BR1" s="161" t="s">
        <v>260</v>
      </c>
      <c r="BS1" s="161" t="s">
        <v>261</v>
      </c>
      <c r="BT1" s="161" t="s">
        <v>262</v>
      </c>
      <c r="BU1" s="161" t="s">
        <v>263</v>
      </c>
      <c r="BV1" s="161" t="s">
        <v>264</v>
      </c>
      <c r="BW1" s="161" t="s">
        <v>265</v>
      </c>
      <c r="BX1" s="161" t="s">
        <v>266</v>
      </c>
      <c r="BY1" s="161" t="s">
        <v>267</v>
      </c>
      <c r="BZ1" s="161" t="s">
        <v>268</v>
      </c>
      <c r="CA1" s="161" t="s">
        <v>269</v>
      </c>
      <c r="CB1" s="161" t="s">
        <v>270</v>
      </c>
      <c r="CC1" s="161" t="s">
        <v>271</v>
      </c>
      <c r="CD1" s="161" t="s">
        <v>272</v>
      </c>
      <c r="CE1" s="161" t="s">
        <v>273</v>
      </c>
      <c r="CF1" s="161" t="s">
        <v>274</v>
      </c>
      <c r="CG1" s="161" t="s">
        <v>275</v>
      </c>
      <c r="CH1" s="161" t="s">
        <v>276</v>
      </c>
      <c r="CI1" s="161" t="s">
        <v>114</v>
      </c>
      <c r="CJ1" s="161" t="s">
        <v>194</v>
      </c>
      <c r="CK1" s="161" t="s">
        <v>195</v>
      </c>
      <c r="CL1" s="161" t="s">
        <v>196</v>
      </c>
      <c r="CM1" s="161" t="s">
        <v>197</v>
      </c>
      <c r="CN1" s="161" t="s">
        <v>198</v>
      </c>
      <c r="CO1" s="161" t="s">
        <v>199</v>
      </c>
      <c r="CP1" s="161" t="s">
        <v>200</v>
      </c>
      <c r="CQ1" s="161" t="s">
        <v>201</v>
      </c>
      <c r="CR1" s="161" t="s">
        <v>202</v>
      </c>
      <c r="CS1" s="161" t="s">
        <v>203</v>
      </c>
      <c r="CT1" s="161" t="s">
        <v>204</v>
      </c>
      <c r="CU1" s="161" t="s">
        <v>205</v>
      </c>
      <c r="CV1" s="161" t="s">
        <v>206</v>
      </c>
      <c r="CW1" s="161" t="s">
        <v>207</v>
      </c>
      <c r="CX1" s="161" t="s">
        <v>208</v>
      </c>
      <c r="CY1" s="161" t="s">
        <v>209</v>
      </c>
      <c r="CZ1" s="161" t="s">
        <v>210</v>
      </c>
      <c r="DA1" s="161" t="s">
        <v>211</v>
      </c>
      <c r="DB1" s="161" t="s">
        <v>212</v>
      </c>
      <c r="DC1" s="161" t="s">
        <v>213</v>
      </c>
      <c r="DD1" s="161" t="s">
        <v>214</v>
      </c>
      <c r="DE1" s="161" t="s">
        <v>215</v>
      </c>
      <c r="DF1" s="161" t="s">
        <v>216</v>
      </c>
      <c r="DG1" s="161" t="s">
        <v>217</v>
      </c>
      <c r="DH1" s="161" t="s">
        <v>218</v>
      </c>
      <c r="DI1" s="161" t="s">
        <v>219</v>
      </c>
      <c r="DJ1" s="161" t="s">
        <v>220</v>
      </c>
      <c r="DK1" s="161" t="s">
        <v>221</v>
      </c>
      <c r="DL1" s="161" t="s">
        <v>222</v>
      </c>
      <c r="DM1" s="161" t="s">
        <v>223</v>
      </c>
      <c r="DN1" s="161" t="s">
        <v>224</v>
      </c>
      <c r="DO1" s="161" t="s">
        <v>225</v>
      </c>
      <c r="DP1" s="161" t="s">
        <v>226</v>
      </c>
      <c r="DQ1" s="161" t="s">
        <v>227</v>
      </c>
      <c r="DR1" s="161" t="s">
        <v>228</v>
      </c>
      <c r="DS1" s="161" t="s">
        <v>229</v>
      </c>
      <c r="DT1" s="161" t="s">
        <v>230</v>
      </c>
      <c r="DU1" s="161" t="s">
        <v>231</v>
      </c>
      <c r="DV1" s="161" t="s">
        <v>232</v>
      </c>
      <c r="DW1" s="161" t="s">
        <v>233</v>
      </c>
      <c r="DX1" s="161" t="s">
        <v>234</v>
      </c>
      <c r="DY1" s="161" t="s">
        <v>235</v>
      </c>
      <c r="DZ1" s="161" t="s">
        <v>236</v>
      </c>
      <c r="EA1" s="161" t="s">
        <v>237</v>
      </c>
      <c r="EB1" s="161" t="s">
        <v>238</v>
      </c>
      <c r="EC1" s="161" t="s">
        <v>239</v>
      </c>
      <c r="ED1" s="161" t="s">
        <v>240</v>
      </c>
      <c r="EE1" s="161" t="s">
        <v>241</v>
      </c>
      <c r="EF1" s="161" t="s">
        <v>242</v>
      </c>
      <c r="EG1" s="161" t="s">
        <v>243</v>
      </c>
      <c r="EH1" s="161" t="s">
        <v>244</v>
      </c>
      <c r="EI1" s="161" t="s">
        <v>245</v>
      </c>
      <c r="EJ1" s="161" t="s">
        <v>246</v>
      </c>
      <c r="EK1" s="161" t="s">
        <v>247</v>
      </c>
      <c r="EL1" s="161" t="s">
        <v>248</v>
      </c>
      <c r="EM1" s="161" t="s">
        <v>249</v>
      </c>
      <c r="EN1" s="161" t="s">
        <v>250</v>
      </c>
      <c r="EO1" s="161" t="s">
        <v>251</v>
      </c>
      <c r="EP1" s="161" t="s">
        <v>252</v>
      </c>
      <c r="EQ1" s="161" t="s">
        <v>253</v>
      </c>
      <c r="ER1" s="161" t="s">
        <v>254</v>
      </c>
      <c r="ES1" s="161" t="s">
        <v>255</v>
      </c>
      <c r="ET1" s="161" t="s">
        <v>256</v>
      </c>
      <c r="EU1" s="161" t="s">
        <v>257</v>
      </c>
      <c r="EV1" s="161" t="s">
        <v>258</v>
      </c>
      <c r="EW1" s="161" t="s">
        <v>259</v>
      </c>
      <c r="EX1" s="161" t="s">
        <v>260</v>
      </c>
      <c r="EY1" s="161" t="s">
        <v>261</v>
      </c>
      <c r="EZ1" s="161" t="s">
        <v>262</v>
      </c>
      <c r="FA1" s="161" t="s">
        <v>263</v>
      </c>
      <c r="FB1" s="161" t="s">
        <v>264</v>
      </c>
      <c r="FC1" s="161" t="s">
        <v>265</v>
      </c>
      <c r="FD1" s="161" t="s">
        <v>266</v>
      </c>
      <c r="FE1" s="161" t="s">
        <v>267</v>
      </c>
      <c r="FF1" s="161" t="s">
        <v>268</v>
      </c>
      <c r="FG1" s="161" t="s">
        <v>269</v>
      </c>
      <c r="FH1" s="161" t="s">
        <v>270</v>
      </c>
      <c r="FI1" s="161" t="s">
        <v>271</v>
      </c>
      <c r="FJ1" s="161" t="s">
        <v>272</v>
      </c>
      <c r="FK1" s="161" t="s">
        <v>273</v>
      </c>
      <c r="FL1" s="161" t="s">
        <v>274</v>
      </c>
      <c r="FM1" s="161" t="s">
        <v>275</v>
      </c>
      <c r="FN1" s="161" t="s">
        <v>276</v>
      </c>
    </row>
    <row r="2" spans="1:170" ht="13.8" x14ac:dyDescent="0.25">
      <c r="A2" s="163" t="s">
        <v>133</v>
      </c>
      <c r="B2" s="163" t="s">
        <v>133</v>
      </c>
      <c r="C2" s="164">
        <v>45473</v>
      </c>
      <c r="D2" s="170">
        <v>0</v>
      </c>
      <c r="E2" s="167">
        <v>9515553</v>
      </c>
      <c r="F2" s="167">
        <v>0</v>
      </c>
      <c r="G2" s="167">
        <v>0</v>
      </c>
      <c r="H2" s="167">
        <v>0</v>
      </c>
      <c r="I2" s="167">
        <v>0</v>
      </c>
      <c r="J2" s="167">
        <v>0</v>
      </c>
      <c r="K2" s="167">
        <v>0</v>
      </c>
      <c r="L2" s="167">
        <v>0</v>
      </c>
      <c r="M2" s="167">
        <v>0</v>
      </c>
      <c r="N2" s="167">
        <v>0</v>
      </c>
      <c r="O2" s="167">
        <v>0</v>
      </c>
      <c r="P2" s="167">
        <v>0</v>
      </c>
      <c r="Q2" s="167">
        <v>0</v>
      </c>
      <c r="R2" s="167">
        <v>0</v>
      </c>
      <c r="S2" s="167">
        <v>0</v>
      </c>
      <c r="T2" s="167">
        <v>0</v>
      </c>
      <c r="U2" s="167">
        <v>0</v>
      </c>
      <c r="V2" s="167">
        <v>0</v>
      </c>
      <c r="W2" s="167">
        <v>0</v>
      </c>
      <c r="X2" s="167">
        <v>65974</v>
      </c>
      <c r="Y2" s="167">
        <v>0</v>
      </c>
      <c r="Z2" s="167">
        <v>0</v>
      </c>
      <c r="AA2" s="167">
        <v>0</v>
      </c>
      <c r="AB2" s="167">
        <v>0</v>
      </c>
      <c r="AC2" s="167">
        <v>0</v>
      </c>
      <c r="AD2" s="167">
        <v>784829</v>
      </c>
      <c r="AE2" s="167">
        <v>0</v>
      </c>
      <c r="AF2" s="167">
        <v>49409</v>
      </c>
      <c r="AG2" s="167">
        <v>0</v>
      </c>
      <c r="AH2" s="167">
        <v>0</v>
      </c>
      <c r="AI2" s="167">
        <v>0</v>
      </c>
      <c r="AJ2" s="167">
        <v>44656</v>
      </c>
      <c r="AK2" s="167">
        <v>138470</v>
      </c>
      <c r="AL2" s="167">
        <v>8500</v>
      </c>
      <c r="AM2" s="167">
        <v>0</v>
      </c>
      <c r="AN2" s="167">
        <v>9738</v>
      </c>
      <c r="AO2" s="167">
        <v>10617129</v>
      </c>
      <c r="AP2" s="167">
        <v>0</v>
      </c>
      <c r="AQ2" s="167">
        <v>0</v>
      </c>
      <c r="AR2" s="167">
        <v>0</v>
      </c>
      <c r="AS2" s="167">
        <v>10617129</v>
      </c>
      <c r="AT2" s="167">
        <v>3680743</v>
      </c>
      <c r="AU2" s="167">
        <v>0</v>
      </c>
      <c r="AV2" s="167">
        <v>0</v>
      </c>
      <c r="AW2" s="167">
        <v>0</v>
      </c>
      <c r="AX2" s="167">
        <v>0</v>
      </c>
      <c r="AY2" s="167">
        <v>0</v>
      </c>
      <c r="AZ2" s="167">
        <v>0</v>
      </c>
      <c r="BA2" s="167">
        <v>0</v>
      </c>
      <c r="BB2" s="167">
        <v>0</v>
      </c>
      <c r="BC2" s="167">
        <v>0</v>
      </c>
      <c r="BD2" s="167">
        <v>0</v>
      </c>
      <c r="BE2" s="167">
        <v>0</v>
      </c>
      <c r="BF2" s="167">
        <v>0</v>
      </c>
      <c r="BG2" s="167">
        <v>0</v>
      </c>
      <c r="BH2" s="167">
        <v>0</v>
      </c>
      <c r="BI2" s="167">
        <v>0</v>
      </c>
      <c r="BJ2" s="167">
        <v>0</v>
      </c>
      <c r="BK2" s="167">
        <v>0</v>
      </c>
      <c r="BL2" s="167">
        <v>0</v>
      </c>
      <c r="BM2" s="167">
        <v>0</v>
      </c>
      <c r="BN2" s="167">
        <v>0</v>
      </c>
      <c r="BO2" s="167">
        <v>0</v>
      </c>
      <c r="BP2" s="167">
        <v>0</v>
      </c>
      <c r="BQ2" s="167">
        <v>0</v>
      </c>
      <c r="BR2" s="167">
        <v>0</v>
      </c>
      <c r="BS2" s="167">
        <v>0</v>
      </c>
      <c r="BT2" s="167">
        <v>0</v>
      </c>
      <c r="BU2" s="167">
        <v>0</v>
      </c>
      <c r="BV2" s="167">
        <v>0</v>
      </c>
      <c r="BW2" s="167">
        <v>0</v>
      </c>
      <c r="BX2" s="167">
        <v>0</v>
      </c>
      <c r="BY2" s="167">
        <v>0</v>
      </c>
      <c r="BZ2" s="167">
        <v>0</v>
      </c>
      <c r="CA2" s="167">
        <v>0</v>
      </c>
      <c r="CB2" s="167">
        <v>0</v>
      </c>
      <c r="CC2" s="167">
        <v>0</v>
      </c>
      <c r="CD2" s="167">
        <v>3680743</v>
      </c>
      <c r="CE2" s="167">
        <v>0</v>
      </c>
      <c r="CF2" s="167">
        <v>0</v>
      </c>
      <c r="CG2" s="167">
        <v>0</v>
      </c>
      <c r="CH2" s="167">
        <v>3680743</v>
      </c>
      <c r="CI2" s="166" t="e">
        <f>VALUE(B2)</f>
        <v>#VALUE!</v>
      </c>
      <c r="CJ2" s="168">
        <f>VALUE(C2)</f>
        <v>45473</v>
      </c>
      <c r="CK2" s="168">
        <f t="shared" ref="CK2:EV5" si="0">VALUE(D2)</f>
        <v>0</v>
      </c>
      <c r="CL2" s="168">
        <f t="shared" si="0"/>
        <v>9515553</v>
      </c>
      <c r="CM2" s="168">
        <f t="shared" si="0"/>
        <v>0</v>
      </c>
      <c r="CN2" s="168">
        <f t="shared" si="0"/>
        <v>0</v>
      </c>
      <c r="CO2" s="168">
        <f t="shared" si="0"/>
        <v>0</v>
      </c>
      <c r="CP2" s="168">
        <f t="shared" si="0"/>
        <v>0</v>
      </c>
      <c r="CQ2" s="168">
        <f t="shared" si="0"/>
        <v>0</v>
      </c>
      <c r="CR2" s="168">
        <f t="shared" si="0"/>
        <v>0</v>
      </c>
      <c r="CS2" s="168">
        <f t="shared" si="0"/>
        <v>0</v>
      </c>
      <c r="CT2" s="168">
        <f t="shared" si="0"/>
        <v>0</v>
      </c>
      <c r="CU2" s="168">
        <f t="shared" si="0"/>
        <v>0</v>
      </c>
      <c r="CV2" s="168">
        <f t="shared" si="0"/>
        <v>0</v>
      </c>
      <c r="CW2" s="168">
        <f t="shared" si="0"/>
        <v>0</v>
      </c>
      <c r="CX2" s="168">
        <f t="shared" si="0"/>
        <v>0</v>
      </c>
      <c r="CY2" s="168">
        <f t="shared" si="0"/>
        <v>0</v>
      </c>
      <c r="CZ2" s="168">
        <f t="shared" si="0"/>
        <v>0</v>
      </c>
      <c r="DA2" s="168">
        <f t="shared" si="0"/>
        <v>0</v>
      </c>
      <c r="DB2" s="168">
        <f t="shared" si="0"/>
        <v>0</v>
      </c>
      <c r="DC2" s="168">
        <f t="shared" si="0"/>
        <v>0</v>
      </c>
      <c r="DD2" s="168">
        <f t="shared" si="0"/>
        <v>0</v>
      </c>
      <c r="DE2" s="168">
        <f t="shared" si="0"/>
        <v>65974</v>
      </c>
      <c r="DF2" s="168">
        <f t="shared" si="0"/>
        <v>0</v>
      </c>
      <c r="DG2" s="168">
        <f t="shared" si="0"/>
        <v>0</v>
      </c>
      <c r="DH2" s="168">
        <f t="shared" si="0"/>
        <v>0</v>
      </c>
      <c r="DI2" s="168">
        <f t="shared" si="0"/>
        <v>0</v>
      </c>
      <c r="DJ2" s="168">
        <f t="shared" si="0"/>
        <v>0</v>
      </c>
      <c r="DK2" s="168">
        <f t="shared" si="0"/>
        <v>784829</v>
      </c>
      <c r="DL2" s="168">
        <f t="shared" si="0"/>
        <v>0</v>
      </c>
      <c r="DM2" s="168">
        <f t="shared" si="0"/>
        <v>49409</v>
      </c>
      <c r="DN2" s="168">
        <f t="shared" si="0"/>
        <v>0</v>
      </c>
      <c r="DO2" s="168">
        <f t="shared" si="0"/>
        <v>0</v>
      </c>
      <c r="DP2" s="168">
        <f t="shared" si="0"/>
        <v>0</v>
      </c>
      <c r="DQ2" s="168">
        <f t="shared" si="0"/>
        <v>44656</v>
      </c>
      <c r="DR2" s="168">
        <f t="shared" si="0"/>
        <v>138470</v>
      </c>
      <c r="DS2" s="168">
        <f t="shared" si="0"/>
        <v>8500</v>
      </c>
      <c r="DT2" s="168">
        <f t="shared" si="0"/>
        <v>0</v>
      </c>
      <c r="DU2" s="168">
        <f t="shared" si="0"/>
        <v>9738</v>
      </c>
      <c r="DV2" s="168">
        <f t="shared" si="0"/>
        <v>10617129</v>
      </c>
      <c r="DW2" s="168">
        <f t="shared" si="0"/>
        <v>0</v>
      </c>
      <c r="DX2" s="168">
        <f t="shared" si="0"/>
        <v>0</v>
      </c>
      <c r="DY2" s="168">
        <f t="shared" si="0"/>
        <v>0</v>
      </c>
      <c r="DZ2" s="168">
        <f t="shared" si="0"/>
        <v>10617129</v>
      </c>
      <c r="EA2" s="168">
        <f t="shared" si="0"/>
        <v>3680743</v>
      </c>
      <c r="EB2" s="168">
        <f t="shared" si="0"/>
        <v>0</v>
      </c>
      <c r="EC2" s="168">
        <f t="shared" si="0"/>
        <v>0</v>
      </c>
      <c r="ED2" s="168">
        <f t="shared" si="0"/>
        <v>0</v>
      </c>
      <c r="EE2" s="168">
        <f t="shared" si="0"/>
        <v>0</v>
      </c>
      <c r="EF2" s="168">
        <f t="shared" si="0"/>
        <v>0</v>
      </c>
      <c r="EG2" s="168">
        <f t="shared" si="0"/>
        <v>0</v>
      </c>
      <c r="EH2" s="168">
        <f t="shared" si="0"/>
        <v>0</v>
      </c>
      <c r="EI2" s="168">
        <f t="shared" si="0"/>
        <v>0</v>
      </c>
      <c r="EJ2" s="168">
        <f t="shared" si="0"/>
        <v>0</v>
      </c>
      <c r="EK2" s="168">
        <f t="shared" si="0"/>
        <v>0</v>
      </c>
      <c r="EL2" s="168">
        <f t="shared" si="0"/>
        <v>0</v>
      </c>
      <c r="EM2" s="168">
        <f t="shared" si="0"/>
        <v>0</v>
      </c>
      <c r="EN2" s="168">
        <f t="shared" si="0"/>
        <v>0</v>
      </c>
      <c r="EO2" s="168">
        <f t="shared" si="0"/>
        <v>0</v>
      </c>
      <c r="EP2" s="168">
        <f t="shared" si="0"/>
        <v>0</v>
      </c>
      <c r="EQ2" s="168">
        <f t="shared" si="0"/>
        <v>0</v>
      </c>
      <c r="ER2" s="168">
        <f t="shared" si="0"/>
        <v>0</v>
      </c>
      <c r="ES2" s="168">
        <f t="shared" si="0"/>
        <v>0</v>
      </c>
      <c r="ET2" s="168">
        <f t="shared" si="0"/>
        <v>0</v>
      </c>
      <c r="EU2" s="168">
        <f t="shared" si="0"/>
        <v>0</v>
      </c>
      <c r="EV2" s="168">
        <f t="shared" si="0"/>
        <v>0</v>
      </c>
      <c r="EW2" s="168">
        <f t="shared" ref="EW2:FN16" si="1">VALUE(BP2)</f>
        <v>0</v>
      </c>
      <c r="EX2" s="168">
        <f t="shared" si="1"/>
        <v>0</v>
      </c>
      <c r="EY2" s="168">
        <f t="shared" si="1"/>
        <v>0</v>
      </c>
      <c r="EZ2" s="168">
        <f t="shared" si="1"/>
        <v>0</v>
      </c>
      <c r="FA2" s="168">
        <f t="shared" si="1"/>
        <v>0</v>
      </c>
      <c r="FB2" s="168">
        <f t="shared" si="1"/>
        <v>0</v>
      </c>
      <c r="FC2" s="168">
        <f t="shared" si="1"/>
        <v>0</v>
      </c>
      <c r="FD2" s="168">
        <f t="shared" si="1"/>
        <v>0</v>
      </c>
      <c r="FE2" s="168">
        <f t="shared" si="1"/>
        <v>0</v>
      </c>
      <c r="FF2" s="168">
        <f t="shared" si="1"/>
        <v>0</v>
      </c>
      <c r="FG2" s="168">
        <f t="shared" si="1"/>
        <v>0</v>
      </c>
      <c r="FH2" s="168">
        <f t="shared" si="1"/>
        <v>0</v>
      </c>
      <c r="FI2" s="168">
        <f t="shared" si="1"/>
        <v>0</v>
      </c>
      <c r="FJ2" s="168">
        <f t="shared" si="1"/>
        <v>0</v>
      </c>
      <c r="FK2" s="168">
        <f t="shared" si="1"/>
        <v>3680743</v>
      </c>
      <c r="FL2" s="168">
        <f t="shared" si="1"/>
        <v>0</v>
      </c>
      <c r="FM2" s="168">
        <f t="shared" si="1"/>
        <v>0</v>
      </c>
      <c r="FN2" s="168">
        <f t="shared" si="1"/>
        <v>0</v>
      </c>
    </row>
    <row r="3" spans="1:170" ht="13.8" x14ac:dyDescent="0.25">
      <c r="A3" s="163" t="s">
        <v>134</v>
      </c>
      <c r="B3" s="163" t="s">
        <v>134</v>
      </c>
      <c r="C3" s="164">
        <v>45473</v>
      </c>
      <c r="D3" s="170">
        <v>0</v>
      </c>
      <c r="E3" s="167">
        <v>3779464</v>
      </c>
      <c r="F3" s="167">
        <v>211921</v>
      </c>
      <c r="G3" s="167">
        <v>0</v>
      </c>
      <c r="H3" s="167">
        <v>0</v>
      </c>
      <c r="I3" s="167">
        <v>0</v>
      </c>
      <c r="J3" s="167">
        <v>0</v>
      </c>
      <c r="K3" s="167">
        <v>0</v>
      </c>
      <c r="L3" s="167">
        <v>0</v>
      </c>
      <c r="M3" s="167">
        <v>0</v>
      </c>
      <c r="N3" s="167">
        <v>0</v>
      </c>
      <c r="O3" s="167">
        <v>0</v>
      </c>
      <c r="P3" s="167">
        <v>0</v>
      </c>
      <c r="Q3" s="167">
        <v>0</v>
      </c>
      <c r="R3" s="167">
        <v>0</v>
      </c>
      <c r="S3" s="167">
        <v>0</v>
      </c>
      <c r="T3" s="167">
        <v>0</v>
      </c>
      <c r="U3" s="167">
        <v>0</v>
      </c>
      <c r="V3" s="167">
        <v>0</v>
      </c>
      <c r="W3" s="167">
        <v>0</v>
      </c>
      <c r="X3" s="167">
        <v>353906</v>
      </c>
      <c r="Y3" s="167">
        <v>0</v>
      </c>
      <c r="Z3" s="167">
        <v>0</v>
      </c>
      <c r="AA3" s="167">
        <v>0</v>
      </c>
      <c r="AB3" s="167">
        <v>0</v>
      </c>
      <c r="AC3" s="167">
        <v>0</v>
      </c>
      <c r="AD3" s="167">
        <v>100488</v>
      </c>
      <c r="AE3" s="167">
        <v>0</v>
      </c>
      <c r="AF3" s="167">
        <v>0</v>
      </c>
      <c r="AG3" s="167">
        <v>0</v>
      </c>
      <c r="AH3" s="167">
        <v>40244</v>
      </c>
      <c r="AI3" s="167">
        <v>14725</v>
      </c>
      <c r="AJ3" s="167">
        <v>0</v>
      </c>
      <c r="AK3" s="167">
        <v>753612</v>
      </c>
      <c r="AL3" s="167">
        <v>55994</v>
      </c>
      <c r="AM3" s="167">
        <v>0</v>
      </c>
      <c r="AN3" s="167">
        <v>20511853</v>
      </c>
      <c r="AO3" s="167">
        <v>25822207</v>
      </c>
      <c r="AP3" s="167">
        <v>1000613</v>
      </c>
      <c r="AQ3" s="167">
        <v>0</v>
      </c>
      <c r="AR3" s="167">
        <v>1000613</v>
      </c>
      <c r="AS3" s="167">
        <v>24821594</v>
      </c>
      <c r="AT3" s="167">
        <v>3779464</v>
      </c>
      <c r="AU3" s="167">
        <v>211921</v>
      </c>
      <c r="AV3" s="167">
        <v>0</v>
      </c>
      <c r="AW3" s="167">
        <v>0</v>
      </c>
      <c r="AX3" s="167">
        <v>0</v>
      </c>
      <c r="AY3" s="167">
        <v>0</v>
      </c>
      <c r="AZ3" s="167">
        <v>0</v>
      </c>
      <c r="BA3" s="167">
        <v>0</v>
      </c>
      <c r="BB3" s="167">
        <v>0</v>
      </c>
      <c r="BC3" s="167">
        <v>0</v>
      </c>
      <c r="BD3" s="167">
        <v>0</v>
      </c>
      <c r="BE3" s="167">
        <v>0</v>
      </c>
      <c r="BF3" s="167">
        <v>0</v>
      </c>
      <c r="BG3" s="167">
        <v>0</v>
      </c>
      <c r="BH3" s="167">
        <v>0</v>
      </c>
      <c r="BI3" s="167">
        <v>0</v>
      </c>
      <c r="BJ3" s="167">
        <v>0</v>
      </c>
      <c r="BK3" s="167">
        <v>0</v>
      </c>
      <c r="BL3" s="167">
        <v>0</v>
      </c>
      <c r="BM3" s="167">
        <v>0</v>
      </c>
      <c r="BN3" s="167">
        <v>0</v>
      </c>
      <c r="BO3" s="167">
        <v>0</v>
      </c>
      <c r="BP3" s="167">
        <v>0</v>
      </c>
      <c r="BQ3" s="167">
        <v>0</v>
      </c>
      <c r="BR3" s="167">
        <v>0</v>
      </c>
      <c r="BS3" s="167">
        <v>0</v>
      </c>
      <c r="BT3" s="167">
        <v>0</v>
      </c>
      <c r="BU3" s="167">
        <v>0</v>
      </c>
      <c r="BV3" s="167">
        <v>0</v>
      </c>
      <c r="BW3" s="167">
        <v>39134</v>
      </c>
      <c r="BX3" s="167">
        <v>225</v>
      </c>
      <c r="BY3" s="167">
        <v>0</v>
      </c>
      <c r="BZ3" s="167">
        <v>10000</v>
      </c>
      <c r="CA3" s="167">
        <v>55994</v>
      </c>
      <c r="CB3" s="167">
        <v>0</v>
      </c>
      <c r="CC3" s="167">
        <v>0</v>
      </c>
      <c r="CD3" s="167">
        <v>4096738</v>
      </c>
      <c r="CE3" s="167">
        <v>0</v>
      </c>
      <c r="CF3" s="167">
        <v>0</v>
      </c>
      <c r="CG3" s="167">
        <v>0</v>
      </c>
      <c r="CH3" s="167">
        <v>4096738</v>
      </c>
      <c r="CI3" s="166" t="e">
        <f t="shared" ref="CI3:CX21" si="2">VALUE(B3)</f>
        <v>#VALUE!</v>
      </c>
      <c r="CJ3" s="168">
        <f t="shared" si="2"/>
        <v>45473</v>
      </c>
      <c r="CK3" s="168">
        <f t="shared" si="0"/>
        <v>0</v>
      </c>
      <c r="CL3" s="168">
        <f t="shared" si="0"/>
        <v>3779464</v>
      </c>
      <c r="CM3" s="168">
        <f t="shared" si="0"/>
        <v>211921</v>
      </c>
      <c r="CN3" s="168">
        <f t="shared" si="0"/>
        <v>0</v>
      </c>
      <c r="CO3" s="168">
        <f t="shared" si="0"/>
        <v>0</v>
      </c>
      <c r="CP3" s="168">
        <f t="shared" si="0"/>
        <v>0</v>
      </c>
      <c r="CQ3" s="168">
        <f t="shared" si="0"/>
        <v>0</v>
      </c>
      <c r="CR3" s="168">
        <f t="shared" si="0"/>
        <v>0</v>
      </c>
      <c r="CS3" s="168">
        <f t="shared" si="0"/>
        <v>0</v>
      </c>
      <c r="CT3" s="168">
        <f t="shared" si="0"/>
        <v>0</v>
      </c>
      <c r="CU3" s="168">
        <f t="shared" si="0"/>
        <v>0</v>
      </c>
      <c r="CV3" s="168">
        <f t="shared" si="0"/>
        <v>0</v>
      </c>
      <c r="CW3" s="168">
        <f t="shared" si="0"/>
        <v>0</v>
      </c>
      <c r="CX3" s="168">
        <f t="shared" si="0"/>
        <v>0</v>
      </c>
      <c r="CY3" s="168">
        <f t="shared" si="0"/>
        <v>0</v>
      </c>
      <c r="CZ3" s="168">
        <f t="shared" si="0"/>
        <v>0</v>
      </c>
      <c r="DA3" s="168">
        <f t="shared" si="0"/>
        <v>0</v>
      </c>
      <c r="DB3" s="168">
        <f t="shared" si="0"/>
        <v>0</v>
      </c>
      <c r="DC3" s="168">
        <f t="shared" si="0"/>
        <v>0</v>
      </c>
      <c r="DD3" s="168">
        <f t="shared" si="0"/>
        <v>0</v>
      </c>
      <c r="DE3" s="168">
        <f t="shared" si="0"/>
        <v>353906</v>
      </c>
      <c r="DF3" s="168">
        <f t="shared" si="0"/>
        <v>0</v>
      </c>
      <c r="DG3" s="168">
        <f t="shared" si="0"/>
        <v>0</v>
      </c>
      <c r="DH3" s="168">
        <f t="shared" si="0"/>
        <v>0</v>
      </c>
      <c r="DI3" s="168">
        <f t="shared" si="0"/>
        <v>0</v>
      </c>
      <c r="DJ3" s="168">
        <f t="shared" si="0"/>
        <v>0</v>
      </c>
      <c r="DK3" s="168">
        <f t="shared" si="0"/>
        <v>100488</v>
      </c>
      <c r="DL3" s="168">
        <f t="shared" si="0"/>
        <v>0</v>
      </c>
      <c r="DM3" s="168">
        <f t="shared" si="0"/>
        <v>0</v>
      </c>
      <c r="DN3" s="168">
        <f t="shared" si="0"/>
        <v>0</v>
      </c>
      <c r="DO3" s="168">
        <f t="shared" si="0"/>
        <v>40244</v>
      </c>
      <c r="DP3" s="168">
        <f t="shared" si="0"/>
        <v>14725</v>
      </c>
      <c r="DQ3" s="168">
        <f t="shared" si="0"/>
        <v>0</v>
      </c>
      <c r="DR3" s="168">
        <f t="shared" si="0"/>
        <v>753612</v>
      </c>
      <c r="DS3" s="168">
        <f t="shared" si="0"/>
        <v>55994</v>
      </c>
      <c r="DT3" s="168">
        <f t="shared" si="0"/>
        <v>0</v>
      </c>
      <c r="DU3" s="168">
        <f t="shared" si="0"/>
        <v>20511853</v>
      </c>
      <c r="DV3" s="168">
        <f t="shared" si="0"/>
        <v>25822207</v>
      </c>
      <c r="DW3" s="168">
        <f t="shared" si="0"/>
        <v>1000613</v>
      </c>
      <c r="DX3" s="168">
        <f t="shared" si="0"/>
        <v>0</v>
      </c>
      <c r="DY3" s="168">
        <f t="shared" si="0"/>
        <v>1000613</v>
      </c>
      <c r="DZ3" s="168">
        <f t="shared" si="0"/>
        <v>24821594</v>
      </c>
      <c r="EA3" s="168">
        <f t="shared" si="0"/>
        <v>3779464</v>
      </c>
      <c r="EB3" s="168">
        <f t="shared" si="0"/>
        <v>211921</v>
      </c>
      <c r="EC3" s="168">
        <f t="shared" si="0"/>
        <v>0</v>
      </c>
      <c r="ED3" s="168">
        <f t="shared" si="0"/>
        <v>0</v>
      </c>
      <c r="EE3" s="168">
        <f t="shared" si="0"/>
        <v>0</v>
      </c>
      <c r="EF3" s="168">
        <f t="shared" si="0"/>
        <v>0</v>
      </c>
      <c r="EG3" s="168">
        <f t="shared" si="0"/>
        <v>0</v>
      </c>
      <c r="EH3" s="168">
        <f t="shared" si="0"/>
        <v>0</v>
      </c>
      <c r="EI3" s="168">
        <f t="shared" si="0"/>
        <v>0</v>
      </c>
      <c r="EJ3" s="168">
        <f t="shared" si="0"/>
        <v>0</v>
      </c>
      <c r="EK3" s="168">
        <f t="shared" si="0"/>
        <v>0</v>
      </c>
      <c r="EL3" s="168">
        <f t="shared" si="0"/>
        <v>0</v>
      </c>
      <c r="EM3" s="168">
        <f t="shared" si="0"/>
        <v>0</v>
      </c>
      <c r="EN3" s="168">
        <f t="shared" si="0"/>
        <v>0</v>
      </c>
      <c r="EO3" s="168">
        <f t="shared" si="0"/>
        <v>0</v>
      </c>
      <c r="EP3" s="168">
        <f t="shared" si="0"/>
        <v>0</v>
      </c>
      <c r="EQ3" s="168">
        <f t="shared" si="0"/>
        <v>0</v>
      </c>
      <c r="ER3" s="168">
        <f t="shared" si="0"/>
        <v>0</v>
      </c>
      <c r="ES3" s="168">
        <f t="shared" si="0"/>
        <v>0</v>
      </c>
      <c r="ET3" s="168">
        <f t="shared" si="0"/>
        <v>0</v>
      </c>
      <c r="EU3" s="168">
        <f t="shared" si="0"/>
        <v>0</v>
      </c>
      <c r="EV3" s="168">
        <f t="shared" si="0"/>
        <v>0</v>
      </c>
      <c r="EW3" s="168">
        <f t="shared" si="1"/>
        <v>0</v>
      </c>
      <c r="EX3" s="168">
        <f t="shared" si="1"/>
        <v>0</v>
      </c>
      <c r="EY3" s="168">
        <f t="shared" si="1"/>
        <v>0</v>
      </c>
      <c r="EZ3" s="168">
        <f t="shared" si="1"/>
        <v>0</v>
      </c>
      <c r="FA3" s="168">
        <f t="shared" si="1"/>
        <v>0</v>
      </c>
      <c r="FB3" s="168">
        <f t="shared" si="1"/>
        <v>0</v>
      </c>
      <c r="FC3" s="168">
        <f t="shared" si="1"/>
        <v>0</v>
      </c>
      <c r="FD3" s="168">
        <f t="shared" si="1"/>
        <v>39134</v>
      </c>
      <c r="FE3" s="168">
        <f t="shared" si="1"/>
        <v>225</v>
      </c>
      <c r="FF3" s="168">
        <f t="shared" si="1"/>
        <v>0</v>
      </c>
      <c r="FG3" s="168">
        <f t="shared" si="1"/>
        <v>10000</v>
      </c>
      <c r="FH3" s="168">
        <f t="shared" si="1"/>
        <v>55994</v>
      </c>
      <c r="FI3" s="168">
        <f t="shared" si="1"/>
        <v>0</v>
      </c>
      <c r="FJ3" s="168">
        <f t="shared" si="1"/>
        <v>0</v>
      </c>
      <c r="FK3" s="168">
        <f t="shared" si="1"/>
        <v>4096738</v>
      </c>
      <c r="FL3" s="168">
        <f t="shared" si="1"/>
        <v>0</v>
      </c>
      <c r="FM3" s="168">
        <f t="shared" si="1"/>
        <v>0</v>
      </c>
      <c r="FN3" s="168">
        <f t="shared" si="1"/>
        <v>0</v>
      </c>
    </row>
    <row r="4" spans="1:170" ht="13.8" x14ac:dyDescent="0.25">
      <c r="A4" s="163" t="s">
        <v>135</v>
      </c>
      <c r="B4" s="163" t="s">
        <v>134</v>
      </c>
      <c r="C4" s="164">
        <v>45473</v>
      </c>
      <c r="D4" s="170">
        <v>0</v>
      </c>
      <c r="E4" s="167">
        <v>1233013</v>
      </c>
      <c r="F4" s="167">
        <v>2124</v>
      </c>
      <c r="G4" s="167">
        <v>0</v>
      </c>
      <c r="H4" s="167">
        <v>0</v>
      </c>
      <c r="I4" s="167">
        <v>0</v>
      </c>
      <c r="J4" s="167">
        <v>0</v>
      </c>
      <c r="K4" s="167">
        <v>0</v>
      </c>
      <c r="L4" s="167">
        <v>0</v>
      </c>
      <c r="M4" s="167">
        <v>0</v>
      </c>
      <c r="N4" s="167">
        <v>0</v>
      </c>
      <c r="O4" s="167">
        <v>0</v>
      </c>
      <c r="P4" s="167">
        <v>0</v>
      </c>
      <c r="Q4" s="167">
        <v>0</v>
      </c>
      <c r="R4" s="167">
        <v>0</v>
      </c>
      <c r="S4" s="167">
        <v>0</v>
      </c>
      <c r="T4" s="167">
        <v>0</v>
      </c>
      <c r="U4" s="167">
        <v>0</v>
      </c>
      <c r="V4" s="167">
        <v>0</v>
      </c>
      <c r="W4" s="167">
        <v>0</v>
      </c>
      <c r="X4" s="167">
        <v>353906</v>
      </c>
      <c r="Y4" s="167">
        <v>0</v>
      </c>
      <c r="Z4" s="167">
        <v>0</v>
      </c>
      <c r="AA4" s="167">
        <v>0</v>
      </c>
      <c r="AB4" s="167">
        <v>0</v>
      </c>
      <c r="AC4" s="167">
        <v>0</v>
      </c>
      <c r="AD4" s="167">
        <v>100488</v>
      </c>
      <c r="AE4" s="167">
        <v>0</v>
      </c>
      <c r="AF4" s="167">
        <v>0</v>
      </c>
      <c r="AG4" s="167">
        <v>0</v>
      </c>
      <c r="AH4" s="167">
        <v>40244</v>
      </c>
      <c r="AI4" s="167">
        <v>14725</v>
      </c>
      <c r="AJ4" s="167">
        <v>0</v>
      </c>
      <c r="AK4" s="167">
        <v>753612</v>
      </c>
      <c r="AL4" s="167">
        <v>55994</v>
      </c>
      <c r="AM4" s="167">
        <v>0</v>
      </c>
      <c r="AN4" s="167">
        <v>23268101</v>
      </c>
      <c r="AO4" s="167">
        <v>25822207</v>
      </c>
      <c r="AP4" s="167">
        <v>1000613</v>
      </c>
      <c r="AQ4" s="167">
        <v>0</v>
      </c>
      <c r="AR4" s="167">
        <v>1000613</v>
      </c>
      <c r="AS4" s="167">
        <v>24821594</v>
      </c>
      <c r="AT4" s="167">
        <v>1233013</v>
      </c>
      <c r="AU4" s="167">
        <v>2124</v>
      </c>
      <c r="AV4" s="167">
        <v>0</v>
      </c>
      <c r="AW4" s="167">
        <v>0</v>
      </c>
      <c r="AX4" s="167">
        <v>0</v>
      </c>
      <c r="AY4" s="167">
        <v>0</v>
      </c>
      <c r="AZ4" s="167">
        <v>0</v>
      </c>
      <c r="BA4" s="167">
        <v>0</v>
      </c>
      <c r="BB4" s="167">
        <v>0</v>
      </c>
      <c r="BC4" s="167">
        <v>0</v>
      </c>
      <c r="BD4" s="167">
        <v>0</v>
      </c>
      <c r="BE4" s="167">
        <v>0</v>
      </c>
      <c r="BF4" s="167">
        <v>0</v>
      </c>
      <c r="BG4" s="167">
        <v>0</v>
      </c>
      <c r="BH4" s="167">
        <v>0</v>
      </c>
      <c r="BI4" s="167">
        <v>0</v>
      </c>
      <c r="BJ4" s="167">
        <v>0</v>
      </c>
      <c r="BK4" s="167">
        <v>0</v>
      </c>
      <c r="BL4" s="167">
        <v>0</v>
      </c>
      <c r="BM4" s="167">
        <v>0</v>
      </c>
      <c r="BN4" s="167">
        <v>0</v>
      </c>
      <c r="BO4" s="167">
        <v>0</v>
      </c>
      <c r="BP4" s="167">
        <v>0</v>
      </c>
      <c r="BQ4" s="167">
        <v>0</v>
      </c>
      <c r="BR4" s="167">
        <v>0</v>
      </c>
      <c r="BS4" s="167">
        <v>0</v>
      </c>
      <c r="BT4" s="167">
        <v>0</v>
      </c>
      <c r="BU4" s="167">
        <v>0</v>
      </c>
      <c r="BV4" s="167">
        <v>0</v>
      </c>
      <c r="BW4" s="167">
        <v>1110</v>
      </c>
      <c r="BX4" s="167">
        <v>0</v>
      </c>
      <c r="BY4" s="167">
        <v>0</v>
      </c>
      <c r="BZ4" s="167">
        <v>0</v>
      </c>
      <c r="CA4" s="167">
        <v>0</v>
      </c>
      <c r="CB4" s="167">
        <v>0</v>
      </c>
      <c r="CC4" s="167">
        <v>0</v>
      </c>
      <c r="CD4" s="167">
        <v>1236247</v>
      </c>
      <c r="CE4" s="167">
        <v>0</v>
      </c>
      <c r="CF4" s="167">
        <v>0</v>
      </c>
      <c r="CG4" s="167">
        <v>0</v>
      </c>
      <c r="CH4" s="167">
        <v>1236247</v>
      </c>
      <c r="CI4" s="166" t="e">
        <f t="shared" si="2"/>
        <v>#VALUE!</v>
      </c>
      <c r="CJ4" s="168">
        <f t="shared" si="2"/>
        <v>45473</v>
      </c>
      <c r="CK4" s="168">
        <f t="shared" si="0"/>
        <v>0</v>
      </c>
      <c r="CL4" s="168">
        <f t="shared" si="0"/>
        <v>1233013</v>
      </c>
      <c r="CM4" s="168">
        <f t="shared" si="0"/>
        <v>2124</v>
      </c>
      <c r="CN4" s="168">
        <f t="shared" si="0"/>
        <v>0</v>
      </c>
      <c r="CO4" s="168">
        <f t="shared" si="0"/>
        <v>0</v>
      </c>
      <c r="CP4" s="168">
        <f t="shared" si="0"/>
        <v>0</v>
      </c>
      <c r="CQ4" s="168">
        <f t="shared" si="0"/>
        <v>0</v>
      </c>
      <c r="CR4" s="168">
        <f t="shared" si="0"/>
        <v>0</v>
      </c>
      <c r="CS4" s="168">
        <f t="shared" si="0"/>
        <v>0</v>
      </c>
      <c r="CT4" s="168">
        <f t="shared" si="0"/>
        <v>0</v>
      </c>
      <c r="CU4" s="168">
        <f t="shared" si="0"/>
        <v>0</v>
      </c>
      <c r="CV4" s="168">
        <f t="shared" si="0"/>
        <v>0</v>
      </c>
      <c r="CW4" s="168">
        <f t="shared" si="0"/>
        <v>0</v>
      </c>
      <c r="CX4" s="168">
        <f t="shared" si="0"/>
        <v>0</v>
      </c>
      <c r="CY4" s="168">
        <f t="shared" si="0"/>
        <v>0</v>
      </c>
      <c r="CZ4" s="168">
        <f t="shared" si="0"/>
        <v>0</v>
      </c>
      <c r="DA4" s="168">
        <f t="shared" si="0"/>
        <v>0</v>
      </c>
      <c r="DB4" s="168">
        <f t="shared" si="0"/>
        <v>0</v>
      </c>
      <c r="DC4" s="168">
        <f t="shared" si="0"/>
        <v>0</v>
      </c>
      <c r="DD4" s="168">
        <f t="shared" si="0"/>
        <v>0</v>
      </c>
      <c r="DE4" s="168">
        <f t="shared" si="0"/>
        <v>353906</v>
      </c>
      <c r="DF4" s="168">
        <f t="shared" si="0"/>
        <v>0</v>
      </c>
      <c r="DG4" s="168">
        <f t="shared" si="0"/>
        <v>0</v>
      </c>
      <c r="DH4" s="168">
        <f t="shared" si="0"/>
        <v>0</v>
      </c>
      <c r="DI4" s="168">
        <f t="shared" si="0"/>
        <v>0</v>
      </c>
      <c r="DJ4" s="168">
        <f t="shared" si="0"/>
        <v>0</v>
      </c>
      <c r="DK4" s="168">
        <f t="shared" si="0"/>
        <v>100488</v>
      </c>
      <c r="DL4" s="168">
        <f t="shared" si="0"/>
        <v>0</v>
      </c>
      <c r="DM4" s="168">
        <f t="shared" si="0"/>
        <v>0</v>
      </c>
      <c r="DN4" s="168">
        <f t="shared" si="0"/>
        <v>0</v>
      </c>
      <c r="DO4" s="168">
        <f t="shared" si="0"/>
        <v>40244</v>
      </c>
      <c r="DP4" s="168">
        <f t="shared" si="0"/>
        <v>14725</v>
      </c>
      <c r="DQ4" s="168">
        <f t="shared" si="0"/>
        <v>0</v>
      </c>
      <c r="DR4" s="168">
        <f t="shared" si="0"/>
        <v>753612</v>
      </c>
      <c r="DS4" s="168">
        <f t="shared" si="0"/>
        <v>55994</v>
      </c>
      <c r="DT4" s="168">
        <f t="shared" si="0"/>
        <v>0</v>
      </c>
      <c r="DU4" s="168">
        <f t="shared" si="0"/>
        <v>23268101</v>
      </c>
      <c r="DV4" s="168">
        <f t="shared" si="0"/>
        <v>25822207</v>
      </c>
      <c r="DW4" s="168">
        <f t="shared" si="0"/>
        <v>1000613</v>
      </c>
      <c r="DX4" s="168">
        <f t="shared" si="0"/>
        <v>0</v>
      </c>
      <c r="DY4" s="168">
        <f t="shared" si="0"/>
        <v>1000613</v>
      </c>
      <c r="DZ4" s="168">
        <f t="shared" si="0"/>
        <v>24821594</v>
      </c>
      <c r="EA4" s="168">
        <f t="shared" si="0"/>
        <v>1233013</v>
      </c>
      <c r="EB4" s="168">
        <f t="shared" si="0"/>
        <v>2124</v>
      </c>
      <c r="EC4" s="168">
        <f t="shared" si="0"/>
        <v>0</v>
      </c>
      <c r="ED4" s="168">
        <f t="shared" si="0"/>
        <v>0</v>
      </c>
      <c r="EE4" s="168">
        <f t="shared" si="0"/>
        <v>0</v>
      </c>
      <c r="EF4" s="168">
        <f t="shared" si="0"/>
        <v>0</v>
      </c>
      <c r="EG4" s="168">
        <f t="shared" si="0"/>
        <v>0</v>
      </c>
      <c r="EH4" s="168">
        <f t="shared" si="0"/>
        <v>0</v>
      </c>
      <c r="EI4" s="168">
        <f t="shared" si="0"/>
        <v>0</v>
      </c>
      <c r="EJ4" s="168">
        <f t="shared" si="0"/>
        <v>0</v>
      </c>
      <c r="EK4" s="168">
        <f t="shared" si="0"/>
        <v>0</v>
      </c>
      <c r="EL4" s="168">
        <f t="shared" si="0"/>
        <v>0</v>
      </c>
      <c r="EM4" s="168">
        <f t="shared" si="0"/>
        <v>0</v>
      </c>
      <c r="EN4" s="168">
        <f t="shared" si="0"/>
        <v>0</v>
      </c>
      <c r="EO4" s="168">
        <f t="shared" si="0"/>
        <v>0</v>
      </c>
      <c r="EP4" s="168">
        <f t="shared" si="0"/>
        <v>0</v>
      </c>
      <c r="EQ4" s="168">
        <f t="shared" si="0"/>
        <v>0</v>
      </c>
      <c r="ER4" s="168">
        <f t="shared" si="0"/>
        <v>0</v>
      </c>
      <c r="ES4" s="168">
        <f t="shared" si="0"/>
        <v>0</v>
      </c>
      <c r="ET4" s="168">
        <f t="shared" si="0"/>
        <v>0</v>
      </c>
      <c r="EU4" s="168">
        <f t="shared" si="0"/>
        <v>0</v>
      </c>
      <c r="EV4" s="168">
        <f t="shared" si="0"/>
        <v>0</v>
      </c>
      <c r="EW4" s="168">
        <f t="shared" si="1"/>
        <v>0</v>
      </c>
      <c r="EX4" s="168">
        <f t="shared" si="1"/>
        <v>0</v>
      </c>
      <c r="EY4" s="168">
        <f t="shared" si="1"/>
        <v>0</v>
      </c>
      <c r="EZ4" s="168">
        <f t="shared" si="1"/>
        <v>0</v>
      </c>
      <c r="FA4" s="168">
        <f t="shared" si="1"/>
        <v>0</v>
      </c>
      <c r="FB4" s="168">
        <f t="shared" si="1"/>
        <v>0</v>
      </c>
      <c r="FC4" s="168">
        <f t="shared" si="1"/>
        <v>0</v>
      </c>
      <c r="FD4" s="168">
        <f t="shared" si="1"/>
        <v>1110</v>
      </c>
      <c r="FE4" s="168">
        <f t="shared" si="1"/>
        <v>0</v>
      </c>
      <c r="FF4" s="168">
        <f t="shared" si="1"/>
        <v>0</v>
      </c>
      <c r="FG4" s="168">
        <f t="shared" si="1"/>
        <v>0</v>
      </c>
      <c r="FH4" s="168">
        <f t="shared" si="1"/>
        <v>0</v>
      </c>
      <c r="FI4" s="168">
        <f t="shared" si="1"/>
        <v>0</v>
      </c>
      <c r="FJ4" s="168">
        <f t="shared" si="1"/>
        <v>0</v>
      </c>
      <c r="FK4" s="168">
        <f t="shared" si="1"/>
        <v>1236247</v>
      </c>
      <c r="FL4" s="168">
        <f t="shared" si="1"/>
        <v>0</v>
      </c>
      <c r="FM4" s="168">
        <f t="shared" si="1"/>
        <v>0</v>
      </c>
      <c r="FN4" s="168">
        <f t="shared" si="1"/>
        <v>0</v>
      </c>
    </row>
    <row r="5" spans="1:170" ht="13.8" x14ac:dyDescent="0.25">
      <c r="A5" s="163" t="s">
        <v>136</v>
      </c>
      <c r="B5" s="163" t="s">
        <v>137</v>
      </c>
      <c r="C5" s="164">
        <v>45473</v>
      </c>
      <c r="D5" s="170">
        <v>0</v>
      </c>
      <c r="E5" s="167">
        <v>2356012</v>
      </c>
      <c r="F5" s="167">
        <v>155383</v>
      </c>
      <c r="G5" s="167">
        <v>133434</v>
      </c>
      <c r="H5" s="167">
        <v>0</v>
      </c>
      <c r="I5" s="167">
        <v>0</v>
      </c>
      <c r="J5" s="167">
        <v>0</v>
      </c>
      <c r="K5" s="167">
        <v>0</v>
      </c>
      <c r="L5" s="167">
        <v>0</v>
      </c>
      <c r="M5" s="167">
        <v>0</v>
      </c>
      <c r="N5" s="167">
        <v>0</v>
      </c>
      <c r="O5" s="167">
        <v>0</v>
      </c>
      <c r="P5" s="167">
        <v>0</v>
      </c>
      <c r="Q5" s="167">
        <v>0</v>
      </c>
      <c r="R5" s="167">
        <v>0</v>
      </c>
      <c r="S5" s="167">
        <v>0</v>
      </c>
      <c r="T5" s="167">
        <v>0</v>
      </c>
      <c r="U5" s="167">
        <v>0</v>
      </c>
      <c r="V5" s="167">
        <v>0</v>
      </c>
      <c r="W5" s="167">
        <v>0</v>
      </c>
      <c r="X5" s="167">
        <v>0</v>
      </c>
      <c r="Y5" s="167">
        <v>0</v>
      </c>
      <c r="Z5" s="167">
        <v>0</v>
      </c>
      <c r="AA5" s="167">
        <v>0</v>
      </c>
      <c r="AB5" s="167">
        <v>0</v>
      </c>
      <c r="AC5" s="167">
        <v>0</v>
      </c>
      <c r="AD5" s="167">
        <v>19134</v>
      </c>
      <c r="AE5" s="167">
        <v>23053</v>
      </c>
      <c r="AF5" s="167">
        <v>0</v>
      </c>
      <c r="AG5" s="167">
        <v>0</v>
      </c>
      <c r="AH5" s="167">
        <v>0</v>
      </c>
      <c r="AI5" s="167">
        <v>0</v>
      </c>
      <c r="AJ5" s="167">
        <v>1726</v>
      </c>
      <c r="AK5" s="167">
        <v>0</v>
      </c>
      <c r="AL5" s="167">
        <v>350</v>
      </c>
      <c r="AM5" s="167">
        <v>0</v>
      </c>
      <c r="AN5" s="167">
        <v>3405</v>
      </c>
      <c r="AO5" s="167">
        <v>2692497</v>
      </c>
      <c r="AP5" s="167">
        <v>0</v>
      </c>
      <c r="AQ5" s="167">
        <v>0</v>
      </c>
      <c r="AR5" s="167">
        <v>0</v>
      </c>
      <c r="AS5" s="167">
        <v>2692497</v>
      </c>
      <c r="AT5" s="167">
        <v>2356012</v>
      </c>
      <c r="AU5" s="167">
        <v>155383</v>
      </c>
      <c r="AV5" s="167">
        <v>133434</v>
      </c>
      <c r="AW5" s="167">
        <v>0</v>
      </c>
      <c r="AX5" s="167">
        <v>0</v>
      </c>
      <c r="AY5" s="167">
        <v>0</v>
      </c>
      <c r="AZ5" s="167">
        <v>0</v>
      </c>
      <c r="BA5" s="167">
        <v>0</v>
      </c>
      <c r="BB5" s="167">
        <v>0</v>
      </c>
      <c r="BC5" s="167">
        <v>0</v>
      </c>
      <c r="BD5" s="167">
        <v>0</v>
      </c>
      <c r="BE5" s="167">
        <v>0</v>
      </c>
      <c r="BF5" s="167">
        <v>0</v>
      </c>
      <c r="BG5" s="167">
        <v>0</v>
      </c>
      <c r="BH5" s="167">
        <v>0</v>
      </c>
      <c r="BI5" s="167">
        <v>0</v>
      </c>
      <c r="BJ5" s="167">
        <v>0</v>
      </c>
      <c r="BK5" s="167">
        <v>0</v>
      </c>
      <c r="BL5" s="167">
        <v>0</v>
      </c>
      <c r="BM5" s="167">
        <v>0</v>
      </c>
      <c r="BN5" s="167">
        <v>0</v>
      </c>
      <c r="BO5" s="167">
        <v>0</v>
      </c>
      <c r="BP5" s="167">
        <v>0</v>
      </c>
      <c r="BQ5" s="167">
        <v>0</v>
      </c>
      <c r="BR5" s="167">
        <v>0</v>
      </c>
      <c r="BS5" s="167">
        <v>19134</v>
      </c>
      <c r="BT5" s="167">
        <v>0</v>
      </c>
      <c r="BU5" s="167">
        <v>0</v>
      </c>
      <c r="BV5" s="167">
        <v>0</v>
      </c>
      <c r="BW5" s="167">
        <v>0</v>
      </c>
      <c r="BX5" s="167">
        <v>0</v>
      </c>
      <c r="BY5" s="167">
        <v>0</v>
      </c>
      <c r="BZ5" s="167">
        <v>0</v>
      </c>
      <c r="CA5" s="167">
        <v>0</v>
      </c>
      <c r="CB5" s="167">
        <v>0</v>
      </c>
      <c r="CC5" s="167">
        <v>0</v>
      </c>
      <c r="CD5" s="167">
        <v>2663963</v>
      </c>
      <c r="CE5" s="167">
        <v>0</v>
      </c>
      <c r="CF5" s="167">
        <v>0</v>
      </c>
      <c r="CG5" s="167">
        <v>0</v>
      </c>
      <c r="CH5" s="167">
        <v>2663963</v>
      </c>
      <c r="CI5" s="166" t="e">
        <f t="shared" si="2"/>
        <v>#VALUE!</v>
      </c>
      <c r="CJ5" s="168">
        <f t="shared" si="2"/>
        <v>45473</v>
      </c>
      <c r="CK5" s="168">
        <f t="shared" si="0"/>
        <v>0</v>
      </c>
      <c r="CL5" s="168">
        <f t="shared" si="0"/>
        <v>2356012</v>
      </c>
      <c r="CM5" s="168">
        <f t="shared" si="0"/>
        <v>155383</v>
      </c>
      <c r="CN5" s="168">
        <f t="shared" si="0"/>
        <v>133434</v>
      </c>
      <c r="CO5" s="168">
        <f t="shared" si="0"/>
        <v>0</v>
      </c>
      <c r="CP5" s="168">
        <f t="shared" si="0"/>
        <v>0</v>
      </c>
      <c r="CQ5" s="168">
        <f t="shared" si="0"/>
        <v>0</v>
      </c>
      <c r="CR5" s="168">
        <f t="shared" si="0"/>
        <v>0</v>
      </c>
      <c r="CS5" s="168">
        <f t="shared" si="0"/>
        <v>0</v>
      </c>
      <c r="CT5" s="168">
        <f t="shared" si="0"/>
        <v>0</v>
      </c>
      <c r="CU5" s="168">
        <f t="shared" si="0"/>
        <v>0</v>
      </c>
      <c r="CV5" s="168">
        <f t="shared" si="0"/>
        <v>0</v>
      </c>
      <c r="CW5" s="168">
        <f t="shared" si="0"/>
        <v>0</v>
      </c>
      <c r="CX5" s="168">
        <f t="shared" si="0"/>
        <v>0</v>
      </c>
      <c r="CY5" s="168">
        <f t="shared" si="0"/>
        <v>0</v>
      </c>
      <c r="CZ5" s="168">
        <f t="shared" si="0"/>
        <v>0</v>
      </c>
      <c r="DA5" s="168">
        <f t="shared" si="0"/>
        <v>0</v>
      </c>
      <c r="DB5" s="168">
        <f t="shared" si="0"/>
        <v>0</v>
      </c>
      <c r="DC5" s="168">
        <f t="shared" si="0"/>
        <v>0</v>
      </c>
      <c r="DD5" s="168">
        <f t="shared" si="0"/>
        <v>0</v>
      </c>
      <c r="DE5" s="168">
        <f t="shared" si="0"/>
        <v>0</v>
      </c>
      <c r="DF5" s="168">
        <f t="shared" si="0"/>
        <v>0</v>
      </c>
      <c r="DG5" s="168">
        <f t="shared" si="0"/>
        <v>0</v>
      </c>
      <c r="DH5" s="168">
        <f t="shared" si="0"/>
        <v>0</v>
      </c>
      <c r="DI5" s="168">
        <f t="shared" si="0"/>
        <v>0</v>
      </c>
      <c r="DJ5" s="168">
        <f t="shared" si="0"/>
        <v>0</v>
      </c>
      <c r="DK5" s="168">
        <f t="shared" si="0"/>
        <v>19134</v>
      </c>
      <c r="DL5" s="168">
        <f t="shared" si="0"/>
        <v>23053</v>
      </c>
      <c r="DM5" s="168">
        <f t="shared" si="0"/>
        <v>0</v>
      </c>
      <c r="DN5" s="168">
        <f t="shared" si="0"/>
        <v>0</v>
      </c>
      <c r="DO5" s="168">
        <f t="shared" si="0"/>
        <v>0</v>
      </c>
      <c r="DP5" s="168">
        <f t="shared" si="0"/>
        <v>0</v>
      </c>
      <c r="DQ5" s="168">
        <f t="shared" si="0"/>
        <v>1726</v>
      </c>
      <c r="DR5" s="168">
        <f t="shared" si="0"/>
        <v>0</v>
      </c>
      <c r="DS5" s="168">
        <f t="shared" si="0"/>
        <v>350</v>
      </c>
      <c r="DT5" s="168">
        <f t="shared" si="0"/>
        <v>0</v>
      </c>
      <c r="DU5" s="168">
        <f t="shared" si="0"/>
        <v>3405</v>
      </c>
      <c r="DV5" s="168">
        <f t="shared" si="0"/>
        <v>2692497</v>
      </c>
      <c r="DW5" s="168">
        <f t="shared" si="0"/>
        <v>0</v>
      </c>
      <c r="DX5" s="168">
        <f t="shared" si="0"/>
        <v>0</v>
      </c>
      <c r="DY5" s="168">
        <f t="shared" si="0"/>
        <v>0</v>
      </c>
      <c r="DZ5" s="168">
        <f t="shared" si="0"/>
        <v>2692497</v>
      </c>
      <c r="EA5" s="168">
        <f t="shared" si="0"/>
        <v>2356012</v>
      </c>
      <c r="EB5" s="168">
        <f t="shared" si="0"/>
        <v>155383</v>
      </c>
      <c r="EC5" s="168">
        <f t="shared" si="0"/>
        <v>133434</v>
      </c>
      <c r="ED5" s="168">
        <f t="shared" si="0"/>
        <v>0</v>
      </c>
      <c r="EE5" s="168">
        <f t="shared" si="0"/>
        <v>0</v>
      </c>
      <c r="EF5" s="168">
        <f t="shared" si="0"/>
        <v>0</v>
      </c>
      <c r="EG5" s="168">
        <f t="shared" si="0"/>
        <v>0</v>
      </c>
      <c r="EH5" s="168">
        <f t="shared" si="0"/>
        <v>0</v>
      </c>
      <c r="EI5" s="168">
        <f t="shared" si="0"/>
        <v>0</v>
      </c>
      <c r="EJ5" s="168">
        <f t="shared" si="0"/>
        <v>0</v>
      </c>
      <c r="EK5" s="168">
        <f t="shared" si="0"/>
        <v>0</v>
      </c>
      <c r="EL5" s="168">
        <f t="shared" si="0"/>
        <v>0</v>
      </c>
      <c r="EM5" s="168">
        <f t="shared" si="0"/>
        <v>0</v>
      </c>
      <c r="EN5" s="168">
        <f t="shared" si="0"/>
        <v>0</v>
      </c>
      <c r="EO5" s="168">
        <f t="shared" si="0"/>
        <v>0</v>
      </c>
      <c r="EP5" s="168">
        <f t="shared" si="0"/>
        <v>0</v>
      </c>
      <c r="EQ5" s="168">
        <f t="shared" si="0"/>
        <v>0</v>
      </c>
      <c r="ER5" s="168">
        <f t="shared" si="0"/>
        <v>0</v>
      </c>
      <c r="ES5" s="168">
        <f t="shared" si="0"/>
        <v>0</v>
      </c>
      <c r="ET5" s="168">
        <f t="shared" si="0"/>
        <v>0</v>
      </c>
      <c r="EU5" s="168">
        <f t="shared" si="0"/>
        <v>0</v>
      </c>
      <c r="EV5" s="168">
        <f t="shared" ref="EV5:FK44" si="3">VALUE(BO5)</f>
        <v>0</v>
      </c>
      <c r="EW5" s="168">
        <f t="shared" si="1"/>
        <v>0</v>
      </c>
      <c r="EX5" s="168">
        <f t="shared" si="1"/>
        <v>0</v>
      </c>
      <c r="EY5" s="168">
        <f t="shared" si="1"/>
        <v>0</v>
      </c>
      <c r="EZ5" s="168">
        <f t="shared" si="1"/>
        <v>19134</v>
      </c>
      <c r="FA5" s="168">
        <f t="shared" si="1"/>
        <v>0</v>
      </c>
      <c r="FB5" s="168">
        <f t="shared" si="1"/>
        <v>0</v>
      </c>
      <c r="FC5" s="168">
        <f t="shared" si="1"/>
        <v>0</v>
      </c>
      <c r="FD5" s="168">
        <f t="shared" si="1"/>
        <v>0</v>
      </c>
      <c r="FE5" s="168">
        <f t="shared" si="1"/>
        <v>0</v>
      </c>
      <c r="FF5" s="168">
        <f t="shared" si="1"/>
        <v>0</v>
      </c>
      <c r="FG5" s="168">
        <f t="shared" si="1"/>
        <v>0</v>
      </c>
      <c r="FH5" s="168">
        <f t="shared" si="1"/>
        <v>0</v>
      </c>
      <c r="FI5" s="168">
        <f t="shared" si="1"/>
        <v>0</v>
      </c>
      <c r="FJ5" s="168">
        <f t="shared" si="1"/>
        <v>0</v>
      </c>
      <c r="FK5" s="168">
        <f t="shared" si="1"/>
        <v>2663963</v>
      </c>
      <c r="FL5" s="168">
        <f t="shared" si="1"/>
        <v>0</v>
      </c>
      <c r="FM5" s="168">
        <f t="shared" si="1"/>
        <v>0</v>
      </c>
      <c r="FN5" s="168">
        <f t="shared" si="1"/>
        <v>0</v>
      </c>
    </row>
    <row r="6" spans="1:170" ht="13.8" x14ac:dyDescent="0.25">
      <c r="A6" s="163" t="s">
        <v>138</v>
      </c>
      <c r="B6" s="163" t="s">
        <v>139</v>
      </c>
      <c r="C6" s="164">
        <v>45473</v>
      </c>
      <c r="D6" s="170">
        <v>0</v>
      </c>
      <c r="E6" s="167">
        <v>17033503</v>
      </c>
      <c r="F6" s="167">
        <v>887095</v>
      </c>
      <c r="G6" s="167">
        <v>765999</v>
      </c>
      <c r="H6" s="167">
        <v>0</v>
      </c>
      <c r="I6" s="167">
        <v>0</v>
      </c>
      <c r="J6" s="167">
        <v>0</v>
      </c>
      <c r="K6" s="167">
        <v>0</v>
      </c>
      <c r="L6" s="167">
        <v>0</v>
      </c>
      <c r="M6" s="167">
        <v>0</v>
      </c>
      <c r="N6" s="167">
        <v>0</v>
      </c>
      <c r="O6" s="167">
        <v>0</v>
      </c>
      <c r="P6" s="167">
        <v>0</v>
      </c>
      <c r="Q6" s="167">
        <v>0</v>
      </c>
      <c r="R6" s="167">
        <v>0</v>
      </c>
      <c r="S6" s="167">
        <v>0</v>
      </c>
      <c r="T6" s="167">
        <v>0</v>
      </c>
      <c r="U6" s="167">
        <v>0</v>
      </c>
      <c r="V6" s="167">
        <v>909</v>
      </c>
      <c r="W6" s="167">
        <v>0</v>
      </c>
      <c r="X6" s="167">
        <v>132710</v>
      </c>
      <c r="Y6" s="167">
        <v>0</v>
      </c>
      <c r="Z6" s="167">
        <v>0</v>
      </c>
      <c r="AA6" s="167">
        <v>0</v>
      </c>
      <c r="AB6" s="167">
        <v>0</v>
      </c>
      <c r="AC6" s="167">
        <v>0</v>
      </c>
      <c r="AD6" s="167">
        <v>575</v>
      </c>
      <c r="AE6" s="167">
        <v>0</v>
      </c>
      <c r="AF6" s="167">
        <v>0</v>
      </c>
      <c r="AG6" s="167">
        <v>0</v>
      </c>
      <c r="AH6" s="167">
        <v>0</v>
      </c>
      <c r="AI6" s="167">
        <v>0</v>
      </c>
      <c r="AJ6" s="167">
        <v>607719</v>
      </c>
      <c r="AK6" s="167">
        <v>111685</v>
      </c>
      <c r="AL6" s="167">
        <v>0</v>
      </c>
      <c r="AM6" s="167">
        <v>0</v>
      </c>
      <c r="AN6" s="167">
        <v>45528</v>
      </c>
      <c r="AO6" s="167">
        <v>19585723</v>
      </c>
      <c r="AP6" s="167">
        <v>0</v>
      </c>
      <c r="AQ6" s="167">
        <v>0</v>
      </c>
      <c r="AR6" s="167">
        <v>0</v>
      </c>
      <c r="AS6" s="167">
        <v>19585723</v>
      </c>
      <c r="AT6" s="167">
        <v>252226</v>
      </c>
      <c r="AU6" s="167">
        <v>887095</v>
      </c>
      <c r="AV6" s="167">
        <v>765999</v>
      </c>
      <c r="AW6" s="167">
        <v>0</v>
      </c>
      <c r="AX6" s="167">
        <v>0</v>
      </c>
      <c r="AY6" s="167">
        <v>0</v>
      </c>
      <c r="AZ6" s="167">
        <v>0</v>
      </c>
      <c r="BA6" s="167">
        <v>0</v>
      </c>
      <c r="BB6" s="167">
        <v>0</v>
      </c>
      <c r="BC6" s="167">
        <v>0</v>
      </c>
      <c r="BD6" s="167">
        <v>0</v>
      </c>
      <c r="BE6" s="167">
        <v>0</v>
      </c>
      <c r="BF6" s="167">
        <v>0</v>
      </c>
      <c r="BG6" s="167">
        <v>0</v>
      </c>
      <c r="BH6" s="167">
        <v>0</v>
      </c>
      <c r="BI6" s="167">
        <v>0</v>
      </c>
      <c r="BJ6" s="167">
        <v>0</v>
      </c>
      <c r="BK6" s="167">
        <v>909</v>
      </c>
      <c r="BL6" s="167">
        <v>0</v>
      </c>
      <c r="BM6" s="167">
        <v>62456</v>
      </c>
      <c r="BN6" s="167">
        <v>0</v>
      </c>
      <c r="BO6" s="167">
        <v>0</v>
      </c>
      <c r="BP6" s="167">
        <v>0</v>
      </c>
      <c r="BQ6" s="167">
        <v>0</v>
      </c>
      <c r="BR6" s="167">
        <v>0</v>
      </c>
      <c r="BS6" s="167">
        <v>575</v>
      </c>
      <c r="BT6" s="167">
        <v>0</v>
      </c>
      <c r="BU6" s="167">
        <v>0</v>
      </c>
      <c r="BV6" s="167">
        <v>0</v>
      </c>
      <c r="BW6" s="167">
        <v>0</v>
      </c>
      <c r="BX6" s="167">
        <v>0</v>
      </c>
      <c r="BY6" s="167">
        <v>0</v>
      </c>
      <c r="BZ6" s="167">
        <v>0</v>
      </c>
      <c r="CA6" s="167">
        <v>0</v>
      </c>
      <c r="CB6" s="167">
        <v>0</v>
      </c>
      <c r="CC6" s="167">
        <v>11433</v>
      </c>
      <c r="CD6" s="167">
        <v>1980693</v>
      </c>
      <c r="CE6" s="167">
        <v>0</v>
      </c>
      <c r="CF6" s="167">
        <v>0</v>
      </c>
      <c r="CG6" s="167">
        <v>0</v>
      </c>
      <c r="CH6" s="167">
        <v>1980693</v>
      </c>
      <c r="CI6" s="166" t="e">
        <f t="shared" si="2"/>
        <v>#VALUE!</v>
      </c>
      <c r="CJ6" s="168">
        <f t="shared" si="2"/>
        <v>45473</v>
      </c>
      <c r="CK6" s="168">
        <f t="shared" si="2"/>
        <v>0</v>
      </c>
      <c r="CL6" s="168">
        <f t="shared" si="2"/>
        <v>17033503</v>
      </c>
      <c r="CM6" s="168">
        <f t="shared" si="2"/>
        <v>887095</v>
      </c>
      <c r="CN6" s="168">
        <f t="shared" si="2"/>
        <v>765999</v>
      </c>
      <c r="CO6" s="168">
        <f t="shared" si="2"/>
        <v>0</v>
      </c>
      <c r="CP6" s="168">
        <f t="shared" si="2"/>
        <v>0</v>
      </c>
      <c r="CQ6" s="168">
        <f t="shared" si="2"/>
        <v>0</v>
      </c>
      <c r="CR6" s="168">
        <f t="shared" si="2"/>
        <v>0</v>
      </c>
      <c r="CS6" s="168">
        <f t="shared" si="2"/>
        <v>0</v>
      </c>
      <c r="CT6" s="168">
        <f t="shared" si="2"/>
        <v>0</v>
      </c>
      <c r="CU6" s="168">
        <f t="shared" si="2"/>
        <v>0</v>
      </c>
      <c r="CV6" s="168">
        <f t="shared" si="2"/>
        <v>0</v>
      </c>
      <c r="CW6" s="168">
        <f t="shared" si="2"/>
        <v>0</v>
      </c>
      <c r="CX6" s="168">
        <f t="shared" si="2"/>
        <v>0</v>
      </c>
      <c r="CY6" s="168">
        <f t="shared" ref="CY6:DN21" si="4">VALUE(R6)</f>
        <v>0</v>
      </c>
      <c r="CZ6" s="168">
        <f t="shared" si="4"/>
        <v>0</v>
      </c>
      <c r="DA6" s="168">
        <f t="shared" si="4"/>
        <v>0</v>
      </c>
      <c r="DB6" s="168">
        <f t="shared" si="4"/>
        <v>0</v>
      </c>
      <c r="DC6" s="168">
        <f t="shared" si="4"/>
        <v>909</v>
      </c>
      <c r="DD6" s="168">
        <f t="shared" si="4"/>
        <v>0</v>
      </c>
      <c r="DE6" s="168">
        <f t="shared" si="4"/>
        <v>132710</v>
      </c>
      <c r="DF6" s="168">
        <f t="shared" si="4"/>
        <v>0</v>
      </c>
      <c r="DG6" s="168">
        <f t="shared" si="4"/>
        <v>0</v>
      </c>
      <c r="DH6" s="168">
        <f t="shared" si="4"/>
        <v>0</v>
      </c>
      <c r="DI6" s="168">
        <f t="shared" si="4"/>
        <v>0</v>
      </c>
      <c r="DJ6" s="168">
        <f t="shared" si="4"/>
        <v>0</v>
      </c>
      <c r="DK6" s="168">
        <f t="shared" si="4"/>
        <v>575</v>
      </c>
      <c r="DL6" s="168">
        <f t="shared" si="4"/>
        <v>0</v>
      </c>
      <c r="DM6" s="168">
        <f t="shared" si="4"/>
        <v>0</v>
      </c>
      <c r="DN6" s="168">
        <f t="shared" si="4"/>
        <v>0</v>
      </c>
      <c r="DO6" s="168">
        <f t="shared" ref="DO6:ED21" si="5">VALUE(AH6)</f>
        <v>0</v>
      </c>
      <c r="DP6" s="168">
        <f t="shared" si="5"/>
        <v>0</v>
      </c>
      <c r="DQ6" s="168">
        <f t="shared" si="5"/>
        <v>607719</v>
      </c>
      <c r="DR6" s="168">
        <f t="shared" si="5"/>
        <v>111685</v>
      </c>
      <c r="DS6" s="168">
        <f t="shared" si="5"/>
        <v>0</v>
      </c>
      <c r="DT6" s="168">
        <f t="shared" si="5"/>
        <v>0</v>
      </c>
      <c r="DU6" s="168">
        <f t="shared" si="5"/>
        <v>45528</v>
      </c>
      <c r="DV6" s="168">
        <f t="shared" si="5"/>
        <v>19585723</v>
      </c>
      <c r="DW6" s="168">
        <f t="shared" si="5"/>
        <v>0</v>
      </c>
      <c r="DX6" s="168">
        <f t="shared" si="5"/>
        <v>0</v>
      </c>
      <c r="DY6" s="168">
        <f t="shared" si="5"/>
        <v>0</v>
      </c>
      <c r="DZ6" s="168">
        <f t="shared" si="5"/>
        <v>19585723</v>
      </c>
      <c r="EA6" s="168">
        <f t="shared" si="5"/>
        <v>252226</v>
      </c>
      <c r="EB6" s="168">
        <f t="shared" si="5"/>
        <v>887095</v>
      </c>
      <c r="EC6" s="168">
        <f t="shared" si="5"/>
        <v>765999</v>
      </c>
      <c r="ED6" s="168">
        <f t="shared" si="5"/>
        <v>0</v>
      </c>
      <c r="EE6" s="168">
        <f t="shared" ref="EE6:ET21" si="6">VALUE(AX6)</f>
        <v>0</v>
      </c>
      <c r="EF6" s="168">
        <f t="shared" si="6"/>
        <v>0</v>
      </c>
      <c r="EG6" s="168">
        <f t="shared" si="6"/>
        <v>0</v>
      </c>
      <c r="EH6" s="168">
        <f t="shared" si="6"/>
        <v>0</v>
      </c>
      <c r="EI6" s="168">
        <f t="shared" si="6"/>
        <v>0</v>
      </c>
      <c r="EJ6" s="168">
        <f t="shared" si="6"/>
        <v>0</v>
      </c>
      <c r="EK6" s="168">
        <f t="shared" si="6"/>
        <v>0</v>
      </c>
      <c r="EL6" s="168">
        <f t="shared" si="6"/>
        <v>0</v>
      </c>
      <c r="EM6" s="168">
        <f t="shared" si="6"/>
        <v>0</v>
      </c>
      <c r="EN6" s="168">
        <f t="shared" si="6"/>
        <v>0</v>
      </c>
      <c r="EO6" s="168">
        <f t="shared" si="6"/>
        <v>0</v>
      </c>
      <c r="EP6" s="168">
        <f t="shared" si="6"/>
        <v>0</v>
      </c>
      <c r="EQ6" s="168">
        <f t="shared" si="6"/>
        <v>0</v>
      </c>
      <c r="ER6" s="168">
        <f t="shared" si="6"/>
        <v>909</v>
      </c>
      <c r="ES6" s="168">
        <f t="shared" si="6"/>
        <v>0</v>
      </c>
      <c r="ET6" s="168">
        <f t="shared" si="6"/>
        <v>62456</v>
      </c>
      <c r="EU6" s="168">
        <f t="shared" ref="EU6:EX57" si="7">VALUE(BN6)</f>
        <v>0</v>
      </c>
      <c r="EV6" s="168">
        <f t="shared" si="3"/>
        <v>0</v>
      </c>
      <c r="EW6" s="168">
        <f t="shared" si="1"/>
        <v>0</v>
      </c>
      <c r="EX6" s="168">
        <f t="shared" si="1"/>
        <v>0</v>
      </c>
      <c r="EY6" s="168">
        <f t="shared" si="1"/>
        <v>0</v>
      </c>
      <c r="EZ6" s="168">
        <f t="shared" si="1"/>
        <v>575</v>
      </c>
      <c r="FA6" s="168">
        <f t="shared" si="1"/>
        <v>0</v>
      </c>
      <c r="FB6" s="168">
        <f t="shared" si="1"/>
        <v>0</v>
      </c>
      <c r="FC6" s="168">
        <f t="shared" si="1"/>
        <v>0</v>
      </c>
      <c r="FD6" s="168">
        <f t="shared" si="1"/>
        <v>0</v>
      </c>
      <c r="FE6" s="168">
        <f t="shared" si="1"/>
        <v>0</v>
      </c>
      <c r="FF6" s="168">
        <f t="shared" si="1"/>
        <v>0</v>
      </c>
      <c r="FG6" s="168">
        <f t="shared" si="1"/>
        <v>0</v>
      </c>
      <c r="FH6" s="168">
        <f t="shared" si="1"/>
        <v>0</v>
      </c>
      <c r="FI6" s="168">
        <f t="shared" si="1"/>
        <v>0</v>
      </c>
      <c r="FJ6" s="168">
        <f t="shared" si="1"/>
        <v>11433</v>
      </c>
      <c r="FK6" s="168">
        <f t="shared" si="1"/>
        <v>1980693</v>
      </c>
      <c r="FL6" s="168">
        <f t="shared" si="1"/>
        <v>0</v>
      </c>
      <c r="FM6" s="168">
        <f t="shared" si="1"/>
        <v>0</v>
      </c>
      <c r="FN6" s="168">
        <f t="shared" si="1"/>
        <v>0</v>
      </c>
    </row>
    <row r="7" spans="1:170" ht="13.8" x14ac:dyDescent="0.25">
      <c r="A7" s="163" t="s">
        <v>140</v>
      </c>
      <c r="B7" s="163" t="s">
        <v>139</v>
      </c>
      <c r="C7" s="164">
        <v>45473</v>
      </c>
      <c r="D7" s="170">
        <v>0</v>
      </c>
      <c r="E7" s="167">
        <v>17033503</v>
      </c>
      <c r="F7" s="167">
        <v>887095</v>
      </c>
      <c r="G7" s="167">
        <v>765999</v>
      </c>
      <c r="H7" s="167">
        <v>0</v>
      </c>
      <c r="I7" s="167">
        <v>0</v>
      </c>
      <c r="J7" s="167">
        <v>0</v>
      </c>
      <c r="K7" s="167">
        <v>0</v>
      </c>
      <c r="L7" s="167">
        <v>0</v>
      </c>
      <c r="M7" s="167">
        <v>0</v>
      </c>
      <c r="N7" s="167">
        <v>0</v>
      </c>
      <c r="O7" s="167">
        <v>0</v>
      </c>
      <c r="P7" s="167">
        <v>0</v>
      </c>
      <c r="Q7" s="167">
        <v>0</v>
      </c>
      <c r="R7" s="167">
        <v>0</v>
      </c>
      <c r="S7" s="167">
        <v>0</v>
      </c>
      <c r="T7" s="167">
        <v>0</v>
      </c>
      <c r="U7" s="167">
        <v>0</v>
      </c>
      <c r="V7" s="167">
        <v>909</v>
      </c>
      <c r="W7" s="167">
        <v>0</v>
      </c>
      <c r="X7" s="167">
        <v>132710</v>
      </c>
      <c r="Y7" s="167">
        <v>0</v>
      </c>
      <c r="Z7" s="167">
        <v>0</v>
      </c>
      <c r="AA7" s="167">
        <v>0</v>
      </c>
      <c r="AB7" s="167">
        <v>0</v>
      </c>
      <c r="AC7" s="167">
        <v>0</v>
      </c>
      <c r="AD7" s="167">
        <v>575</v>
      </c>
      <c r="AE7" s="167">
        <v>0</v>
      </c>
      <c r="AF7" s="167">
        <v>0</v>
      </c>
      <c r="AG7" s="167">
        <v>0</v>
      </c>
      <c r="AH7" s="167">
        <v>0</v>
      </c>
      <c r="AI7" s="167">
        <v>0</v>
      </c>
      <c r="AJ7" s="167">
        <v>607719</v>
      </c>
      <c r="AK7" s="167">
        <v>111685</v>
      </c>
      <c r="AL7" s="167">
        <v>0</v>
      </c>
      <c r="AM7" s="167">
        <v>0</v>
      </c>
      <c r="AN7" s="167">
        <v>45528</v>
      </c>
      <c r="AO7" s="167">
        <v>19585723</v>
      </c>
      <c r="AP7" s="167">
        <v>0</v>
      </c>
      <c r="AQ7" s="167">
        <v>0</v>
      </c>
      <c r="AR7" s="167">
        <v>0</v>
      </c>
      <c r="AS7" s="167">
        <v>19585723</v>
      </c>
      <c r="AT7" s="167">
        <v>-780788</v>
      </c>
      <c r="AU7" s="167">
        <v>887095</v>
      </c>
      <c r="AV7" s="167">
        <v>765999</v>
      </c>
      <c r="AW7" s="167">
        <v>0</v>
      </c>
      <c r="AX7" s="167">
        <v>0</v>
      </c>
      <c r="AY7" s="167">
        <v>0</v>
      </c>
      <c r="AZ7" s="167">
        <v>0</v>
      </c>
      <c r="BA7" s="167">
        <v>0</v>
      </c>
      <c r="BB7" s="167">
        <v>0</v>
      </c>
      <c r="BC7" s="167">
        <v>0</v>
      </c>
      <c r="BD7" s="167">
        <v>0</v>
      </c>
      <c r="BE7" s="167">
        <v>0</v>
      </c>
      <c r="BF7" s="167">
        <v>0</v>
      </c>
      <c r="BG7" s="167">
        <v>0</v>
      </c>
      <c r="BH7" s="167">
        <v>0</v>
      </c>
      <c r="BI7" s="167">
        <v>0</v>
      </c>
      <c r="BJ7" s="167">
        <v>0</v>
      </c>
      <c r="BK7" s="167">
        <v>909</v>
      </c>
      <c r="BL7" s="167">
        <v>0</v>
      </c>
      <c r="BM7" s="167">
        <v>62456</v>
      </c>
      <c r="BN7" s="167">
        <v>0</v>
      </c>
      <c r="BO7" s="167">
        <v>0</v>
      </c>
      <c r="BP7" s="167">
        <v>0</v>
      </c>
      <c r="BQ7" s="167">
        <v>0</v>
      </c>
      <c r="BR7" s="167">
        <v>0</v>
      </c>
      <c r="BS7" s="167">
        <v>575</v>
      </c>
      <c r="BT7" s="167">
        <v>0</v>
      </c>
      <c r="BU7" s="167">
        <v>0</v>
      </c>
      <c r="BV7" s="167">
        <v>0</v>
      </c>
      <c r="BW7" s="167">
        <v>0</v>
      </c>
      <c r="BX7" s="167">
        <v>0</v>
      </c>
      <c r="BY7" s="167">
        <v>0</v>
      </c>
      <c r="BZ7" s="167">
        <v>0</v>
      </c>
      <c r="CA7" s="167">
        <v>0</v>
      </c>
      <c r="CB7" s="167">
        <v>0</v>
      </c>
      <c r="CC7" s="167">
        <v>11433</v>
      </c>
      <c r="CD7" s="167">
        <v>947679</v>
      </c>
      <c r="CE7" s="167">
        <v>0</v>
      </c>
      <c r="CF7" s="167">
        <v>0</v>
      </c>
      <c r="CG7" s="167">
        <v>0</v>
      </c>
      <c r="CH7" s="167">
        <v>947679</v>
      </c>
      <c r="CI7" s="166" t="e">
        <f t="shared" si="2"/>
        <v>#VALUE!</v>
      </c>
      <c r="CJ7" s="168">
        <f t="shared" si="2"/>
        <v>45473</v>
      </c>
      <c r="CK7" s="168">
        <f t="shared" si="2"/>
        <v>0</v>
      </c>
      <c r="CL7" s="168">
        <f t="shared" si="2"/>
        <v>17033503</v>
      </c>
      <c r="CM7" s="168">
        <f t="shared" si="2"/>
        <v>887095</v>
      </c>
      <c r="CN7" s="168">
        <f t="shared" si="2"/>
        <v>765999</v>
      </c>
      <c r="CO7" s="168">
        <f t="shared" si="2"/>
        <v>0</v>
      </c>
      <c r="CP7" s="168">
        <f t="shared" si="2"/>
        <v>0</v>
      </c>
      <c r="CQ7" s="168">
        <f t="shared" si="2"/>
        <v>0</v>
      </c>
      <c r="CR7" s="168">
        <f t="shared" si="2"/>
        <v>0</v>
      </c>
      <c r="CS7" s="168">
        <f t="shared" si="2"/>
        <v>0</v>
      </c>
      <c r="CT7" s="168">
        <f t="shared" si="2"/>
        <v>0</v>
      </c>
      <c r="CU7" s="168">
        <f t="shared" si="2"/>
        <v>0</v>
      </c>
      <c r="CV7" s="168">
        <f t="shared" si="2"/>
        <v>0</v>
      </c>
      <c r="CW7" s="168">
        <f t="shared" si="2"/>
        <v>0</v>
      </c>
      <c r="CX7" s="168">
        <f t="shared" si="2"/>
        <v>0</v>
      </c>
      <c r="CY7" s="168">
        <f t="shared" si="4"/>
        <v>0</v>
      </c>
      <c r="CZ7" s="168">
        <f t="shared" si="4"/>
        <v>0</v>
      </c>
      <c r="DA7" s="168">
        <f t="shared" si="4"/>
        <v>0</v>
      </c>
      <c r="DB7" s="168">
        <f t="shared" si="4"/>
        <v>0</v>
      </c>
      <c r="DC7" s="168">
        <f t="shared" si="4"/>
        <v>909</v>
      </c>
      <c r="DD7" s="168">
        <f t="shared" si="4"/>
        <v>0</v>
      </c>
      <c r="DE7" s="168">
        <f t="shared" si="4"/>
        <v>132710</v>
      </c>
      <c r="DF7" s="168">
        <f t="shared" si="4"/>
        <v>0</v>
      </c>
      <c r="DG7" s="168">
        <f t="shared" si="4"/>
        <v>0</v>
      </c>
      <c r="DH7" s="168">
        <f t="shared" si="4"/>
        <v>0</v>
      </c>
      <c r="DI7" s="168">
        <f t="shared" si="4"/>
        <v>0</v>
      </c>
      <c r="DJ7" s="168">
        <f t="shared" si="4"/>
        <v>0</v>
      </c>
      <c r="DK7" s="168">
        <f t="shared" si="4"/>
        <v>575</v>
      </c>
      <c r="DL7" s="168">
        <f t="shared" si="4"/>
        <v>0</v>
      </c>
      <c r="DM7" s="168">
        <f t="shared" si="4"/>
        <v>0</v>
      </c>
      <c r="DN7" s="168">
        <f t="shared" si="4"/>
        <v>0</v>
      </c>
      <c r="DO7" s="168">
        <f t="shared" si="5"/>
        <v>0</v>
      </c>
      <c r="DP7" s="168">
        <f t="shared" si="5"/>
        <v>0</v>
      </c>
      <c r="DQ7" s="168">
        <f t="shared" si="5"/>
        <v>607719</v>
      </c>
      <c r="DR7" s="168">
        <f t="shared" si="5"/>
        <v>111685</v>
      </c>
      <c r="DS7" s="168">
        <f t="shared" si="5"/>
        <v>0</v>
      </c>
      <c r="DT7" s="168">
        <f t="shared" si="5"/>
        <v>0</v>
      </c>
      <c r="DU7" s="168">
        <f t="shared" si="5"/>
        <v>45528</v>
      </c>
      <c r="DV7" s="168">
        <f t="shared" si="5"/>
        <v>19585723</v>
      </c>
      <c r="DW7" s="168">
        <f t="shared" si="5"/>
        <v>0</v>
      </c>
      <c r="DX7" s="168">
        <f t="shared" si="5"/>
        <v>0</v>
      </c>
      <c r="DY7" s="168">
        <f t="shared" si="5"/>
        <v>0</v>
      </c>
      <c r="DZ7" s="168">
        <f t="shared" si="5"/>
        <v>19585723</v>
      </c>
      <c r="EA7" s="168">
        <f t="shared" si="5"/>
        <v>-780788</v>
      </c>
      <c r="EB7" s="168">
        <f t="shared" si="5"/>
        <v>887095</v>
      </c>
      <c r="EC7" s="168">
        <f t="shared" si="5"/>
        <v>765999</v>
      </c>
      <c r="ED7" s="168">
        <f t="shared" si="5"/>
        <v>0</v>
      </c>
      <c r="EE7" s="168">
        <f t="shared" si="6"/>
        <v>0</v>
      </c>
      <c r="EF7" s="168">
        <f t="shared" si="6"/>
        <v>0</v>
      </c>
      <c r="EG7" s="168">
        <f t="shared" si="6"/>
        <v>0</v>
      </c>
      <c r="EH7" s="168">
        <f t="shared" si="6"/>
        <v>0</v>
      </c>
      <c r="EI7" s="168">
        <f t="shared" si="6"/>
        <v>0</v>
      </c>
      <c r="EJ7" s="168">
        <f t="shared" si="6"/>
        <v>0</v>
      </c>
      <c r="EK7" s="168">
        <f t="shared" si="6"/>
        <v>0</v>
      </c>
      <c r="EL7" s="168">
        <f t="shared" si="6"/>
        <v>0</v>
      </c>
      <c r="EM7" s="168">
        <f t="shared" si="6"/>
        <v>0</v>
      </c>
      <c r="EN7" s="168">
        <f t="shared" si="6"/>
        <v>0</v>
      </c>
      <c r="EO7" s="168">
        <f t="shared" si="6"/>
        <v>0</v>
      </c>
      <c r="EP7" s="168">
        <f t="shared" si="6"/>
        <v>0</v>
      </c>
      <c r="EQ7" s="168">
        <f t="shared" si="6"/>
        <v>0</v>
      </c>
      <c r="ER7" s="168">
        <f t="shared" si="6"/>
        <v>909</v>
      </c>
      <c r="ES7" s="168">
        <f t="shared" si="6"/>
        <v>0</v>
      </c>
      <c r="ET7" s="168">
        <f t="shared" si="6"/>
        <v>62456</v>
      </c>
      <c r="EU7" s="168">
        <f t="shared" si="7"/>
        <v>0</v>
      </c>
      <c r="EV7" s="168">
        <f t="shared" si="3"/>
        <v>0</v>
      </c>
      <c r="EW7" s="168">
        <f t="shared" si="1"/>
        <v>0</v>
      </c>
      <c r="EX7" s="168">
        <f t="shared" si="1"/>
        <v>0</v>
      </c>
      <c r="EY7" s="168">
        <f t="shared" si="1"/>
        <v>0</v>
      </c>
      <c r="EZ7" s="168">
        <f t="shared" si="1"/>
        <v>575</v>
      </c>
      <c r="FA7" s="168">
        <f t="shared" si="1"/>
        <v>0</v>
      </c>
      <c r="FB7" s="168">
        <f t="shared" si="1"/>
        <v>0</v>
      </c>
      <c r="FC7" s="168">
        <f t="shared" si="1"/>
        <v>0</v>
      </c>
      <c r="FD7" s="168">
        <f t="shared" si="1"/>
        <v>0</v>
      </c>
      <c r="FE7" s="168">
        <f t="shared" si="1"/>
        <v>0</v>
      </c>
      <c r="FF7" s="168">
        <f t="shared" si="1"/>
        <v>0</v>
      </c>
      <c r="FG7" s="168">
        <f t="shared" si="1"/>
        <v>0</v>
      </c>
      <c r="FH7" s="168">
        <f t="shared" si="1"/>
        <v>0</v>
      </c>
      <c r="FI7" s="168">
        <f t="shared" si="1"/>
        <v>0</v>
      </c>
      <c r="FJ7" s="168">
        <f t="shared" si="1"/>
        <v>11433</v>
      </c>
      <c r="FK7" s="168">
        <f t="shared" si="1"/>
        <v>947679</v>
      </c>
      <c r="FL7" s="168">
        <f t="shared" si="1"/>
        <v>0</v>
      </c>
      <c r="FM7" s="168">
        <f t="shared" si="1"/>
        <v>0</v>
      </c>
      <c r="FN7" s="168">
        <f t="shared" si="1"/>
        <v>0</v>
      </c>
    </row>
    <row r="8" spans="1:170" ht="13.8" x14ac:dyDescent="0.25">
      <c r="A8" s="163" t="s">
        <v>141</v>
      </c>
      <c r="B8" s="163" t="s">
        <v>141</v>
      </c>
      <c r="C8" s="164">
        <v>45473</v>
      </c>
      <c r="D8" s="170">
        <v>0</v>
      </c>
      <c r="E8" s="167">
        <v>14182470</v>
      </c>
      <c r="F8" s="167">
        <v>150846</v>
      </c>
      <c r="G8" s="167">
        <v>441893</v>
      </c>
      <c r="H8" s="167">
        <v>0</v>
      </c>
      <c r="I8" s="167">
        <v>0</v>
      </c>
      <c r="J8" s="167">
        <v>0</v>
      </c>
      <c r="K8" s="167">
        <v>0</v>
      </c>
      <c r="L8" s="167">
        <v>0</v>
      </c>
      <c r="M8" s="167">
        <v>0</v>
      </c>
      <c r="N8" s="167">
        <v>0</v>
      </c>
      <c r="O8" s="167">
        <v>0</v>
      </c>
      <c r="P8" s="167">
        <v>0</v>
      </c>
      <c r="Q8" s="167">
        <v>0</v>
      </c>
      <c r="R8" s="167">
        <v>0</v>
      </c>
      <c r="S8" s="167">
        <v>0</v>
      </c>
      <c r="T8" s="167">
        <v>0</v>
      </c>
      <c r="U8" s="167">
        <v>0</v>
      </c>
      <c r="V8" s="167">
        <v>0</v>
      </c>
      <c r="W8" s="167">
        <v>0</v>
      </c>
      <c r="X8" s="167">
        <v>0</v>
      </c>
      <c r="Y8" s="167">
        <v>0</v>
      </c>
      <c r="Z8" s="167">
        <v>0</v>
      </c>
      <c r="AA8" s="167">
        <v>0</v>
      </c>
      <c r="AB8" s="167">
        <v>0</v>
      </c>
      <c r="AC8" s="167">
        <v>0</v>
      </c>
      <c r="AD8" s="167">
        <v>0</v>
      </c>
      <c r="AE8" s="167">
        <v>0</v>
      </c>
      <c r="AF8" s="167">
        <v>0</v>
      </c>
      <c r="AG8" s="167">
        <v>0</v>
      </c>
      <c r="AH8" s="167">
        <v>0</v>
      </c>
      <c r="AI8" s="167">
        <v>0</v>
      </c>
      <c r="AJ8" s="167">
        <v>133421</v>
      </c>
      <c r="AK8" s="167">
        <v>0</v>
      </c>
      <c r="AL8" s="167">
        <v>0</v>
      </c>
      <c r="AM8" s="167">
        <v>0</v>
      </c>
      <c r="AN8" s="167">
        <v>8697</v>
      </c>
      <c r="AO8" s="167">
        <v>14917327</v>
      </c>
      <c r="AP8" s="167">
        <v>5205916</v>
      </c>
      <c r="AQ8" s="167">
        <v>0</v>
      </c>
      <c r="AR8" s="167">
        <v>5205916</v>
      </c>
      <c r="AS8" s="167">
        <v>9711411</v>
      </c>
      <c r="AT8" s="167">
        <v>12241077</v>
      </c>
      <c r="AU8" s="167">
        <v>118497</v>
      </c>
      <c r="AV8" s="167">
        <v>441893</v>
      </c>
      <c r="AW8" s="167">
        <v>0</v>
      </c>
      <c r="AX8" s="167">
        <v>0</v>
      </c>
      <c r="AY8" s="167">
        <v>0</v>
      </c>
      <c r="AZ8" s="167">
        <v>0</v>
      </c>
      <c r="BA8" s="167">
        <v>0</v>
      </c>
      <c r="BB8" s="167">
        <v>0</v>
      </c>
      <c r="BC8" s="167">
        <v>0</v>
      </c>
      <c r="BD8" s="167">
        <v>0</v>
      </c>
      <c r="BE8" s="167">
        <v>0</v>
      </c>
      <c r="BF8" s="167">
        <v>0</v>
      </c>
      <c r="BG8" s="167">
        <v>0</v>
      </c>
      <c r="BH8" s="167">
        <v>0</v>
      </c>
      <c r="BI8" s="167">
        <v>0</v>
      </c>
      <c r="BJ8" s="167">
        <v>0</v>
      </c>
      <c r="BK8" s="167">
        <v>0</v>
      </c>
      <c r="BL8" s="167">
        <v>0</v>
      </c>
      <c r="BM8" s="167">
        <v>0</v>
      </c>
      <c r="BN8" s="167">
        <v>0</v>
      </c>
      <c r="BO8" s="167">
        <v>0</v>
      </c>
      <c r="BP8" s="167">
        <v>0</v>
      </c>
      <c r="BQ8" s="167">
        <v>0</v>
      </c>
      <c r="BR8" s="167">
        <v>0</v>
      </c>
      <c r="BS8" s="167">
        <v>0</v>
      </c>
      <c r="BT8" s="167">
        <v>0</v>
      </c>
      <c r="BU8" s="167">
        <v>0</v>
      </c>
      <c r="BV8" s="167">
        <v>0</v>
      </c>
      <c r="BW8" s="167">
        <v>0</v>
      </c>
      <c r="BX8" s="167">
        <v>0</v>
      </c>
      <c r="BY8" s="167">
        <v>133421</v>
      </c>
      <c r="BZ8" s="167">
        <v>0</v>
      </c>
      <c r="CA8" s="167">
        <v>0</v>
      </c>
      <c r="CB8" s="167">
        <v>0</v>
      </c>
      <c r="CC8" s="167">
        <v>8697</v>
      </c>
      <c r="CD8" s="167">
        <v>12943585</v>
      </c>
      <c r="CE8" s="167">
        <v>4766193</v>
      </c>
      <c r="CF8" s="167">
        <v>0</v>
      </c>
      <c r="CG8" s="167">
        <v>4766193</v>
      </c>
      <c r="CH8" s="167">
        <v>8177392</v>
      </c>
      <c r="CI8" s="166" t="e">
        <f t="shared" si="2"/>
        <v>#VALUE!</v>
      </c>
      <c r="CJ8" s="168">
        <f t="shared" si="2"/>
        <v>45473</v>
      </c>
      <c r="CK8" s="168">
        <f t="shared" si="2"/>
        <v>0</v>
      </c>
      <c r="CL8" s="168">
        <f t="shared" si="2"/>
        <v>14182470</v>
      </c>
      <c r="CM8" s="168">
        <f t="shared" si="2"/>
        <v>150846</v>
      </c>
      <c r="CN8" s="168">
        <f t="shared" si="2"/>
        <v>441893</v>
      </c>
      <c r="CO8" s="168">
        <f t="shared" si="2"/>
        <v>0</v>
      </c>
      <c r="CP8" s="168">
        <f t="shared" si="2"/>
        <v>0</v>
      </c>
      <c r="CQ8" s="168">
        <f t="shared" si="2"/>
        <v>0</v>
      </c>
      <c r="CR8" s="168">
        <f t="shared" si="2"/>
        <v>0</v>
      </c>
      <c r="CS8" s="168">
        <f t="shared" si="2"/>
        <v>0</v>
      </c>
      <c r="CT8" s="168">
        <f t="shared" si="2"/>
        <v>0</v>
      </c>
      <c r="CU8" s="168">
        <f t="shared" si="2"/>
        <v>0</v>
      </c>
      <c r="CV8" s="168">
        <f t="shared" si="2"/>
        <v>0</v>
      </c>
      <c r="CW8" s="168">
        <f t="shared" si="2"/>
        <v>0</v>
      </c>
      <c r="CX8" s="168">
        <f t="shared" si="2"/>
        <v>0</v>
      </c>
      <c r="CY8" s="168">
        <f t="shared" si="4"/>
        <v>0</v>
      </c>
      <c r="CZ8" s="168">
        <f t="shared" si="4"/>
        <v>0</v>
      </c>
      <c r="DA8" s="168">
        <f t="shared" si="4"/>
        <v>0</v>
      </c>
      <c r="DB8" s="168">
        <f t="shared" si="4"/>
        <v>0</v>
      </c>
      <c r="DC8" s="168">
        <f t="shared" si="4"/>
        <v>0</v>
      </c>
      <c r="DD8" s="168">
        <f t="shared" si="4"/>
        <v>0</v>
      </c>
      <c r="DE8" s="168">
        <f t="shared" si="4"/>
        <v>0</v>
      </c>
      <c r="DF8" s="168">
        <f t="shared" si="4"/>
        <v>0</v>
      </c>
      <c r="DG8" s="168">
        <f t="shared" si="4"/>
        <v>0</v>
      </c>
      <c r="DH8" s="168">
        <f t="shared" si="4"/>
        <v>0</v>
      </c>
      <c r="DI8" s="168">
        <f t="shared" si="4"/>
        <v>0</v>
      </c>
      <c r="DJ8" s="168">
        <f t="shared" si="4"/>
        <v>0</v>
      </c>
      <c r="DK8" s="168">
        <f t="shared" si="4"/>
        <v>0</v>
      </c>
      <c r="DL8" s="168">
        <f t="shared" si="4"/>
        <v>0</v>
      </c>
      <c r="DM8" s="168">
        <f t="shared" si="4"/>
        <v>0</v>
      </c>
      <c r="DN8" s="168">
        <f t="shared" si="4"/>
        <v>0</v>
      </c>
      <c r="DO8" s="168">
        <f t="shared" si="5"/>
        <v>0</v>
      </c>
      <c r="DP8" s="168">
        <f t="shared" si="5"/>
        <v>0</v>
      </c>
      <c r="DQ8" s="168">
        <f t="shared" si="5"/>
        <v>133421</v>
      </c>
      <c r="DR8" s="168">
        <f t="shared" si="5"/>
        <v>0</v>
      </c>
      <c r="DS8" s="168">
        <f t="shared" si="5"/>
        <v>0</v>
      </c>
      <c r="DT8" s="168">
        <f t="shared" si="5"/>
        <v>0</v>
      </c>
      <c r="DU8" s="168">
        <f t="shared" si="5"/>
        <v>8697</v>
      </c>
      <c r="DV8" s="168">
        <f t="shared" si="5"/>
        <v>14917327</v>
      </c>
      <c r="DW8" s="168">
        <f t="shared" si="5"/>
        <v>5205916</v>
      </c>
      <c r="DX8" s="168">
        <f t="shared" si="5"/>
        <v>0</v>
      </c>
      <c r="DY8" s="168">
        <f t="shared" si="5"/>
        <v>5205916</v>
      </c>
      <c r="DZ8" s="168">
        <f t="shared" si="5"/>
        <v>9711411</v>
      </c>
      <c r="EA8" s="168">
        <f t="shared" si="5"/>
        <v>12241077</v>
      </c>
      <c r="EB8" s="168">
        <f t="shared" si="5"/>
        <v>118497</v>
      </c>
      <c r="EC8" s="168">
        <f t="shared" si="5"/>
        <v>441893</v>
      </c>
      <c r="ED8" s="168">
        <f t="shared" si="5"/>
        <v>0</v>
      </c>
      <c r="EE8" s="168">
        <f t="shared" si="6"/>
        <v>0</v>
      </c>
      <c r="EF8" s="168">
        <f t="shared" si="6"/>
        <v>0</v>
      </c>
      <c r="EG8" s="168">
        <f t="shared" si="6"/>
        <v>0</v>
      </c>
      <c r="EH8" s="168">
        <f t="shared" si="6"/>
        <v>0</v>
      </c>
      <c r="EI8" s="168">
        <f t="shared" si="6"/>
        <v>0</v>
      </c>
      <c r="EJ8" s="168">
        <f t="shared" si="6"/>
        <v>0</v>
      </c>
      <c r="EK8" s="168">
        <f t="shared" si="6"/>
        <v>0</v>
      </c>
      <c r="EL8" s="168">
        <f t="shared" si="6"/>
        <v>0</v>
      </c>
      <c r="EM8" s="168">
        <f t="shared" si="6"/>
        <v>0</v>
      </c>
      <c r="EN8" s="168">
        <f t="shared" si="6"/>
        <v>0</v>
      </c>
      <c r="EO8" s="168">
        <f t="shared" si="6"/>
        <v>0</v>
      </c>
      <c r="EP8" s="168">
        <f t="shared" si="6"/>
        <v>0</v>
      </c>
      <c r="EQ8" s="168">
        <f t="shared" si="6"/>
        <v>0</v>
      </c>
      <c r="ER8" s="168">
        <f t="shared" si="6"/>
        <v>0</v>
      </c>
      <c r="ES8" s="168">
        <f t="shared" si="6"/>
        <v>0</v>
      </c>
      <c r="ET8" s="168">
        <f t="shared" si="6"/>
        <v>0</v>
      </c>
      <c r="EU8" s="168">
        <f t="shared" si="7"/>
        <v>0</v>
      </c>
      <c r="EV8" s="168">
        <f t="shared" si="3"/>
        <v>0</v>
      </c>
      <c r="EW8" s="168">
        <f t="shared" si="1"/>
        <v>0</v>
      </c>
      <c r="EX8" s="168">
        <f t="shared" si="1"/>
        <v>0</v>
      </c>
      <c r="EY8" s="168">
        <f t="shared" si="1"/>
        <v>0</v>
      </c>
      <c r="EZ8" s="168">
        <f t="shared" si="1"/>
        <v>0</v>
      </c>
      <c r="FA8" s="168">
        <f t="shared" si="1"/>
        <v>0</v>
      </c>
      <c r="FB8" s="168">
        <f t="shared" si="1"/>
        <v>0</v>
      </c>
      <c r="FC8" s="168">
        <f t="shared" si="1"/>
        <v>0</v>
      </c>
      <c r="FD8" s="168">
        <f t="shared" si="1"/>
        <v>0</v>
      </c>
      <c r="FE8" s="168">
        <f t="shared" si="1"/>
        <v>0</v>
      </c>
      <c r="FF8" s="168">
        <f t="shared" si="1"/>
        <v>133421</v>
      </c>
      <c r="FG8" s="168">
        <f t="shared" si="1"/>
        <v>0</v>
      </c>
      <c r="FH8" s="168">
        <f t="shared" si="1"/>
        <v>0</v>
      </c>
      <c r="FI8" s="168">
        <f t="shared" si="1"/>
        <v>0</v>
      </c>
      <c r="FJ8" s="168">
        <f t="shared" si="1"/>
        <v>8697</v>
      </c>
      <c r="FK8" s="168">
        <f t="shared" si="1"/>
        <v>12943585</v>
      </c>
      <c r="FL8" s="168">
        <f t="shared" si="1"/>
        <v>4766193</v>
      </c>
      <c r="FM8" s="168">
        <f t="shared" si="1"/>
        <v>0</v>
      </c>
      <c r="FN8" s="168">
        <f t="shared" si="1"/>
        <v>4766193</v>
      </c>
    </row>
    <row r="9" spans="1:170" ht="13.8" x14ac:dyDescent="0.25">
      <c r="A9" s="163" t="s">
        <v>142</v>
      </c>
      <c r="B9" s="163" t="s">
        <v>143</v>
      </c>
      <c r="C9" s="164">
        <v>45473</v>
      </c>
      <c r="D9" s="170">
        <v>0</v>
      </c>
      <c r="E9" s="167">
        <v>897486</v>
      </c>
      <c r="F9" s="167">
        <v>90205</v>
      </c>
      <c r="G9" s="167">
        <v>0</v>
      </c>
      <c r="H9" s="167">
        <v>0</v>
      </c>
      <c r="I9" s="167">
        <v>0</v>
      </c>
      <c r="J9" s="167">
        <v>0</v>
      </c>
      <c r="K9" s="167">
        <v>0</v>
      </c>
      <c r="L9" s="167">
        <v>0</v>
      </c>
      <c r="M9" s="167">
        <v>0</v>
      </c>
      <c r="N9" s="167">
        <v>0</v>
      </c>
      <c r="O9" s="167">
        <v>0</v>
      </c>
      <c r="P9" s="167">
        <v>0</v>
      </c>
      <c r="Q9" s="167">
        <v>0</v>
      </c>
      <c r="R9" s="167">
        <v>0</v>
      </c>
      <c r="S9" s="167">
        <v>0</v>
      </c>
      <c r="T9" s="167">
        <v>0</v>
      </c>
      <c r="U9" s="167">
        <v>0</v>
      </c>
      <c r="V9" s="167">
        <v>0</v>
      </c>
      <c r="W9" s="167">
        <v>0</v>
      </c>
      <c r="X9" s="167">
        <v>0</v>
      </c>
      <c r="Y9" s="167">
        <v>0</v>
      </c>
      <c r="Z9" s="167">
        <v>0</v>
      </c>
      <c r="AA9" s="167">
        <v>0</v>
      </c>
      <c r="AB9" s="167">
        <v>0</v>
      </c>
      <c r="AC9" s="167">
        <v>0</v>
      </c>
      <c r="AD9" s="167">
        <v>0</v>
      </c>
      <c r="AE9" s="167">
        <v>0</v>
      </c>
      <c r="AF9" s="167">
        <v>13019</v>
      </c>
      <c r="AG9" s="167">
        <v>0</v>
      </c>
      <c r="AH9" s="167">
        <v>0</v>
      </c>
      <c r="AI9" s="167">
        <v>0</v>
      </c>
      <c r="AJ9" s="167">
        <v>0</v>
      </c>
      <c r="AK9" s="167">
        <v>0</v>
      </c>
      <c r="AL9" s="167">
        <v>0</v>
      </c>
      <c r="AM9" s="167">
        <v>0</v>
      </c>
      <c r="AN9" s="167">
        <v>0</v>
      </c>
      <c r="AO9" s="167">
        <v>1000710</v>
      </c>
      <c r="AP9" s="167">
        <v>0</v>
      </c>
      <c r="AQ9" s="167">
        <v>0</v>
      </c>
      <c r="AR9" s="167">
        <v>0</v>
      </c>
      <c r="AS9" s="167">
        <v>1000710</v>
      </c>
      <c r="AT9" s="167">
        <v>1128494</v>
      </c>
      <c r="AU9" s="167">
        <v>90205</v>
      </c>
      <c r="AV9" s="167">
        <v>0</v>
      </c>
      <c r="AW9" s="167">
        <v>0</v>
      </c>
      <c r="AX9" s="167">
        <v>0</v>
      </c>
      <c r="AY9" s="167">
        <v>0</v>
      </c>
      <c r="AZ9" s="167">
        <v>0</v>
      </c>
      <c r="BA9" s="167">
        <v>0</v>
      </c>
      <c r="BB9" s="167">
        <v>0</v>
      </c>
      <c r="BC9" s="167">
        <v>0</v>
      </c>
      <c r="BD9" s="167">
        <v>0</v>
      </c>
      <c r="BE9" s="167">
        <v>0</v>
      </c>
      <c r="BF9" s="167">
        <v>0</v>
      </c>
      <c r="BG9" s="167">
        <v>0</v>
      </c>
      <c r="BH9" s="167">
        <v>0</v>
      </c>
      <c r="BI9" s="167">
        <v>0</v>
      </c>
      <c r="BJ9" s="167">
        <v>0</v>
      </c>
      <c r="BK9" s="167">
        <v>0</v>
      </c>
      <c r="BL9" s="167">
        <v>0</v>
      </c>
      <c r="BM9" s="167">
        <v>0</v>
      </c>
      <c r="BN9" s="167">
        <v>0</v>
      </c>
      <c r="BO9" s="167">
        <v>0</v>
      </c>
      <c r="BP9" s="167">
        <v>0</v>
      </c>
      <c r="BQ9" s="167">
        <v>0</v>
      </c>
      <c r="BR9" s="167">
        <v>0</v>
      </c>
      <c r="BS9" s="167">
        <v>0</v>
      </c>
      <c r="BT9" s="167">
        <v>0</v>
      </c>
      <c r="BU9" s="167">
        <v>13019</v>
      </c>
      <c r="BV9" s="167">
        <v>0</v>
      </c>
      <c r="BW9" s="167">
        <v>0</v>
      </c>
      <c r="BX9" s="167">
        <v>0</v>
      </c>
      <c r="BY9" s="167">
        <v>0</v>
      </c>
      <c r="BZ9" s="167">
        <v>0</v>
      </c>
      <c r="CA9" s="167">
        <v>0</v>
      </c>
      <c r="CB9" s="167">
        <v>0</v>
      </c>
      <c r="CC9" s="167">
        <v>0</v>
      </c>
      <c r="CD9" s="167">
        <v>1231718</v>
      </c>
      <c r="CE9" s="167">
        <v>0</v>
      </c>
      <c r="CF9" s="167">
        <v>0</v>
      </c>
      <c r="CG9" s="167">
        <v>0</v>
      </c>
      <c r="CH9" s="167">
        <v>1231718</v>
      </c>
      <c r="CI9" s="166" t="e">
        <f t="shared" si="2"/>
        <v>#VALUE!</v>
      </c>
      <c r="CJ9" s="168">
        <f t="shared" si="2"/>
        <v>45473</v>
      </c>
      <c r="CK9" s="168">
        <f t="shared" si="2"/>
        <v>0</v>
      </c>
      <c r="CL9" s="168">
        <f t="shared" si="2"/>
        <v>897486</v>
      </c>
      <c r="CM9" s="168">
        <f t="shared" si="2"/>
        <v>90205</v>
      </c>
      <c r="CN9" s="168">
        <f t="shared" si="2"/>
        <v>0</v>
      </c>
      <c r="CO9" s="168">
        <f t="shared" si="2"/>
        <v>0</v>
      </c>
      <c r="CP9" s="168">
        <f t="shared" si="2"/>
        <v>0</v>
      </c>
      <c r="CQ9" s="168">
        <f t="shared" si="2"/>
        <v>0</v>
      </c>
      <c r="CR9" s="168">
        <f t="shared" si="2"/>
        <v>0</v>
      </c>
      <c r="CS9" s="168">
        <f t="shared" si="2"/>
        <v>0</v>
      </c>
      <c r="CT9" s="168">
        <f t="shared" si="2"/>
        <v>0</v>
      </c>
      <c r="CU9" s="168">
        <f t="shared" si="2"/>
        <v>0</v>
      </c>
      <c r="CV9" s="168">
        <f t="shared" si="2"/>
        <v>0</v>
      </c>
      <c r="CW9" s="168">
        <f t="shared" si="2"/>
        <v>0</v>
      </c>
      <c r="CX9" s="168">
        <f t="shared" si="2"/>
        <v>0</v>
      </c>
      <c r="CY9" s="168">
        <f t="shared" si="4"/>
        <v>0</v>
      </c>
      <c r="CZ9" s="168">
        <f t="shared" si="4"/>
        <v>0</v>
      </c>
      <c r="DA9" s="168">
        <f t="shared" si="4"/>
        <v>0</v>
      </c>
      <c r="DB9" s="168">
        <f t="shared" si="4"/>
        <v>0</v>
      </c>
      <c r="DC9" s="168">
        <f t="shared" si="4"/>
        <v>0</v>
      </c>
      <c r="DD9" s="168">
        <f t="shared" si="4"/>
        <v>0</v>
      </c>
      <c r="DE9" s="168">
        <f t="shared" si="4"/>
        <v>0</v>
      </c>
      <c r="DF9" s="168">
        <f t="shared" si="4"/>
        <v>0</v>
      </c>
      <c r="DG9" s="168">
        <f t="shared" si="4"/>
        <v>0</v>
      </c>
      <c r="DH9" s="168">
        <f t="shared" si="4"/>
        <v>0</v>
      </c>
      <c r="DI9" s="168">
        <f t="shared" si="4"/>
        <v>0</v>
      </c>
      <c r="DJ9" s="168">
        <f t="shared" si="4"/>
        <v>0</v>
      </c>
      <c r="DK9" s="168">
        <f t="shared" si="4"/>
        <v>0</v>
      </c>
      <c r="DL9" s="168">
        <f t="shared" si="4"/>
        <v>0</v>
      </c>
      <c r="DM9" s="168">
        <f t="shared" si="4"/>
        <v>13019</v>
      </c>
      <c r="DN9" s="168">
        <f t="shared" si="4"/>
        <v>0</v>
      </c>
      <c r="DO9" s="168">
        <f t="shared" si="5"/>
        <v>0</v>
      </c>
      <c r="DP9" s="168">
        <f t="shared" si="5"/>
        <v>0</v>
      </c>
      <c r="DQ9" s="168">
        <f t="shared" si="5"/>
        <v>0</v>
      </c>
      <c r="DR9" s="168">
        <f t="shared" si="5"/>
        <v>0</v>
      </c>
      <c r="DS9" s="168">
        <f t="shared" si="5"/>
        <v>0</v>
      </c>
      <c r="DT9" s="168">
        <f t="shared" si="5"/>
        <v>0</v>
      </c>
      <c r="DU9" s="168">
        <f t="shared" si="5"/>
        <v>0</v>
      </c>
      <c r="DV9" s="168">
        <f t="shared" si="5"/>
        <v>1000710</v>
      </c>
      <c r="DW9" s="168">
        <f t="shared" si="5"/>
        <v>0</v>
      </c>
      <c r="DX9" s="168">
        <f t="shared" si="5"/>
        <v>0</v>
      </c>
      <c r="DY9" s="168">
        <f t="shared" si="5"/>
        <v>0</v>
      </c>
      <c r="DZ9" s="168">
        <f t="shared" si="5"/>
        <v>1000710</v>
      </c>
      <c r="EA9" s="168">
        <f t="shared" si="5"/>
        <v>1128494</v>
      </c>
      <c r="EB9" s="168">
        <f t="shared" si="5"/>
        <v>90205</v>
      </c>
      <c r="EC9" s="168">
        <f t="shared" si="5"/>
        <v>0</v>
      </c>
      <c r="ED9" s="168">
        <f t="shared" si="5"/>
        <v>0</v>
      </c>
      <c r="EE9" s="168">
        <f t="shared" si="6"/>
        <v>0</v>
      </c>
      <c r="EF9" s="168">
        <f t="shared" si="6"/>
        <v>0</v>
      </c>
      <c r="EG9" s="168">
        <f t="shared" si="6"/>
        <v>0</v>
      </c>
      <c r="EH9" s="168">
        <f t="shared" si="6"/>
        <v>0</v>
      </c>
      <c r="EI9" s="168">
        <f t="shared" si="6"/>
        <v>0</v>
      </c>
      <c r="EJ9" s="168">
        <f t="shared" si="6"/>
        <v>0</v>
      </c>
      <c r="EK9" s="168">
        <f t="shared" si="6"/>
        <v>0</v>
      </c>
      <c r="EL9" s="168">
        <f t="shared" si="6"/>
        <v>0</v>
      </c>
      <c r="EM9" s="168">
        <f t="shared" si="6"/>
        <v>0</v>
      </c>
      <c r="EN9" s="168">
        <f t="shared" si="6"/>
        <v>0</v>
      </c>
      <c r="EO9" s="168">
        <f t="shared" si="6"/>
        <v>0</v>
      </c>
      <c r="EP9" s="168">
        <f t="shared" si="6"/>
        <v>0</v>
      </c>
      <c r="EQ9" s="168">
        <f t="shared" si="6"/>
        <v>0</v>
      </c>
      <c r="ER9" s="168">
        <f t="shared" si="6"/>
        <v>0</v>
      </c>
      <c r="ES9" s="168">
        <f t="shared" si="6"/>
        <v>0</v>
      </c>
      <c r="ET9" s="168">
        <f t="shared" si="6"/>
        <v>0</v>
      </c>
      <c r="EU9" s="168">
        <f t="shared" si="7"/>
        <v>0</v>
      </c>
      <c r="EV9" s="168">
        <f t="shared" si="3"/>
        <v>0</v>
      </c>
      <c r="EW9" s="168">
        <f t="shared" si="1"/>
        <v>0</v>
      </c>
      <c r="EX9" s="168">
        <f t="shared" si="1"/>
        <v>0</v>
      </c>
      <c r="EY9" s="168">
        <f t="shared" si="1"/>
        <v>0</v>
      </c>
      <c r="EZ9" s="168">
        <f t="shared" si="1"/>
        <v>0</v>
      </c>
      <c r="FA9" s="168">
        <f t="shared" si="1"/>
        <v>0</v>
      </c>
      <c r="FB9" s="168">
        <f t="shared" si="1"/>
        <v>13019</v>
      </c>
      <c r="FC9" s="168">
        <f t="shared" si="1"/>
        <v>0</v>
      </c>
      <c r="FD9" s="168">
        <f t="shared" si="1"/>
        <v>0</v>
      </c>
      <c r="FE9" s="168">
        <f t="shared" si="1"/>
        <v>0</v>
      </c>
      <c r="FF9" s="168">
        <f t="shared" si="1"/>
        <v>0</v>
      </c>
      <c r="FG9" s="168">
        <f t="shared" si="1"/>
        <v>0</v>
      </c>
      <c r="FH9" s="168">
        <f t="shared" si="1"/>
        <v>0</v>
      </c>
      <c r="FI9" s="168">
        <f t="shared" si="1"/>
        <v>0</v>
      </c>
      <c r="FJ9" s="168">
        <f t="shared" si="1"/>
        <v>0</v>
      </c>
      <c r="FK9" s="168">
        <f t="shared" si="1"/>
        <v>1231718</v>
      </c>
      <c r="FL9" s="168">
        <f t="shared" si="1"/>
        <v>0</v>
      </c>
      <c r="FM9" s="168">
        <f t="shared" si="1"/>
        <v>0</v>
      </c>
      <c r="FN9" s="168">
        <f t="shared" si="1"/>
        <v>0</v>
      </c>
    </row>
    <row r="10" spans="1:170" ht="13.8" x14ac:dyDescent="0.25">
      <c r="A10" s="163" t="s">
        <v>144</v>
      </c>
      <c r="B10" s="163" t="s">
        <v>139</v>
      </c>
      <c r="C10" s="164">
        <v>45473</v>
      </c>
      <c r="D10" s="170">
        <v>0</v>
      </c>
      <c r="E10" s="167">
        <v>17033503</v>
      </c>
      <c r="F10" s="167">
        <v>887095</v>
      </c>
      <c r="G10" s="167">
        <v>765999</v>
      </c>
      <c r="H10" s="167">
        <v>0</v>
      </c>
      <c r="I10" s="167">
        <v>0</v>
      </c>
      <c r="J10" s="167">
        <v>0</v>
      </c>
      <c r="K10" s="167">
        <v>0</v>
      </c>
      <c r="L10" s="167">
        <v>0</v>
      </c>
      <c r="M10" s="167">
        <v>0</v>
      </c>
      <c r="N10" s="167">
        <v>0</v>
      </c>
      <c r="O10" s="167">
        <v>0</v>
      </c>
      <c r="P10" s="167">
        <v>0</v>
      </c>
      <c r="Q10" s="167">
        <v>0</v>
      </c>
      <c r="R10" s="167">
        <v>0</v>
      </c>
      <c r="S10" s="167">
        <v>0</v>
      </c>
      <c r="T10" s="167">
        <v>0</v>
      </c>
      <c r="U10" s="167">
        <v>0</v>
      </c>
      <c r="V10" s="167">
        <v>909</v>
      </c>
      <c r="W10" s="167">
        <v>0</v>
      </c>
      <c r="X10" s="167">
        <v>132710</v>
      </c>
      <c r="Y10" s="167">
        <v>0</v>
      </c>
      <c r="Z10" s="167">
        <v>0</v>
      </c>
      <c r="AA10" s="167">
        <v>0</v>
      </c>
      <c r="AB10" s="167">
        <v>0</v>
      </c>
      <c r="AC10" s="167">
        <v>0</v>
      </c>
      <c r="AD10" s="167">
        <v>575</v>
      </c>
      <c r="AE10" s="167">
        <v>0</v>
      </c>
      <c r="AF10" s="167">
        <v>0</v>
      </c>
      <c r="AG10" s="167">
        <v>0</v>
      </c>
      <c r="AH10" s="167">
        <v>0</v>
      </c>
      <c r="AI10" s="167">
        <v>0</v>
      </c>
      <c r="AJ10" s="167">
        <v>607719</v>
      </c>
      <c r="AK10" s="167">
        <v>111685</v>
      </c>
      <c r="AL10" s="167">
        <v>0</v>
      </c>
      <c r="AM10" s="167">
        <v>0</v>
      </c>
      <c r="AN10" s="167">
        <v>45528</v>
      </c>
      <c r="AO10" s="167">
        <v>19585723</v>
      </c>
      <c r="AP10" s="167">
        <v>0</v>
      </c>
      <c r="AQ10" s="167">
        <v>0</v>
      </c>
      <c r="AR10" s="167">
        <v>0</v>
      </c>
      <c r="AS10" s="167">
        <v>19585723</v>
      </c>
      <c r="AT10" s="167">
        <v>-780788</v>
      </c>
      <c r="AU10" s="167">
        <v>887095</v>
      </c>
      <c r="AV10" s="167">
        <v>765999</v>
      </c>
      <c r="AW10" s="167">
        <v>0</v>
      </c>
      <c r="AX10" s="167">
        <v>0</v>
      </c>
      <c r="AY10" s="167">
        <v>0</v>
      </c>
      <c r="AZ10" s="167">
        <v>0</v>
      </c>
      <c r="BA10" s="167">
        <v>0</v>
      </c>
      <c r="BB10" s="167">
        <v>0</v>
      </c>
      <c r="BC10" s="167">
        <v>0</v>
      </c>
      <c r="BD10" s="167">
        <v>0</v>
      </c>
      <c r="BE10" s="167">
        <v>0</v>
      </c>
      <c r="BF10" s="167">
        <v>0</v>
      </c>
      <c r="BG10" s="167">
        <v>0</v>
      </c>
      <c r="BH10" s="167">
        <v>0</v>
      </c>
      <c r="BI10" s="167">
        <v>0</v>
      </c>
      <c r="BJ10" s="167">
        <v>0</v>
      </c>
      <c r="BK10" s="167">
        <v>909</v>
      </c>
      <c r="BL10" s="167">
        <v>0</v>
      </c>
      <c r="BM10" s="167">
        <v>62456</v>
      </c>
      <c r="BN10" s="167">
        <v>0</v>
      </c>
      <c r="BO10" s="167">
        <v>0</v>
      </c>
      <c r="BP10" s="167">
        <v>0</v>
      </c>
      <c r="BQ10" s="167">
        <v>0</v>
      </c>
      <c r="BR10" s="167">
        <v>0</v>
      </c>
      <c r="BS10" s="167">
        <v>575</v>
      </c>
      <c r="BT10" s="167">
        <v>0</v>
      </c>
      <c r="BU10" s="167">
        <v>0</v>
      </c>
      <c r="BV10" s="167">
        <v>0</v>
      </c>
      <c r="BW10" s="167">
        <v>0</v>
      </c>
      <c r="BX10" s="167">
        <v>0</v>
      </c>
      <c r="BY10" s="167">
        <v>0</v>
      </c>
      <c r="BZ10" s="167">
        <v>0</v>
      </c>
      <c r="CA10" s="167">
        <v>0</v>
      </c>
      <c r="CB10" s="167">
        <v>0</v>
      </c>
      <c r="CC10" s="167">
        <v>11433</v>
      </c>
      <c r="CD10" s="167">
        <v>947679</v>
      </c>
      <c r="CE10" s="167">
        <v>0</v>
      </c>
      <c r="CF10" s="167">
        <v>0</v>
      </c>
      <c r="CG10" s="167">
        <v>0</v>
      </c>
      <c r="CH10" s="167">
        <v>947679</v>
      </c>
      <c r="CI10" s="166" t="e">
        <f t="shared" si="2"/>
        <v>#VALUE!</v>
      </c>
      <c r="CJ10" s="168">
        <f t="shared" si="2"/>
        <v>45473</v>
      </c>
      <c r="CK10" s="168">
        <f t="shared" si="2"/>
        <v>0</v>
      </c>
      <c r="CL10" s="168">
        <f t="shared" si="2"/>
        <v>17033503</v>
      </c>
      <c r="CM10" s="168">
        <f t="shared" si="2"/>
        <v>887095</v>
      </c>
      <c r="CN10" s="168">
        <f t="shared" si="2"/>
        <v>765999</v>
      </c>
      <c r="CO10" s="168">
        <f t="shared" si="2"/>
        <v>0</v>
      </c>
      <c r="CP10" s="168">
        <f t="shared" si="2"/>
        <v>0</v>
      </c>
      <c r="CQ10" s="168">
        <f t="shared" si="2"/>
        <v>0</v>
      </c>
      <c r="CR10" s="168">
        <f t="shared" si="2"/>
        <v>0</v>
      </c>
      <c r="CS10" s="168">
        <f t="shared" si="2"/>
        <v>0</v>
      </c>
      <c r="CT10" s="168">
        <f t="shared" si="2"/>
        <v>0</v>
      </c>
      <c r="CU10" s="168">
        <f t="shared" si="2"/>
        <v>0</v>
      </c>
      <c r="CV10" s="168">
        <f t="shared" si="2"/>
        <v>0</v>
      </c>
      <c r="CW10" s="168">
        <f t="shared" si="2"/>
        <v>0</v>
      </c>
      <c r="CX10" s="168">
        <f t="shared" si="2"/>
        <v>0</v>
      </c>
      <c r="CY10" s="168">
        <f t="shared" si="4"/>
        <v>0</v>
      </c>
      <c r="CZ10" s="168">
        <f t="shared" si="4"/>
        <v>0</v>
      </c>
      <c r="DA10" s="168">
        <f t="shared" si="4"/>
        <v>0</v>
      </c>
      <c r="DB10" s="168">
        <f t="shared" si="4"/>
        <v>0</v>
      </c>
      <c r="DC10" s="168">
        <f t="shared" si="4"/>
        <v>909</v>
      </c>
      <c r="DD10" s="168">
        <f t="shared" si="4"/>
        <v>0</v>
      </c>
      <c r="DE10" s="168">
        <f t="shared" si="4"/>
        <v>132710</v>
      </c>
      <c r="DF10" s="168">
        <f t="shared" si="4"/>
        <v>0</v>
      </c>
      <c r="DG10" s="168">
        <f t="shared" si="4"/>
        <v>0</v>
      </c>
      <c r="DH10" s="168">
        <f t="shared" si="4"/>
        <v>0</v>
      </c>
      <c r="DI10" s="168">
        <f t="shared" si="4"/>
        <v>0</v>
      </c>
      <c r="DJ10" s="168">
        <f t="shared" si="4"/>
        <v>0</v>
      </c>
      <c r="DK10" s="168">
        <f t="shared" si="4"/>
        <v>575</v>
      </c>
      <c r="DL10" s="168">
        <f t="shared" si="4"/>
        <v>0</v>
      </c>
      <c r="DM10" s="168">
        <f t="shared" si="4"/>
        <v>0</v>
      </c>
      <c r="DN10" s="168">
        <f t="shared" si="4"/>
        <v>0</v>
      </c>
      <c r="DO10" s="168">
        <f t="shared" si="5"/>
        <v>0</v>
      </c>
      <c r="DP10" s="168">
        <f t="shared" si="5"/>
        <v>0</v>
      </c>
      <c r="DQ10" s="168">
        <f t="shared" si="5"/>
        <v>607719</v>
      </c>
      <c r="DR10" s="168">
        <f t="shared" si="5"/>
        <v>111685</v>
      </c>
      <c r="DS10" s="168">
        <f t="shared" si="5"/>
        <v>0</v>
      </c>
      <c r="DT10" s="168">
        <f t="shared" si="5"/>
        <v>0</v>
      </c>
      <c r="DU10" s="168">
        <f t="shared" si="5"/>
        <v>45528</v>
      </c>
      <c r="DV10" s="168">
        <f t="shared" si="5"/>
        <v>19585723</v>
      </c>
      <c r="DW10" s="168">
        <f t="shared" si="5"/>
        <v>0</v>
      </c>
      <c r="DX10" s="168">
        <f t="shared" si="5"/>
        <v>0</v>
      </c>
      <c r="DY10" s="168">
        <f t="shared" si="5"/>
        <v>0</v>
      </c>
      <c r="DZ10" s="168">
        <f t="shared" si="5"/>
        <v>19585723</v>
      </c>
      <c r="EA10" s="168">
        <f t="shared" si="5"/>
        <v>-780788</v>
      </c>
      <c r="EB10" s="168">
        <f t="shared" si="5"/>
        <v>887095</v>
      </c>
      <c r="EC10" s="168">
        <f t="shared" si="5"/>
        <v>765999</v>
      </c>
      <c r="ED10" s="168">
        <f t="shared" si="5"/>
        <v>0</v>
      </c>
      <c r="EE10" s="168">
        <f t="shared" si="6"/>
        <v>0</v>
      </c>
      <c r="EF10" s="168">
        <f t="shared" si="6"/>
        <v>0</v>
      </c>
      <c r="EG10" s="168">
        <f t="shared" si="6"/>
        <v>0</v>
      </c>
      <c r="EH10" s="168">
        <f t="shared" si="6"/>
        <v>0</v>
      </c>
      <c r="EI10" s="168">
        <f t="shared" si="6"/>
        <v>0</v>
      </c>
      <c r="EJ10" s="168">
        <f t="shared" si="6"/>
        <v>0</v>
      </c>
      <c r="EK10" s="168">
        <f t="shared" si="6"/>
        <v>0</v>
      </c>
      <c r="EL10" s="168">
        <f t="shared" si="6"/>
        <v>0</v>
      </c>
      <c r="EM10" s="168">
        <f t="shared" si="6"/>
        <v>0</v>
      </c>
      <c r="EN10" s="168">
        <f t="shared" si="6"/>
        <v>0</v>
      </c>
      <c r="EO10" s="168">
        <f t="shared" si="6"/>
        <v>0</v>
      </c>
      <c r="EP10" s="168">
        <f t="shared" si="6"/>
        <v>0</v>
      </c>
      <c r="EQ10" s="168">
        <f t="shared" si="6"/>
        <v>0</v>
      </c>
      <c r="ER10" s="168">
        <f t="shared" si="6"/>
        <v>909</v>
      </c>
      <c r="ES10" s="168">
        <f t="shared" si="6"/>
        <v>0</v>
      </c>
      <c r="ET10" s="168">
        <f t="shared" si="6"/>
        <v>62456</v>
      </c>
      <c r="EU10" s="168">
        <f t="shared" si="7"/>
        <v>0</v>
      </c>
      <c r="EV10" s="168">
        <f t="shared" si="3"/>
        <v>0</v>
      </c>
      <c r="EW10" s="168">
        <f t="shared" si="1"/>
        <v>0</v>
      </c>
      <c r="EX10" s="168">
        <f t="shared" si="1"/>
        <v>0</v>
      </c>
      <c r="EY10" s="168">
        <f t="shared" si="1"/>
        <v>0</v>
      </c>
      <c r="EZ10" s="168">
        <f t="shared" si="1"/>
        <v>575</v>
      </c>
      <c r="FA10" s="168">
        <f t="shared" si="1"/>
        <v>0</v>
      </c>
      <c r="FB10" s="168">
        <f t="shared" si="1"/>
        <v>0</v>
      </c>
      <c r="FC10" s="168">
        <f t="shared" si="1"/>
        <v>0</v>
      </c>
      <c r="FD10" s="168">
        <f t="shared" si="1"/>
        <v>0</v>
      </c>
      <c r="FE10" s="168">
        <f t="shared" si="1"/>
        <v>0</v>
      </c>
      <c r="FF10" s="168">
        <f t="shared" si="1"/>
        <v>0</v>
      </c>
      <c r="FG10" s="168">
        <f t="shared" si="1"/>
        <v>0</v>
      </c>
      <c r="FH10" s="168">
        <f t="shared" si="1"/>
        <v>0</v>
      </c>
      <c r="FI10" s="168">
        <f t="shared" si="1"/>
        <v>0</v>
      </c>
      <c r="FJ10" s="168">
        <f t="shared" si="1"/>
        <v>11433</v>
      </c>
      <c r="FK10" s="168">
        <f t="shared" si="1"/>
        <v>947679</v>
      </c>
      <c r="FL10" s="168">
        <f t="shared" si="1"/>
        <v>0</v>
      </c>
      <c r="FM10" s="168">
        <f t="shared" si="1"/>
        <v>0</v>
      </c>
      <c r="FN10" s="168">
        <f t="shared" si="1"/>
        <v>0</v>
      </c>
    </row>
    <row r="11" spans="1:170" ht="13.8" x14ac:dyDescent="0.25">
      <c r="A11" s="163" t="s">
        <v>145</v>
      </c>
      <c r="B11" s="163" t="s">
        <v>137</v>
      </c>
      <c r="C11" s="164">
        <v>45473</v>
      </c>
      <c r="D11" s="170">
        <v>0</v>
      </c>
      <c r="E11" s="167">
        <v>6693350</v>
      </c>
      <c r="F11" s="167">
        <v>409395</v>
      </c>
      <c r="G11" s="167">
        <v>381472</v>
      </c>
      <c r="H11" s="167">
        <v>0</v>
      </c>
      <c r="I11" s="167">
        <v>0</v>
      </c>
      <c r="J11" s="167">
        <v>0</v>
      </c>
      <c r="K11" s="167">
        <v>0</v>
      </c>
      <c r="L11" s="167">
        <v>0</v>
      </c>
      <c r="M11" s="167">
        <v>0</v>
      </c>
      <c r="N11" s="167">
        <v>0</v>
      </c>
      <c r="O11" s="167">
        <v>0</v>
      </c>
      <c r="P11" s="167">
        <v>0</v>
      </c>
      <c r="Q11" s="167">
        <v>0</v>
      </c>
      <c r="R11" s="167">
        <v>0</v>
      </c>
      <c r="S11" s="167">
        <v>0</v>
      </c>
      <c r="T11" s="167">
        <v>0</v>
      </c>
      <c r="U11" s="167">
        <v>0</v>
      </c>
      <c r="V11" s="167">
        <v>0</v>
      </c>
      <c r="W11" s="167">
        <v>0</v>
      </c>
      <c r="X11" s="167">
        <v>0</v>
      </c>
      <c r="Y11" s="167">
        <v>0</v>
      </c>
      <c r="Z11" s="167">
        <v>0</v>
      </c>
      <c r="AA11" s="167">
        <v>0</v>
      </c>
      <c r="AB11" s="167">
        <v>0</v>
      </c>
      <c r="AC11" s="167">
        <v>0</v>
      </c>
      <c r="AD11" s="167">
        <v>0</v>
      </c>
      <c r="AE11" s="167">
        <v>0</v>
      </c>
      <c r="AF11" s="167">
        <v>0</v>
      </c>
      <c r="AG11" s="167">
        <v>0</v>
      </c>
      <c r="AH11" s="167">
        <v>0</v>
      </c>
      <c r="AI11" s="167">
        <v>0</v>
      </c>
      <c r="AJ11" s="167">
        <v>0</v>
      </c>
      <c r="AK11" s="167">
        <v>0</v>
      </c>
      <c r="AL11" s="167">
        <v>2000</v>
      </c>
      <c r="AM11" s="167">
        <v>0</v>
      </c>
      <c r="AN11" s="167">
        <v>6206</v>
      </c>
      <c r="AO11" s="167">
        <v>7492423</v>
      </c>
      <c r="AP11" s="167">
        <v>0</v>
      </c>
      <c r="AQ11" s="167">
        <v>0</v>
      </c>
      <c r="AR11" s="167">
        <v>0</v>
      </c>
      <c r="AS11" s="167">
        <v>7492423</v>
      </c>
      <c r="AT11" s="167">
        <v>6693350</v>
      </c>
      <c r="AU11" s="167">
        <v>409395</v>
      </c>
      <c r="AV11" s="167">
        <v>381472</v>
      </c>
      <c r="AW11" s="167">
        <v>0</v>
      </c>
      <c r="AX11" s="167">
        <v>0</v>
      </c>
      <c r="AY11" s="167">
        <v>0</v>
      </c>
      <c r="AZ11" s="167">
        <v>0</v>
      </c>
      <c r="BA11" s="167">
        <v>0</v>
      </c>
      <c r="BB11" s="167">
        <v>0</v>
      </c>
      <c r="BC11" s="167">
        <v>0</v>
      </c>
      <c r="BD11" s="167">
        <v>0</v>
      </c>
      <c r="BE11" s="167">
        <v>0</v>
      </c>
      <c r="BF11" s="167">
        <v>0</v>
      </c>
      <c r="BG11" s="167">
        <v>0</v>
      </c>
      <c r="BH11" s="167">
        <v>0</v>
      </c>
      <c r="BI11" s="167">
        <v>0</v>
      </c>
      <c r="BJ11" s="167">
        <v>0</v>
      </c>
      <c r="BK11" s="167">
        <v>0</v>
      </c>
      <c r="BL11" s="167">
        <v>0</v>
      </c>
      <c r="BM11" s="167">
        <v>0</v>
      </c>
      <c r="BN11" s="167">
        <v>0</v>
      </c>
      <c r="BO11" s="167">
        <v>0</v>
      </c>
      <c r="BP11" s="167">
        <v>0</v>
      </c>
      <c r="BQ11" s="167">
        <v>0</v>
      </c>
      <c r="BR11" s="167">
        <v>0</v>
      </c>
      <c r="BS11" s="167">
        <v>0</v>
      </c>
      <c r="BT11" s="167">
        <v>0</v>
      </c>
      <c r="BU11" s="167">
        <v>0</v>
      </c>
      <c r="BV11" s="167">
        <v>0</v>
      </c>
      <c r="BW11" s="167">
        <v>0</v>
      </c>
      <c r="BX11" s="167">
        <v>0</v>
      </c>
      <c r="BY11" s="167">
        <v>0</v>
      </c>
      <c r="BZ11" s="167">
        <v>0</v>
      </c>
      <c r="CA11" s="167">
        <v>0</v>
      </c>
      <c r="CB11" s="167">
        <v>0</v>
      </c>
      <c r="CC11" s="167">
        <v>0</v>
      </c>
      <c r="CD11" s="167">
        <v>7484217</v>
      </c>
      <c r="CE11" s="167">
        <v>0</v>
      </c>
      <c r="CF11" s="167">
        <v>0</v>
      </c>
      <c r="CG11" s="167">
        <v>0</v>
      </c>
      <c r="CH11" s="167">
        <v>7484217</v>
      </c>
      <c r="CI11" s="166" t="e">
        <f t="shared" si="2"/>
        <v>#VALUE!</v>
      </c>
      <c r="CJ11" s="168">
        <f t="shared" si="2"/>
        <v>45473</v>
      </c>
      <c r="CK11" s="168">
        <f t="shared" si="2"/>
        <v>0</v>
      </c>
      <c r="CL11" s="168">
        <f t="shared" si="2"/>
        <v>6693350</v>
      </c>
      <c r="CM11" s="168">
        <f t="shared" si="2"/>
        <v>409395</v>
      </c>
      <c r="CN11" s="168">
        <f t="shared" si="2"/>
        <v>381472</v>
      </c>
      <c r="CO11" s="168">
        <f t="shared" si="2"/>
        <v>0</v>
      </c>
      <c r="CP11" s="168">
        <f t="shared" si="2"/>
        <v>0</v>
      </c>
      <c r="CQ11" s="168">
        <f t="shared" si="2"/>
        <v>0</v>
      </c>
      <c r="CR11" s="168">
        <f t="shared" si="2"/>
        <v>0</v>
      </c>
      <c r="CS11" s="168">
        <f t="shared" si="2"/>
        <v>0</v>
      </c>
      <c r="CT11" s="168">
        <f t="shared" si="2"/>
        <v>0</v>
      </c>
      <c r="CU11" s="168">
        <f t="shared" si="2"/>
        <v>0</v>
      </c>
      <c r="CV11" s="168">
        <f t="shared" si="2"/>
        <v>0</v>
      </c>
      <c r="CW11" s="168">
        <f t="shared" si="2"/>
        <v>0</v>
      </c>
      <c r="CX11" s="168">
        <f t="shared" si="2"/>
        <v>0</v>
      </c>
      <c r="CY11" s="168">
        <f t="shared" si="4"/>
        <v>0</v>
      </c>
      <c r="CZ11" s="168">
        <f t="shared" si="4"/>
        <v>0</v>
      </c>
      <c r="DA11" s="168">
        <f t="shared" si="4"/>
        <v>0</v>
      </c>
      <c r="DB11" s="168">
        <f t="shared" si="4"/>
        <v>0</v>
      </c>
      <c r="DC11" s="168">
        <f t="shared" si="4"/>
        <v>0</v>
      </c>
      <c r="DD11" s="168">
        <f t="shared" si="4"/>
        <v>0</v>
      </c>
      <c r="DE11" s="168">
        <f t="shared" si="4"/>
        <v>0</v>
      </c>
      <c r="DF11" s="168">
        <f t="shared" si="4"/>
        <v>0</v>
      </c>
      <c r="DG11" s="168">
        <f t="shared" si="4"/>
        <v>0</v>
      </c>
      <c r="DH11" s="168">
        <f t="shared" si="4"/>
        <v>0</v>
      </c>
      <c r="DI11" s="168">
        <f t="shared" si="4"/>
        <v>0</v>
      </c>
      <c r="DJ11" s="168">
        <f t="shared" si="4"/>
        <v>0</v>
      </c>
      <c r="DK11" s="168">
        <f t="shared" si="4"/>
        <v>0</v>
      </c>
      <c r="DL11" s="168">
        <f t="shared" si="4"/>
        <v>0</v>
      </c>
      <c r="DM11" s="168">
        <f t="shared" si="4"/>
        <v>0</v>
      </c>
      <c r="DN11" s="168">
        <f t="shared" si="4"/>
        <v>0</v>
      </c>
      <c r="DO11" s="168">
        <f t="shared" si="5"/>
        <v>0</v>
      </c>
      <c r="DP11" s="168">
        <f t="shared" si="5"/>
        <v>0</v>
      </c>
      <c r="DQ11" s="168">
        <f t="shared" si="5"/>
        <v>0</v>
      </c>
      <c r="DR11" s="168">
        <f t="shared" si="5"/>
        <v>0</v>
      </c>
      <c r="DS11" s="168">
        <f t="shared" si="5"/>
        <v>2000</v>
      </c>
      <c r="DT11" s="168">
        <f t="shared" si="5"/>
        <v>0</v>
      </c>
      <c r="DU11" s="168">
        <f t="shared" si="5"/>
        <v>6206</v>
      </c>
      <c r="DV11" s="168">
        <f t="shared" si="5"/>
        <v>7492423</v>
      </c>
      <c r="DW11" s="168">
        <f t="shared" si="5"/>
        <v>0</v>
      </c>
      <c r="DX11" s="168">
        <f t="shared" si="5"/>
        <v>0</v>
      </c>
      <c r="DY11" s="168">
        <f t="shared" si="5"/>
        <v>0</v>
      </c>
      <c r="DZ11" s="168">
        <f t="shared" si="5"/>
        <v>7492423</v>
      </c>
      <c r="EA11" s="168">
        <f t="shared" si="5"/>
        <v>6693350</v>
      </c>
      <c r="EB11" s="168">
        <f t="shared" si="5"/>
        <v>409395</v>
      </c>
      <c r="EC11" s="168">
        <f t="shared" si="5"/>
        <v>381472</v>
      </c>
      <c r="ED11" s="168">
        <f t="shared" si="5"/>
        <v>0</v>
      </c>
      <c r="EE11" s="168">
        <f t="shared" si="6"/>
        <v>0</v>
      </c>
      <c r="EF11" s="168">
        <f t="shared" si="6"/>
        <v>0</v>
      </c>
      <c r="EG11" s="168">
        <f t="shared" si="6"/>
        <v>0</v>
      </c>
      <c r="EH11" s="168">
        <f t="shared" si="6"/>
        <v>0</v>
      </c>
      <c r="EI11" s="168">
        <f t="shared" si="6"/>
        <v>0</v>
      </c>
      <c r="EJ11" s="168">
        <f t="shared" si="6"/>
        <v>0</v>
      </c>
      <c r="EK11" s="168">
        <f t="shared" si="6"/>
        <v>0</v>
      </c>
      <c r="EL11" s="168">
        <f t="shared" si="6"/>
        <v>0</v>
      </c>
      <c r="EM11" s="168">
        <f t="shared" si="6"/>
        <v>0</v>
      </c>
      <c r="EN11" s="168">
        <f t="shared" si="6"/>
        <v>0</v>
      </c>
      <c r="EO11" s="168">
        <f t="shared" si="6"/>
        <v>0</v>
      </c>
      <c r="EP11" s="168">
        <f t="shared" si="6"/>
        <v>0</v>
      </c>
      <c r="EQ11" s="168">
        <f t="shared" si="6"/>
        <v>0</v>
      </c>
      <c r="ER11" s="168">
        <f t="shared" si="6"/>
        <v>0</v>
      </c>
      <c r="ES11" s="168">
        <f t="shared" si="6"/>
        <v>0</v>
      </c>
      <c r="ET11" s="168">
        <f t="shared" si="6"/>
        <v>0</v>
      </c>
      <c r="EU11" s="168">
        <f t="shared" si="7"/>
        <v>0</v>
      </c>
      <c r="EV11" s="168">
        <f t="shared" si="3"/>
        <v>0</v>
      </c>
      <c r="EW11" s="168">
        <f t="shared" si="1"/>
        <v>0</v>
      </c>
      <c r="EX11" s="168">
        <f t="shared" si="1"/>
        <v>0</v>
      </c>
      <c r="EY11" s="168">
        <f t="shared" si="1"/>
        <v>0</v>
      </c>
      <c r="EZ11" s="168">
        <f t="shared" si="1"/>
        <v>0</v>
      </c>
      <c r="FA11" s="168">
        <f t="shared" si="1"/>
        <v>0</v>
      </c>
      <c r="FB11" s="168">
        <f t="shared" si="1"/>
        <v>0</v>
      </c>
      <c r="FC11" s="168">
        <f t="shared" si="1"/>
        <v>0</v>
      </c>
      <c r="FD11" s="168">
        <f t="shared" si="1"/>
        <v>0</v>
      </c>
      <c r="FE11" s="168">
        <f t="shared" si="1"/>
        <v>0</v>
      </c>
      <c r="FF11" s="168">
        <f t="shared" si="1"/>
        <v>0</v>
      </c>
      <c r="FG11" s="168">
        <f t="shared" si="1"/>
        <v>0</v>
      </c>
      <c r="FH11" s="168">
        <f t="shared" si="1"/>
        <v>0</v>
      </c>
      <c r="FI11" s="168">
        <f t="shared" si="1"/>
        <v>0</v>
      </c>
      <c r="FJ11" s="168">
        <f t="shared" si="1"/>
        <v>0</v>
      </c>
      <c r="FK11" s="168">
        <f t="shared" si="1"/>
        <v>7484217</v>
      </c>
      <c r="FL11" s="168">
        <f t="shared" si="1"/>
        <v>0</v>
      </c>
      <c r="FM11" s="168">
        <f t="shared" si="1"/>
        <v>0</v>
      </c>
      <c r="FN11" s="168">
        <f t="shared" si="1"/>
        <v>0</v>
      </c>
    </row>
    <row r="12" spans="1:170" ht="13.8" x14ac:dyDescent="0.25">
      <c r="A12" s="163" t="s">
        <v>146</v>
      </c>
      <c r="B12" s="163" t="s">
        <v>139</v>
      </c>
      <c r="C12" s="164">
        <v>45473</v>
      </c>
      <c r="D12" s="170">
        <v>0</v>
      </c>
      <c r="E12" s="167">
        <v>17033503</v>
      </c>
      <c r="F12" s="167">
        <v>887095</v>
      </c>
      <c r="G12" s="167">
        <v>765999</v>
      </c>
      <c r="H12" s="167">
        <v>0</v>
      </c>
      <c r="I12" s="167">
        <v>0</v>
      </c>
      <c r="J12" s="167">
        <v>0</v>
      </c>
      <c r="K12" s="167">
        <v>0</v>
      </c>
      <c r="L12" s="167">
        <v>0</v>
      </c>
      <c r="M12" s="167">
        <v>0</v>
      </c>
      <c r="N12" s="167">
        <v>0</v>
      </c>
      <c r="O12" s="167">
        <v>0</v>
      </c>
      <c r="P12" s="167">
        <v>0</v>
      </c>
      <c r="Q12" s="167">
        <v>0</v>
      </c>
      <c r="R12" s="167">
        <v>0</v>
      </c>
      <c r="S12" s="167">
        <v>0</v>
      </c>
      <c r="T12" s="167">
        <v>0</v>
      </c>
      <c r="U12" s="167">
        <v>0</v>
      </c>
      <c r="V12" s="167">
        <v>909</v>
      </c>
      <c r="W12" s="167">
        <v>0</v>
      </c>
      <c r="X12" s="167">
        <v>132710</v>
      </c>
      <c r="Y12" s="167">
        <v>0</v>
      </c>
      <c r="Z12" s="167">
        <v>0</v>
      </c>
      <c r="AA12" s="167">
        <v>0</v>
      </c>
      <c r="AB12" s="167">
        <v>0</v>
      </c>
      <c r="AC12" s="167">
        <v>0</v>
      </c>
      <c r="AD12" s="167">
        <v>575</v>
      </c>
      <c r="AE12" s="167">
        <v>0</v>
      </c>
      <c r="AF12" s="167">
        <v>0</v>
      </c>
      <c r="AG12" s="167">
        <v>0</v>
      </c>
      <c r="AH12" s="167">
        <v>0</v>
      </c>
      <c r="AI12" s="167">
        <v>0</v>
      </c>
      <c r="AJ12" s="167">
        <v>607719</v>
      </c>
      <c r="AK12" s="167">
        <v>111685</v>
      </c>
      <c r="AL12" s="167">
        <v>0</v>
      </c>
      <c r="AM12" s="167">
        <v>0</v>
      </c>
      <c r="AN12" s="167">
        <v>45528</v>
      </c>
      <c r="AO12" s="167">
        <v>19585723</v>
      </c>
      <c r="AP12" s="167">
        <v>0</v>
      </c>
      <c r="AQ12" s="167">
        <v>0</v>
      </c>
      <c r="AR12" s="167">
        <v>0</v>
      </c>
      <c r="AS12" s="167">
        <v>19585723</v>
      </c>
      <c r="AT12" s="167">
        <v>5281198</v>
      </c>
      <c r="AU12" s="167">
        <v>887095</v>
      </c>
      <c r="AV12" s="167">
        <v>765999</v>
      </c>
      <c r="AW12" s="167">
        <v>0</v>
      </c>
      <c r="AX12" s="167">
        <v>0</v>
      </c>
      <c r="AY12" s="167">
        <v>0</v>
      </c>
      <c r="AZ12" s="167">
        <v>0</v>
      </c>
      <c r="BA12" s="167">
        <v>0</v>
      </c>
      <c r="BB12" s="167">
        <v>0</v>
      </c>
      <c r="BC12" s="167">
        <v>0</v>
      </c>
      <c r="BD12" s="167">
        <v>0</v>
      </c>
      <c r="BE12" s="167">
        <v>0</v>
      </c>
      <c r="BF12" s="167">
        <v>0</v>
      </c>
      <c r="BG12" s="167">
        <v>0</v>
      </c>
      <c r="BH12" s="167">
        <v>0</v>
      </c>
      <c r="BI12" s="167">
        <v>0</v>
      </c>
      <c r="BJ12" s="167">
        <v>0</v>
      </c>
      <c r="BK12" s="167">
        <v>909</v>
      </c>
      <c r="BL12" s="167">
        <v>0</v>
      </c>
      <c r="BM12" s="167">
        <v>62456</v>
      </c>
      <c r="BN12" s="167">
        <v>0</v>
      </c>
      <c r="BO12" s="167">
        <v>0</v>
      </c>
      <c r="BP12" s="167">
        <v>0</v>
      </c>
      <c r="BQ12" s="167">
        <v>0</v>
      </c>
      <c r="BR12" s="167">
        <v>0</v>
      </c>
      <c r="BS12" s="167">
        <v>575</v>
      </c>
      <c r="BT12" s="167">
        <v>0</v>
      </c>
      <c r="BU12" s="167">
        <v>0</v>
      </c>
      <c r="BV12" s="167">
        <v>0</v>
      </c>
      <c r="BW12" s="167">
        <v>0</v>
      </c>
      <c r="BX12" s="167">
        <v>0</v>
      </c>
      <c r="BY12" s="167">
        <v>0</v>
      </c>
      <c r="BZ12" s="167">
        <v>0</v>
      </c>
      <c r="CA12" s="167">
        <v>0</v>
      </c>
      <c r="CB12" s="167">
        <v>0</v>
      </c>
      <c r="CC12" s="167">
        <v>11433</v>
      </c>
      <c r="CD12" s="167">
        <v>7009665</v>
      </c>
      <c r="CE12" s="167">
        <v>0</v>
      </c>
      <c r="CF12" s="167">
        <v>0</v>
      </c>
      <c r="CG12" s="167">
        <v>0</v>
      </c>
      <c r="CH12" s="167">
        <v>7009665</v>
      </c>
      <c r="CI12" s="166" t="e">
        <f t="shared" si="2"/>
        <v>#VALUE!</v>
      </c>
      <c r="CJ12" s="168">
        <f t="shared" si="2"/>
        <v>45473</v>
      </c>
      <c r="CK12" s="168">
        <f t="shared" si="2"/>
        <v>0</v>
      </c>
      <c r="CL12" s="168">
        <f t="shared" si="2"/>
        <v>17033503</v>
      </c>
      <c r="CM12" s="168">
        <f t="shared" si="2"/>
        <v>887095</v>
      </c>
      <c r="CN12" s="168">
        <f t="shared" si="2"/>
        <v>765999</v>
      </c>
      <c r="CO12" s="168">
        <f t="shared" si="2"/>
        <v>0</v>
      </c>
      <c r="CP12" s="168">
        <f t="shared" si="2"/>
        <v>0</v>
      </c>
      <c r="CQ12" s="168">
        <f t="shared" si="2"/>
        <v>0</v>
      </c>
      <c r="CR12" s="168">
        <f t="shared" si="2"/>
        <v>0</v>
      </c>
      <c r="CS12" s="168">
        <f t="shared" si="2"/>
        <v>0</v>
      </c>
      <c r="CT12" s="168">
        <f t="shared" si="2"/>
        <v>0</v>
      </c>
      <c r="CU12" s="168">
        <f t="shared" si="2"/>
        <v>0</v>
      </c>
      <c r="CV12" s="168">
        <f t="shared" si="2"/>
        <v>0</v>
      </c>
      <c r="CW12" s="168">
        <f t="shared" si="2"/>
        <v>0</v>
      </c>
      <c r="CX12" s="168">
        <f t="shared" si="2"/>
        <v>0</v>
      </c>
      <c r="CY12" s="168">
        <f t="shared" si="4"/>
        <v>0</v>
      </c>
      <c r="CZ12" s="168">
        <f t="shared" si="4"/>
        <v>0</v>
      </c>
      <c r="DA12" s="168">
        <f t="shared" si="4"/>
        <v>0</v>
      </c>
      <c r="DB12" s="168">
        <f t="shared" si="4"/>
        <v>0</v>
      </c>
      <c r="DC12" s="168">
        <f t="shared" si="4"/>
        <v>909</v>
      </c>
      <c r="DD12" s="168">
        <f t="shared" si="4"/>
        <v>0</v>
      </c>
      <c r="DE12" s="168">
        <f t="shared" si="4"/>
        <v>132710</v>
      </c>
      <c r="DF12" s="168">
        <f t="shared" si="4"/>
        <v>0</v>
      </c>
      <c r="DG12" s="168">
        <f t="shared" si="4"/>
        <v>0</v>
      </c>
      <c r="DH12" s="168">
        <f t="shared" si="4"/>
        <v>0</v>
      </c>
      <c r="DI12" s="168">
        <f t="shared" si="4"/>
        <v>0</v>
      </c>
      <c r="DJ12" s="168">
        <f t="shared" si="4"/>
        <v>0</v>
      </c>
      <c r="DK12" s="168">
        <f t="shared" si="4"/>
        <v>575</v>
      </c>
      <c r="DL12" s="168">
        <f t="shared" si="4"/>
        <v>0</v>
      </c>
      <c r="DM12" s="168">
        <f t="shared" si="4"/>
        <v>0</v>
      </c>
      <c r="DN12" s="168">
        <f t="shared" si="4"/>
        <v>0</v>
      </c>
      <c r="DO12" s="168">
        <f t="shared" si="5"/>
        <v>0</v>
      </c>
      <c r="DP12" s="168">
        <f t="shared" si="5"/>
        <v>0</v>
      </c>
      <c r="DQ12" s="168">
        <f t="shared" si="5"/>
        <v>607719</v>
      </c>
      <c r="DR12" s="168">
        <f t="shared" si="5"/>
        <v>111685</v>
      </c>
      <c r="DS12" s="168">
        <f t="shared" si="5"/>
        <v>0</v>
      </c>
      <c r="DT12" s="168">
        <f t="shared" si="5"/>
        <v>0</v>
      </c>
      <c r="DU12" s="168">
        <f t="shared" si="5"/>
        <v>45528</v>
      </c>
      <c r="DV12" s="168">
        <f t="shared" si="5"/>
        <v>19585723</v>
      </c>
      <c r="DW12" s="168">
        <f t="shared" si="5"/>
        <v>0</v>
      </c>
      <c r="DX12" s="168">
        <f t="shared" si="5"/>
        <v>0</v>
      </c>
      <c r="DY12" s="168">
        <f t="shared" si="5"/>
        <v>0</v>
      </c>
      <c r="DZ12" s="168">
        <f t="shared" si="5"/>
        <v>19585723</v>
      </c>
      <c r="EA12" s="168">
        <f t="shared" si="5"/>
        <v>5281198</v>
      </c>
      <c r="EB12" s="168">
        <f t="shared" si="5"/>
        <v>887095</v>
      </c>
      <c r="EC12" s="168">
        <f t="shared" si="5"/>
        <v>765999</v>
      </c>
      <c r="ED12" s="168">
        <f t="shared" si="5"/>
        <v>0</v>
      </c>
      <c r="EE12" s="168">
        <f t="shared" si="6"/>
        <v>0</v>
      </c>
      <c r="EF12" s="168">
        <f t="shared" si="6"/>
        <v>0</v>
      </c>
      <c r="EG12" s="168">
        <f t="shared" si="6"/>
        <v>0</v>
      </c>
      <c r="EH12" s="168">
        <f t="shared" si="6"/>
        <v>0</v>
      </c>
      <c r="EI12" s="168">
        <f t="shared" si="6"/>
        <v>0</v>
      </c>
      <c r="EJ12" s="168">
        <f t="shared" si="6"/>
        <v>0</v>
      </c>
      <c r="EK12" s="168">
        <f t="shared" si="6"/>
        <v>0</v>
      </c>
      <c r="EL12" s="168">
        <f t="shared" si="6"/>
        <v>0</v>
      </c>
      <c r="EM12" s="168">
        <f t="shared" si="6"/>
        <v>0</v>
      </c>
      <c r="EN12" s="168">
        <f t="shared" si="6"/>
        <v>0</v>
      </c>
      <c r="EO12" s="168">
        <f t="shared" si="6"/>
        <v>0</v>
      </c>
      <c r="EP12" s="168">
        <f t="shared" si="6"/>
        <v>0</v>
      </c>
      <c r="EQ12" s="168">
        <f t="shared" si="6"/>
        <v>0</v>
      </c>
      <c r="ER12" s="168">
        <f t="shared" si="6"/>
        <v>909</v>
      </c>
      <c r="ES12" s="168">
        <f t="shared" si="6"/>
        <v>0</v>
      </c>
      <c r="ET12" s="168">
        <f t="shared" si="6"/>
        <v>62456</v>
      </c>
      <c r="EU12" s="168">
        <f t="shared" si="7"/>
        <v>0</v>
      </c>
      <c r="EV12" s="168">
        <f t="shared" si="3"/>
        <v>0</v>
      </c>
      <c r="EW12" s="168">
        <f t="shared" si="1"/>
        <v>0</v>
      </c>
      <c r="EX12" s="168">
        <f t="shared" si="1"/>
        <v>0</v>
      </c>
      <c r="EY12" s="168">
        <f t="shared" si="1"/>
        <v>0</v>
      </c>
      <c r="EZ12" s="168">
        <f t="shared" si="1"/>
        <v>575</v>
      </c>
      <c r="FA12" s="168">
        <f t="shared" si="1"/>
        <v>0</v>
      </c>
      <c r="FB12" s="168">
        <f t="shared" si="1"/>
        <v>0</v>
      </c>
      <c r="FC12" s="168">
        <f t="shared" si="1"/>
        <v>0</v>
      </c>
      <c r="FD12" s="168">
        <f t="shared" si="1"/>
        <v>0</v>
      </c>
      <c r="FE12" s="168">
        <f t="shared" si="1"/>
        <v>0</v>
      </c>
      <c r="FF12" s="168">
        <f t="shared" si="1"/>
        <v>0</v>
      </c>
      <c r="FG12" s="168">
        <f t="shared" si="1"/>
        <v>0</v>
      </c>
      <c r="FH12" s="168">
        <f t="shared" si="1"/>
        <v>0</v>
      </c>
      <c r="FI12" s="168">
        <f t="shared" si="1"/>
        <v>0</v>
      </c>
      <c r="FJ12" s="168">
        <f t="shared" si="1"/>
        <v>11433</v>
      </c>
      <c r="FK12" s="168">
        <f t="shared" si="1"/>
        <v>7009665</v>
      </c>
      <c r="FL12" s="168">
        <f t="shared" si="1"/>
        <v>0</v>
      </c>
      <c r="FM12" s="168">
        <f t="shared" si="1"/>
        <v>0</v>
      </c>
      <c r="FN12" s="168">
        <f t="shared" si="1"/>
        <v>0</v>
      </c>
    </row>
    <row r="13" spans="1:170" ht="13.8" x14ac:dyDescent="0.25">
      <c r="A13" s="163" t="s">
        <v>468</v>
      </c>
      <c r="B13" s="169"/>
      <c r="C13" s="164">
        <v>45473</v>
      </c>
      <c r="D13" s="170">
        <v>0</v>
      </c>
      <c r="E13" s="167">
        <v>8800937</v>
      </c>
      <c r="F13" s="167">
        <v>0</v>
      </c>
      <c r="G13" s="167">
        <v>0</v>
      </c>
      <c r="H13" s="167">
        <v>0</v>
      </c>
      <c r="I13" s="167">
        <v>0</v>
      </c>
      <c r="J13" s="167">
        <v>0</v>
      </c>
      <c r="K13" s="167">
        <v>0</v>
      </c>
      <c r="L13" s="167">
        <v>0</v>
      </c>
      <c r="M13" s="167">
        <v>0</v>
      </c>
      <c r="N13" s="167">
        <v>0</v>
      </c>
      <c r="O13" s="167">
        <v>0</v>
      </c>
      <c r="P13" s="167">
        <v>0</v>
      </c>
      <c r="Q13" s="167">
        <v>0</v>
      </c>
      <c r="R13" s="167">
        <v>0</v>
      </c>
      <c r="S13" s="167">
        <v>0</v>
      </c>
      <c r="T13" s="167">
        <v>0</v>
      </c>
      <c r="U13" s="167">
        <v>0</v>
      </c>
      <c r="V13" s="167">
        <v>0</v>
      </c>
      <c r="W13" s="167">
        <v>0</v>
      </c>
      <c r="X13" s="167">
        <v>0</v>
      </c>
      <c r="Y13" s="167">
        <v>0</v>
      </c>
      <c r="Z13" s="167">
        <v>0</v>
      </c>
      <c r="AA13" s="167">
        <v>0</v>
      </c>
      <c r="AB13" s="167">
        <v>0</v>
      </c>
      <c r="AC13" s="167">
        <v>0</v>
      </c>
      <c r="AD13" s="167">
        <v>155989</v>
      </c>
      <c r="AE13" s="167">
        <v>0</v>
      </c>
      <c r="AF13" s="167">
        <v>0</v>
      </c>
      <c r="AG13" s="167">
        <v>0</v>
      </c>
      <c r="AH13" s="167">
        <v>0</v>
      </c>
      <c r="AI13" s="167">
        <v>0</v>
      </c>
      <c r="AJ13" s="167">
        <v>0</v>
      </c>
      <c r="AK13" s="167">
        <v>0</v>
      </c>
      <c r="AL13" s="167">
        <v>0</v>
      </c>
      <c r="AM13" s="167">
        <v>0</v>
      </c>
      <c r="AN13" s="167">
        <v>8100</v>
      </c>
      <c r="AO13" s="167">
        <v>8965026</v>
      </c>
      <c r="AP13" s="167">
        <v>0</v>
      </c>
      <c r="AQ13" s="167">
        <v>0</v>
      </c>
      <c r="AR13" s="167">
        <v>0</v>
      </c>
      <c r="AS13" s="167">
        <v>8965026</v>
      </c>
      <c r="AT13" s="167">
        <v>9508799</v>
      </c>
      <c r="AU13" s="167">
        <v>0</v>
      </c>
      <c r="AV13" s="167">
        <v>0</v>
      </c>
      <c r="AW13" s="167">
        <v>0</v>
      </c>
      <c r="AX13" s="167">
        <v>0</v>
      </c>
      <c r="AY13" s="167">
        <v>0</v>
      </c>
      <c r="AZ13" s="167">
        <v>0</v>
      </c>
      <c r="BA13" s="167">
        <v>0</v>
      </c>
      <c r="BB13" s="167">
        <v>0</v>
      </c>
      <c r="BC13" s="167">
        <v>0</v>
      </c>
      <c r="BD13" s="167">
        <v>0</v>
      </c>
      <c r="BE13" s="167">
        <v>0</v>
      </c>
      <c r="BF13" s="167">
        <v>0</v>
      </c>
      <c r="BG13" s="167">
        <v>0</v>
      </c>
      <c r="BH13" s="167">
        <v>0</v>
      </c>
      <c r="BI13" s="167">
        <v>0</v>
      </c>
      <c r="BJ13" s="167">
        <v>0</v>
      </c>
      <c r="BK13" s="167">
        <v>0</v>
      </c>
      <c r="BL13" s="167">
        <v>0</v>
      </c>
      <c r="BM13" s="167">
        <v>0</v>
      </c>
      <c r="BN13" s="167">
        <v>0</v>
      </c>
      <c r="BO13" s="167">
        <v>0</v>
      </c>
      <c r="BP13" s="167">
        <v>0</v>
      </c>
      <c r="BQ13" s="167">
        <v>0</v>
      </c>
      <c r="BR13" s="167">
        <v>0</v>
      </c>
      <c r="BS13" s="167">
        <v>0</v>
      </c>
      <c r="BT13" s="167">
        <v>0</v>
      </c>
      <c r="BU13" s="167">
        <v>0</v>
      </c>
      <c r="BV13" s="167">
        <v>0</v>
      </c>
      <c r="BW13" s="167">
        <v>0</v>
      </c>
      <c r="BX13" s="167">
        <v>0</v>
      </c>
      <c r="BY13" s="167">
        <v>0</v>
      </c>
      <c r="BZ13" s="167">
        <v>0</v>
      </c>
      <c r="CA13" s="167">
        <v>0</v>
      </c>
      <c r="CB13" s="167">
        <v>0</v>
      </c>
      <c r="CC13" s="167">
        <v>0</v>
      </c>
      <c r="CD13" s="167">
        <v>9508799</v>
      </c>
      <c r="CE13" s="167">
        <v>0</v>
      </c>
      <c r="CF13" s="167">
        <v>0</v>
      </c>
      <c r="CG13" s="167">
        <v>0</v>
      </c>
      <c r="CH13" s="167">
        <v>9508799</v>
      </c>
      <c r="CI13" s="166">
        <f t="shared" si="2"/>
        <v>0</v>
      </c>
      <c r="CJ13" s="168">
        <f t="shared" si="2"/>
        <v>45473</v>
      </c>
      <c r="CK13" s="168">
        <f t="shared" si="2"/>
        <v>0</v>
      </c>
      <c r="CL13" s="168">
        <f t="shared" si="2"/>
        <v>8800937</v>
      </c>
      <c r="CM13" s="168">
        <f t="shared" si="2"/>
        <v>0</v>
      </c>
      <c r="CN13" s="168">
        <f t="shared" si="2"/>
        <v>0</v>
      </c>
      <c r="CO13" s="168">
        <f t="shared" si="2"/>
        <v>0</v>
      </c>
      <c r="CP13" s="168">
        <f t="shared" si="2"/>
        <v>0</v>
      </c>
      <c r="CQ13" s="168">
        <f t="shared" si="2"/>
        <v>0</v>
      </c>
      <c r="CR13" s="168">
        <f t="shared" si="2"/>
        <v>0</v>
      </c>
      <c r="CS13" s="168">
        <f t="shared" si="2"/>
        <v>0</v>
      </c>
      <c r="CT13" s="168">
        <f t="shared" si="2"/>
        <v>0</v>
      </c>
      <c r="CU13" s="168">
        <f t="shared" si="2"/>
        <v>0</v>
      </c>
      <c r="CV13" s="168">
        <f t="shared" si="2"/>
        <v>0</v>
      </c>
      <c r="CW13" s="168">
        <f t="shared" si="2"/>
        <v>0</v>
      </c>
      <c r="CX13" s="168">
        <f t="shared" si="2"/>
        <v>0</v>
      </c>
      <c r="CY13" s="168">
        <f t="shared" si="4"/>
        <v>0</v>
      </c>
      <c r="CZ13" s="168">
        <f t="shared" si="4"/>
        <v>0</v>
      </c>
      <c r="DA13" s="168">
        <f t="shared" si="4"/>
        <v>0</v>
      </c>
      <c r="DB13" s="168">
        <f t="shared" si="4"/>
        <v>0</v>
      </c>
      <c r="DC13" s="168">
        <f t="shared" si="4"/>
        <v>0</v>
      </c>
      <c r="DD13" s="168">
        <f t="shared" si="4"/>
        <v>0</v>
      </c>
      <c r="DE13" s="168">
        <f t="shared" si="4"/>
        <v>0</v>
      </c>
      <c r="DF13" s="168">
        <f t="shared" si="4"/>
        <v>0</v>
      </c>
      <c r="DG13" s="168">
        <f t="shared" si="4"/>
        <v>0</v>
      </c>
      <c r="DH13" s="168">
        <f t="shared" si="4"/>
        <v>0</v>
      </c>
      <c r="DI13" s="168">
        <f t="shared" si="4"/>
        <v>0</v>
      </c>
      <c r="DJ13" s="168">
        <f t="shared" si="4"/>
        <v>0</v>
      </c>
      <c r="DK13" s="168">
        <f t="shared" si="4"/>
        <v>155989</v>
      </c>
      <c r="DL13" s="168">
        <f t="shared" si="4"/>
        <v>0</v>
      </c>
      <c r="DM13" s="168">
        <f t="shared" si="4"/>
        <v>0</v>
      </c>
      <c r="DN13" s="168">
        <f t="shared" si="4"/>
        <v>0</v>
      </c>
      <c r="DO13" s="168">
        <f t="shared" si="5"/>
        <v>0</v>
      </c>
      <c r="DP13" s="168">
        <f t="shared" si="5"/>
        <v>0</v>
      </c>
      <c r="DQ13" s="168">
        <f t="shared" si="5"/>
        <v>0</v>
      </c>
      <c r="DR13" s="168">
        <f t="shared" si="5"/>
        <v>0</v>
      </c>
      <c r="DS13" s="168">
        <f t="shared" si="5"/>
        <v>0</v>
      </c>
      <c r="DT13" s="168">
        <f t="shared" si="5"/>
        <v>0</v>
      </c>
      <c r="DU13" s="168">
        <f t="shared" si="5"/>
        <v>8100</v>
      </c>
      <c r="DV13" s="168">
        <f t="shared" si="5"/>
        <v>8965026</v>
      </c>
      <c r="DW13" s="168">
        <f t="shared" si="5"/>
        <v>0</v>
      </c>
      <c r="DX13" s="168">
        <f t="shared" si="5"/>
        <v>0</v>
      </c>
      <c r="DY13" s="168">
        <f t="shared" si="5"/>
        <v>0</v>
      </c>
      <c r="DZ13" s="168">
        <f t="shared" si="5"/>
        <v>8965026</v>
      </c>
      <c r="EA13" s="168">
        <f t="shared" si="5"/>
        <v>9508799</v>
      </c>
      <c r="EB13" s="168">
        <f t="shared" si="5"/>
        <v>0</v>
      </c>
      <c r="EC13" s="168">
        <f t="shared" si="5"/>
        <v>0</v>
      </c>
      <c r="ED13" s="168">
        <f t="shared" si="5"/>
        <v>0</v>
      </c>
      <c r="EE13" s="168">
        <f t="shared" si="6"/>
        <v>0</v>
      </c>
      <c r="EF13" s="168">
        <f t="shared" si="6"/>
        <v>0</v>
      </c>
      <c r="EG13" s="168">
        <f t="shared" si="6"/>
        <v>0</v>
      </c>
      <c r="EH13" s="168">
        <f t="shared" si="6"/>
        <v>0</v>
      </c>
      <c r="EI13" s="168">
        <f t="shared" si="6"/>
        <v>0</v>
      </c>
      <c r="EJ13" s="168">
        <f t="shared" si="6"/>
        <v>0</v>
      </c>
      <c r="EK13" s="168">
        <f t="shared" si="6"/>
        <v>0</v>
      </c>
      <c r="EL13" s="168">
        <f t="shared" si="6"/>
        <v>0</v>
      </c>
      <c r="EM13" s="168">
        <f t="shared" si="6"/>
        <v>0</v>
      </c>
      <c r="EN13" s="168">
        <f t="shared" si="6"/>
        <v>0</v>
      </c>
      <c r="EO13" s="168">
        <f t="shared" si="6"/>
        <v>0</v>
      </c>
      <c r="EP13" s="168">
        <f t="shared" si="6"/>
        <v>0</v>
      </c>
      <c r="EQ13" s="168">
        <f t="shared" si="6"/>
        <v>0</v>
      </c>
      <c r="ER13" s="168">
        <f t="shared" si="6"/>
        <v>0</v>
      </c>
      <c r="ES13" s="168">
        <f t="shared" si="6"/>
        <v>0</v>
      </c>
      <c r="ET13" s="168">
        <f t="shared" si="6"/>
        <v>0</v>
      </c>
      <c r="EU13" s="168">
        <f t="shared" si="7"/>
        <v>0</v>
      </c>
      <c r="EV13" s="168">
        <f t="shared" si="3"/>
        <v>0</v>
      </c>
      <c r="EW13" s="168">
        <f t="shared" si="1"/>
        <v>0</v>
      </c>
      <c r="EX13" s="168">
        <f t="shared" si="1"/>
        <v>0</v>
      </c>
      <c r="EY13" s="168">
        <f t="shared" si="1"/>
        <v>0</v>
      </c>
      <c r="EZ13" s="168">
        <f t="shared" si="1"/>
        <v>0</v>
      </c>
      <c r="FA13" s="168">
        <f t="shared" si="1"/>
        <v>0</v>
      </c>
      <c r="FB13" s="168">
        <f t="shared" si="1"/>
        <v>0</v>
      </c>
      <c r="FC13" s="168">
        <f t="shared" si="1"/>
        <v>0</v>
      </c>
      <c r="FD13" s="168">
        <f t="shared" si="1"/>
        <v>0</v>
      </c>
      <c r="FE13" s="168">
        <f t="shared" si="1"/>
        <v>0</v>
      </c>
      <c r="FF13" s="168">
        <f t="shared" si="1"/>
        <v>0</v>
      </c>
      <c r="FG13" s="168">
        <f t="shared" si="1"/>
        <v>0</v>
      </c>
      <c r="FH13" s="168">
        <f t="shared" si="1"/>
        <v>0</v>
      </c>
      <c r="FI13" s="168">
        <f t="shared" si="1"/>
        <v>0</v>
      </c>
      <c r="FJ13" s="168">
        <f t="shared" si="1"/>
        <v>0</v>
      </c>
      <c r="FK13" s="168">
        <f t="shared" si="1"/>
        <v>9508799</v>
      </c>
      <c r="FL13" s="168">
        <f t="shared" si="1"/>
        <v>0</v>
      </c>
      <c r="FM13" s="168">
        <f t="shared" si="1"/>
        <v>0</v>
      </c>
      <c r="FN13" s="168">
        <f t="shared" si="1"/>
        <v>0</v>
      </c>
    </row>
    <row r="14" spans="1:170" ht="13.8" x14ac:dyDescent="0.25">
      <c r="A14" s="163" t="s">
        <v>148</v>
      </c>
      <c r="B14" s="163" t="s">
        <v>149</v>
      </c>
      <c r="C14" s="164">
        <v>45473</v>
      </c>
      <c r="D14" s="170">
        <v>497.77</v>
      </c>
      <c r="E14" s="167">
        <v>12766114</v>
      </c>
      <c r="F14" s="167">
        <v>869658</v>
      </c>
      <c r="G14" s="167">
        <v>1457285</v>
      </c>
      <c r="H14" s="167">
        <v>9420</v>
      </c>
      <c r="I14" s="167">
        <v>1260</v>
      </c>
      <c r="J14" s="167">
        <v>0</v>
      </c>
      <c r="K14" s="167">
        <v>4719</v>
      </c>
      <c r="L14" s="167">
        <v>0</v>
      </c>
      <c r="M14" s="167">
        <v>147360</v>
      </c>
      <c r="N14" s="167">
        <v>159120</v>
      </c>
      <c r="O14" s="167">
        <v>42090</v>
      </c>
      <c r="P14" s="167">
        <v>365</v>
      </c>
      <c r="Q14" s="167">
        <v>0</v>
      </c>
      <c r="R14" s="167">
        <v>0</v>
      </c>
      <c r="S14" s="167">
        <v>0</v>
      </c>
      <c r="T14" s="167">
        <v>19326</v>
      </c>
      <c r="U14" s="167">
        <v>7424</v>
      </c>
      <c r="V14" s="167">
        <v>0</v>
      </c>
      <c r="W14" s="167">
        <v>0</v>
      </c>
      <c r="X14" s="167">
        <v>0</v>
      </c>
      <c r="Y14" s="167">
        <v>0</v>
      </c>
      <c r="Z14" s="167">
        <v>0</v>
      </c>
      <c r="AA14" s="167">
        <v>0</v>
      </c>
      <c r="AB14" s="167">
        <v>0</v>
      </c>
      <c r="AC14" s="167">
        <v>0</v>
      </c>
      <c r="AD14" s="167">
        <v>4884</v>
      </c>
      <c r="AE14" s="167">
        <v>0</v>
      </c>
      <c r="AF14" s="167">
        <v>0</v>
      </c>
      <c r="AG14" s="167">
        <v>0</v>
      </c>
      <c r="AH14" s="167">
        <v>345</v>
      </c>
      <c r="AI14" s="167">
        <v>0</v>
      </c>
      <c r="AJ14" s="167">
        <v>0</v>
      </c>
      <c r="AK14" s="167">
        <v>0</v>
      </c>
      <c r="AL14" s="167">
        <v>0</v>
      </c>
      <c r="AM14" s="167">
        <v>0</v>
      </c>
      <c r="AN14" s="167">
        <v>29133</v>
      </c>
      <c r="AO14" s="167">
        <v>15518503</v>
      </c>
      <c r="AP14" s="167">
        <v>4933127</v>
      </c>
      <c r="AQ14" s="167">
        <v>0</v>
      </c>
      <c r="AR14" s="167">
        <v>4933127</v>
      </c>
      <c r="AS14" s="167">
        <v>10585376</v>
      </c>
      <c r="AT14" s="167">
        <v>6669546</v>
      </c>
      <c r="AU14" s="167">
        <v>405427</v>
      </c>
      <c r="AV14" s="167">
        <v>492974</v>
      </c>
      <c r="AW14" s="167">
        <v>0</v>
      </c>
      <c r="AX14" s="167">
        <v>0</v>
      </c>
      <c r="AY14" s="167">
        <v>0</v>
      </c>
      <c r="AZ14" s="167">
        <v>0</v>
      </c>
      <c r="BA14" s="167">
        <v>0</v>
      </c>
      <c r="BB14" s="167">
        <v>0</v>
      </c>
      <c r="BC14" s="167">
        <v>0</v>
      </c>
      <c r="BD14" s="167">
        <v>0</v>
      </c>
      <c r="BE14" s="167">
        <v>0</v>
      </c>
      <c r="BF14" s="167">
        <v>0</v>
      </c>
      <c r="BG14" s="167">
        <v>0</v>
      </c>
      <c r="BH14" s="167">
        <v>0</v>
      </c>
      <c r="BI14" s="167">
        <v>142</v>
      </c>
      <c r="BJ14" s="167">
        <v>0</v>
      </c>
      <c r="BK14" s="167">
        <v>0</v>
      </c>
      <c r="BL14" s="167">
        <v>0</v>
      </c>
      <c r="BM14" s="167">
        <v>0</v>
      </c>
      <c r="BN14" s="167">
        <v>0</v>
      </c>
      <c r="BO14" s="167">
        <v>0</v>
      </c>
      <c r="BP14" s="167">
        <v>0</v>
      </c>
      <c r="BQ14" s="167">
        <v>0</v>
      </c>
      <c r="BR14" s="167">
        <v>0</v>
      </c>
      <c r="BS14" s="167">
        <v>0</v>
      </c>
      <c r="BT14" s="167">
        <v>0</v>
      </c>
      <c r="BU14" s="167">
        <v>0</v>
      </c>
      <c r="BV14" s="167">
        <v>0</v>
      </c>
      <c r="BW14" s="167">
        <v>0</v>
      </c>
      <c r="BX14" s="167">
        <v>0</v>
      </c>
      <c r="BY14" s="167">
        <v>0</v>
      </c>
      <c r="BZ14" s="167">
        <v>0</v>
      </c>
      <c r="CA14" s="167">
        <v>0</v>
      </c>
      <c r="CB14" s="167">
        <v>0</v>
      </c>
      <c r="CC14" s="167">
        <v>0</v>
      </c>
      <c r="CD14" s="167">
        <v>7568089</v>
      </c>
      <c r="CE14" s="167">
        <v>3102030</v>
      </c>
      <c r="CF14" s="167">
        <v>0</v>
      </c>
      <c r="CG14" s="167">
        <v>3102030</v>
      </c>
      <c r="CH14" s="167">
        <v>4466059</v>
      </c>
      <c r="CI14" s="166" t="e">
        <f t="shared" si="2"/>
        <v>#VALUE!</v>
      </c>
      <c r="CJ14" s="168">
        <f t="shared" si="2"/>
        <v>45473</v>
      </c>
      <c r="CK14" s="168">
        <f t="shared" si="2"/>
        <v>497.77</v>
      </c>
      <c r="CL14" s="168">
        <f t="shared" si="2"/>
        <v>12766114</v>
      </c>
      <c r="CM14" s="168">
        <f t="shared" si="2"/>
        <v>869658</v>
      </c>
      <c r="CN14" s="168">
        <f t="shared" si="2"/>
        <v>1457285</v>
      </c>
      <c r="CO14" s="168">
        <f t="shared" si="2"/>
        <v>9420</v>
      </c>
      <c r="CP14" s="168">
        <f t="shared" si="2"/>
        <v>1260</v>
      </c>
      <c r="CQ14" s="168">
        <f t="shared" si="2"/>
        <v>0</v>
      </c>
      <c r="CR14" s="168">
        <f t="shared" si="2"/>
        <v>4719</v>
      </c>
      <c r="CS14" s="168">
        <f t="shared" si="2"/>
        <v>0</v>
      </c>
      <c r="CT14" s="168">
        <f t="shared" si="2"/>
        <v>147360</v>
      </c>
      <c r="CU14" s="168">
        <f t="shared" si="2"/>
        <v>159120</v>
      </c>
      <c r="CV14" s="168">
        <f t="shared" si="2"/>
        <v>42090</v>
      </c>
      <c r="CW14" s="168">
        <f t="shared" si="2"/>
        <v>365</v>
      </c>
      <c r="CX14" s="168">
        <f t="shared" si="2"/>
        <v>0</v>
      </c>
      <c r="CY14" s="168">
        <f t="shared" si="4"/>
        <v>0</v>
      </c>
      <c r="CZ14" s="168">
        <f t="shared" si="4"/>
        <v>0</v>
      </c>
      <c r="DA14" s="168">
        <f t="shared" si="4"/>
        <v>19326</v>
      </c>
      <c r="DB14" s="168">
        <f t="shared" si="4"/>
        <v>7424</v>
      </c>
      <c r="DC14" s="168">
        <f t="shared" si="4"/>
        <v>0</v>
      </c>
      <c r="DD14" s="168">
        <f t="shared" si="4"/>
        <v>0</v>
      </c>
      <c r="DE14" s="168">
        <f t="shared" si="4"/>
        <v>0</v>
      </c>
      <c r="DF14" s="168">
        <f t="shared" si="4"/>
        <v>0</v>
      </c>
      <c r="DG14" s="168">
        <f t="shared" si="4"/>
        <v>0</v>
      </c>
      <c r="DH14" s="168">
        <f t="shared" si="4"/>
        <v>0</v>
      </c>
      <c r="DI14" s="168">
        <f t="shared" si="4"/>
        <v>0</v>
      </c>
      <c r="DJ14" s="168">
        <f t="shared" si="4"/>
        <v>0</v>
      </c>
      <c r="DK14" s="168">
        <f t="shared" si="4"/>
        <v>4884</v>
      </c>
      <c r="DL14" s="168">
        <f t="shared" si="4"/>
        <v>0</v>
      </c>
      <c r="DM14" s="168">
        <f t="shared" si="4"/>
        <v>0</v>
      </c>
      <c r="DN14" s="168">
        <f t="shared" si="4"/>
        <v>0</v>
      </c>
      <c r="DO14" s="168">
        <f t="shared" si="5"/>
        <v>345</v>
      </c>
      <c r="DP14" s="168">
        <f t="shared" si="5"/>
        <v>0</v>
      </c>
      <c r="DQ14" s="168">
        <f t="shared" si="5"/>
        <v>0</v>
      </c>
      <c r="DR14" s="168">
        <f t="shared" si="5"/>
        <v>0</v>
      </c>
      <c r="DS14" s="168">
        <f t="shared" si="5"/>
        <v>0</v>
      </c>
      <c r="DT14" s="168">
        <f t="shared" si="5"/>
        <v>0</v>
      </c>
      <c r="DU14" s="168">
        <f t="shared" si="5"/>
        <v>29133</v>
      </c>
      <c r="DV14" s="168">
        <f t="shared" si="5"/>
        <v>15518503</v>
      </c>
      <c r="DW14" s="168">
        <f t="shared" si="5"/>
        <v>4933127</v>
      </c>
      <c r="DX14" s="168">
        <f t="shared" si="5"/>
        <v>0</v>
      </c>
      <c r="DY14" s="168">
        <f t="shared" si="5"/>
        <v>4933127</v>
      </c>
      <c r="DZ14" s="168">
        <f t="shared" si="5"/>
        <v>10585376</v>
      </c>
      <c r="EA14" s="168">
        <f t="shared" si="5"/>
        <v>6669546</v>
      </c>
      <c r="EB14" s="168">
        <f t="shared" si="5"/>
        <v>405427</v>
      </c>
      <c r="EC14" s="168">
        <f t="shared" si="5"/>
        <v>492974</v>
      </c>
      <c r="ED14" s="168">
        <f t="shared" si="5"/>
        <v>0</v>
      </c>
      <c r="EE14" s="168">
        <f t="shared" si="6"/>
        <v>0</v>
      </c>
      <c r="EF14" s="168">
        <f t="shared" si="6"/>
        <v>0</v>
      </c>
      <c r="EG14" s="168">
        <f t="shared" si="6"/>
        <v>0</v>
      </c>
      <c r="EH14" s="168">
        <f t="shared" si="6"/>
        <v>0</v>
      </c>
      <c r="EI14" s="168">
        <f t="shared" si="6"/>
        <v>0</v>
      </c>
      <c r="EJ14" s="168">
        <f t="shared" si="6"/>
        <v>0</v>
      </c>
      <c r="EK14" s="168">
        <f t="shared" si="6"/>
        <v>0</v>
      </c>
      <c r="EL14" s="168">
        <f t="shared" si="6"/>
        <v>0</v>
      </c>
      <c r="EM14" s="168">
        <f t="shared" si="6"/>
        <v>0</v>
      </c>
      <c r="EN14" s="168">
        <f t="shared" si="6"/>
        <v>0</v>
      </c>
      <c r="EO14" s="168">
        <f t="shared" si="6"/>
        <v>0</v>
      </c>
      <c r="EP14" s="168">
        <f t="shared" si="6"/>
        <v>142</v>
      </c>
      <c r="EQ14" s="168">
        <f t="shared" si="6"/>
        <v>0</v>
      </c>
      <c r="ER14" s="168">
        <f t="shared" si="6"/>
        <v>0</v>
      </c>
      <c r="ES14" s="168">
        <f t="shared" si="6"/>
        <v>0</v>
      </c>
      <c r="ET14" s="168">
        <f t="shared" si="6"/>
        <v>0</v>
      </c>
      <c r="EU14" s="168">
        <f t="shared" si="7"/>
        <v>0</v>
      </c>
      <c r="EV14" s="168">
        <f t="shared" si="3"/>
        <v>0</v>
      </c>
      <c r="EW14" s="168">
        <f t="shared" si="1"/>
        <v>0</v>
      </c>
      <c r="EX14" s="168">
        <f t="shared" si="1"/>
        <v>0</v>
      </c>
      <c r="EY14" s="168">
        <f t="shared" si="1"/>
        <v>0</v>
      </c>
      <c r="EZ14" s="168">
        <f t="shared" si="1"/>
        <v>0</v>
      </c>
      <c r="FA14" s="168">
        <f t="shared" si="1"/>
        <v>0</v>
      </c>
      <c r="FB14" s="168">
        <f t="shared" si="1"/>
        <v>0</v>
      </c>
      <c r="FC14" s="168">
        <f t="shared" si="1"/>
        <v>0</v>
      </c>
      <c r="FD14" s="168">
        <f t="shared" si="1"/>
        <v>0</v>
      </c>
      <c r="FE14" s="168">
        <f t="shared" si="1"/>
        <v>0</v>
      </c>
      <c r="FF14" s="168">
        <f t="shared" si="1"/>
        <v>0</v>
      </c>
      <c r="FG14" s="168">
        <f t="shared" si="1"/>
        <v>0</v>
      </c>
      <c r="FH14" s="168">
        <f t="shared" si="1"/>
        <v>0</v>
      </c>
      <c r="FI14" s="168">
        <f t="shared" si="1"/>
        <v>0</v>
      </c>
      <c r="FJ14" s="168">
        <f t="shared" si="1"/>
        <v>0</v>
      </c>
      <c r="FK14" s="168">
        <f t="shared" si="1"/>
        <v>7568089</v>
      </c>
      <c r="FL14" s="168">
        <f t="shared" si="1"/>
        <v>3102030</v>
      </c>
      <c r="FM14" s="168">
        <f t="shared" si="1"/>
        <v>0</v>
      </c>
      <c r="FN14" s="168">
        <f t="shared" si="1"/>
        <v>3102030</v>
      </c>
    </row>
    <row r="15" spans="1:170" ht="13.8" x14ac:dyDescent="0.25">
      <c r="A15" s="163" t="s">
        <v>150</v>
      </c>
      <c r="B15" s="163" t="s">
        <v>139</v>
      </c>
      <c r="C15" s="164">
        <v>45473</v>
      </c>
      <c r="D15" s="170">
        <v>0</v>
      </c>
      <c r="E15" s="167">
        <v>17033503</v>
      </c>
      <c r="F15" s="167">
        <v>887095</v>
      </c>
      <c r="G15" s="167">
        <v>765999</v>
      </c>
      <c r="H15" s="167">
        <v>0</v>
      </c>
      <c r="I15" s="167">
        <v>0</v>
      </c>
      <c r="J15" s="167">
        <v>0</v>
      </c>
      <c r="K15" s="167">
        <v>0</v>
      </c>
      <c r="L15" s="167">
        <v>0</v>
      </c>
      <c r="M15" s="167">
        <v>0</v>
      </c>
      <c r="N15" s="167">
        <v>0</v>
      </c>
      <c r="O15" s="167">
        <v>0</v>
      </c>
      <c r="P15" s="167">
        <v>0</v>
      </c>
      <c r="Q15" s="167">
        <v>0</v>
      </c>
      <c r="R15" s="167">
        <v>0</v>
      </c>
      <c r="S15" s="167">
        <v>0</v>
      </c>
      <c r="T15" s="167">
        <v>0</v>
      </c>
      <c r="U15" s="167">
        <v>0</v>
      </c>
      <c r="V15" s="167">
        <v>909</v>
      </c>
      <c r="W15" s="167">
        <v>0</v>
      </c>
      <c r="X15" s="167">
        <v>132710</v>
      </c>
      <c r="Y15" s="167">
        <v>0</v>
      </c>
      <c r="Z15" s="167">
        <v>0</v>
      </c>
      <c r="AA15" s="167">
        <v>0</v>
      </c>
      <c r="AB15" s="167">
        <v>0</v>
      </c>
      <c r="AC15" s="167">
        <v>0</v>
      </c>
      <c r="AD15" s="167">
        <v>575</v>
      </c>
      <c r="AE15" s="167">
        <v>0</v>
      </c>
      <c r="AF15" s="167">
        <v>0</v>
      </c>
      <c r="AG15" s="167">
        <v>0</v>
      </c>
      <c r="AH15" s="167">
        <v>0</v>
      </c>
      <c r="AI15" s="167">
        <v>0</v>
      </c>
      <c r="AJ15" s="167">
        <v>607719</v>
      </c>
      <c r="AK15" s="167">
        <v>111685</v>
      </c>
      <c r="AL15" s="167">
        <v>0</v>
      </c>
      <c r="AM15" s="167">
        <v>0</v>
      </c>
      <c r="AN15" s="167">
        <v>45528</v>
      </c>
      <c r="AO15" s="167">
        <v>19585723</v>
      </c>
      <c r="AP15" s="167">
        <v>0</v>
      </c>
      <c r="AQ15" s="167">
        <v>0</v>
      </c>
      <c r="AR15" s="167">
        <v>0</v>
      </c>
      <c r="AS15" s="167">
        <v>19585723</v>
      </c>
      <c r="AT15" s="167">
        <v>-700641</v>
      </c>
      <c r="AU15" s="167">
        <v>887095</v>
      </c>
      <c r="AV15" s="167">
        <v>765999</v>
      </c>
      <c r="AW15" s="167">
        <v>0</v>
      </c>
      <c r="AX15" s="167">
        <v>0</v>
      </c>
      <c r="AY15" s="167">
        <v>0</v>
      </c>
      <c r="AZ15" s="167">
        <v>0</v>
      </c>
      <c r="BA15" s="167">
        <v>0</v>
      </c>
      <c r="BB15" s="167">
        <v>0</v>
      </c>
      <c r="BC15" s="167">
        <v>0</v>
      </c>
      <c r="BD15" s="167">
        <v>0</v>
      </c>
      <c r="BE15" s="167">
        <v>0</v>
      </c>
      <c r="BF15" s="167">
        <v>0</v>
      </c>
      <c r="BG15" s="167">
        <v>0</v>
      </c>
      <c r="BH15" s="167">
        <v>0</v>
      </c>
      <c r="BI15" s="167">
        <v>0</v>
      </c>
      <c r="BJ15" s="167">
        <v>0</v>
      </c>
      <c r="BK15" s="167">
        <v>909</v>
      </c>
      <c r="BL15" s="167">
        <v>0</v>
      </c>
      <c r="BM15" s="167">
        <v>62456</v>
      </c>
      <c r="BN15" s="167">
        <v>0</v>
      </c>
      <c r="BO15" s="167">
        <v>0</v>
      </c>
      <c r="BP15" s="167">
        <v>0</v>
      </c>
      <c r="BQ15" s="167">
        <v>0</v>
      </c>
      <c r="BR15" s="167">
        <v>0</v>
      </c>
      <c r="BS15" s="167">
        <v>575</v>
      </c>
      <c r="BT15" s="167">
        <v>0</v>
      </c>
      <c r="BU15" s="167">
        <v>0</v>
      </c>
      <c r="BV15" s="167">
        <v>0</v>
      </c>
      <c r="BW15" s="167">
        <v>0</v>
      </c>
      <c r="BX15" s="167">
        <v>0</v>
      </c>
      <c r="BY15" s="167">
        <v>0</v>
      </c>
      <c r="BZ15" s="167">
        <v>0</v>
      </c>
      <c r="CA15" s="167">
        <v>0</v>
      </c>
      <c r="CB15" s="167">
        <v>0</v>
      </c>
      <c r="CC15" s="167">
        <v>11433</v>
      </c>
      <c r="CD15" s="167">
        <v>1027826</v>
      </c>
      <c r="CE15" s="167">
        <v>0</v>
      </c>
      <c r="CF15" s="167">
        <v>0</v>
      </c>
      <c r="CG15" s="167">
        <v>0</v>
      </c>
      <c r="CH15" s="167">
        <v>1027826</v>
      </c>
      <c r="CI15" s="166" t="e">
        <f t="shared" si="2"/>
        <v>#VALUE!</v>
      </c>
      <c r="CJ15" s="168">
        <f t="shared" si="2"/>
        <v>45473</v>
      </c>
      <c r="CK15" s="168">
        <f t="shared" si="2"/>
        <v>0</v>
      </c>
      <c r="CL15" s="168">
        <f t="shared" si="2"/>
        <v>17033503</v>
      </c>
      <c r="CM15" s="168">
        <f t="shared" si="2"/>
        <v>887095</v>
      </c>
      <c r="CN15" s="168">
        <f t="shared" si="2"/>
        <v>765999</v>
      </c>
      <c r="CO15" s="168">
        <f t="shared" si="2"/>
        <v>0</v>
      </c>
      <c r="CP15" s="168">
        <f t="shared" si="2"/>
        <v>0</v>
      </c>
      <c r="CQ15" s="168">
        <f t="shared" si="2"/>
        <v>0</v>
      </c>
      <c r="CR15" s="168">
        <f t="shared" si="2"/>
        <v>0</v>
      </c>
      <c r="CS15" s="168">
        <f t="shared" si="2"/>
        <v>0</v>
      </c>
      <c r="CT15" s="168">
        <f t="shared" si="2"/>
        <v>0</v>
      </c>
      <c r="CU15" s="168">
        <f t="shared" si="2"/>
        <v>0</v>
      </c>
      <c r="CV15" s="168">
        <f t="shared" si="2"/>
        <v>0</v>
      </c>
      <c r="CW15" s="168">
        <f t="shared" si="2"/>
        <v>0</v>
      </c>
      <c r="CX15" s="168">
        <f t="shared" si="2"/>
        <v>0</v>
      </c>
      <c r="CY15" s="168">
        <f t="shared" si="4"/>
        <v>0</v>
      </c>
      <c r="CZ15" s="168">
        <f t="shared" si="4"/>
        <v>0</v>
      </c>
      <c r="DA15" s="168">
        <f t="shared" si="4"/>
        <v>0</v>
      </c>
      <c r="DB15" s="168">
        <f t="shared" si="4"/>
        <v>0</v>
      </c>
      <c r="DC15" s="168">
        <f t="shared" si="4"/>
        <v>909</v>
      </c>
      <c r="DD15" s="168">
        <f t="shared" si="4"/>
        <v>0</v>
      </c>
      <c r="DE15" s="168">
        <f t="shared" si="4"/>
        <v>132710</v>
      </c>
      <c r="DF15" s="168">
        <f t="shared" si="4"/>
        <v>0</v>
      </c>
      <c r="DG15" s="168">
        <f t="shared" si="4"/>
        <v>0</v>
      </c>
      <c r="DH15" s="168">
        <f t="shared" si="4"/>
        <v>0</v>
      </c>
      <c r="DI15" s="168">
        <f t="shared" si="4"/>
        <v>0</v>
      </c>
      <c r="DJ15" s="168">
        <f t="shared" si="4"/>
        <v>0</v>
      </c>
      <c r="DK15" s="168">
        <f t="shared" si="4"/>
        <v>575</v>
      </c>
      <c r="DL15" s="168">
        <f t="shared" si="4"/>
        <v>0</v>
      </c>
      <c r="DM15" s="168">
        <f t="shared" si="4"/>
        <v>0</v>
      </c>
      <c r="DN15" s="168">
        <f t="shared" si="4"/>
        <v>0</v>
      </c>
      <c r="DO15" s="168">
        <f t="shared" si="5"/>
        <v>0</v>
      </c>
      <c r="DP15" s="168">
        <f t="shared" si="5"/>
        <v>0</v>
      </c>
      <c r="DQ15" s="168">
        <f t="shared" si="5"/>
        <v>607719</v>
      </c>
      <c r="DR15" s="168">
        <f t="shared" si="5"/>
        <v>111685</v>
      </c>
      <c r="DS15" s="168">
        <f t="shared" si="5"/>
        <v>0</v>
      </c>
      <c r="DT15" s="168">
        <f t="shared" si="5"/>
        <v>0</v>
      </c>
      <c r="DU15" s="168">
        <f t="shared" si="5"/>
        <v>45528</v>
      </c>
      <c r="DV15" s="168">
        <f t="shared" si="5"/>
        <v>19585723</v>
      </c>
      <c r="DW15" s="168">
        <f t="shared" si="5"/>
        <v>0</v>
      </c>
      <c r="DX15" s="168">
        <f t="shared" si="5"/>
        <v>0</v>
      </c>
      <c r="DY15" s="168">
        <f t="shared" si="5"/>
        <v>0</v>
      </c>
      <c r="DZ15" s="168">
        <f t="shared" si="5"/>
        <v>19585723</v>
      </c>
      <c r="EA15" s="168">
        <f t="shared" si="5"/>
        <v>-700641</v>
      </c>
      <c r="EB15" s="168">
        <f t="shared" si="5"/>
        <v>887095</v>
      </c>
      <c r="EC15" s="168">
        <f t="shared" si="5"/>
        <v>765999</v>
      </c>
      <c r="ED15" s="168">
        <f t="shared" si="5"/>
        <v>0</v>
      </c>
      <c r="EE15" s="168">
        <f t="shared" si="6"/>
        <v>0</v>
      </c>
      <c r="EF15" s="168">
        <f t="shared" si="6"/>
        <v>0</v>
      </c>
      <c r="EG15" s="168">
        <f t="shared" si="6"/>
        <v>0</v>
      </c>
      <c r="EH15" s="168">
        <f t="shared" si="6"/>
        <v>0</v>
      </c>
      <c r="EI15" s="168">
        <f t="shared" si="6"/>
        <v>0</v>
      </c>
      <c r="EJ15" s="168">
        <f t="shared" si="6"/>
        <v>0</v>
      </c>
      <c r="EK15" s="168">
        <f t="shared" si="6"/>
        <v>0</v>
      </c>
      <c r="EL15" s="168">
        <f t="shared" si="6"/>
        <v>0</v>
      </c>
      <c r="EM15" s="168">
        <f t="shared" si="6"/>
        <v>0</v>
      </c>
      <c r="EN15" s="168">
        <f t="shared" si="6"/>
        <v>0</v>
      </c>
      <c r="EO15" s="168">
        <f t="shared" si="6"/>
        <v>0</v>
      </c>
      <c r="EP15" s="168">
        <f t="shared" si="6"/>
        <v>0</v>
      </c>
      <c r="EQ15" s="168">
        <f t="shared" si="6"/>
        <v>0</v>
      </c>
      <c r="ER15" s="168">
        <f t="shared" si="6"/>
        <v>909</v>
      </c>
      <c r="ES15" s="168">
        <f t="shared" si="6"/>
        <v>0</v>
      </c>
      <c r="ET15" s="168">
        <f t="shared" si="6"/>
        <v>62456</v>
      </c>
      <c r="EU15" s="168">
        <f t="shared" si="7"/>
        <v>0</v>
      </c>
      <c r="EV15" s="168">
        <f t="shared" si="3"/>
        <v>0</v>
      </c>
      <c r="EW15" s="168">
        <f t="shared" si="1"/>
        <v>0</v>
      </c>
      <c r="EX15" s="168">
        <f t="shared" si="1"/>
        <v>0</v>
      </c>
      <c r="EY15" s="168">
        <f t="shared" si="1"/>
        <v>0</v>
      </c>
      <c r="EZ15" s="168">
        <f t="shared" si="1"/>
        <v>575</v>
      </c>
      <c r="FA15" s="168">
        <f t="shared" si="1"/>
        <v>0</v>
      </c>
      <c r="FB15" s="168">
        <f t="shared" si="1"/>
        <v>0</v>
      </c>
      <c r="FC15" s="168">
        <f t="shared" si="1"/>
        <v>0</v>
      </c>
      <c r="FD15" s="168">
        <f t="shared" si="1"/>
        <v>0</v>
      </c>
      <c r="FE15" s="168">
        <f t="shared" si="1"/>
        <v>0</v>
      </c>
      <c r="FF15" s="168">
        <f t="shared" si="1"/>
        <v>0</v>
      </c>
      <c r="FG15" s="168">
        <f t="shared" si="1"/>
        <v>0</v>
      </c>
      <c r="FH15" s="168">
        <f t="shared" si="1"/>
        <v>0</v>
      </c>
      <c r="FI15" s="168">
        <f t="shared" si="1"/>
        <v>0</v>
      </c>
      <c r="FJ15" s="168">
        <f t="shared" si="1"/>
        <v>11433</v>
      </c>
      <c r="FK15" s="168">
        <f t="shared" si="1"/>
        <v>1027826</v>
      </c>
      <c r="FL15" s="168">
        <f t="shared" si="1"/>
        <v>0</v>
      </c>
      <c r="FM15" s="168">
        <f t="shared" si="1"/>
        <v>0</v>
      </c>
      <c r="FN15" s="168">
        <f t="shared" si="1"/>
        <v>0</v>
      </c>
    </row>
    <row r="16" spans="1:170" ht="13.8" x14ac:dyDescent="0.25">
      <c r="A16" s="163" t="s">
        <v>151</v>
      </c>
      <c r="B16" s="169"/>
      <c r="C16" s="164">
        <v>45473</v>
      </c>
      <c r="D16" s="170">
        <v>0</v>
      </c>
      <c r="E16" s="167">
        <v>26138271</v>
      </c>
      <c r="F16" s="167">
        <v>276423</v>
      </c>
      <c r="G16" s="167">
        <v>567952</v>
      </c>
      <c r="H16" s="167">
        <v>0</v>
      </c>
      <c r="I16" s="167">
        <v>0</v>
      </c>
      <c r="J16" s="167">
        <v>0</v>
      </c>
      <c r="K16" s="167">
        <v>0</v>
      </c>
      <c r="L16" s="167">
        <v>0</v>
      </c>
      <c r="M16" s="167">
        <v>0</v>
      </c>
      <c r="N16" s="167">
        <v>0</v>
      </c>
      <c r="O16" s="167">
        <v>0</v>
      </c>
      <c r="P16" s="167">
        <v>0</v>
      </c>
      <c r="Q16" s="167">
        <v>0</v>
      </c>
      <c r="R16" s="167">
        <v>0</v>
      </c>
      <c r="S16" s="167">
        <v>0</v>
      </c>
      <c r="T16" s="167">
        <v>0</v>
      </c>
      <c r="U16" s="167">
        <v>0</v>
      </c>
      <c r="V16" s="167">
        <v>0</v>
      </c>
      <c r="W16" s="167">
        <v>0</v>
      </c>
      <c r="X16" s="167">
        <v>233420</v>
      </c>
      <c r="Y16" s="167">
        <v>0</v>
      </c>
      <c r="Z16" s="167">
        <v>0</v>
      </c>
      <c r="AA16" s="167">
        <v>0</v>
      </c>
      <c r="AB16" s="167">
        <v>5464</v>
      </c>
      <c r="AC16" s="167">
        <v>0</v>
      </c>
      <c r="AD16" s="167">
        <v>49690</v>
      </c>
      <c r="AE16" s="167">
        <v>0</v>
      </c>
      <c r="AF16" s="167">
        <v>0</v>
      </c>
      <c r="AG16" s="167">
        <v>0</v>
      </c>
      <c r="AH16" s="167">
        <v>0</v>
      </c>
      <c r="AI16" s="167">
        <v>0</v>
      </c>
      <c r="AJ16" s="167">
        <v>0</v>
      </c>
      <c r="AK16" s="167">
        <v>0</v>
      </c>
      <c r="AL16" s="167">
        <v>-11170</v>
      </c>
      <c r="AM16" s="167">
        <v>0</v>
      </c>
      <c r="AN16" s="167">
        <v>1357448</v>
      </c>
      <c r="AO16" s="167">
        <v>28617498</v>
      </c>
      <c r="AP16" s="167">
        <v>0</v>
      </c>
      <c r="AQ16" s="167">
        <v>0</v>
      </c>
      <c r="AR16" s="167">
        <v>0</v>
      </c>
      <c r="AS16" s="167">
        <v>28617498</v>
      </c>
      <c r="AT16" s="167">
        <v>9261583</v>
      </c>
      <c r="AU16" s="167">
        <v>276423</v>
      </c>
      <c r="AV16" s="167">
        <v>567952</v>
      </c>
      <c r="AW16" s="167">
        <v>0</v>
      </c>
      <c r="AX16" s="167">
        <v>0</v>
      </c>
      <c r="AY16" s="167">
        <v>0</v>
      </c>
      <c r="AZ16" s="167">
        <v>0</v>
      </c>
      <c r="BA16" s="167">
        <v>0</v>
      </c>
      <c r="BB16" s="167">
        <v>0</v>
      </c>
      <c r="BC16" s="167">
        <v>0</v>
      </c>
      <c r="BD16" s="167">
        <v>0</v>
      </c>
      <c r="BE16" s="167">
        <v>0</v>
      </c>
      <c r="BF16" s="167">
        <v>0</v>
      </c>
      <c r="BG16" s="167">
        <v>0</v>
      </c>
      <c r="BH16" s="167">
        <v>0</v>
      </c>
      <c r="BI16" s="167">
        <v>0</v>
      </c>
      <c r="BJ16" s="167">
        <v>0</v>
      </c>
      <c r="BK16" s="167">
        <v>0</v>
      </c>
      <c r="BL16" s="167">
        <v>0</v>
      </c>
      <c r="BM16" s="167">
        <v>0</v>
      </c>
      <c r="BN16" s="167">
        <v>0</v>
      </c>
      <c r="BO16" s="167">
        <v>0</v>
      </c>
      <c r="BP16" s="167">
        <v>0</v>
      </c>
      <c r="BQ16" s="167">
        <v>2094</v>
      </c>
      <c r="BR16" s="167">
        <v>0</v>
      </c>
      <c r="BS16" s="167">
        <v>19047</v>
      </c>
      <c r="BT16" s="167">
        <v>0</v>
      </c>
      <c r="BU16" s="167">
        <v>0</v>
      </c>
      <c r="BV16" s="167">
        <v>0</v>
      </c>
      <c r="BW16" s="167">
        <v>0</v>
      </c>
      <c r="BX16" s="167">
        <v>0</v>
      </c>
      <c r="BY16" s="167">
        <v>0</v>
      </c>
      <c r="BZ16" s="167">
        <v>0</v>
      </c>
      <c r="CA16" s="167">
        <v>-11170</v>
      </c>
      <c r="CB16" s="167">
        <v>0</v>
      </c>
      <c r="CC16" s="167">
        <v>13642</v>
      </c>
      <c r="CD16" s="167">
        <v>10129571</v>
      </c>
      <c r="CE16" s="167">
        <v>0</v>
      </c>
      <c r="CF16" s="167">
        <v>0</v>
      </c>
      <c r="CG16" s="167">
        <v>0</v>
      </c>
      <c r="CH16" s="167">
        <v>10129571</v>
      </c>
      <c r="CI16" s="166">
        <f t="shared" si="2"/>
        <v>0</v>
      </c>
      <c r="CJ16" s="168">
        <f t="shared" si="2"/>
        <v>45473</v>
      </c>
      <c r="CK16" s="168">
        <f t="shared" si="2"/>
        <v>0</v>
      </c>
      <c r="CL16" s="168">
        <f t="shared" si="2"/>
        <v>26138271</v>
      </c>
      <c r="CM16" s="168">
        <f t="shared" si="2"/>
        <v>276423</v>
      </c>
      <c r="CN16" s="168">
        <f t="shared" si="2"/>
        <v>567952</v>
      </c>
      <c r="CO16" s="168">
        <f t="shared" si="2"/>
        <v>0</v>
      </c>
      <c r="CP16" s="168">
        <f t="shared" si="2"/>
        <v>0</v>
      </c>
      <c r="CQ16" s="168">
        <f t="shared" si="2"/>
        <v>0</v>
      </c>
      <c r="CR16" s="168">
        <f t="shared" si="2"/>
        <v>0</v>
      </c>
      <c r="CS16" s="168">
        <f t="shared" si="2"/>
        <v>0</v>
      </c>
      <c r="CT16" s="168">
        <f t="shared" si="2"/>
        <v>0</v>
      </c>
      <c r="CU16" s="168">
        <f t="shared" si="2"/>
        <v>0</v>
      </c>
      <c r="CV16" s="168">
        <f t="shared" si="2"/>
        <v>0</v>
      </c>
      <c r="CW16" s="168">
        <f t="shared" si="2"/>
        <v>0</v>
      </c>
      <c r="CX16" s="168">
        <f t="shared" si="2"/>
        <v>0</v>
      </c>
      <c r="CY16" s="168">
        <f t="shared" si="4"/>
        <v>0</v>
      </c>
      <c r="CZ16" s="168">
        <f t="shared" si="4"/>
        <v>0</v>
      </c>
      <c r="DA16" s="168">
        <f t="shared" si="4"/>
        <v>0</v>
      </c>
      <c r="DB16" s="168">
        <f t="shared" si="4"/>
        <v>0</v>
      </c>
      <c r="DC16" s="168">
        <f t="shared" si="4"/>
        <v>0</v>
      </c>
      <c r="DD16" s="168">
        <f t="shared" si="4"/>
        <v>0</v>
      </c>
      <c r="DE16" s="168">
        <f t="shared" si="4"/>
        <v>233420</v>
      </c>
      <c r="DF16" s="168">
        <f t="shared" si="4"/>
        <v>0</v>
      </c>
      <c r="DG16" s="168">
        <f t="shared" si="4"/>
        <v>0</v>
      </c>
      <c r="DH16" s="168">
        <f t="shared" si="4"/>
        <v>0</v>
      </c>
      <c r="DI16" s="168">
        <f t="shared" si="4"/>
        <v>5464</v>
      </c>
      <c r="DJ16" s="168">
        <f t="shared" si="4"/>
        <v>0</v>
      </c>
      <c r="DK16" s="168">
        <f t="shared" si="4"/>
        <v>49690</v>
      </c>
      <c r="DL16" s="168">
        <f t="shared" si="4"/>
        <v>0</v>
      </c>
      <c r="DM16" s="168">
        <f t="shared" si="4"/>
        <v>0</v>
      </c>
      <c r="DN16" s="168">
        <f t="shared" si="4"/>
        <v>0</v>
      </c>
      <c r="DO16" s="168">
        <f t="shared" si="5"/>
        <v>0</v>
      </c>
      <c r="DP16" s="168">
        <f t="shared" si="5"/>
        <v>0</v>
      </c>
      <c r="DQ16" s="168">
        <f t="shared" si="5"/>
        <v>0</v>
      </c>
      <c r="DR16" s="168">
        <f t="shared" si="5"/>
        <v>0</v>
      </c>
      <c r="DS16" s="168">
        <f t="shared" si="5"/>
        <v>-11170</v>
      </c>
      <c r="DT16" s="168">
        <f t="shared" si="5"/>
        <v>0</v>
      </c>
      <c r="DU16" s="168">
        <f t="shared" si="5"/>
        <v>1357448</v>
      </c>
      <c r="DV16" s="168">
        <f t="shared" si="5"/>
        <v>28617498</v>
      </c>
      <c r="DW16" s="168">
        <f t="shared" si="5"/>
        <v>0</v>
      </c>
      <c r="DX16" s="168">
        <f t="shared" si="5"/>
        <v>0</v>
      </c>
      <c r="DY16" s="168">
        <f t="shared" si="5"/>
        <v>0</v>
      </c>
      <c r="DZ16" s="168">
        <f t="shared" si="5"/>
        <v>28617498</v>
      </c>
      <c r="EA16" s="168">
        <f t="shared" si="5"/>
        <v>9261583</v>
      </c>
      <c r="EB16" s="168">
        <f t="shared" si="5"/>
        <v>276423</v>
      </c>
      <c r="EC16" s="168">
        <f t="shared" si="5"/>
        <v>567952</v>
      </c>
      <c r="ED16" s="168">
        <f t="shared" si="5"/>
        <v>0</v>
      </c>
      <c r="EE16" s="168">
        <f t="shared" si="6"/>
        <v>0</v>
      </c>
      <c r="EF16" s="168">
        <f t="shared" si="6"/>
        <v>0</v>
      </c>
      <c r="EG16" s="168">
        <f t="shared" si="6"/>
        <v>0</v>
      </c>
      <c r="EH16" s="168">
        <f t="shared" si="6"/>
        <v>0</v>
      </c>
      <c r="EI16" s="168">
        <f t="shared" si="6"/>
        <v>0</v>
      </c>
      <c r="EJ16" s="168">
        <f t="shared" si="6"/>
        <v>0</v>
      </c>
      <c r="EK16" s="168">
        <f t="shared" si="6"/>
        <v>0</v>
      </c>
      <c r="EL16" s="168">
        <f t="shared" si="6"/>
        <v>0</v>
      </c>
      <c r="EM16" s="168">
        <f t="shared" si="6"/>
        <v>0</v>
      </c>
      <c r="EN16" s="168">
        <f t="shared" si="6"/>
        <v>0</v>
      </c>
      <c r="EO16" s="168">
        <f t="shared" si="6"/>
        <v>0</v>
      </c>
      <c r="EP16" s="168">
        <f t="shared" si="6"/>
        <v>0</v>
      </c>
      <c r="EQ16" s="168">
        <f t="shared" si="6"/>
        <v>0</v>
      </c>
      <c r="ER16" s="168">
        <f t="shared" si="6"/>
        <v>0</v>
      </c>
      <c r="ES16" s="168">
        <f t="shared" si="6"/>
        <v>0</v>
      </c>
      <c r="ET16" s="168">
        <f t="shared" si="6"/>
        <v>0</v>
      </c>
      <c r="EU16" s="168">
        <f t="shared" si="7"/>
        <v>0</v>
      </c>
      <c r="EV16" s="168">
        <f t="shared" si="3"/>
        <v>0</v>
      </c>
      <c r="EW16" s="168">
        <f t="shared" si="1"/>
        <v>0</v>
      </c>
      <c r="EX16" s="168">
        <f t="shared" si="1"/>
        <v>2094</v>
      </c>
      <c r="EY16" s="168">
        <f t="shared" si="1"/>
        <v>0</v>
      </c>
      <c r="EZ16" s="168">
        <f t="shared" ref="EZ16:FN32" si="8">VALUE(BS16)</f>
        <v>19047</v>
      </c>
      <c r="FA16" s="168">
        <f t="shared" si="8"/>
        <v>0</v>
      </c>
      <c r="FB16" s="168">
        <f t="shared" si="8"/>
        <v>0</v>
      </c>
      <c r="FC16" s="168">
        <f t="shared" si="8"/>
        <v>0</v>
      </c>
      <c r="FD16" s="168">
        <f t="shared" si="8"/>
        <v>0</v>
      </c>
      <c r="FE16" s="168">
        <f t="shared" si="8"/>
        <v>0</v>
      </c>
      <c r="FF16" s="168">
        <f t="shared" si="8"/>
        <v>0</v>
      </c>
      <c r="FG16" s="168">
        <f t="shared" si="8"/>
        <v>0</v>
      </c>
      <c r="FH16" s="168">
        <f t="shared" si="8"/>
        <v>-11170</v>
      </c>
      <c r="FI16" s="168">
        <f t="shared" si="8"/>
        <v>0</v>
      </c>
      <c r="FJ16" s="168">
        <f t="shared" si="8"/>
        <v>13642</v>
      </c>
      <c r="FK16" s="168">
        <f t="shared" si="8"/>
        <v>10129571</v>
      </c>
      <c r="FL16" s="168">
        <f t="shared" si="8"/>
        <v>0</v>
      </c>
      <c r="FM16" s="168">
        <f t="shared" si="8"/>
        <v>0</v>
      </c>
      <c r="FN16" s="168">
        <f t="shared" si="8"/>
        <v>0</v>
      </c>
    </row>
    <row r="17" spans="1:170" ht="13.8" x14ac:dyDescent="0.25">
      <c r="A17" s="163" t="s">
        <v>469</v>
      </c>
      <c r="B17" s="163" t="s">
        <v>152</v>
      </c>
      <c r="C17" s="164">
        <v>45473</v>
      </c>
      <c r="D17" s="170">
        <v>463.41</v>
      </c>
      <c r="E17" s="167">
        <v>3556464</v>
      </c>
      <c r="F17" s="167">
        <v>0</v>
      </c>
      <c r="G17" s="167">
        <v>0</v>
      </c>
      <c r="H17" s="167">
        <v>0</v>
      </c>
      <c r="I17" s="167">
        <v>0</v>
      </c>
      <c r="J17" s="167">
        <v>0</v>
      </c>
      <c r="K17" s="167">
        <v>0</v>
      </c>
      <c r="L17" s="167">
        <v>0</v>
      </c>
      <c r="M17" s="167">
        <v>0</v>
      </c>
      <c r="N17" s="167">
        <v>0</v>
      </c>
      <c r="O17" s="167">
        <v>0</v>
      </c>
      <c r="P17" s="167">
        <v>0</v>
      </c>
      <c r="Q17" s="167">
        <v>0</v>
      </c>
      <c r="R17" s="167">
        <v>0</v>
      </c>
      <c r="S17" s="167">
        <v>0</v>
      </c>
      <c r="T17" s="167">
        <v>0</v>
      </c>
      <c r="U17" s="167">
        <v>0</v>
      </c>
      <c r="V17" s="167">
        <v>0</v>
      </c>
      <c r="W17" s="167">
        <v>0</v>
      </c>
      <c r="X17" s="167">
        <v>0</v>
      </c>
      <c r="Y17" s="167">
        <v>0</v>
      </c>
      <c r="Z17" s="167">
        <v>0</v>
      </c>
      <c r="AA17" s="167">
        <v>0</v>
      </c>
      <c r="AB17" s="167">
        <v>0</v>
      </c>
      <c r="AC17" s="167">
        <v>0</v>
      </c>
      <c r="AD17" s="167">
        <v>0</v>
      </c>
      <c r="AE17" s="167">
        <v>0</v>
      </c>
      <c r="AF17" s="167">
        <v>0</v>
      </c>
      <c r="AG17" s="167">
        <v>0</v>
      </c>
      <c r="AH17" s="167">
        <v>0</v>
      </c>
      <c r="AI17" s="167">
        <v>0</v>
      </c>
      <c r="AJ17" s="167">
        <v>0</v>
      </c>
      <c r="AK17" s="167">
        <v>0</v>
      </c>
      <c r="AL17" s="167">
        <v>0</v>
      </c>
      <c r="AM17" s="167">
        <v>0</v>
      </c>
      <c r="AN17" s="167">
        <v>0</v>
      </c>
      <c r="AO17" s="167">
        <v>3556464</v>
      </c>
      <c r="AP17" s="167">
        <v>0</v>
      </c>
      <c r="AQ17" s="167">
        <v>0</v>
      </c>
      <c r="AR17" s="167">
        <v>0</v>
      </c>
      <c r="AS17" s="167">
        <v>3556464</v>
      </c>
      <c r="AT17" s="167">
        <v>3556464</v>
      </c>
      <c r="AU17" s="167">
        <v>0</v>
      </c>
      <c r="AV17" s="167">
        <v>0</v>
      </c>
      <c r="AW17" s="167">
        <v>0</v>
      </c>
      <c r="AX17" s="167">
        <v>0</v>
      </c>
      <c r="AY17" s="167">
        <v>0</v>
      </c>
      <c r="AZ17" s="167">
        <v>0</v>
      </c>
      <c r="BA17" s="167">
        <v>0</v>
      </c>
      <c r="BB17" s="167">
        <v>0</v>
      </c>
      <c r="BC17" s="167">
        <v>0</v>
      </c>
      <c r="BD17" s="167">
        <v>0</v>
      </c>
      <c r="BE17" s="167">
        <v>0</v>
      </c>
      <c r="BF17" s="167">
        <v>0</v>
      </c>
      <c r="BG17" s="167">
        <v>0</v>
      </c>
      <c r="BH17" s="167">
        <v>0</v>
      </c>
      <c r="BI17" s="167">
        <v>0</v>
      </c>
      <c r="BJ17" s="167">
        <v>0</v>
      </c>
      <c r="BK17" s="167">
        <v>0</v>
      </c>
      <c r="BL17" s="167">
        <v>0</v>
      </c>
      <c r="BM17" s="167">
        <v>0</v>
      </c>
      <c r="BN17" s="167">
        <v>0</v>
      </c>
      <c r="BO17" s="167">
        <v>0</v>
      </c>
      <c r="BP17" s="167">
        <v>0</v>
      </c>
      <c r="BQ17" s="167">
        <v>0</v>
      </c>
      <c r="BR17" s="167">
        <v>0</v>
      </c>
      <c r="BS17" s="167">
        <v>0</v>
      </c>
      <c r="BT17" s="167">
        <v>0</v>
      </c>
      <c r="BU17" s="167">
        <v>0</v>
      </c>
      <c r="BV17" s="167">
        <v>0</v>
      </c>
      <c r="BW17" s="167">
        <v>0</v>
      </c>
      <c r="BX17" s="167">
        <v>0</v>
      </c>
      <c r="BY17" s="167">
        <v>0</v>
      </c>
      <c r="BZ17" s="167">
        <v>0</v>
      </c>
      <c r="CA17" s="167">
        <v>0</v>
      </c>
      <c r="CB17" s="167">
        <v>0</v>
      </c>
      <c r="CC17" s="167">
        <v>0</v>
      </c>
      <c r="CD17" s="167">
        <v>3556464</v>
      </c>
      <c r="CE17" s="167">
        <v>0</v>
      </c>
      <c r="CF17" s="167">
        <v>0</v>
      </c>
      <c r="CG17" s="167">
        <v>0</v>
      </c>
      <c r="CH17" s="167">
        <v>3556464</v>
      </c>
      <c r="CI17" s="166" t="e">
        <f t="shared" si="2"/>
        <v>#VALUE!</v>
      </c>
      <c r="CJ17" s="168">
        <f t="shared" si="2"/>
        <v>45473</v>
      </c>
      <c r="CK17" s="168">
        <f t="shared" si="2"/>
        <v>463.41</v>
      </c>
      <c r="CL17" s="168">
        <f t="shared" si="2"/>
        <v>3556464</v>
      </c>
      <c r="CM17" s="168">
        <f t="shared" si="2"/>
        <v>0</v>
      </c>
      <c r="CN17" s="168">
        <f t="shared" si="2"/>
        <v>0</v>
      </c>
      <c r="CO17" s="168">
        <f t="shared" si="2"/>
        <v>0</v>
      </c>
      <c r="CP17" s="168">
        <f t="shared" si="2"/>
        <v>0</v>
      </c>
      <c r="CQ17" s="168">
        <f t="shared" si="2"/>
        <v>0</v>
      </c>
      <c r="CR17" s="168">
        <f t="shared" si="2"/>
        <v>0</v>
      </c>
      <c r="CS17" s="168">
        <f t="shared" si="2"/>
        <v>0</v>
      </c>
      <c r="CT17" s="168">
        <f t="shared" si="2"/>
        <v>0</v>
      </c>
      <c r="CU17" s="168">
        <f t="shared" si="2"/>
        <v>0</v>
      </c>
      <c r="CV17" s="168">
        <f t="shared" si="2"/>
        <v>0</v>
      </c>
      <c r="CW17" s="168">
        <f t="shared" si="2"/>
        <v>0</v>
      </c>
      <c r="CX17" s="168">
        <f t="shared" si="2"/>
        <v>0</v>
      </c>
      <c r="CY17" s="168">
        <f t="shared" si="4"/>
        <v>0</v>
      </c>
      <c r="CZ17" s="168">
        <f t="shared" si="4"/>
        <v>0</v>
      </c>
      <c r="DA17" s="168">
        <f t="shared" si="4"/>
        <v>0</v>
      </c>
      <c r="DB17" s="168">
        <f t="shared" si="4"/>
        <v>0</v>
      </c>
      <c r="DC17" s="168">
        <f t="shared" si="4"/>
        <v>0</v>
      </c>
      <c r="DD17" s="168">
        <f t="shared" si="4"/>
        <v>0</v>
      </c>
      <c r="DE17" s="168">
        <f t="shared" si="4"/>
        <v>0</v>
      </c>
      <c r="DF17" s="168">
        <f t="shared" si="4"/>
        <v>0</v>
      </c>
      <c r="DG17" s="168">
        <f t="shared" si="4"/>
        <v>0</v>
      </c>
      <c r="DH17" s="168">
        <f t="shared" si="4"/>
        <v>0</v>
      </c>
      <c r="DI17" s="168">
        <f t="shared" si="4"/>
        <v>0</v>
      </c>
      <c r="DJ17" s="168">
        <f t="shared" si="4"/>
        <v>0</v>
      </c>
      <c r="DK17" s="168">
        <f t="shared" si="4"/>
        <v>0</v>
      </c>
      <c r="DL17" s="168">
        <f t="shared" si="4"/>
        <v>0</v>
      </c>
      <c r="DM17" s="168">
        <f t="shared" si="4"/>
        <v>0</v>
      </c>
      <c r="DN17" s="168">
        <f t="shared" si="4"/>
        <v>0</v>
      </c>
      <c r="DO17" s="168">
        <f t="shared" si="5"/>
        <v>0</v>
      </c>
      <c r="DP17" s="168">
        <f t="shared" si="5"/>
        <v>0</v>
      </c>
      <c r="DQ17" s="168">
        <f t="shared" si="5"/>
        <v>0</v>
      </c>
      <c r="DR17" s="168">
        <f t="shared" si="5"/>
        <v>0</v>
      </c>
      <c r="DS17" s="168">
        <f t="shared" si="5"/>
        <v>0</v>
      </c>
      <c r="DT17" s="168">
        <f t="shared" si="5"/>
        <v>0</v>
      </c>
      <c r="DU17" s="168">
        <f t="shared" si="5"/>
        <v>0</v>
      </c>
      <c r="DV17" s="168">
        <f t="shared" si="5"/>
        <v>3556464</v>
      </c>
      <c r="DW17" s="168">
        <f t="shared" si="5"/>
        <v>0</v>
      </c>
      <c r="DX17" s="168">
        <f t="shared" si="5"/>
        <v>0</v>
      </c>
      <c r="DY17" s="168">
        <f t="shared" si="5"/>
        <v>0</v>
      </c>
      <c r="DZ17" s="168">
        <f t="shared" si="5"/>
        <v>3556464</v>
      </c>
      <c r="EA17" s="168">
        <f t="shared" si="5"/>
        <v>3556464</v>
      </c>
      <c r="EB17" s="168">
        <f t="shared" si="5"/>
        <v>0</v>
      </c>
      <c r="EC17" s="168">
        <f t="shared" si="5"/>
        <v>0</v>
      </c>
      <c r="ED17" s="168">
        <f t="shared" si="5"/>
        <v>0</v>
      </c>
      <c r="EE17" s="168">
        <f t="shared" si="6"/>
        <v>0</v>
      </c>
      <c r="EF17" s="168">
        <f t="shared" si="6"/>
        <v>0</v>
      </c>
      <c r="EG17" s="168">
        <f t="shared" si="6"/>
        <v>0</v>
      </c>
      <c r="EH17" s="168">
        <f t="shared" si="6"/>
        <v>0</v>
      </c>
      <c r="EI17" s="168">
        <f t="shared" si="6"/>
        <v>0</v>
      </c>
      <c r="EJ17" s="168">
        <f t="shared" si="6"/>
        <v>0</v>
      </c>
      <c r="EK17" s="168">
        <f t="shared" si="6"/>
        <v>0</v>
      </c>
      <c r="EL17" s="168">
        <f t="shared" si="6"/>
        <v>0</v>
      </c>
      <c r="EM17" s="168">
        <f t="shared" si="6"/>
        <v>0</v>
      </c>
      <c r="EN17" s="168">
        <f t="shared" si="6"/>
        <v>0</v>
      </c>
      <c r="EO17" s="168">
        <f t="shared" si="6"/>
        <v>0</v>
      </c>
      <c r="EP17" s="168">
        <f t="shared" si="6"/>
        <v>0</v>
      </c>
      <c r="EQ17" s="168">
        <f t="shared" si="6"/>
        <v>0</v>
      </c>
      <c r="ER17" s="168">
        <f t="shared" si="6"/>
        <v>0</v>
      </c>
      <c r="ES17" s="168">
        <f t="shared" si="6"/>
        <v>0</v>
      </c>
      <c r="ET17" s="168">
        <f t="shared" si="6"/>
        <v>0</v>
      </c>
      <c r="EU17" s="168">
        <f t="shared" si="7"/>
        <v>0</v>
      </c>
      <c r="EV17" s="168">
        <f t="shared" si="3"/>
        <v>0</v>
      </c>
      <c r="EW17" s="168">
        <f t="shared" si="3"/>
        <v>0</v>
      </c>
      <c r="EX17" s="168">
        <f t="shared" si="3"/>
        <v>0</v>
      </c>
      <c r="EY17" s="168">
        <f t="shared" si="3"/>
        <v>0</v>
      </c>
      <c r="EZ17" s="168">
        <f t="shared" si="8"/>
        <v>0</v>
      </c>
      <c r="FA17" s="168">
        <f t="shared" si="8"/>
        <v>0</v>
      </c>
      <c r="FB17" s="168">
        <f t="shared" si="8"/>
        <v>0</v>
      </c>
      <c r="FC17" s="168">
        <f t="shared" si="8"/>
        <v>0</v>
      </c>
      <c r="FD17" s="168">
        <f t="shared" si="8"/>
        <v>0</v>
      </c>
      <c r="FE17" s="168">
        <f t="shared" si="8"/>
        <v>0</v>
      </c>
      <c r="FF17" s="168">
        <f t="shared" si="8"/>
        <v>0</v>
      </c>
      <c r="FG17" s="168">
        <f t="shared" si="8"/>
        <v>0</v>
      </c>
      <c r="FH17" s="168">
        <f t="shared" si="8"/>
        <v>0</v>
      </c>
      <c r="FI17" s="168">
        <f t="shared" si="8"/>
        <v>0</v>
      </c>
      <c r="FJ17" s="168">
        <f t="shared" si="8"/>
        <v>0</v>
      </c>
      <c r="FK17" s="168">
        <f t="shared" si="8"/>
        <v>3556464</v>
      </c>
      <c r="FL17" s="168">
        <f t="shared" si="8"/>
        <v>0</v>
      </c>
      <c r="FM17" s="168">
        <f t="shared" si="8"/>
        <v>0</v>
      </c>
      <c r="FN17" s="168">
        <f t="shared" si="8"/>
        <v>0</v>
      </c>
    </row>
    <row r="18" spans="1:170" ht="13.8" x14ac:dyDescent="0.25">
      <c r="A18" s="163" t="s">
        <v>153</v>
      </c>
      <c r="B18" s="169"/>
      <c r="C18" s="164">
        <v>45473</v>
      </c>
      <c r="D18" s="170">
        <v>0</v>
      </c>
      <c r="E18" s="167">
        <v>14582141</v>
      </c>
      <c r="F18" s="167">
        <v>623585</v>
      </c>
      <c r="G18" s="167">
        <v>450903</v>
      </c>
      <c r="H18" s="167">
        <v>0</v>
      </c>
      <c r="I18" s="167">
        <v>0</v>
      </c>
      <c r="J18" s="167">
        <v>0</v>
      </c>
      <c r="K18" s="167">
        <v>0</v>
      </c>
      <c r="L18" s="167">
        <v>0</v>
      </c>
      <c r="M18" s="167">
        <v>0</v>
      </c>
      <c r="N18" s="167">
        <v>0</v>
      </c>
      <c r="O18" s="167">
        <v>0</v>
      </c>
      <c r="P18" s="167">
        <v>0</v>
      </c>
      <c r="Q18" s="167">
        <v>0</v>
      </c>
      <c r="R18" s="167">
        <v>0</v>
      </c>
      <c r="S18" s="167">
        <v>0</v>
      </c>
      <c r="T18" s="167">
        <v>0</v>
      </c>
      <c r="U18" s="167">
        <v>0</v>
      </c>
      <c r="V18" s="167">
        <v>0</v>
      </c>
      <c r="W18" s="167">
        <v>0</v>
      </c>
      <c r="X18" s="167">
        <v>97130</v>
      </c>
      <c r="Y18" s="167">
        <v>0</v>
      </c>
      <c r="Z18" s="167">
        <v>0</v>
      </c>
      <c r="AA18" s="167">
        <v>0</v>
      </c>
      <c r="AB18" s="167">
        <v>0</v>
      </c>
      <c r="AC18" s="167">
        <v>0</v>
      </c>
      <c r="AD18" s="167">
        <v>113050</v>
      </c>
      <c r="AE18" s="167">
        <v>0</v>
      </c>
      <c r="AF18" s="167">
        <v>0</v>
      </c>
      <c r="AG18" s="167">
        <v>0</v>
      </c>
      <c r="AH18" s="167">
        <v>0</v>
      </c>
      <c r="AI18" s="167">
        <v>0</v>
      </c>
      <c r="AJ18" s="167">
        <v>2775319</v>
      </c>
      <c r="AK18" s="167">
        <v>0</v>
      </c>
      <c r="AL18" s="167">
        <v>382986</v>
      </c>
      <c r="AM18" s="167">
        <v>0</v>
      </c>
      <c r="AN18" s="167">
        <v>2733839</v>
      </c>
      <c r="AO18" s="167">
        <v>21758953</v>
      </c>
      <c r="AP18" s="167">
        <v>0</v>
      </c>
      <c r="AQ18" s="167">
        <v>0</v>
      </c>
      <c r="AR18" s="167">
        <v>0</v>
      </c>
      <c r="AS18" s="167">
        <v>21758953</v>
      </c>
      <c r="AT18" s="167">
        <v>7005487</v>
      </c>
      <c r="AU18" s="167">
        <v>623585</v>
      </c>
      <c r="AV18" s="167">
        <v>450903</v>
      </c>
      <c r="AW18" s="167">
        <v>0</v>
      </c>
      <c r="AX18" s="167">
        <v>0</v>
      </c>
      <c r="AY18" s="167">
        <v>0</v>
      </c>
      <c r="AZ18" s="167">
        <v>0</v>
      </c>
      <c r="BA18" s="167">
        <v>0</v>
      </c>
      <c r="BB18" s="167">
        <v>0</v>
      </c>
      <c r="BC18" s="167">
        <v>0</v>
      </c>
      <c r="BD18" s="167">
        <v>0</v>
      </c>
      <c r="BE18" s="167">
        <v>0</v>
      </c>
      <c r="BF18" s="167">
        <v>0</v>
      </c>
      <c r="BG18" s="167">
        <v>0</v>
      </c>
      <c r="BH18" s="167">
        <v>0</v>
      </c>
      <c r="BI18" s="167">
        <v>0</v>
      </c>
      <c r="BJ18" s="167">
        <v>0</v>
      </c>
      <c r="BK18" s="167">
        <v>0</v>
      </c>
      <c r="BL18" s="167">
        <v>0</v>
      </c>
      <c r="BM18" s="167">
        <v>0</v>
      </c>
      <c r="BN18" s="167">
        <v>0</v>
      </c>
      <c r="BO18" s="167">
        <v>0</v>
      </c>
      <c r="BP18" s="167">
        <v>0</v>
      </c>
      <c r="BQ18" s="167">
        <v>0</v>
      </c>
      <c r="BR18" s="167">
        <v>0</v>
      </c>
      <c r="BS18" s="167">
        <v>0</v>
      </c>
      <c r="BT18" s="167">
        <v>0</v>
      </c>
      <c r="BU18" s="167">
        <v>0</v>
      </c>
      <c r="BV18" s="167">
        <v>0</v>
      </c>
      <c r="BW18" s="167">
        <v>0</v>
      </c>
      <c r="BX18" s="167">
        <v>0</v>
      </c>
      <c r="BY18" s="167">
        <v>0</v>
      </c>
      <c r="BZ18" s="167">
        <v>0</v>
      </c>
      <c r="CA18" s="167">
        <v>0</v>
      </c>
      <c r="CB18" s="167">
        <v>0</v>
      </c>
      <c r="CC18" s="167">
        <v>0</v>
      </c>
      <c r="CD18" s="167">
        <v>8079975</v>
      </c>
      <c r="CE18" s="167">
        <v>0</v>
      </c>
      <c r="CF18" s="167">
        <v>0</v>
      </c>
      <c r="CG18" s="167">
        <v>0</v>
      </c>
      <c r="CH18" s="167">
        <v>8079975</v>
      </c>
      <c r="CI18" s="166">
        <f t="shared" si="2"/>
        <v>0</v>
      </c>
      <c r="CJ18" s="168">
        <f t="shared" si="2"/>
        <v>45473</v>
      </c>
      <c r="CK18" s="168">
        <f t="shared" si="2"/>
        <v>0</v>
      </c>
      <c r="CL18" s="168">
        <f t="shared" si="2"/>
        <v>14582141</v>
      </c>
      <c r="CM18" s="168">
        <f t="shared" si="2"/>
        <v>623585</v>
      </c>
      <c r="CN18" s="168">
        <f t="shared" si="2"/>
        <v>450903</v>
      </c>
      <c r="CO18" s="168">
        <f t="shared" si="2"/>
        <v>0</v>
      </c>
      <c r="CP18" s="168">
        <f t="shared" si="2"/>
        <v>0</v>
      </c>
      <c r="CQ18" s="168">
        <f t="shared" si="2"/>
        <v>0</v>
      </c>
      <c r="CR18" s="168">
        <f t="shared" si="2"/>
        <v>0</v>
      </c>
      <c r="CS18" s="168">
        <f t="shared" si="2"/>
        <v>0</v>
      </c>
      <c r="CT18" s="168">
        <f t="shared" si="2"/>
        <v>0</v>
      </c>
      <c r="CU18" s="168">
        <f t="shared" si="2"/>
        <v>0</v>
      </c>
      <c r="CV18" s="168">
        <f t="shared" si="2"/>
        <v>0</v>
      </c>
      <c r="CW18" s="168">
        <f t="shared" si="2"/>
        <v>0</v>
      </c>
      <c r="CX18" s="168">
        <f t="shared" si="2"/>
        <v>0</v>
      </c>
      <c r="CY18" s="168">
        <f t="shared" si="4"/>
        <v>0</v>
      </c>
      <c r="CZ18" s="168">
        <f t="shared" si="4"/>
        <v>0</v>
      </c>
      <c r="DA18" s="168">
        <f t="shared" si="4"/>
        <v>0</v>
      </c>
      <c r="DB18" s="168">
        <f t="shared" si="4"/>
        <v>0</v>
      </c>
      <c r="DC18" s="168">
        <f t="shared" si="4"/>
        <v>0</v>
      </c>
      <c r="DD18" s="168">
        <f t="shared" si="4"/>
        <v>0</v>
      </c>
      <c r="DE18" s="168">
        <f t="shared" si="4"/>
        <v>97130</v>
      </c>
      <c r="DF18" s="168">
        <f t="shared" si="4"/>
        <v>0</v>
      </c>
      <c r="DG18" s="168">
        <f t="shared" si="4"/>
        <v>0</v>
      </c>
      <c r="DH18" s="168">
        <f t="shared" si="4"/>
        <v>0</v>
      </c>
      <c r="DI18" s="168">
        <f t="shared" si="4"/>
        <v>0</v>
      </c>
      <c r="DJ18" s="168">
        <f t="shared" si="4"/>
        <v>0</v>
      </c>
      <c r="DK18" s="168">
        <f t="shared" si="4"/>
        <v>113050</v>
      </c>
      <c r="DL18" s="168">
        <f t="shared" si="4"/>
        <v>0</v>
      </c>
      <c r="DM18" s="168">
        <f t="shared" si="4"/>
        <v>0</v>
      </c>
      <c r="DN18" s="168">
        <f t="shared" si="4"/>
        <v>0</v>
      </c>
      <c r="DO18" s="168">
        <f t="shared" si="5"/>
        <v>0</v>
      </c>
      <c r="DP18" s="168">
        <f t="shared" si="5"/>
        <v>0</v>
      </c>
      <c r="DQ18" s="168">
        <f t="shared" si="5"/>
        <v>2775319</v>
      </c>
      <c r="DR18" s="168">
        <f t="shared" si="5"/>
        <v>0</v>
      </c>
      <c r="DS18" s="168">
        <f t="shared" si="5"/>
        <v>382986</v>
      </c>
      <c r="DT18" s="168">
        <f t="shared" si="5"/>
        <v>0</v>
      </c>
      <c r="DU18" s="168">
        <f t="shared" si="5"/>
        <v>2733839</v>
      </c>
      <c r="DV18" s="168">
        <f t="shared" si="5"/>
        <v>21758953</v>
      </c>
      <c r="DW18" s="168">
        <f t="shared" si="5"/>
        <v>0</v>
      </c>
      <c r="DX18" s="168">
        <f t="shared" si="5"/>
        <v>0</v>
      </c>
      <c r="DY18" s="168">
        <f t="shared" si="5"/>
        <v>0</v>
      </c>
      <c r="DZ18" s="168">
        <f t="shared" si="5"/>
        <v>21758953</v>
      </c>
      <c r="EA18" s="168">
        <f t="shared" si="5"/>
        <v>7005487</v>
      </c>
      <c r="EB18" s="168">
        <f t="shared" si="5"/>
        <v>623585</v>
      </c>
      <c r="EC18" s="168">
        <f t="shared" si="5"/>
        <v>450903</v>
      </c>
      <c r="ED18" s="168">
        <f t="shared" si="5"/>
        <v>0</v>
      </c>
      <c r="EE18" s="168">
        <f t="shared" si="6"/>
        <v>0</v>
      </c>
      <c r="EF18" s="168">
        <f t="shared" si="6"/>
        <v>0</v>
      </c>
      <c r="EG18" s="168">
        <f t="shared" si="6"/>
        <v>0</v>
      </c>
      <c r="EH18" s="168">
        <f t="shared" si="6"/>
        <v>0</v>
      </c>
      <c r="EI18" s="168">
        <f t="shared" si="6"/>
        <v>0</v>
      </c>
      <c r="EJ18" s="168">
        <f t="shared" si="6"/>
        <v>0</v>
      </c>
      <c r="EK18" s="168">
        <f t="shared" si="6"/>
        <v>0</v>
      </c>
      <c r="EL18" s="168">
        <f t="shared" si="6"/>
        <v>0</v>
      </c>
      <c r="EM18" s="168">
        <f t="shared" si="6"/>
        <v>0</v>
      </c>
      <c r="EN18" s="168">
        <f t="shared" si="6"/>
        <v>0</v>
      </c>
      <c r="EO18" s="168">
        <f t="shared" si="6"/>
        <v>0</v>
      </c>
      <c r="EP18" s="168">
        <f t="shared" si="6"/>
        <v>0</v>
      </c>
      <c r="EQ18" s="168">
        <f t="shared" si="6"/>
        <v>0</v>
      </c>
      <c r="ER18" s="168">
        <f t="shared" si="6"/>
        <v>0</v>
      </c>
      <c r="ES18" s="168">
        <f t="shared" si="6"/>
        <v>0</v>
      </c>
      <c r="ET18" s="168">
        <f t="shared" si="6"/>
        <v>0</v>
      </c>
      <c r="EU18" s="168">
        <f t="shared" si="7"/>
        <v>0</v>
      </c>
      <c r="EV18" s="168">
        <f t="shared" si="3"/>
        <v>0</v>
      </c>
      <c r="EW18" s="168">
        <f t="shared" si="3"/>
        <v>0</v>
      </c>
      <c r="EX18" s="168">
        <f t="shared" si="3"/>
        <v>0</v>
      </c>
      <c r="EY18" s="168">
        <f t="shared" si="3"/>
        <v>0</v>
      </c>
      <c r="EZ18" s="168">
        <f t="shared" si="8"/>
        <v>0</v>
      </c>
      <c r="FA18" s="168">
        <f t="shared" si="8"/>
        <v>0</v>
      </c>
      <c r="FB18" s="168">
        <f t="shared" si="8"/>
        <v>0</v>
      </c>
      <c r="FC18" s="168">
        <f t="shared" si="8"/>
        <v>0</v>
      </c>
      <c r="FD18" s="168">
        <f t="shared" si="8"/>
        <v>0</v>
      </c>
      <c r="FE18" s="168">
        <f t="shared" si="8"/>
        <v>0</v>
      </c>
      <c r="FF18" s="168">
        <f t="shared" si="8"/>
        <v>0</v>
      </c>
      <c r="FG18" s="168">
        <f t="shared" si="8"/>
        <v>0</v>
      </c>
      <c r="FH18" s="168">
        <f t="shared" si="8"/>
        <v>0</v>
      </c>
      <c r="FI18" s="168">
        <f t="shared" si="8"/>
        <v>0</v>
      </c>
      <c r="FJ18" s="168">
        <f t="shared" si="8"/>
        <v>0</v>
      </c>
      <c r="FK18" s="168">
        <f t="shared" si="8"/>
        <v>8079975</v>
      </c>
      <c r="FL18" s="168">
        <f t="shared" si="8"/>
        <v>0</v>
      </c>
      <c r="FM18" s="168">
        <f t="shared" si="8"/>
        <v>0</v>
      </c>
      <c r="FN18" s="168">
        <f t="shared" si="8"/>
        <v>0</v>
      </c>
    </row>
    <row r="19" spans="1:170" ht="13.8" x14ac:dyDescent="0.25">
      <c r="A19" s="163" t="s">
        <v>154</v>
      </c>
      <c r="B19" s="163" t="s">
        <v>155</v>
      </c>
      <c r="C19" s="164">
        <v>45473</v>
      </c>
      <c r="D19" s="170">
        <v>0</v>
      </c>
      <c r="E19" s="167">
        <v>1228737</v>
      </c>
      <c r="F19" s="167">
        <v>0</v>
      </c>
      <c r="G19" s="167">
        <v>67915</v>
      </c>
      <c r="H19" s="167">
        <v>0</v>
      </c>
      <c r="I19" s="167">
        <v>0</v>
      </c>
      <c r="J19" s="167">
        <v>0</v>
      </c>
      <c r="K19" s="167">
        <v>0</v>
      </c>
      <c r="L19" s="167">
        <v>0</v>
      </c>
      <c r="M19" s="167">
        <v>0</v>
      </c>
      <c r="N19" s="167">
        <v>0</v>
      </c>
      <c r="O19" s="167">
        <v>0</v>
      </c>
      <c r="P19" s="167">
        <v>0</v>
      </c>
      <c r="Q19" s="167">
        <v>0</v>
      </c>
      <c r="R19" s="167">
        <v>0</v>
      </c>
      <c r="S19" s="167">
        <v>0</v>
      </c>
      <c r="T19" s="167">
        <v>0</v>
      </c>
      <c r="U19" s="167">
        <v>0</v>
      </c>
      <c r="V19" s="167">
        <v>0</v>
      </c>
      <c r="W19" s="167">
        <v>0</v>
      </c>
      <c r="X19" s="167">
        <v>0</v>
      </c>
      <c r="Y19" s="167">
        <v>0</v>
      </c>
      <c r="Z19" s="167">
        <v>0</v>
      </c>
      <c r="AA19" s="167">
        <v>0</v>
      </c>
      <c r="AB19" s="167">
        <v>0</v>
      </c>
      <c r="AC19" s="167">
        <v>0</v>
      </c>
      <c r="AD19" s="167">
        <v>0</v>
      </c>
      <c r="AE19" s="167">
        <v>0</v>
      </c>
      <c r="AF19" s="167">
        <v>0</v>
      </c>
      <c r="AG19" s="167">
        <v>0</v>
      </c>
      <c r="AH19" s="167">
        <v>0</v>
      </c>
      <c r="AI19" s="167">
        <v>0</v>
      </c>
      <c r="AJ19" s="167">
        <v>0</v>
      </c>
      <c r="AK19" s="167">
        <v>0</v>
      </c>
      <c r="AL19" s="167">
        <v>0</v>
      </c>
      <c r="AM19" s="167">
        <v>0</v>
      </c>
      <c r="AN19" s="167">
        <v>0</v>
      </c>
      <c r="AO19" s="167">
        <v>1296652</v>
      </c>
      <c r="AP19" s="167">
        <v>0</v>
      </c>
      <c r="AQ19" s="167">
        <v>0</v>
      </c>
      <c r="AR19" s="167">
        <v>0</v>
      </c>
      <c r="AS19" s="167">
        <v>1296652</v>
      </c>
      <c r="AT19" s="167">
        <v>1228737</v>
      </c>
      <c r="AU19" s="167">
        <v>0</v>
      </c>
      <c r="AV19" s="167">
        <v>67915</v>
      </c>
      <c r="AW19" s="167">
        <v>0</v>
      </c>
      <c r="AX19" s="167">
        <v>0</v>
      </c>
      <c r="AY19" s="167">
        <v>0</v>
      </c>
      <c r="AZ19" s="167">
        <v>0</v>
      </c>
      <c r="BA19" s="167">
        <v>0</v>
      </c>
      <c r="BB19" s="167">
        <v>0</v>
      </c>
      <c r="BC19" s="167">
        <v>0</v>
      </c>
      <c r="BD19" s="167">
        <v>0</v>
      </c>
      <c r="BE19" s="167">
        <v>0</v>
      </c>
      <c r="BF19" s="167">
        <v>0</v>
      </c>
      <c r="BG19" s="167">
        <v>0</v>
      </c>
      <c r="BH19" s="167">
        <v>0</v>
      </c>
      <c r="BI19" s="167">
        <v>0</v>
      </c>
      <c r="BJ19" s="167">
        <v>0</v>
      </c>
      <c r="BK19" s="167">
        <v>0</v>
      </c>
      <c r="BL19" s="167">
        <v>0</v>
      </c>
      <c r="BM19" s="167">
        <v>0</v>
      </c>
      <c r="BN19" s="167">
        <v>0</v>
      </c>
      <c r="BO19" s="167">
        <v>0</v>
      </c>
      <c r="BP19" s="167">
        <v>0</v>
      </c>
      <c r="BQ19" s="167">
        <v>0</v>
      </c>
      <c r="BR19" s="167">
        <v>0</v>
      </c>
      <c r="BS19" s="167">
        <v>0</v>
      </c>
      <c r="BT19" s="167">
        <v>0</v>
      </c>
      <c r="BU19" s="167">
        <v>0</v>
      </c>
      <c r="BV19" s="167">
        <v>0</v>
      </c>
      <c r="BW19" s="167">
        <v>0</v>
      </c>
      <c r="BX19" s="167">
        <v>0</v>
      </c>
      <c r="BY19" s="167">
        <v>0</v>
      </c>
      <c r="BZ19" s="167">
        <v>0</v>
      </c>
      <c r="CA19" s="167">
        <v>0</v>
      </c>
      <c r="CB19" s="167">
        <v>0</v>
      </c>
      <c r="CC19" s="167">
        <v>0</v>
      </c>
      <c r="CD19" s="167">
        <v>1296652</v>
      </c>
      <c r="CE19" s="167">
        <v>0</v>
      </c>
      <c r="CF19" s="167">
        <v>0</v>
      </c>
      <c r="CG19" s="167">
        <v>0</v>
      </c>
      <c r="CH19" s="167">
        <v>1296652</v>
      </c>
      <c r="CI19" s="166" t="e">
        <f t="shared" si="2"/>
        <v>#VALUE!</v>
      </c>
      <c r="CJ19" s="168">
        <f t="shared" si="2"/>
        <v>45473</v>
      </c>
      <c r="CK19" s="168">
        <f t="shared" si="2"/>
        <v>0</v>
      </c>
      <c r="CL19" s="168">
        <f t="shared" si="2"/>
        <v>1228737</v>
      </c>
      <c r="CM19" s="168">
        <f t="shared" si="2"/>
        <v>0</v>
      </c>
      <c r="CN19" s="168">
        <f t="shared" si="2"/>
        <v>67915</v>
      </c>
      <c r="CO19" s="168">
        <f t="shared" si="2"/>
        <v>0</v>
      </c>
      <c r="CP19" s="168">
        <f t="shared" si="2"/>
        <v>0</v>
      </c>
      <c r="CQ19" s="168">
        <f t="shared" si="2"/>
        <v>0</v>
      </c>
      <c r="CR19" s="168">
        <f t="shared" si="2"/>
        <v>0</v>
      </c>
      <c r="CS19" s="168">
        <f t="shared" si="2"/>
        <v>0</v>
      </c>
      <c r="CT19" s="168">
        <f t="shared" si="2"/>
        <v>0</v>
      </c>
      <c r="CU19" s="168">
        <f t="shared" si="2"/>
        <v>0</v>
      </c>
      <c r="CV19" s="168">
        <f t="shared" si="2"/>
        <v>0</v>
      </c>
      <c r="CW19" s="168">
        <f t="shared" si="2"/>
        <v>0</v>
      </c>
      <c r="CX19" s="168">
        <f t="shared" si="2"/>
        <v>0</v>
      </c>
      <c r="CY19" s="168">
        <f t="shared" si="4"/>
        <v>0</v>
      </c>
      <c r="CZ19" s="168">
        <f t="shared" si="4"/>
        <v>0</v>
      </c>
      <c r="DA19" s="168">
        <f t="shared" si="4"/>
        <v>0</v>
      </c>
      <c r="DB19" s="168">
        <f t="shared" si="4"/>
        <v>0</v>
      </c>
      <c r="DC19" s="168">
        <f t="shared" si="4"/>
        <v>0</v>
      </c>
      <c r="DD19" s="168">
        <f t="shared" si="4"/>
        <v>0</v>
      </c>
      <c r="DE19" s="168">
        <f t="shared" si="4"/>
        <v>0</v>
      </c>
      <c r="DF19" s="168">
        <f t="shared" si="4"/>
        <v>0</v>
      </c>
      <c r="DG19" s="168">
        <f t="shared" si="4"/>
        <v>0</v>
      </c>
      <c r="DH19" s="168">
        <f t="shared" si="4"/>
        <v>0</v>
      </c>
      <c r="DI19" s="168">
        <f t="shared" si="4"/>
        <v>0</v>
      </c>
      <c r="DJ19" s="168">
        <f t="shared" si="4"/>
        <v>0</v>
      </c>
      <c r="DK19" s="168">
        <f t="shared" si="4"/>
        <v>0</v>
      </c>
      <c r="DL19" s="168">
        <f t="shared" si="4"/>
        <v>0</v>
      </c>
      <c r="DM19" s="168">
        <f t="shared" si="4"/>
        <v>0</v>
      </c>
      <c r="DN19" s="168">
        <f t="shared" si="4"/>
        <v>0</v>
      </c>
      <c r="DO19" s="168">
        <f t="shared" si="5"/>
        <v>0</v>
      </c>
      <c r="DP19" s="168">
        <f t="shared" si="5"/>
        <v>0</v>
      </c>
      <c r="DQ19" s="168">
        <f t="shared" si="5"/>
        <v>0</v>
      </c>
      <c r="DR19" s="168">
        <f t="shared" si="5"/>
        <v>0</v>
      </c>
      <c r="DS19" s="168">
        <f t="shared" si="5"/>
        <v>0</v>
      </c>
      <c r="DT19" s="168">
        <f t="shared" si="5"/>
        <v>0</v>
      </c>
      <c r="DU19" s="168">
        <f t="shared" si="5"/>
        <v>0</v>
      </c>
      <c r="DV19" s="168">
        <f t="shared" si="5"/>
        <v>1296652</v>
      </c>
      <c r="DW19" s="168">
        <f t="shared" si="5"/>
        <v>0</v>
      </c>
      <c r="DX19" s="168">
        <f t="shared" si="5"/>
        <v>0</v>
      </c>
      <c r="DY19" s="168">
        <f t="shared" si="5"/>
        <v>0</v>
      </c>
      <c r="DZ19" s="168">
        <f t="shared" si="5"/>
        <v>1296652</v>
      </c>
      <c r="EA19" s="168">
        <f t="shared" si="5"/>
        <v>1228737</v>
      </c>
      <c r="EB19" s="168">
        <f t="shared" si="5"/>
        <v>0</v>
      </c>
      <c r="EC19" s="168">
        <f t="shared" si="5"/>
        <v>67915</v>
      </c>
      <c r="ED19" s="168">
        <f t="shared" si="5"/>
        <v>0</v>
      </c>
      <c r="EE19" s="168">
        <f t="shared" si="6"/>
        <v>0</v>
      </c>
      <c r="EF19" s="168">
        <f t="shared" si="6"/>
        <v>0</v>
      </c>
      <c r="EG19" s="168">
        <f t="shared" si="6"/>
        <v>0</v>
      </c>
      <c r="EH19" s="168">
        <f t="shared" si="6"/>
        <v>0</v>
      </c>
      <c r="EI19" s="168">
        <f t="shared" si="6"/>
        <v>0</v>
      </c>
      <c r="EJ19" s="168">
        <f t="shared" si="6"/>
        <v>0</v>
      </c>
      <c r="EK19" s="168">
        <f t="shared" si="6"/>
        <v>0</v>
      </c>
      <c r="EL19" s="168">
        <f t="shared" si="6"/>
        <v>0</v>
      </c>
      <c r="EM19" s="168">
        <f t="shared" si="6"/>
        <v>0</v>
      </c>
      <c r="EN19" s="168">
        <f t="shared" si="6"/>
        <v>0</v>
      </c>
      <c r="EO19" s="168">
        <f t="shared" si="6"/>
        <v>0</v>
      </c>
      <c r="EP19" s="168">
        <f t="shared" si="6"/>
        <v>0</v>
      </c>
      <c r="EQ19" s="168">
        <f t="shared" si="6"/>
        <v>0</v>
      </c>
      <c r="ER19" s="168">
        <f t="shared" si="6"/>
        <v>0</v>
      </c>
      <c r="ES19" s="168">
        <f t="shared" si="6"/>
        <v>0</v>
      </c>
      <c r="ET19" s="168">
        <f t="shared" si="6"/>
        <v>0</v>
      </c>
      <c r="EU19" s="168">
        <f t="shared" si="7"/>
        <v>0</v>
      </c>
      <c r="EV19" s="168">
        <f t="shared" si="3"/>
        <v>0</v>
      </c>
      <c r="EW19" s="168">
        <f t="shared" si="3"/>
        <v>0</v>
      </c>
      <c r="EX19" s="168">
        <f t="shared" si="3"/>
        <v>0</v>
      </c>
      <c r="EY19" s="168">
        <f t="shared" si="3"/>
        <v>0</v>
      </c>
      <c r="EZ19" s="168">
        <f t="shared" si="8"/>
        <v>0</v>
      </c>
      <c r="FA19" s="168">
        <f t="shared" si="8"/>
        <v>0</v>
      </c>
      <c r="FB19" s="168">
        <f t="shared" si="8"/>
        <v>0</v>
      </c>
      <c r="FC19" s="168">
        <f t="shared" si="8"/>
        <v>0</v>
      </c>
      <c r="FD19" s="168">
        <f t="shared" si="8"/>
        <v>0</v>
      </c>
      <c r="FE19" s="168">
        <f t="shared" si="8"/>
        <v>0</v>
      </c>
      <c r="FF19" s="168">
        <f t="shared" si="8"/>
        <v>0</v>
      </c>
      <c r="FG19" s="168">
        <f t="shared" si="8"/>
        <v>0</v>
      </c>
      <c r="FH19" s="168">
        <f t="shared" si="8"/>
        <v>0</v>
      </c>
      <c r="FI19" s="168">
        <f t="shared" si="8"/>
        <v>0</v>
      </c>
      <c r="FJ19" s="168">
        <f t="shared" si="8"/>
        <v>0</v>
      </c>
      <c r="FK19" s="168">
        <f t="shared" si="8"/>
        <v>1296652</v>
      </c>
      <c r="FL19" s="168">
        <f t="shared" si="8"/>
        <v>0</v>
      </c>
      <c r="FM19" s="168">
        <f t="shared" si="8"/>
        <v>0</v>
      </c>
      <c r="FN19" s="168">
        <f t="shared" si="8"/>
        <v>0</v>
      </c>
    </row>
    <row r="20" spans="1:170" ht="13.8" x14ac:dyDescent="0.25">
      <c r="A20" s="163" t="s">
        <v>156</v>
      </c>
      <c r="B20" s="163" t="s">
        <v>155</v>
      </c>
      <c r="C20" s="164">
        <v>45473</v>
      </c>
      <c r="D20" s="170">
        <v>0</v>
      </c>
      <c r="E20" s="167">
        <v>1365335</v>
      </c>
      <c r="F20" s="167">
        <v>0</v>
      </c>
      <c r="G20" s="167">
        <v>69619</v>
      </c>
      <c r="H20" s="167">
        <v>0</v>
      </c>
      <c r="I20" s="167">
        <v>0</v>
      </c>
      <c r="J20" s="167">
        <v>0</v>
      </c>
      <c r="K20" s="167">
        <v>0</v>
      </c>
      <c r="L20" s="167">
        <v>0</v>
      </c>
      <c r="M20" s="167">
        <v>0</v>
      </c>
      <c r="N20" s="167">
        <v>0</v>
      </c>
      <c r="O20" s="167">
        <v>0</v>
      </c>
      <c r="P20" s="167">
        <v>0</v>
      </c>
      <c r="Q20" s="167">
        <v>0</v>
      </c>
      <c r="R20" s="167">
        <v>0</v>
      </c>
      <c r="S20" s="167">
        <v>0</v>
      </c>
      <c r="T20" s="167">
        <v>0</v>
      </c>
      <c r="U20" s="167">
        <v>0</v>
      </c>
      <c r="V20" s="167">
        <v>0</v>
      </c>
      <c r="W20" s="167">
        <v>0</v>
      </c>
      <c r="X20" s="167">
        <v>0</v>
      </c>
      <c r="Y20" s="167">
        <v>0</v>
      </c>
      <c r="Z20" s="167">
        <v>0</v>
      </c>
      <c r="AA20" s="167">
        <v>0</v>
      </c>
      <c r="AB20" s="167">
        <v>0</v>
      </c>
      <c r="AC20" s="167">
        <v>0</v>
      </c>
      <c r="AD20" s="167">
        <v>0</v>
      </c>
      <c r="AE20" s="167">
        <v>0</v>
      </c>
      <c r="AF20" s="167">
        <v>0</v>
      </c>
      <c r="AG20" s="167">
        <v>0</v>
      </c>
      <c r="AH20" s="167">
        <v>0</v>
      </c>
      <c r="AI20" s="167">
        <v>0</v>
      </c>
      <c r="AJ20" s="167">
        <v>0</v>
      </c>
      <c r="AK20" s="167">
        <v>0</v>
      </c>
      <c r="AL20" s="167">
        <v>0</v>
      </c>
      <c r="AM20" s="167">
        <v>0</v>
      </c>
      <c r="AN20" s="167">
        <v>0</v>
      </c>
      <c r="AO20" s="167">
        <v>1434954</v>
      </c>
      <c r="AP20" s="167">
        <v>0</v>
      </c>
      <c r="AQ20" s="167">
        <v>0</v>
      </c>
      <c r="AR20" s="167">
        <v>0</v>
      </c>
      <c r="AS20" s="167">
        <v>1434954</v>
      </c>
      <c r="AT20" s="167">
        <v>1365335</v>
      </c>
      <c r="AU20" s="167">
        <v>0</v>
      </c>
      <c r="AV20" s="167">
        <v>69619</v>
      </c>
      <c r="AW20" s="167">
        <v>0</v>
      </c>
      <c r="AX20" s="167">
        <v>0</v>
      </c>
      <c r="AY20" s="167">
        <v>0</v>
      </c>
      <c r="AZ20" s="167">
        <v>0</v>
      </c>
      <c r="BA20" s="167">
        <v>0</v>
      </c>
      <c r="BB20" s="167">
        <v>0</v>
      </c>
      <c r="BC20" s="167">
        <v>0</v>
      </c>
      <c r="BD20" s="167">
        <v>0</v>
      </c>
      <c r="BE20" s="167">
        <v>0</v>
      </c>
      <c r="BF20" s="167">
        <v>0</v>
      </c>
      <c r="BG20" s="167">
        <v>0</v>
      </c>
      <c r="BH20" s="167">
        <v>0</v>
      </c>
      <c r="BI20" s="167">
        <v>0</v>
      </c>
      <c r="BJ20" s="167">
        <v>0</v>
      </c>
      <c r="BK20" s="167">
        <v>0</v>
      </c>
      <c r="BL20" s="167">
        <v>0</v>
      </c>
      <c r="BM20" s="167">
        <v>0</v>
      </c>
      <c r="BN20" s="167">
        <v>0</v>
      </c>
      <c r="BO20" s="167">
        <v>0</v>
      </c>
      <c r="BP20" s="167">
        <v>0</v>
      </c>
      <c r="BQ20" s="167">
        <v>0</v>
      </c>
      <c r="BR20" s="167">
        <v>0</v>
      </c>
      <c r="BS20" s="167">
        <v>0</v>
      </c>
      <c r="BT20" s="167">
        <v>0</v>
      </c>
      <c r="BU20" s="167">
        <v>0</v>
      </c>
      <c r="BV20" s="167">
        <v>0</v>
      </c>
      <c r="BW20" s="167">
        <v>0</v>
      </c>
      <c r="BX20" s="167">
        <v>0</v>
      </c>
      <c r="BY20" s="167">
        <v>0</v>
      </c>
      <c r="BZ20" s="167">
        <v>0</v>
      </c>
      <c r="CA20" s="167">
        <v>0</v>
      </c>
      <c r="CB20" s="167">
        <v>0</v>
      </c>
      <c r="CC20" s="167">
        <v>0</v>
      </c>
      <c r="CD20" s="167">
        <v>1434954</v>
      </c>
      <c r="CE20" s="167">
        <v>0</v>
      </c>
      <c r="CF20" s="167">
        <v>0</v>
      </c>
      <c r="CG20" s="167">
        <v>0</v>
      </c>
      <c r="CH20" s="167">
        <v>1434954</v>
      </c>
      <c r="CI20" s="166" t="e">
        <f t="shared" si="2"/>
        <v>#VALUE!</v>
      </c>
      <c r="CJ20" s="168">
        <f t="shared" si="2"/>
        <v>45473</v>
      </c>
      <c r="CK20" s="168">
        <f t="shared" si="2"/>
        <v>0</v>
      </c>
      <c r="CL20" s="168">
        <f t="shared" si="2"/>
        <v>1365335</v>
      </c>
      <c r="CM20" s="168">
        <f t="shared" si="2"/>
        <v>0</v>
      </c>
      <c r="CN20" s="168">
        <f t="shared" si="2"/>
        <v>69619</v>
      </c>
      <c r="CO20" s="168">
        <f t="shared" si="2"/>
        <v>0</v>
      </c>
      <c r="CP20" s="168">
        <f t="shared" si="2"/>
        <v>0</v>
      </c>
      <c r="CQ20" s="168">
        <f t="shared" si="2"/>
        <v>0</v>
      </c>
      <c r="CR20" s="168">
        <f t="shared" si="2"/>
        <v>0</v>
      </c>
      <c r="CS20" s="168">
        <f t="shared" si="2"/>
        <v>0</v>
      </c>
      <c r="CT20" s="168">
        <f t="shared" si="2"/>
        <v>0</v>
      </c>
      <c r="CU20" s="168">
        <f t="shared" si="2"/>
        <v>0</v>
      </c>
      <c r="CV20" s="168">
        <f t="shared" si="2"/>
        <v>0</v>
      </c>
      <c r="CW20" s="168">
        <f t="shared" si="2"/>
        <v>0</v>
      </c>
      <c r="CX20" s="168">
        <f t="shared" si="2"/>
        <v>0</v>
      </c>
      <c r="CY20" s="168">
        <f t="shared" si="4"/>
        <v>0</v>
      </c>
      <c r="CZ20" s="168">
        <f t="shared" si="4"/>
        <v>0</v>
      </c>
      <c r="DA20" s="168">
        <f t="shared" si="4"/>
        <v>0</v>
      </c>
      <c r="DB20" s="168">
        <f t="shared" si="4"/>
        <v>0</v>
      </c>
      <c r="DC20" s="168">
        <f t="shared" si="4"/>
        <v>0</v>
      </c>
      <c r="DD20" s="168">
        <f t="shared" si="4"/>
        <v>0</v>
      </c>
      <c r="DE20" s="168">
        <f t="shared" si="4"/>
        <v>0</v>
      </c>
      <c r="DF20" s="168">
        <f t="shared" si="4"/>
        <v>0</v>
      </c>
      <c r="DG20" s="168">
        <f t="shared" si="4"/>
        <v>0</v>
      </c>
      <c r="DH20" s="168">
        <f t="shared" si="4"/>
        <v>0</v>
      </c>
      <c r="DI20" s="168">
        <f t="shared" si="4"/>
        <v>0</v>
      </c>
      <c r="DJ20" s="168">
        <f t="shared" si="4"/>
        <v>0</v>
      </c>
      <c r="DK20" s="168">
        <f t="shared" si="4"/>
        <v>0</v>
      </c>
      <c r="DL20" s="168">
        <f t="shared" si="4"/>
        <v>0</v>
      </c>
      <c r="DM20" s="168">
        <f t="shared" si="4"/>
        <v>0</v>
      </c>
      <c r="DN20" s="168">
        <f t="shared" si="4"/>
        <v>0</v>
      </c>
      <c r="DO20" s="168">
        <f t="shared" si="5"/>
        <v>0</v>
      </c>
      <c r="DP20" s="168">
        <f t="shared" si="5"/>
        <v>0</v>
      </c>
      <c r="DQ20" s="168">
        <f t="shared" si="5"/>
        <v>0</v>
      </c>
      <c r="DR20" s="168">
        <f t="shared" si="5"/>
        <v>0</v>
      </c>
      <c r="DS20" s="168">
        <f t="shared" si="5"/>
        <v>0</v>
      </c>
      <c r="DT20" s="168">
        <f t="shared" si="5"/>
        <v>0</v>
      </c>
      <c r="DU20" s="168">
        <f t="shared" si="5"/>
        <v>0</v>
      </c>
      <c r="DV20" s="168">
        <f t="shared" si="5"/>
        <v>1434954</v>
      </c>
      <c r="DW20" s="168">
        <f t="shared" si="5"/>
        <v>0</v>
      </c>
      <c r="DX20" s="168">
        <f t="shared" si="5"/>
        <v>0</v>
      </c>
      <c r="DY20" s="168">
        <f t="shared" si="5"/>
        <v>0</v>
      </c>
      <c r="DZ20" s="168">
        <f t="shared" si="5"/>
        <v>1434954</v>
      </c>
      <c r="EA20" s="168">
        <f t="shared" si="5"/>
        <v>1365335</v>
      </c>
      <c r="EB20" s="168">
        <f t="shared" si="5"/>
        <v>0</v>
      </c>
      <c r="EC20" s="168">
        <f t="shared" si="5"/>
        <v>69619</v>
      </c>
      <c r="ED20" s="168">
        <f t="shared" si="5"/>
        <v>0</v>
      </c>
      <c r="EE20" s="168">
        <f t="shared" si="6"/>
        <v>0</v>
      </c>
      <c r="EF20" s="168">
        <f t="shared" si="6"/>
        <v>0</v>
      </c>
      <c r="EG20" s="168">
        <f t="shared" si="6"/>
        <v>0</v>
      </c>
      <c r="EH20" s="168">
        <f t="shared" si="6"/>
        <v>0</v>
      </c>
      <c r="EI20" s="168">
        <f t="shared" si="6"/>
        <v>0</v>
      </c>
      <c r="EJ20" s="168">
        <f t="shared" si="6"/>
        <v>0</v>
      </c>
      <c r="EK20" s="168">
        <f t="shared" si="6"/>
        <v>0</v>
      </c>
      <c r="EL20" s="168">
        <f t="shared" si="6"/>
        <v>0</v>
      </c>
      <c r="EM20" s="168">
        <f t="shared" si="6"/>
        <v>0</v>
      </c>
      <c r="EN20" s="168">
        <f t="shared" si="6"/>
        <v>0</v>
      </c>
      <c r="EO20" s="168">
        <f t="shared" si="6"/>
        <v>0</v>
      </c>
      <c r="EP20" s="168">
        <f t="shared" si="6"/>
        <v>0</v>
      </c>
      <c r="EQ20" s="168">
        <f t="shared" si="6"/>
        <v>0</v>
      </c>
      <c r="ER20" s="168">
        <f t="shared" si="6"/>
        <v>0</v>
      </c>
      <c r="ES20" s="168">
        <f t="shared" si="6"/>
        <v>0</v>
      </c>
      <c r="ET20" s="168">
        <f t="shared" si="6"/>
        <v>0</v>
      </c>
      <c r="EU20" s="168">
        <f t="shared" si="7"/>
        <v>0</v>
      </c>
      <c r="EV20" s="168">
        <f t="shared" si="3"/>
        <v>0</v>
      </c>
      <c r="EW20" s="168">
        <f t="shared" si="3"/>
        <v>0</v>
      </c>
      <c r="EX20" s="168">
        <f t="shared" si="3"/>
        <v>0</v>
      </c>
      <c r="EY20" s="168">
        <f t="shared" si="3"/>
        <v>0</v>
      </c>
      <c r="EZ20" s="168">
        <f t="shared" si="8"/>
        <v>0</v>
      </c>
      <c r="FA20" s="168">
        <f t="shared" si="8"/>
        <v>0</v>
      </c>
      <c r="FB20" s="168">
        <f t="shared" si="8"/>
        <v>0</v>
      </c>
      <c r="FC20" s="168">
        <f t="shared" si="8"/>
        <v>0</v>
      </c>
      <c r="FD20" s="168">
        <f t="shared" si="8"/>
        <v>0</v>
      </c>
      <c r="FE20" s="168">
        <f t="shared" si="8"/>
        <v>0</v>
      </c>
      <c r="FF20" s="168">
        <f t="shared" si="8"/>
        <v>0</v>
      </c>
      <c r="FG20" s="168">
        <f t="shared" si="8"/>
        <v>0</v>
      </c>
      <c r="FH20" s="168">
        <f t="shared" si="8"/>
        <v>0</v>
      </c>
      <c r="FI20" s="168">
        <f t="shared" si="8"/>
        <v>0</v>
      </c>
      <c r="FJ20" s="168">
        <f t="shared" si="8"/>
        <v>0</v>
      </c>
      <c r="FK20" s="168">
        <f t="shared" si="8"/>
        <v>1434954</v>
      </c>
      <c r="FL20" s="168">
        <f t="shared" si="8"/>
        <v>0</v>
      </c>
      <c r="FM20" s="168">
        <f t="shared" si="8"/>
        <v>0</v>
      </c>
      <c r="FN20" s="168">
        <f t="shared" si="8"/>
        <v>0</v>
      </c>
    </row>
    <row r="21" spans="1:170" ht="13.8" x14ac:dyDescent="0.25">
      <c r="A21" s="163" t="s">
        <v>157</v>
      </c>
      <c r="B21" s="163" t="s">
        <v>155</v>
      </c>
      <c r="C21" s="164">
        <v>45473</v>
      </c>
      <c r="D21" s="170">
        <v>0</v>
      </c>
      <c r="E21" s="167">
        <v>1102962</v>
      </c>
      <c r="F21" s="167">
        <v>0</v>
      </c>
      <c r="G21" s="167">
        <v>60971</v>
      </c>
      <c r="H21" s="167">
        <v>0</v>
      </c>
      <c r="I21" s="167">
        <v>0</v>
      </c>
      <c r="J21" s="167">
        <v>0</v>
      </c>
      <c r="K21" s="167">
        <v>0</v>
      </c>
      <c r="L21" s="167">
        <v>0</v>
      </c>
      <c r="M21" s="167">
        <v>0</v>
      </c>
      <c r="N21" s="167">
        <v>0</v>
      </c>
      <c r="O21" s="167">
        <v>0</v>
      </c>
      <c r="P21" s="167">
        <v>0</v>
      </c>
      <c r="Q21" s="167">
        <v>0</v>
      </c>
      <c r="R21" s="167">
        <v>0</v>
      </c>
      <c r="S21" s="167">
        <v>0</v>
      </c>
      <c r="T21" s="167">
        <v>0</v>
      </c>
      <c r="U21" s="167">
        <v>0</v>
      </c>
      <c r="V21" s="167">
        <v>0</v>
      </c>
      <c r="W21" s="167">
        <v>0</v>
      </c>
      <c r="X21" s="167">
        <v>0</v>
      </c>
      <c r="Y21" s="167">
        <v>0</v>
      </c>
      <c r="Z21" s="167">
        <v>0</v>
      </c>
      <c r="AA21" s="167">
        <v>0</v>
      </c>
      <c r="AB21" s="167">
        <v>0</v>
      </c>
      <c r="AC21" s="167">
        <v>0</v>
      </c>
      <c r="AD21" s="167">
        <v>0</v>
      </c>
      <c r="AE21" s="167">
        <v>0</v>
      </c>
      <c r="AF21" s="167">
        <v>0</v>
      </c>
      <c r="AG21" s="167">
        <v>0</v>
      </c>
      <c r="AH21" s="167">
        <v>0</v>
      </c>
      <c r="AI21" s="167">
        <v>0</v>
      </c>
      <c r="AJ21" s="167">
        <v>0</v>
      </c>
      <c r="AK21" s="167">
        <v>0</v>
      </c>
      <c r="AL21" s="167">
        <v>0</v>
      </c>
      <c r="AM21" s="167">
        <v>0</v>
      </c>
      <c r="AN21" s="167">
        <v>0</v>
      </c>
      <c r="AO21" s="167">
        <v>1163933</v>
      </c>
      <c r="AP21" s="167">
        <v>0</v>
      </c>
      <c r="AQ21" s="167">
        <v>0</v>
      </c>
      <c r="AR21" s="167">
        <v>0</v>
      </c>
      <c r="AS21" s="167">
        <v>1163933</v>
      </c>
      <c r="AT21" s="167">
        <v>1102962</v>
      </c>
      <c r="AU21" s="167">
        <v>0</v>
      </c>
      <c r="AV21" s="167">
        <v>60971</v>
      </c>
      <c r="AW21" s="167">
        <v>0</v>
      </c>
      <c r="AX21" s="167">
        <v>0</v>
      </c>
      <c r="AY21" s="167">
        <v>0</v>
      </c>
      <c r="AZ21" s="167">
        <v>0</v>
      </c>
      <c r="BA21" s="167">
        <v>0</v>
      </c>
      <c r="BB21" s="167">
        <v>0</v>
      </c>
      <c r="BC21" s="167">
        <v>0</v>
      </c>
      <c r="BD21" s="167">
        <v>0</v>
      </c>
      <c r="BE21" s="167">
        <v>0</v>
      </c>
      <c r="BF21" s="167">
        <v>0</v>
      </c>
      <c r="BG21" s="167">
        <v>0</v>
      </c>
      <c r="BH21" s="167">
        <v>0</v>
      </c>
      <c r="BI21" s="167">
        <v>0</v>
      </c>
      <c r="BJ21" s="167">
        <v>0</v>
      </c>
      <c r="BK21" s="167">
        <v>0</v>
      </c>
      <c r="BL21" s="167">
        <v>0</v>
      </c>
      <c r="BM21" s="167">
        <v>0</v>
      </c>
      <c r="BN21" s="167">
        <v>0</v>
      </c>
      <c r="BO21" s="167">
        <v>0</v>
      </c>
      <c r="BP21" s="167">
        <v>0</v>
      </c>
      <c r="BQ21" s="167">
        <v>0</v>
      </c>
      <c r="BR21" s="167">
        <v>0</v>
      </c>
      <c r="BS21" s="167">
        <v>0</v>
      </c>
      <c r="BT21" s="167">
        <v>0</v>
      </c>
      <c r="BU21" s="167">
        <v>0</v>
      </c>
      <c r="BV21" s="167">
        <v>0</v>
      </c>
      <c r="BW21" s="167">
        <v>0</v>
      </c>
      <c r="BX21" s="167">
        <v>0</v>
      </c>
      <c r="BY21" s="167">
        <v>0</v>
      </c>
      <c r="BZ21" s="167">
        <v>0</v>
      </c>
      <c r="CA21" s="167">
        <v>0</v>
      </c>
      <c r="CB21" s="167">
        <v>0</v>
      </c>
      <c r="CC21" s="167">
        <v>0</v>
      </c>
      <c r="CD21" s="167">
        <v>1163933</v>
      </c>
      <c r="CE21" s="167">
        <v>0</v>
      </c>
      <c r="CF21" s="167">
        <v>0</v>
      </c>
      <c r="CG21" s="167">
        <v>0</v>
      </c>
      <c r="CH21" s="167">
        <v>1163933</v>
      </c>
      <c r="CI21" s="166" t="e">
        <f t="shared" si="2"/>
        <v>#VALUE!</v>
      </c>
      <c r="CJ21" s="168">
        <f t="shared" si="2"/>
        <v>45473</v>
      </c>
      <c r="CK21" s="168">
        <f t="shared" si="2"/>
        <v>0</v>
      </c>
      <c r="CL21" s="168">
        <f t="shared" si="2"/>
        <v>1102962</v>
      </c>
      <c r="CM21" s="168">
        <f t="shared" si="2"/>
        <v>0</v>
      </c>
      <c r="CN21" s="168">
        <f t="shared" si="2"/>
        <v>60971</v>
      </c>
      <c r="CO21" s="168">
        <f t="shared" si="2"/>
        <v>0</v>
      </c>
      <c r="CP21" s="168">
        <f t="shared" si="2"/>
        <v>0</v>
      </c>
      <c r="CQ21" s="168">
        <f t="shared" si="2"/>
        <v>0</v>
      </c>
      <c r="CR21" s="168">
        <f t="shared" ref="CR21:DG37" si="9">VALUE(K21)</f>
        <v>0</v>
      </c>
      <c r="CS21" s="168">
        <f t="shared" si="9"/>
        <v>0</v>
      </c>
      <c r="CT21" s="168">
        <f t="shared" si="9"/>
        <v>0</v>
      </c>
      <c r="CU21" s="168">
        <f t="shared" si="9"/>
        <v>0</v>
      </c>
      <c r="CV21" s="168">
        <f t="shared" si="9"/>
        <v>0</v>
      </c>
      <c r="CW21" s="168">
        <f t="shared" si="9"/>
        <v>0</v>
      </c>
      <c r="CX21" s="168">
        <f t="shared" si="9"/>
        <v>0</v>
      </c>
      <c r="CY21" s="168">
        <f t="shared" si="4"/>
        <v>0</v>
      </c>
      <c r="CZ21" s="168">
        <f t="shared" si="4"/>
        <v>0</v>
      </c>
      <c r="DA21" s="168">
        <f t="shared" si="4"/>
        <v>0</v>
      </c>
      <c r="DB21" s="168">
        <f t="shared" si="4"/>
        <v>0</v>
      </c>
      <c r="DC21" s="168">
        <f t="shared" si="4"/>
        <v>0</v>
      </c>
      <c r="DD21" s="168">
        <f t="shared" si="4"/>
        <v>0</v>
      </c>
      <c r="DE21" s="168">
        <f t="shared" si="4"/>
        <v>0</v>
      </c>
      <c r="DF21" s="168">
        <f t="shared" si="4"/>
        <v>0</v>
      </c>
      <c r="DG21" s="168">
        <f t="shared" si="4"/>
        <v>0</v>
      </c>
      <c r="DH21" s="168">
        <f t="shared" si="4"/>
        <v>0</v>
      </c>
      <c r="DI21" s="168">
        <f t="shared" si="4"/>
        <v>0</v>
      </c>
      <c r="DJ21" s="168">
        <f t="shared" si="4"/>
        <v>0</v>
      </c>
      <c r="DK21" s="168">
        <f t="shared" si="4"/>
        <v>0</v>
      </c>
      <c r="DL21" s="168">
        <f t="shared" si="4"/>
        <v>0</v>
      </c>
      <c r="DM21" s="168">
        <f t="shared" si="4"/>
        <v>0</v>
      </c>
      <c r="DN21" s="168">
        <f t="shared" ref="DN21:EC37" si="10">VALUE(AG21)</f>
        <v>0</v>
      </c>
      <c r="DO21" s="168">
        <f t="shared" si="5"/>
        <v>0</v>
      </c>
      <c r="DP21" s="168">
        <f t="shared" si="5"/>
        <v>0</v>
      </c>
      <c r="DQ21" s="168">
        <f t="shared" si="5"/>
        <v>0</v>
      </c>
      <c r="DR21" s="168">
        <f t="shared" si="5"/>
        <v>0</v>
      </c>
      <c r="DS21" s="168">
        <f t="shared" si="5"/>
        <v>0</v>
      </c>
      <c r="DT21" s="168">
        <f t="shared" si="5"/>
        <v>0</v>
      </c>
      <c r="DU21" s="168">
        <f t="shared" si="5"/>
        <v>0</v>
      </c>
      <c r="DV21" s="168">
        <f t="shared" si="5"/>
        <v>1163933</v>
      </c>
      <c r="DW21" s="168">
        <f t="shared" si="5"/>
        <v>0</v>
      </c>
      <c r="DX21" s="168">
        <f t="shared" si="5"/>
        <v>0</v>
      </c>
      <c r="DY21" s="168">
        <f t="shared" si="5"/>
        <v>0</v>
      </c>
      <c r="DZ21" s="168">
        <f t="shared" si="5"/>
        <v>1163933</v>
      </c>
      <c r="EA21" s="168">
        <f t="shared" si="5"/>
        <v>1102962</v>
      </c>
      <c r="EB21" s="168">
        <f t="shared" si="5"/>
        <v>0</v>
      </c>
      <c r="EC21" s="168">
        <f t="shared" si="5"/>
        <v>60971</v>
      </c>
      <c r="ED21" s="168">
        <f t="shared" ref="ED21:ES37" si="11">VALUE(AW21)</f>
        <v>0</v>
      </c>
      <c r="EE21" s="168">
        <f t="shared" si="6"/>
        <v>0</v>
      </c>
      <c r="EF21" s="168">
        <f t="shared" si="6"/>
        <v>0</v>
      </c>
      <c r="EG21" s="168">
        <f t="shared" si="6"/>
        <v>0</v>
      </c>
      <c r="EH21" s="168">
        <f t="shared" si="6"/>
        <v>0</v>
      </c>
      <c r="EI21" s="168">
        <f t="shared" si="6"/>
        <v>0</v>
      </c>
      <c r="EJ21" s="168">
        <f t="shared" si="6"/>
        <v>0</v>
      </c>
      <c r="EK21" s="168">
        <f t="shared" si="6"/>
        <v>0</v>
      </c>
      <c r="EL21" s="168">
        <f t="shared" si="6"/>
        <v>0</v>
      </c>
      <c r="EM21" s="168">
        <f t="shared" si="6"/>
        <v>0</v>
      </c>
      <c r="EN21" s="168">
        <f t="shared" si="6"/>
        <v>0</v>
      </c>
      <c r="EO21" s="168">
        <f t="shared" si="6"/>
        <v>0</v>
      </c>
      <c r="EP21" s="168">
        <f t="shared" si="6"/>
        <v>0</v>
      </c>
      <c r="EQ21" s="168">
        <f t="shared" si="6"/>
        <v>0</v>
      </c>
      <c r="ER21" s="168">
        <f t="shared" si="6"/>
        <v>0</v>
      </c>
      <c r="ES21" s="168">
        <f t="shared" si="6"/>
        <v>0</v>
      </c>
      <c r="ET21" s="168">
        <f t="shared" ref="ET21:ET57" si="12">VALUE(BM21)</f>
        <v>0</v>
      </c>
      <c r="EU21" s="168">
        <f t="shared" si="7"/>
        <v>0</v>
      </c>
      <c r="EV21" s="168">
        <f t="shared" si="3"/>
        <v>0</v>
      </c>
      <c r="EW21" s="168">
        <f t="shared" si="3"/>
        <v>0</v>
      </c>
      <c r="EX21" s="168">
        <f t="shared" si="3"/>
        <v>0</v>
      </c>
      <c r="EY21" s="168">
        <f t="shared" si="3"/>
        <v>0</v>
      </c>
      <c r="EZ21" s="168">
        <f t="shared" si="8"/>
        <v>0</v>
      </c>
      <c r="FA21" s="168">
        <f t="shared" si="8"/>
        <v>0</v>
      </c>
      <c r="FB21" s="168">
        <f t="shared" si="8"/>
        <v>0</v>
      </c>
      <c r="FC21" s="168">
        <f t="shared" si="8"/>
        <v>0</v>
      </c>
      <c r="FD21" s="168">
        <f t="shared" si="8"/>
        <v>0</v>
      </c>
      <c r="FE21" s="168">
        <f t="shared" si="8"/>
        <v>0</v>
      </c>
      <c r="FF21" s="168">
        <f t="shared" si="8"/>
        <v>0</v>
      </c>
      <c r="FG21" s="168">
        <f t="shared" si="8"/>
        <v>0</v>
      </c>
      <c r="FH21" s="168">
        <f t="shared" si="8"/>
        <v>0</v>
      </c>
      <c r="FI21" s="168">
        <f t="shared" si="8"/>
        <v>0</v>
      </c>
      <c r="FJ21" s="168">
        <f t="shared" si="8"/>
        <v>0</v>
      </c>
      <c r="FK21" s="168">
        <f t="shared" si="8"/>
        <v>1163933</v>
      </c>
      <c r="FL21" s="168">
        <f t="shared" si="8"/>
        <v>0</v>
      </c>
      <c r="FM21" s="168">
        <f t="shared" si="8"/>
        <v>0</v>
      </c>
      <c r="FN21" s="168">
        <f t="shared" si="8"/>
        <v>0</v>
      </c>
    </row>
    <row r="22" spans="1:170" ht="13.8" x14ac:dyDescent="0.25">
      <c r="A22" s="163" t="s">
        <v>158</v>
      </c>
      <c r="B22" s="163" t="s">
        <v>159</v>
      </c>
      <c r="C22" s="164">
        <v>45473</v>
      </c>
      <c r="D22" s="170">
        <v>0</v>
      </c>
      <c r="E22" s="167">
        <v>632745.6</v>
      </c>
      <c r="F22" s="167">
        <v>59349.08</v>
      </c>
      <c r="G22" s="167">
        <v>0</v>
      </c>
      <c r="H22" s="167">
        <v>0</v>
      </c>
      <c r="I22" s="167">
        <v>0</v>
      </c>
      <c r="J22" s="167">
        <v>0</v>
      </c>
      <c r="K22" s="167">
        <v>0</v>
      </c>
      <c r="L22" s="167">
        <v>0</v>
      </c>
      <c r="M22" s="167">
        <v>0</v>
      </c>
      <c r="N22" s="167">
        <v>0</v>
      </c>
      <c r="O22" s="167">
        <v>0</v>
      </c>
      <c r="P22" s="167">
        <v>0</v>
      </c>
      <c r="Q22" s="167">
        <v>0</v>
      </c>
      <c r="R22" s="167">
        <v>0</v>
      </c>
      <c r="S22" s="167">
        <v>0</v>
      </c>
      <c r="T22" s="167">
        <v>0</v>
      </c>
      <c r="U22" s="167">
        <v>0</v>
      </c>
      <c r="V22" s="167">
        <v>0</v>
      </c>
      <c r="W22" s="167">
        <v>0</v>
      </c>
      <c r="X22" s="167">
        <v>0</v>
      </c>
      <c r="Y22" s="167">
        <v>0</v>
      </c>
      <c r="Z22" s="167">
        <v>0</v>
      </c>
      <c r="AA22" s="167">
        <v>0</v>
      </c>
      <c r="AB22" s="167">
        <v>0</v>
      </c>
      <c r="AC22" s="167">
        <v>0</v>
      </c>
      <c r="AD22" s="167">
        <v>0</v>
      </c>
      <c r="AE22" s="167">
        <v>0</v>
      </c>
      <c r="AF22" s="167">
        <v>0</v>
      </c>
      <c r="AG22" s="167">
        <v>0</v>
      </c>
      <c r="AH22" s="167">
        <v>0</v>
      </c>
      <c r="AI22" s="167">
        <v>0</v>
      </c>
      <c r="AJ22" s="167">
        <v>0</v>
      </c>
      <c r="AK22" s="167">
        <v>0</v>
      </c>
      <c r="AL22" s="167">
        <v>0</v>
      </c>
      <c r="AM22" s="167">
        <v>0</v>
      </c>
      <c r="AN22" s="167">
        <v>0</v>
      </c>
      <c r="AO22" s="167">
        <v>692094.68</v>
      </c>
      <c r="AP22" s="167">
        <v>0</v>
      </c>
      <c r="AQ22" s="167">
        <v>0</v>
      </c>
      <c r="AR22" s="167">
        <v>0</v>
      </c>
      <c r="AS22" s="167">
        <v>692094.68</v>
      </c>
      <c r="AT22" s="167">
        <v>632746</v>
      </c>
      <c r="AU22" s="167">
        <v>59349.08</v>
      </c>
      <c r="AV22" s="167">
        <v>0</v>
      </c>
      <c r="AW22" s="167">
        <v>0</v>
      </c>
      <c r="AX22" s="167">
        <v>0</v>
      </c>
      <c r="AY22" s="167">
        <v>0</v>
      </c>
      <c r="AZ22" s="167">
        <v>0</v>
      </c>
      <c r="BA22" s="167">
        <v>0</v>
      </c>
      <c r="BB22" s="167">
        <v>0</v>
      </c>
      <c r="BC22" s="167">
        <v>0</v>
      </c>
      <c r="BD22" s="167">
        <v>0</v>
      </c>
      <c r="BE22" s="167">
        <v>0</v>
      </c>
      <c r="BF22" s="167">
        <v>0</v>
      </c>
      <c r="BG22" s="167">
        <v>0</v>
      </c>
      <c r="BH22" s="167">
        <v>0</v>
      </c>
      <c r="BI22" s="167">
        <v>0</v>
      </c>
      <c r="BJ22" s="167">
        <v>0</v>
      </c>
      <c r="BK22" s="167">
        <v>0</v>
      </c>
      <c r="BL22" s="167">
        <v>0</v>
      </c>
      <c r="BM22" s="167">
        <v>0</v>
      </c>
      <c r="BN22" s="167">
        <v>0</v>
      </c>
      <c r="BO22" s="167">
        <v>0</v>
      </c>
      <c r="BP22" s="167">
        <v>0</v>
      </c>
      <c r="BQ22" s="167">
        <v>0</v>
      </c>
      <c r="BR22" s="167">
        <v>0</v>
      </c>
      <c r="BS22" s="167">
        <v>0</v>
      </c>
      <c r="BT22" s="167">
        <v>0</v>
      </c>
      <c r="BU22" s="167">
        <v>0</v>
      </c>
      <c r="BV22" s="167">
        <v>0</v>
      </c>
      <c r="BW22" s="167">
        <v>0</v>
      </c>
      <c r="BX22" s="167">
        <v>0</v>
      </c>
      <c r="BY22" s="167">
        <v>0</v>
      </c>
      <c r="BZ22" s="167">
        <v>0</v>
      </c>
      <c r="CA22" s="167">
        <v>0</v>
      </c>
      <c r="CB22" s="167">
        <v>0</v>
      </c>
      <c r="CC22" s="167">
        <v>0</v>
      </c>
      <c r="CD22" s="167">
        <v>692095.08</v>
      </c>
      <c r="CE22" s="167">
        <v>0</v>
      </c>
      <c r="CF22" s="167">
        <v>0</v>
      </c>
      <c r="CG22" s="167">
        <v>0</v>
      </c>
      <c r="CH22" s="167">
        <v>692095.08</v>
      </c>
      <c r="CI22" s="166" t="e">
        <f t="shared" ref="CI22:CX44" si="13">VALUE(B22)</f>
        <v>#VALUE!</v>
      </c>
      <c r="CJ22" s="168">
        <f t="shared" si="13"/>
        <v>45473</v>
      </c>
      <c r="CK22" s="168">
        <f t="shared" si="13"/>
        <v>0</v>
      </c>
      <c r="CL22" s="168">
        <f t="shared" si="13"/>
        <v>632745.6</v>
      </c>
      <c r="CM22" s="168">
        <f t="shared" si="13"/>
        <v>59349.08</v>
      </c>
      <c r="CN22" s="168">
        <f t="shared" si="13"/>
        <v>0</v>
      </c>
      <c r="CO22" s="168">
        <f t="shared" si="13"/>
        <v>0</v>
      </c>
      <c r="CP22" s="168">
        <f t="shared" si="13"/>
        <v>0</v>
      </c>
      <c r="CQ22" s="168">
        <f t="shared" si="13"/>
        <v>0</v>
      </c>
      <c r="CR22" s="168">
        <f t="shared" si="9"/>
        <v>0</v>
      </c>
      <c r="CS22" s="168">
        <f t="shared" si="9"/>
        <v>0</v>
      </c>
      <c r="CT22" s="168">
        <f t="shared" si="9"/>
        <v>0</v>
      </c>
      <c r="CU22" s="168">
        <f t="shared" si="9"/>
        <v>0</v>
      </c>
      <c r="CV22" s="168">
        <f t="shared" si="9"/>
        <v>0</v>
      </c>
      <c r="CW22" s="168">
        <f t="shared" si="9"/>
        <v>0</v>
      </c>
      <c r="CX22" s="168">
        <f t="shared" si="9"/>
        <v>0</v>
      </c>
      <c r="CY22" s="168">
        <f t="shared" si="9"/>
        <v>0</v>
      </c>
      <c r="CZ22" s="168">
        <f t="shared" si="9"/>
        <v>0</v>
      </c>
      <c r="DA22" s="168">
        <f t="shared" si="9"/>
        <v>0</v>
      </c>
      <c r="DB22" s="168">
        <f t="shared" si="9"/>
        <v>0</v>
      </c>
      <c r="DC22" s="168">
        <f t="shared" si="9"/>
        <v>0</v>
      </c>
      <c r="DD22" s="168">
        <f t="shared" si="9"/>
        <v>0</v>
      </c>
      <c r="DE22" s="168">
        <f t="shared" si="9"/>
        <v>0</v>
      </c>
      <c r="DF22" s="168">
        <f t="shared" si="9"/>
        <v>0</v>
      </c>
      <c r="DG22" s="168">
        <f t="shared" si="9"/>
        <v>0</v>
      </c>
      <c r="DH22" s="168">
        <f t="shared" ref="DH22:DW47" si="14">VALUE(AA22)</f>
        <v>0</v>
      </c>
      <c r="DI22" s="168">
        <f t="shared" si="14"/>
        <v>0</v>
      </c>
      <c r="DJ22" s="168">
        <f t="shared" si="14"/>
        <v>0</v>
      </c>
      <c r="DK22" s="168">
        <f t="shared" si="14"/>
        <v>0</v>
      </c>
      <c r="DL22" s="168">
        <f t="shared" si="14"/>
        <v>0</v>
      </c>
      <c r="DM22" s="168">
        <f t="shared" si="14"/>
        <v>0</v>
      </c>
      <c r="DN22" s="168">
        <f t="shared" si="10"/>
        <v>0</v>
      </c>
      <c r="DO22" s="168">
        <f t="shared" si="10"/>
        <v>0</v>
      </c>
      <c r="DP22" s="168">
        <f t="shared" si="10"/>
        <v>0</v>
      </c>
      <c r="DQ22" s="168">
        <f t="shared" si="10"/>
        <v>0</v>
      </c>
      <c r="DR22" s="168">
        <f t="shared" si="10"/>
        <v>0</v>
      </c>
      <c r="DS22" s="168">
        <f t="shared" si="10"/>
        <v>0</v>
      </c>
      <c r="DT22" s="168">
        <f t="shared" si="10"/>
        <v>0</v>
      </c>
      <c r="DU22" s="168">
        <f t="shared" si="10"/>
        <v>0</v>
      </c>
      <c r="DV22" s="168">
        <f t="shared" si="10"/>
        <v>692094.68</v>
      </c>
      <c r="DW22" s="168">
        <f t="shared" si="10"/>
        <v>0</v>
      </c>
      <c r="DX22" s="168">
        <f t="shared" si="10"/>
        <v>0</v>
      </c>
      <c r="DY22" s="168">
        <f t="shared" si="10"/>
        <v>0</v>
      </c>
      <c r="DZ22" s="168">
        <f t="shared" si="10"/>
        <v>692094.68</v>
      </c>
      <c r="EA22" s="168">
        <f t="shared" si="10"/>
        <v>632746</v>
      </c>
      <c r="EB22" s="168">
        <f t="shared" si="10"/>
        <v>59349.08</v>
      </c>
      <c r="EC22" s="168">
        <f t="shared" si="10"/>
        <v>0</v>
      </c>
      <c r="ED22" s="168">
        <f t="shared" si="11"/>
        <v>0</v>
      </c>
      <c r="EE22" s="168">
        <f t="shared" si="11"/>
        <v>0</v>
      </c>
      <c r="EF22" s="168">
        <f t="shared" si="11"/>
        <v>0</v>
      </c>
      <c r="EG22" s="168">
        <f t="shared" si="11"/>
        <v>0</v>
      </c>
      <c r="EH22" s="168">
        <f t="shared" si="11"/>
        <v>0</v>
      </c>
      <c r="EI22" s="168">
        <f t="shared" si="11"/>
        <v>0</v>
      </c>
      <c r="EJ22" s="168">
        <f t="shared" si="11"/>
        <v>0</v>
      </c>
      <c r="EK22" s="168">
        <f t="shared" si="11"/>
        <v>0</v>
      </c>
      <c r="EL22" s="168">
        <f t="shared" si="11"/>
        <v>0</v>
      </c>
      <c r="EM22" s="168">
        <f t="shared" si="11"/>
        <v>0</v>
      </c>
      <c r="EN22" s="168">
        <f t="shared" si="11"/>
        <v>0</v>
      </c>
      <c r="EO22" s="168">
        <f t="shared" si="11"/>
        <v>0</v>
      </c>
      <c r="EP22" s="168">
        <f t="shared" si="11"/>
        <v>0</v>
      </c>
      <c r="EQ22" s="168">
        <f t="shared" si="11"/>
        <v>0</v>
      </c>
      <c r="ER22" s="168">
        <f t="shared" si="11"/>
        <v>0</v>
      </c>
      <c r="ES22" s="168">
        <f t="shared" si="11"/>
        <v>0</v>
      </c>
      <c r="ET22" s="168">
        <f t="shared" si="12"/>
        <v>0</v>
      </c>
      <c r="EU22" s="168">
        <f t="shared" si="7"/>
        <v>0</v>
      </c>
      <c r="EV22" s="168">
        <f t="shared" si="3"/>
        <v>0</v>
      </c>
      <c r="EW22" s="168">
        <f t="shared" si="3"/>
        <v>0</v>
      </c>
      <c r="EX22" s="168">
        <f t="shared" si="3"/>
        <v>0</v>
      </c>
      <c r="EY22" s="168">
        <f t="shared" si="3"/>
        <v>0</v>
      </c>
      <c r="EZ22" s="168">
        <f t="shared" si="8"/>
        <v>0</v>
      </c>
      <c r="FA22" s="168">
        <f t="shared" si="8"/>
        <v>0</v>
      </c>
      <c r="FB22" s="168">
        <f t="shared" si="8"/>
        <v>0</v>
      </c>
      <c r="FC22" s="168">
        <f t="shared" si="8"/>
        <v>0</v>
      </c>
      <c r="FD22" s="168">
        <f t="shared" si="8"/>
        <v>0</v>
      </c>
      <c r="FE22" s="168">
        <f t="shared" si="8"/>
        <v>0</v>
      </c>
      <c r="FF22" s="168">
        <f t="shared" si="8"/>
        <v>0</v>
      </c>
      <c r="FG22" s="168">
        <f t="shared" si="8"/>
        <v>0</v>
      </c>
      <c r="FH22" s="168">
        <f t="shared" si="8"/>
        <v>0</v>
      </c>
      <c r="FI22" s="168">
        <f t="shared" si="8"/>
        <v>0</v>
      </c>
      <c r="FJ22" s="168">
        <f t="shared" si="8"/>
        <v>0</v>
      </c>
      <c r="FK22" s="168">
        <f t="shared" si="8"/>
        <v>692095.08</v>
      </c>
      <c r="FL22" s="168">
        <f t="shared" si="8"/>
        <v>0</v>
      </c>
      <c r="FM22" s="168">
        <f t="shared" si="8"/>
        <v>0</v>
      </c>
      <c r="FN22" s="168">
        <f t="shared" si="8"/>
        <v>0</v>
      </c>
    </row>
    <row r="23" spans="1:170" ht="13.8" x14ac:dyDescent="0.25">
      <c r="A23" s="163" t="s">
        <v>160</v>
      </c>
      <c r="B23" s="163" t="s">
        <v>159</v>
      </c>
      <c r="C23" s="164">
        <v>45473</v>
      </c>
      <c r="D23" s="170">
        <v>0</v>
      </c>
      <c r="E23" s="167">
        <v>621803.66</v>
      </c>
      <c r="F23" s="167">
        <v>43434.54</v>
      </c>
      <c r="G23" s="167">
        <v>0</v>
      </c>
      <c r="H23" s="167">
        <v>0</v>
      </c>
      <c r="I23" s="167">
        <v>0</v>
      </c>
      <c r="J23" s="167">
        <v>0</v>
      </c>
      <c r="K23" s="167">
        <v>0</v>
      </c>
      <c r="L23" s="167">
        <v>0</v>
      </c>
      <c r="M23" s="167">
        <v>0</v>
      </c>
      <c r="N23" s="167">
        <v>0</v>
      </c>
      <c r="O23" s="167">
        <v>0</v>
      </c>
      <c r="P23" s="167">
        <v>0</v>
      </c>
      <c r="Q23" s="167">
        <v>0</v>
      </c>
      <c r="R23" s="167">
        <v>0</v>
      </c>
      <c r="S23" s="167">
        <v>0</v>
      </c>
      <c r="T23" s="167">
        <v>0</v>
      </c>
      <c r="U23" s="167">
        <v>0</v>
      </c>
      <c r="V23" s="167">
        <v>0</v>
      </c>
      <c r="W23" s="167">
        <v>0</v>
      </c>
      <c r="X23" s="167">
        <v>0</v>
      </c>
      <c r="Y23" s="167">
        <v>0</v>
      </c>
      <c r="Z23" s="167">
        <v>0</v>
      </c>
      <c r="AA23" s="167">
        <v>0</v>
      </c>
      <c r="AB23" s="167">
        <v>0</v>
      </c>
      <c r="AC23" s="167">
        <v>0</v>
      </c>
      <c r="AD23" s="167">
        <v>0</v>
      </c>
      <c r="AE23" s="167">
        <v>0</v>
      </c>
      <c r="AF23" s="167">
        <v>0</v>
      </c>
      <c r="AG23" s="167">
        <v>0</v>
      </c>
      <c r="AH23" s="167">
        <v>0</v>
      </c>
      <c r="AI23" s="167">
        <v>0</v>
      </c>
      <c r="AJ23" s="167">
        <v>0</v>
      </c>
      <c r="AK23" s="167">
        <v>0</v>
      </c>
      <c r="AL23" s="167">
        <v>0</v>
      </c>
      <c r="AM23" s="167">
        <v>0</v>
      </c>
      <c r="AN23" s="167">
        <v>0</v>
      </c>
      <c r="AO23" s="167">
        <v>665238.19999999995</v>
      </c>
      <c r="AP23" s="167">
        <v>0</v>
      </c>
      <c r="AQ23" s="167">
        <v>0</v>
      </c>
      <c r="AR23" s="167">
        <v>0</v>
      </c>
      <c r="AS23" s="167">
        <v>665238.19999999995</v>
      </c>
      <c r="AT23" s="167">
        <v>458768.66</v>
      </c>
      <c r="AU23" s="167">
        <v>43434.54</v>
      </c>
      <c r="AV23" s="167">
        <v>0</v>
      </c>
      <c r="AW23" s="167">
        <v>0</v>
      </c>
      <c r="AX23" s="167">
        <v>0</v>
      </c>
      <c r="AY23" s="167">
        <v>0</v>
      </c>
      <c r="AZ23" s="167">
        <v>0</v>
      </c>
      <c r="BA23" s="167">
        <v>0</v>
      </c>
      <c r="BB23" s="167">
        <v>0</v>
      </c>
      <c r="BC23" s="167">
        <v>0</v>
      </c>
      <c r="BD23" s="167">
        <v>0</v>
      </c>
      <c r="BE23" s="167">
        <v>0</v>
      </c>
      <c r="BF23" s="167">
        <v>0</v>
      </c>
      <c r="BG23" s="167">
        <v>0</v>
      </c>
      <c r="BH23" s="167">
        <v>0</v>
      </c>
      <c r="BI23" s="167">
        <v>0</v>
      </c>
      <c r="BJ23" s="167">
        <v>0</v>
      </c>
      <c r="BK23" s="167">
        <v>0</v>
      </c>
      <c r="BL23" s="167">
        <v>0</v>
      </c>
      <c r="BM23" s="167">
        <v>0</v>
      </c>
      <c r="BN23" s="167">
        <v>0</v>
      </c>
      <c r="BO23" s="167">
        <v>0</v>
      </c>
      <c r="BP23" s="167">
        <v>0</v>
      </c>
      <c r="BQ23" s="167">
        <v>0</v>
      </c>
      <c r="BR23" s="167">
        <v>0</v>
      </c>
      <c r="BS23" s="167">
        <v>0</v>
      </c>
      <c r="BT23" s="167">
        <v>0</v>
      </c>
      <c r="BU23" s="167">
        <v>0</v>
      </c>
      <c r="BV23" s="167">
        <v>0</v>
      </c>
      <c r="BW23" s="167">
        <v>0</v>
      </c>
      <c r="BX23" s="167">
        <v>0</v>
      </c>
      <c r="BY23" s="167">
        <v>0</v>
      </c>
      <c r="BZ23" s="167">
        <v>0</v>
      </c>
      <c r="CA23" s="167">
        <v>0</v>
      </c>
      <c r="CB23" s="167">
        <v>0</v>
      </c>
      <c r="CC23" s="167">
        <v>0</v>
      </c>
      <c r="CD23" s="167">
        <v>502203.2</v>
      </c>
      <c r="CE23" s="167">
        <v>0</v>
      </c>
      <c r="CF23" s="167">
        <v>0</v>
      </c>
      <c r="CG23" s="167">
        <v>0</v>
      </c>
      <c r="CH23" s="167">
        <v>502203.2</v>
      </c>
      <c r="CI23" s="166" t="e">
        <f t="shared" si="13"/>
        <v>#VALUE!</v>
      </c>
      <c r="CJ23" s="168">
        <f t="shared" si="13"/>
        <v>45473</v>
      </c>
      <c r="CK23" s="168">
        <f t="shared" si="13"/>
        <v>0</v>
      </c>
      <c r="CL23" s="168">
        <f t="shared" si="13"/>
        <v>621803.66</v>
      </c>
      <c r="CM23" s="168">
        <f t="shared" si="13"/>
        <v>43434.54</v>
      </c>
      <c r="CN23" s="168">
        <f t="shared" si="13"/>
        <v>0</v>
      </c>
      <c r="CO23" s="168">
        <f t="shared" si="13"/>
        <v>0</v>
      </c>
      <c r="CP23" s="168">
        <f t="shared" si="13"/>
        <v>0</v>
      </c>
      <c r="CQ23" s="168">
        <f t="shared" si="13"/>
        <v>0</v>
      </c>
      <c r="CR23" s="168">
        <f t="shared" si="9"/>
        <v>0</v>
      </c>
      <c r="CS23" s="168">
        <f t="shared" si="9"/>
        <v>0</v>
      </c>
      <c r="CT23" s="168">
        <f t="shared" si="9"/>
        <v>0</v>
      </c>
      <c r="CU23" s="168">
        <f t="shared" si="9"/>
        <v>0</v>
      </c>
      <c r="CV23" s="168">
        <f t="shared" si="9"/>
        <v>0</v>
      </c>
      <c r="CW23" s="168">
        <f t="shared" si="9"/>
        <v>0</v>
      </c>
      <c r="CX23" s="168">
        <f t="shared" si="9"/>
        <v>0</v>
      </c>
      <c r="CY23" s="168">
        <f t="shared" si="9"/>
        <v>0</v>
      </c>
      <c r="CZ23" s="168">
        <f t="shared" si="9"/>
        <v>0</v>
      </c>
      <c r="DA23" s="168">
        <f t="shared" si="9"/>
        <v>0</v>
      </c>
      <c r="DB23" s="168">
        <f t="shared" si="9"/>
        <v>0</v>
      </c>
      <c r="DC23" s="168">
        <f t="shared" si="9"/>
        <v>0</v>
      </c>
      <c r="DD23" s="168">
        <f t="shared" si="9"/>
        <v>0</v>
      </c>
      <c r="DE23" s="168">
        <f t="shared" si="9"/>
        <v>0</v>
      </c>
      <c r="DF23" s="168">
        <f t="shared" si="9"/>
        <v>0</v>
      </c>
      <c r="DG23" s="168">
        <f t="shared" si="9"/>
        <v>0</v>
      </c>
      <c r="DH23" s="168">
        <f t="shared" si="14"/>
        <v>0</v>
      </c>
      <c r="DI23" s="168">
        <f t="shared" si="14"/>
        <v>0</v>
      </c>
      <c r="DJ23" s="168">
        <f t="shared" si="14"/>
        <v>0</v>
      </c>
      <c r="DK23" s="168">
        <f t="shared" si="14"/>
        <v>0</v>
      </c>
      <c r="DL23" s="168">
        <f t="shared" si="14"/>
        <v>0</v>
      </c>
      <c r="DM23" s="168">
        <f t="shared" si="14"/>
        <v>0</v>
      </c>
      <c r="DN23" s="168">
        <f t="shared" si="10"/>
        <v>0</v>
      </c>
      <c r="DO23" s="168">
        <f t="shared" si="10"/>
        <v>0</v>
      </c>
      <c r="DP23" s="168">
        <f t="shared" si="10"/>
        <v>0</v>
      </c>
      <c r="DQ23" s="168">
        <f t="shared" si="10"/>
        <v>0</v>
      </c>
      <c r="DR23" s="168">
        <f t="shared" si="10"/>
        <v>0</v>
      </c>
      <c r="DS23" s="168">
        <f t="shared" si="10"/>
        <v>0</v>
      </c>
      <c r="DT23" s="168">
        <f t="shared" si="10"/>
        <v>0</v>
      </c>
      <c r="DU23" s="168">
        <f t="shared" si="10"/>
        <v>0</v>
      </c>
      <c r="DV23" s="168">
        <f t="shared" si="10"/>
        <v>665238.19999999995</v>
      </c>
      <c r="DW23" s="168">
        <f t="shared" si="10"/>
        <v>0</v>
      </c>
      <c r="DX23" s="168">
        <f t="shared" si="10"/>
        <v>0</v>
      </c>
      <c r="DY23" s="168">
        <f t="shared" si="10"/>
        <v>0</v>
      </c>
      <c r="DZ23" s="168">
        <f t="shared" si="10"/>
        <v>665238.19999999995</v>
      </c>
      <c r="EA23" s="168">
        <f t="shared" si="10"/>
        <v>458768.66</v>
      </c>
      <c r="EB23" s="168">
        <f t="shared" si="10"/>
        <v>43434.54</v>
      </c>
      <c r="EC23" s="168">
        <f t="shared" si="10"/>
        <v>0</v>
      </c>
      <c r="ED23" s="168">
        <f t="shared" si="11"/>
        <v>0</v>
      </c>
      <c r="EE23" s="168">
        <f t="shared" si="11"/>
        <v>0</v>
      </c>
      <c r="EF23" s="168">
        <f t="shared" si="11"/>
        <v>0</v>
      </c>
      <c r="EG23" s="168">
        <f t="shared" si="11"/>
        <v>0</v>
      </c>
      <c r="EH23" s="168">
        <f t="shared" si="11"/>
        <v>0</v>
      </c>
      <c r="EI23" s="168">
        <f t="shared" si="11"/>
        <v>0</v>
      </c>
      <c r="EJ23" s="168">
        <f t="shared" si="11"/>
        <v>0</v>
      </c>
      <c r="EK23" s="168">
        <f t="shared" si="11"/>
        <v>0</v>
      </c>
      <c r="EL23" s="168">
        <f t="shared" si="11"/>
        <v>0</v>
      </c>
      <c r="EM23" s="168">
        <f t="shared" si="11"/>
        <v>0</v>
      </c>
      <c r="EN23" s="168">
        <f t="shared" si="11"/>
        <v>0</v>
      </c>
      <c r="EO23" s="168">
        <f t="shared" si="11"/>
        <v>0</v>
      </c>
      <c r="EP23" s="168">
        <f t="shared" si="11"/>
        <v>0</v>
      </c>
      <c r="EQ23" s="168">
        <f t="shared" si="11"/>
        <v>0</v>
      </c>
      <c r="ER23" s="168">
        <f t="shared" si="11"/>
        <v>0</v>
      </c>
      <c r="ES23" s="168">
        <f t="shared" si="11"/>
        <v>0</v>
      </c>
      <c r="ET23" s="168">
        <f t="shared" si="12"/>
        <v>0</v>
      </c>
      <c r="EU23" s="168">
        <f t="shared" si="7"/>
        <v>0</v>
      </c>
      <c r="EV23" s="168">
        <f t="shared" si="3"/>
        <v>0</v>
      </c>
      <c r="EW23" s="168">
        <f t="shared" si="3"/>
        <v>0</v>
      </c>
      <c r="EX23" s="168">
        <f t="shared" si="3"/>
        <v>0</v>
      </c>
      <c r="EY23" s="168">
        <f t="shared" si="3"/>
        <v>0</v>
      </c>
      <c r="EZ23" s="168">
        <f t="shared" si="8"/>
        <v>0</v>
      </c>
      <c r="FA23" s="168">
        <f t="shared" si="8"/>
        <v>0</v>
      </c>
      <c r="FB23" s="168">
        <f t="shared" si="8"/>
        <v>0</v>
      </c>
      <c r="FC23" s="168">
        <f t="shared" si="8"/>
        <v>0</v>
      </c>
      <c r="FD23" s="168">
        <f t="shared" si="8"/>
        <v>0</v>
      </c>
      <c r="FE23" s="168">
        <f t="shared" si="8"/>
        <v>0</v>
      </c>
      <c r="FF23" s="168">
        <f t="shared" si="8"/>
        <v>0</v>
      </c>
      <c r="FG23" s="168">
        <f t="shared" si="8"/>
        <v>0</v>
      </c>
      <c r="FH23" s="168">
        <f t="shared" si="8"/>
        <v>0</v>
      </c>
      <c r="FI23" s="168">
        <f t="shared" si="8"/>
        <v>0</v>
      </c>
      <c r="FJ23" s="168">
        <f t="shared" si="8"/>
        <v>0</v>
      </c>
      <c r="FK23" s="168">
        <f t="shared" si="8"/>
        <v>502203.2</v>
      </c>
      <c r="FL23" s="168">
        <f t="shared" si="8"/>
        <v>0</v>
      </c>
      <c r="FM23" s="168">
        <f t="shared" si="8"/>
        <v>0</v>
      </c>
      <c r="FN23" s="168">
        <f t="shared" si="8"/>
        <v>0</v>
      </c>
    </row>
    <row r="24" spans="1:170" ht="13.8" x14ac:dyDescent="0.25">
      <c r="A24" s="163" t="s">
        <v>161</v>
      </c>
      <c r="B24" s="163" t="s">
        <v>159</v>
      </c>
      <c r="C24" s="164">
        <v>45473</v>
      </c>
      <c r="D24" s="170">
        <v>0</v>
      </c>
      <c r="E24" s="167">
        <v>615323.52</v>
      </c>
      <c r="F24" s="167">
        <v>19642.669999999998</v>
      </c>
      <c r="G24" s="167">
        <v>0</v>
      </c>
      <c r="H24" s="167">
        <v>0</v>
      </c>
      <c r="I24" s="167">
        <v>0</v>
      </c>
      <c r="J24" s="167">
        <v>0</v>
      </c>
      <c r="K24" s="167">
        <v>0</v>
      </c>
      <c r="L24" s="167">
        <v>0</v>
      </c>
      <c r="M24" s="167">
        <v>0</v>
      </c>
      <c r="N24" s="167">
        <v>0</v>
      </c>
      <c r="O24" s="167">
        <v>0</v>
      </c>
      <c r="P24" s="167">
        <v>0</v>
      </c>
      <c r="Q24" s="167">
        <v>0</v>
      </c>
      <c r="R24" s="167">
        <v>0</v>
      </c>
      <c r="S24" s="167">
        <v>0</v>
      </c>
      <c r="T24" s="167">
        <v>0</v>
      </c>
      <c r="U24" s="167">
        <v>0</v>
      </c>
      <c r="V24" s="167">
        <v>0</v>
      </c>
      <c r="W24" s="167">
        <v>0</v>
      </c>
      <c r="X24" s="167">
        <v>0</v>
      </c>
      <c r="Y24" s="167">
        <v>0</v>
      </c>
      <c r="Z24" s="167">
        <v>0</v>
      </c>
      <c r="AA24" s="167">
        <v>0</v>
      </c>
      <c r="AB24" s="167">
        <v>0</v>
      </c>
      <c r="AC24" s="167">
        <v>0</v>
      </c>
      <c r="AD24" s="167">
        <v>0</v>
      </c>
      <c r="AE24" s="167">
        <v>0</v>
      </c>
      <c r="AF24" s="167">
        <v>0</v>
      </c>
      <c r="AG24" s="167">
        <v>0</v>
      </c>
      <c r="AH24" s="167">
        <v>0</v>
      </c>
      <c r="AI24" s="167">
        <v>0</v>
      </c>
      <c r="AJ24" s="167">
        <v>0</v>
      </c>
      <c r="AK24" s="167">
        <v>0</v>
      </c>
      <c r="AL24" s="167">
        <v>0</v>
      </c>
      <c r="AM24" s="167">
        <v>0</v>
      </c>
      <c r="AN24" s="167">
        <v>0</v>
      </c>
      <c r="AO24" s="167">
        <v>634966.18999999994</v>
      </c>
      <c r="AP24" s="167">
        <v>0</v>
      </c>
      <c r="AQ24" s="167">
        <v>0</v>
      </c>
      <c r="AR24" s="167">
        <v>0</v>
      </c>
      <c r="AS24" s="167">
        <v>634966.18999999994</v>
      </c>
      <c r="AT24" s="167">
        <v>307715.52</v>
      </c>
      <c r="AU24" s="167">
        <v>19642.669999999998</v>
      </c>
      <c r="AV24" s="167">
        <v>0</v>
      </c>
      <c r="AW24" s="167">
        <v>0</v>
      </c>
      <c r="AX24" s="167">
        <v>0</v>
      </c>
      <c r="AY24" s="167">
        <v>0</v>
      </c>
      <c r="AZ24" s="167">
        <v>0</v>
      </c>
      <c r="BA24" s="167">
        <v>0</v>
      </c>
      <c r="BB24" s="167">
        <v>0</v>
      </c>
      <c r="BC24" s="167">
        <v>0</v>
      </c>
      <c r="BD24" s="167">
        <v>0</v>
      </c>
      <c r="BE24" s="167">
        <v>0</v>
      </c>
      <c r="BF24" s="167">
        <v>0</v>
      </c>
      <c r="BG24" s="167">
        <v>0</v>
      </c>
      <c r="BH24" s="167">
        <v>0</v>
      </c>
      <c r="BI24" s="167">
        <v>0</v>
      </c>
      <c r="BJ24" s="167">
        <v>0</v>
      </c>
      <c r="BK24" s="167">
        <v>0</v>
      </c>
      <c r="BL24" s="167">
        <v>0</v>
      </c>
      <c r="BM24" s="167">
        <v>0</v>
      </c>
      <c r="BN24" s="167">
        <v>0</v>
      </c>
      <c r="BO24" s="167">
        <v>0</v>
      </c>
      <c r="BP24" s="167">
        <v>0</v>
      </c>
      <c r="BQ24" s="167">
        <v>0</v>
      </c>
      <c r="BR24" s="167">
        <v>0</v>
      </c>
      <c r="BS24" s="167">
        <v>0</v>
      </c>
      <c r="BT24" s="167">
        <v>0</v>
      </c>
      <c r="BU24" s="167">
        <v>0</v>
      </c>
      <c r="BV24" s="167">
        <v>0</v>
      </c>
      <c r="BW24" s="167">
        <v>0</v>
      </c>
      <c r="BX24" s="167">
        <v>0</v>
      </c>
      <c r="BY24" s="167">
        <v>0</v>
      </c>
      <c r="BZ24" s="167">
        <v>0</v>
      </c>
      <c r="CA24" s="167">
        <v>0</v>
      </c>
      <c r="CB24" s="167">
        <v>0</v>
      </c>
      <c r="CC24" s="167">
        <v>0</v>
      </c>
      <c r="CD24" s="167">
        <v>327358.19</v>
      </c>
      <c r="CE24" s="167">
        <v>0</v>
      </c>
      <c r="CF24" s="167">
        <v>0</v>
      </c>
      <c r="CG24" s="167">
        <v>0</v>
      </c>
      <c r="CH24" s="167">
        <v>327358.19</v>
      </c>
      <c r="CI24" s="166" t="e">
        <f t="shared" si="13"/>
        <v>#VALUE!</v>
      </c>
      <c r="CJ24" s="168">
        <f t="shared" si="13"/>
        <v>45473</v>
      </c>
      <c r="CK24" s="168">
        <f t="shared" si="13"/>
        <v>0</v>
      </c>
      <c r="CL24" s="168">
        <f t="shared" si="13"/>
        <v>615323.52</v>
      </c>
      <c r="CM24" s="168">
        <f t="shared" si="13"/>
        <v>19642.669999999998</v>
      </c>
      <c r="CN24" s="168">
        <f t="shared" si="13"/>
        <v>0</v>
      </c>
      <c r="CO24" s="168">
        <f t="shared" si="13"/>
        <v>0</v>
      </c>
      <c r="CP24" s="168">
        <f t="shared" si="13"/>
        <v>0</v>
      </c>
      <c r="CQ24" s="168">
        <f t="shared" si="13"/>
        <v>0</v>
      </c>
      <c r="CR24" s="168">
        <f t="shared" si="9"/>
        <v>0</v>
      </c>
      <c r="CS24" s="168">
        <f t="shared" si="9"/>
        <v>0</v>
      </c>
      <c r="CT24" s="168">
        <f t="shared" si="9"/>
        <v>0</v>
      </c>
      <c r="CU24" s="168">
        <f t="shared" si="9"/>
        <v>0</v>
      </c>
      <c r="CV24" s="168">
        <f t="shared" si="9"/>
        <v>0</v>
      </c>
      <c r="CW24" s="168">
        <f t="shared" si="9"/>
        <v>0</v>
      </c>
      <c r="CX24" s="168">
        <f t="shared" si="9"/>
        <v>0</v>
      </c>
      <c r="CY24" s="168">
        <f t="shared" si="9"/>
        <v>0</v>
      </c>
      <c r="CZ24" s="168">
        <f t="shared" si="9"/>
        <v>0</v>
      </c>
      <c r="DA24" s="168">
        <f t="shared" si="9"/>
        <v>0</v>
      </c>
      <c r="DB24" s="168">
        <f t="shared" si="9"/>
        <v>0</v>
      </c>
      <c r="DC24" s="168">
        <f t="shared" si="9"/>
        <v>0</v>
      </c>
      <c r="DD24" s="168">
        <f t="shared" si="9"/>
        <v>0</v>
      </c>
      <c r="DE24" s="168">
        <f t="shared" si="9"/>
        <v>0</v>
      </c>
      <c r="DF24" s="168">
        <f t="shared" si="9"/>
        <v>0</v>
      </c>
      <c r="DG24" s="168">
        <f t="shared" si="9"/>
        <v>0</v>
      </c>
      <c r="DH24" s="168">
        <f t="shared" si="14"/>
        <v>0</v>
      </c>
      <c r="DI24" s="168">
        <f t="shared" si="14"/>
        <v>0</v>
      </c>
      <c r="DJ24" s="168">
        <f t="shared" si="14"/>
        <v>0</v>
      </c>
      <c r="DK24" s="168">
        <f t="shared" si="14"/>
        <v>0</v>
      </c>
      <c r="DL24" s="168">
        <f t="shared" si="14"/>
        <v>0</v>
      </c>
      <c r="DM24" s="168">
        <f t="shared" si="14"/>
        <v>0</v>
      </c>
      <c r="DN24" s="168">
        <f t="shared" si="10"/>
        <v>0</v>
      </c>
      <c r="DO24" s="168">
        <f t="shared" si="10"/>
        <v>0</v>
      </c>
      <c r="DP24" s="168">
        <f t="shared" si="10"/>
        <v>0</v>
      </c>
      <c r="DQ24" s="168">
        <f t="shared" si="10"/>
        <v>0</v>
      </c>
      <c r="DR24" s="168">
        <f t="shared" si="10"/>
        <v>0</v>
      </c>
      <c r="DS24" s="168">
        <f t="shared" si="10"/>
        <v>0</v>
      </c>
      <c r="DT24" s="168">
        <f t="shared" si="10"/>
        <v>0</v>
      </c>
      <c r="DU24" s="168">
        <f t="shared" si="10"/>
        <v>0</v>
      </c>
      <c r="DV24" s="168">
        <f t="shared" si="10"/>
        <v>634966.18999999994</v>
      </c>
      <c r="DW24" s="168">
        <f t="shared" si="10"/>
        <v>0</v>
      </c>
      <c r="DX24" s="168">
        <f t="shared" si="10"/>
        <v>0</v>
      </c>
      <c r="DY24" s="168">
        <f t="shared" si="10"/>
        <v>0</v>
      </c>
      <c r="DZ24" s="168">
        <f t="shared" si="10"/>
        <v>634966.18999999994</v>
      </c>
      <c r="EA24" s="168">
        <f t="shared" si="10"/>
        <v>307715.52</v>
      </c>
      <c r="EB24" s="168">
        <f t="shared" si="10"/>
        <v>19642.669999999998</v>
      </c>
      <c r="EC24" s="168">
        <f t="shared" si="10"/>
        <v>0</v>
      </c>
      <c r="ED24" s="168">
        <f t="shared" si="11"/>
        <v>0</v>
      </c>
      <c r="EE24" s="168">
        <f t="shared" si="11"/>
        <v>0</v>
      </c>
      <c r="EF24" s="168">
        <f t="shared" si="11"/>
        <v>0</v>
      </c>
      <c r="EG24" s="168">
        <f t="shared" si="11"/>
        <v>0</v>
      </c>
      <c r="EH24" s="168">
        <f t="shared" si="11"/>
        <v>0</v>
      </c>
      <c r="EI24" s="168">
        <f t="shared" si="11"/>
        <v>0</v>
      </c>
      <c r="EJ24" s="168">
        <f t="shared" si="11"/>
        <v>0</v>
      </c>
      <c r="EK24" s="168">
        <f t="shared" si="11"/>
        <v>0</v>
      </c>
      <c r="EL24" s="168">
        <f t="shared" si="11"/>
        <v>0</v>
      </c>
      <c r="EM24" s="168">
        <f t="shared" si="11"/>
        <v>0</v>
      </c>
      <c r="EN24" s="168">
        <f t="shared" si="11"/>
        <v>0</v>
      </c>
      <c r="EO24" s="168">
        <f t="shared" si="11"/>
        <v>0</v>
      </c>
      <c r="EP24" s="168">
        <f t="shared" si="11"/>
        <v>0</v>
      </c>
      <c r="EQ24" s="168">
        <f t="shared" si="11"/>
        <v>0</v>
      </c>
      <c r="ER24" s="168">
        <f t="shared" si="11"/>
        <v>0</v>
      </c>
      <c r="ES24" s="168">
        <f t="shared" si="11"/>
        <v>0</v>
      </c>
      <c r="ET24" s="168">
        <f t="shared" si="12"/>
        <v>0</v>
      </c>
      <c r="EU24" s="168">
        <f t="shared" si="7"/>
        <v>0</v>
      </c>
      <c r="EV24" s="168">
        <f t="shared" si="3"/>
        <v>0</v>
      </c>
      <c r="EW24" s="168">
        <f t="shared" si="3"/>
        <v>0</v>
      </c>
      <c r="EX24" s="168">
        <f t="shared" si="3"/>
        <v>0</v>
      </c>
      <c r="EY24" s="168">
        <f t="shared" si="3"/>
        <v>0</v>
      </c>
      <c r="EZ24" s="168">
        <f t="shared" si="8"/>
        <v>0</v>
      </c>
      <c r="FA24" s="168">
        <f t="shared" si="8"/>
        <v>0</v>
      </c>
      <c r="FB24" s="168">
        <f t="shared" si="8"/>
        <v>0</v>
      </c>
      <c r="FC24" s="168">
        <f t="shared" si="8"/>
        <v>0</v>
      </c>
      <c r="FD24" s="168">
        <f t="shared" si="8"/>
        <v>0</v>
      </c>
      <c r="FE24" s="168">
        <f t="shared" si="8"/>
        <v>0</v>
      </c>
      <c r="FF24" s="168">
        <f t="shared" si="8"/>
        <v>0</v>
      </c>
      <c r="FG24" s="168">
        <f t="shared" si="8"/>
        <v>0</v>
      </c>
      <c r="FH24" s="168">
        <f t="shared" si="8"/>
        <v>0</v>
      </c>
      <c r="FI24" s="168">
        <f t="shared" si="8"/>
        <v>0</v>
      </c>
      <c r="FJ24" s="168">
        <f t="shared" si="8"/>
        <v>0</v>
      </c>
      <c r="FK24" s="168">
        <f t="shared" si="8"/>
        <v>327358.19</v>
      </c>
      <c r="FL24" s="168">
        <f t="shared" si="8"/>
        <v>0</v>
      </c>
      <c r="FM24" s="168">
        <f t="shared" si="8"/>
        <v>0</v>
      </c>
      <c r="FN24" s="168">
        <f t="shared" si="8"/>
        <v>0</v>
      </c>
    </row>
    <row r="25" spans="1:170" ht="13.8" x14ac:dyDescent="0.25">
      <c r="A25" s="163" t="s">
        <v>162</v>
      </c>
      <c r="B25" s="163" t="s">
        <v>159</v>
      </c>
      <c r="C25" s="164">
        <v>45473</v>
      </c>
      <c r="D25" s="170">
        <v>0</v>
      </c>
      <c r="E25" s="167">
        <v>564955.53</v>
      </c>
      <c r="F25" s="167">
        <v>48413.13</v>
      </c>
      <c r="G25" s="167">
        <v>0</v>
      </c>
      <c r="H25" s="167">
        <v>0</v>
      </c>
      <c r="I25" s="167">
        <v>0</v>
      </c>
      <c r="J25" s="167">
        <v>0</v>
      </c>
      <c r="K25" s="167">
        <v>0</v>
      </c>
      <c r="L25" s="167">
        <v>0</v>
      </c>
      <c r="M25" s="167">
        <v>0</v>
      </c>
      <c r="N25" s="167">
        <v>0</v>
      </c>
      <c r="O25" s="167">
        <v>0</v>
      </c>
      <c r="P25" s="167">
        <v>0</v>
      </c>
      <c r="Q25" s="167">
        <v>0</v>
      </c>
      <c r="R25" s="167">
        <v>0</v>
      </c>
      <c r="S25" s="167">
        <v>0</v>
      </c>
      <c r="T25" s="167">
        <v>0</v>
      </c>
      <c r="U25" s="167">
        <v>0</v>
      </c>
      <c r="V25" s="167">
        <v>0</v>
      </c>
      <c r="W25" s="167">
        <v>0</v>
      </c>
      <c r="X25" s="167">
        <v>0</v>
      </c>
      <c r="Y25" s="167">
        <v>0</v>
      </c>
      <c r="Z25" s="167">
        <v>0</v>
      </c>
      <c r="AA25" s="167">
        <v>0</v>
      </c>
      <c r="AB25" s="167">
        <v>0</v>
      </c>
      <c r="AC25" s="167">
        <v>0</v>
      </c>
      <c r="AD25" s="167">
        <v>0</v>
      </c>
      <c r="AE25" s="167">
        <v>0</v>
      </c>
      <c r="AF25" s="167">
        <v>0</v>
      </c>
      <c r="AG25" s="167">
        <v>0</v>
      </c>
      <c r="AH25" s="167">
        <v>0</v>
      </c>
      <c r="AI25" s="167">
        <v>0</v>
      </c>
      <c r="AJ25" s="167">
        <v>0</v>
      </c>
      <c r="AK25" s="167">
        <v>0</v>
      </c>
      <c r="AL25" s="167">
        <v>0</v>
      </c>
      <c r="AM25" s="167">
        <v>0</v>
      </c>
      <c r="AN25" s="167">
        <v>0</v>
      </c>
      <c r="AO25" s="167">
        <v>613368.66</v>
      </c>
      <c r="AP25" s="167">
        <v>0</v>
      </c>
      <c r="AQ25" s="167">
        <v>0</v>
      </c>
      <c r="AR25" s="167">
        <v>0</v>
      </c>
      <c r="AS25" s="167">
        <v>613368.66</v>
      </c>
      <c r="AT25" s="167">
        <v>564955.53</v>
      </c>
      <c r="AU25" s="167">
        <v>48413.13</v>
      </c>
      <c r="AV25" s="167">
        <v>0</v>
      </c>
      <c r="AW25" s="167">
        <v>0</v>
      </c>
      <c r="AX25" s="167">
        <v>0</v>
      </c>
      <c r="AY25" s="167">
        <v>0</v>
      </c>
      <c r="AZ25" s="167">
        <v>0</v>
      </c>
      <c r="BA25" s="167">
        <v>0</v>
      </c>
      <c r="BB25" s="167">
        <v>0</v>
      </c>
      <c r="BC25" s="167">
        <v>0</v>
      </c>
      <c r="BD25" s="167">
        <v>0</v>
      </c>
      <c r="BE25" s="167">
        <v>0</v>
      </c>
      <c r="BF25" s="167">
        <v>0</v>
      </c>
      <c r="BG25" s="167">
        <v>0</v>
      </c>
      <c r="BH25" s="167">
        <v>0</v>
      </c>
      <c r="BI25" s="167">
        <v>0</v>
      </c>
      <c r="BJ25" s="167">
        <v>0</v>
      </c>
      <c r="BK25" s="167">
        <v>0</v>
      </c>
      <c r="BL25" s="167">
        <v>0</v>
      </c>
      <c r="BM25" s="167">
        <v>0</v>
      </c>
      <c r="BN25" s="167">
        <v>0</v>
      </c>
      <c r="BO25" s="167">
        <v>0</v>
      </c>
      <c r="BP25" s="167">
        <v>0</v>
      </c>
      <c r="BQ25" s="167">
        <v>0</v>
      </c>
      <c r="BR25" s="167">
        <v>0</v>
      </c>
      <c r="BS25" s="167">
        <v>0</v>
      </c>
      <c r="BT25" s="167">
        <v>0</v>
      </c>
      <c r="BU25" s="167">
        <v>0</v>
      </c>
      <c r="BV25" s="167">
        <v>0</v>
      </c>
      <c r="BW25" s="167">
        <v>0</v>
      </c>
      <c r="BX25" s="167">
        <v>0</v>
      </c>
      <c r="BY25" s="167">
        <v>0</v>
      </c>
      <c r="BZ25" s="167">
        <v>0</v>
      </c>
      <c r="CA25" s="167">
        <v>0</v>
      </c>
      <c r="CB25" s="167">
        <v>0</v>
      </c>
      <c r="CC25" s="167">
        <v>0</v>
      </c>
      <c r="CD25" s="167">
        <v>613368.66</v>
      </c>
      <c r="CE25" s="167">
        <v>0</v>
      </c>
      <c r="CF25" s="167">
        <v>0</v>
      </c>
      <c r="CG25" s="167">
        <v>0</v>
      </c>
      <c r="CH25" s="167">
        <v>613368.66</v>
      </c>
      <c r="CI25" s="166" t="e">
        <f t="shared" si="13"/>
        <v>#VALUE!</v>
      </c>
      <c r="CJ25" s="168">
        <f t="shared" si="13"/>
        <v>45473</v>
      </c>
      <c r="CK25" s="168">
        <f t="shared" si="13"/>
        <v>0</v>
      </c>
      <c r="CL25" s="168">
        <f t="shared" si="13"/>
        <v>564955.53</v>
      </c>
      <c r="CM25" s="168">
        <f t="shared" si="13"/>
        <v>48413.13</v>
      </c>
      <c r="CN25" s="168">
        <f t="shared" si="13"/>
        <v>0</v>
      </c>
      <c r="CO25" s="168">
        <f t="shared" si="13"/>
        <v>0</v>
      </c>
      <c r="CP25" s="168">
        <f t="shared" si="13"/>
        <v>0</v>
      </c>
      <c r="CQ25" s="168">
        <f t="shared" si="13"/>
        <v>0</v>
      </c>
      <c r="CR25" s="168">
        <f t="shared" si="9"/>
        <v>0</v>
      </c>
      <c r="CS25" s="168">
        <f t="shared" si="9"/>
        <v>0</v>
      </c>
      <c r="CT25" s="168">
        <f t="shared" si="9"/>
        <v>0</v>
      </c>
      <c r="CU25" s="168">
        <f t="shared" si="9"/>
        <v>0</v>
      </c>
      <c r="CV25" s="168">
        <f t="shared" si="9"/>
        <v>0</v>
      </c>
      <c r="CW25" s="168">
        <f t="shared" si="9"/>
        <v>0</v>
      </c>
      <c r="CX25" s="168">
        <f t="shared" si="9"/>
        <v>0</v>
      </c>
      <c r="CY25" s="168">
        <f t="shared" si="9"/>
        <v>0</v>
      </c>
      <c r="CZ25" s="168">
        <f t="shared" si="9"/>
        <v>0</v>
      </c>
      <c r="DA25" s="168">
        <f t="shared" si="9"/>
        <v>0</v>
      </c>
      <c r="DB25" s="168">
        <f t="shared" si="9"/>
        <v>0</v>
      </c>
      <c r="DC25" s="168">
        <f t="shared" si="9"/>
        <v>0</v>
      </c>
      <c r="DD25" s="168">
        <f t="shared" si="9"/>
        <v>0</v>
      </c>
      <c r="DE25" s="168">
        <f t="shared" si="9"/>
        <v>0</v>
      </c>
      <c r="DF25" s="168">
        <f t="shared" si="9"/>
        <v>0</v>
      </c>
      <c r="DG25" s="168">
        <f t="shared" si="9"/>
        <v>0</v>
      </c>
      <c r="DH25" s="168">
        <f t="shared" si="14"/>
        <v>0</v>
      </c>
      <c r="DI25" s="168">
        <f t="shared" si="14"/>
        <v>0</v>
      </c>
      <c r="DJ25" s="168">
        <f t="shared" si="14"/>
        <v>0</v>
      </c>
      <c r="DK25" s="168">
        <f t="shared" si="14"/>
        <v>0</v>
      </c>
      <c r="DL25" s="168">
        <f t="shared" si="14"/>
        <v>0</v>
      </c>
      <c r="DM25" s="168">
        <f t="shared" si="14"/>
        <v>0</v>
      </c>
      <c r="DN25" s="168">
        <f t="shared" si="10"/>
        <v>0</v>
      </c>
      <c r="DO25" s="168">
        <f t="shared" si="10"/>
        <v>0</v>
      </c>
      <c r="DP25" s="168">
        <f t="shared" si="10"/>
        <v>0</v>
      </c>
      <c r="DQ25" s="168">
        <f t="shared" si="10"/>
        <v>0</v>
      </c>
      <c r="DR25" s="168">
        <f t="shared" si="10"/>
        <v>0</v>
      </c>
      <c r="DS25" s="168">
        <f t="shared" si="10"/>
        <v>0</v>
      </c>
      <c r="DT25" s="168">
        <f t="shared" si="10"/>
        <v>0</v>
      </c>
      <c r="DU25" s="168">
        <f t="shared" si="10"/>
        <v>0</v>
      </c>
      <c r="DV25" s="168">
        <f t="shared" si="10"/>
        <v>613368.66</v>
      </c>
      <c r="DW25" s="168">
        <f t="shared" si="10"/>
        <v>0</v>
      </c>
      <c r="DX25" s="168">
        <f t="shared" si="10"/>
        <v>0</v>
      </c>
      <c r="DY25" s="168">
        <f t="shared" si="10"/>
        <v>0</v>
      </c>
      <c r="DZ25" s="168">
        <f t="shared" si="10"/>
        <v>613368.66</v>
      </c>
      <c r="EA25" s="168">
        <f t="shared" si="10"/>
        <v>564955.53</v>
      </c>
      <c r="EB25" s="168">
        <f t="shared" si="10"/>
        <v>48413.13</v>
      </c>
      <c r="EC25" s="168">
        <f t="shared" si="10"/>
        <v>0</v>
      </c>
      <c r="ED25" s="168">
        <f t="shared" si="11"/>
        <v>0</v>
      </c>
      <c r="EE25" s="168">
        <f t="shared" si="11"/>
        <v>0</v>
      </c>
      <c r="EF25" s="168">
        <f t="shared" si="11"/>
        <v>0</v>
      </c>
      <c r="EG25" s="168">
        <f t="shared" si="11"/>
        <v>0</v>
      </c>
      <c r="EH25" s="168">
        <f t="shared" si="11"/>
        <v>0</v>
      </c>
      <c r="EI25" s="168">
        <f t="shared" si="11"/>
        <v>0</v>
      </c>
      <c r="EJ25" s="168">
        <f t="shared" si="11"/>
        <v>0</v>
      </c>
      <c r="EK25" s="168">
        <f t="shared" si="11"/>
        <v>0</v>
      </c>
      <c r="EL25" s="168">
        <f t="shared" si="11"/>
        <v>0</v>
      </c>
      <c r="EM25" s="168">
        <f t="shared" si="11"/>
        <v>0</v>
      </c>
      <c r="EN25" s="168">
        <f t="shared" si="11"/>
        <v>0</v>
      </c>
      <c r="EO25" s="168">
        <f t="shared" si="11"/>
        <v>0</v>
      </c>
      <c r="EP25" s="168">
        <f t="shared" si="11"/>
        <v>0</v>
      </c>
      <c r="EQ25" s="168">
        <f t="shared" si="11"/>
        <v>0</v>
      </c>
      <c r="ER25" s="168">
        <f t="shared" si="11"/>
        <v>0</v>
      </c>
      <c r="ES25" s="168">
        <f t="shared" si="11"/>
        <v>0</v>
      </c>
      <c r="ET25" s="168">
        <f t="shared" si="12"/>
        <v>0</v>
      </c>
      <c r="EU25" s="168">
        <f t="shared" si="7"/>
        <v>0</v>
      </c>
      <c r="EV25" s="168">
        <f t="shared" si="3"/>
        <v>0</v>
      </c>
      <c r="EW25" s="168">
        <f t="shared" si="3"/>
        <v>0</v>
      </c>
      <c r="EX25" s="168">
        <f t="shared" si="3"/>
        <v>0</v>
      </c>
      <c r="EY25" s="168">
        <f t="shared" si="3"/>
        <v>0</v>
      </c>
      <c r="EZ25" s="168">
        <f t="shared" si="8"/>
        <v>0</v>
      </c>
      <c r="FA25" s="168">
        <f t="shared" si="8"/>
        <v>0</v>
      </c>
      <c r="FB25" s="168">
        <f t="shared" si="8"/>
        <v>0</v>
      </c>
      <c r="FC25" s="168">
        <f t="shared" si="8"/>
        <v>0</v>
      </c>
      <c r="FD25" s="168">
        <f t="shared" si="8"/>
        <v>0</v>
      </c>
      <c r="FE25" s="168">
        <f t="shared" si="8"/>
        <v>0</v>
      </c>
      <c r="FF25" s="168">
        <f t="shared" si="8"/>
        <v>0</v>
      </c>
      <c r="FG25" s="168">
        <f t="shared" si="8"/>
        <v>0</v>
      </c>
      <c r="FH25" s="168">
        <f t="shared" si="8"/>
        <v>0</v>
      </c>
      <c r="FI25" s="168">
        <f t="shared" si="8"/>
        <v>0</v>
      </c>
      <c r="FJ25" s="168">
        <f t="shared" si="8"/>
        <v>0</v>
      </c>
      <c r="FK25" s="168">
        <f t="shared" si="8"/>
        <v>613368.66</v>
      </c>
      <c r="FL25" s="168">
        <f t="shared" si="8"/>
        <v>0</v>
      </c>
      <c r="FM25" s="168">
        <f t="shared" si="8"/>
        <v>0</v>
      </c>
      <c r="FN25" s="168">
        <f t="shared" si="8"/>
        <v>0</v>
      </c>
    </row>
    <row r="26" spans="1:170" ht="13.8" x14ac:dyDescent="0.25">
      <c r="A26" s="163" t="s">
        <v>163</v>
      </c>
      <c r="B26" s="163" t="s">
        <v>159</v>
      </c>
      <c r="C26" s="164">
        <v>45473</v>
      </c>
      <c r="D26" s="170">
        <v>0</v>
      </c>
      <c r="E26" s="167">
        <v>623816.43999999994</v>
      </c>
      <c r="F26" s="167">
        <v>28117.1</v>
      </c>
      <c r="G26" s="167">
        <v>0</v>
      </c>
      <c r="H26" s="167">
        <v>0</v>
      </c>
      <c r="I26" s="167">
        <v>0</v>
      </c>
      <c r="J26" s="167">
        <v>0</v>
      </c>
      <c r="K26" s="167">
        <v>0</v>
      </c>
      <c r="L26" s="167">
        <v>0</v>
      </c>
      <c r="M26" s="167">
        <v>0</v>
      </c>
      <c r="N26" s="167">
        <v>0</v>
      </c>
      <c r="O26" s="167">
        <v>0</v>
      </c>
      <c r="P26" s="167">
        <v>0</v>
      </c>
      <c r="Q26" s="167">
        <v>0</v>
      </c>
      <c r="R26" s="167">
        <v>0</v>
      </c>
      <c r="S26" s="167">
        <v>0</v>
      </c>
      <c r="T26" s="167">
        <v>0</v>
      </c>
      <c r="U26" s="167">
        <v>0</v>
      </c>
      <c r="V26" s="167">
        <v>0</v>
      </c>
      <c r="W26" s="167">
        <v>0</v>
      </c>
      <c r="X26" s="167">
        <v>0</v>
      </c>
      <c r="Y26" s="167">
        <v>0</v>
      </c>
      <c r="Z26" s="167">
        <v>0</v>
      </c>
      <c r="AA26" s="167">
        <v>0</v>
      </c>
      <c r="AB26" s="167">
        <v>0</v>
      </c>
      <c r="AC26" s="167">
        <v>0</v>
      </c>
      <c r="AD26" s="167">
        <v>0</v>
      </c>
      <c r="AE26" s="167">
        <v>0</v>
      </c>
      <c r="AF26" s="167">
        <v>0</v>
      </c>
      <c r="AG26" s="167">
        <v>0</v>
      </c>
      <c r="AH26" s="167">
        <v>0</v>
      </c>
      <c r="AI26" s="167">
        <v>0</v>
      </c>
      <c r="AJ26" s="167">
        <v>0</v>
      </c>
      <c r="AK26" s="167">
        <v>0</v>
      </c>
      <c r="AL26" s="167">
        <v>0</v>
      </c>
      <c r="AM26" s="167">
        <v>0</v>
      </c>
      <c r="AN26" s="167">
        <v>0</v>
      </c>
      <c r="AO26" s="167">
        <v>651933.54</v>
      </c>
      <c r="AP26" s="167">
        <v>0</v>
      </c>
      <c r="AQ26" s="167">
        <v>0</v>
      </c>
      <c r="AR26" s="167">
        <v>0</v>
      </c>
      <c r="AS26" s="167">
        <v>651933.54</v>
      </c>
      <c r="AT26" s="167">
        <v>467958.44</v>
      </c>
      <c r="AU26" s="167">
        <v>28117.1</v>
      </c>
      <c r="AV26" s="167">
        <v>0</v>
      </c>
      <c r="AW26" s="167">
        <v>0</v>
      </c>
      <c r="AX26" s="167">
        <v>0</v>
      </c>
      <c r="AY26" s="167">
        <v>0</v>
      </c>
      <c r="AZ26" s="167">
        <v>0</v>
      </c>
      <c r="BA26" s="167">
        <v>0</v>
      </c>
      <c r="BB26" s="167">
        <v>0</v>
      </c>
      <c r="BC26" s="167">
        <v>0</v>
      </c>
      <c r="BD26" s="167">
        <v>0</v>
      </c>
      <c r="BE26" s="167">
        <v>0</v>
      </c>
      <c r="BF26" s="167">
        <v>0</v>
      </c>
      <c r="BG26" s="167">
        <v>0</v>
      </c>
      <c r="BH26" s="167">
        <v>0</v>
      </c>
      <c r="BI26" s="167">
        <v>0</v>
      </c>
      <c r="BJ26" s="167">
        <v>0</v>
      </c>
      <c r="BK26" s="167">
        <v>0</v>
      </c>
      <c r="BL26" s="167">
        <v>0</v>
      </c>
      <c r="BM26" s="167">
        <v>0</v>
      </c>
      <c r="BN26" s="167">
        <v>0</v>
      </c>
      <c r="BO26" s="167">
        <v>0</v>
      </c>
      <c r="BP26" s="167">
        <v>0</v>
      </c>
      <c r="BQ26" s="167">
        <v>0</v>
      </c>
      <c r="BR26" s="167">
        <v>0</v>
      </c>
      <c r="BS26" s="167">
        <v>0</v>
      </c>
      <c r="BT26" s="167">
        <v>0</v>
      </c>
      <c r="BU26" s="167">
        <v>0</v>
      </c>
      <c r="BV26" s="167">
        <v>0</v>
      </c>
      <c r="BW26" s="167">
        <v>0</v>
      </c>
      <c r="BX26" s="167">
        <v>0</v>
      </c>
      <c r="BY26" s="167">
        <v>0</v>
      </c>
      <c r="BZ26" s="167">
        <v>0</v>
      </c>
      <c r="CA26" s="167">
        <v>0</v>
      </c>
      <c r="CB26" s="167">
        <v>0</v>
      </c>
      <c r="CC26" s="167">
        <v>0</v>
      </c>
      <c r="CD26" s="167">
        <v>496075.54</v>
      </c>
      <c r="CE26" s="167">
        <v>0</v>
      </c>
      <c r="CF26" s="167">
        <v>0</v>
      </c>
      <c r="CG26" s="167">
        <v>0</v>
      </c>
      <c r="CH26" s="167">
        <v>496075.54</v>
      </c>
      <c r="CI26" s="166" t="e">
        <f t="shared" si="13"/>
        <v>#VALUE!</v>
      </c>
      <c r="CJ26" s="168">
        <f t="shared" si="13"/>
        <v>45473</v>
      </c>
      <c r="CK26" s="168">
        <f t="shared" si="13"/>
        <v>0</v>
      </c>
      <c r="CL26" s="168">
        <f t="shared" si="13"/>
        <v>623816.43999999994</v>
      </c>
      <c r="CM26" s="168">
        <f t="shared" si="13"/>
        <v>28117.1</v>
      </c>
      <c r="CN26" s="168">
        <f t="shared" si="13"/>
        <v>0</v>
      </c>
      <c r="CO26" s="168">
        <f t="shared" si="13"/>
        <v>0</v>
      </c>
      <c r="CP26" s="168">
        <f t="shared" si="13"/>
        <v>0</v>
      </c>
      <c r="CQ26" s="168">
        <f t="shared" si="13"/>
        <v>0</v>
      </c>
      <c r="CR26" s="168">
        <f t="shared" si="9"/>
        <v>0</v>
      </c>
      <c r="CS26" s="168">
        <f t="shared" si="9"/>
        <v>0</v>
      </c>
      <c r="CT26" s="168">
        <f t="shared" si="9"/>
        <v>0</v>
      </c>
      <c r="CU26" s="168">
        <f t="shared" si="9"/>
        <v>0</v>
      </c>
      <c r="CV26" s="168">
        <f t="shared" si="9"/>
        <v>0</v>
      </c>
      <c r="CW26" s="168">
        <f t="shared" si="9"/>
        <v>0</v>
      </c>
      <c r="CX26" s="168">
        <f t="shared" si="9"/>
        <v>0</v>
      </c>
      <c r="CY26" s="168">
        <f t="shared" si="9"/>
        <v>0</v>
      </c>
      <c r="CZ26" s="168">
        <f t="shared" si="9"/>
        <v>0</v>
      </c>
      <c r="DA26" s="168">
        <f t="shared" si="9"/>
        <v>0</v>
      </c>
      <c r="DB26" s="168">
        <f t="shared" si="9"/>
        <v>0</v>
      </c>
      <c r="DC26" s="168">
        <f t="shared" si="9"/>
        <v>0</v>
      </c>
      <c r="DD26" s="168">
        <f t="shared" si="9"/>
        <v>0</v>
      </c>
      <c r="DE26" s="168">
        <f t="shared" si="9"/>
        <v>0</v>
      </c>
      <c r="DF26" s="168">
        <f t="shared" si="9"/>
        <v>0</v>
      </c>
      <c r="DG26" s="168">
        <f t="shared" si="9"/>
        <v>0</v>
      </c>
      <c r="DH26" s="168">
        <f t="shared" si="14"/>
        <v>0</v>
      </c>
      <c r="DI26" s="168">
        <f t="shared" si="14"/>
        <v>0</v>
      </c>
      <c r="DJ26" s="168">
        <f t="shared" si="14"/>
        <v>0</v>
      </c>
      <c r="DK26" s="168">
        <f t="shared" si="14"/>
        <v>0</v>
      </c>
      <c r="DL26" s="168">
        <f t="shared" si="14"/>
        <v>0</v>
      </c>
      <c r="DM26" s="168">
        <f t="shared" si="14"/>
        <v>0</v>
      </c>
      <c r="DN26" s="168">
        <f t="shared" si="10"/>
        <v>0</v>
      </c>
      <c r="DO26" s="168">
        <f t="shared" si="10"/>
        <v>0</v>
      </c>
      <c r="DP26" s="168">
        <f t="shared" si="10"/>
        <v>0</v>
      </c>
      <c r="DQ26" s="168">
        <f t="shared" si="10"/>
        <v>0</v>
      </c>
      <c r="DR26" s="168">
        <f t="shared" si="10"/>
        <v>0</v>
      </c>
      <c r="DS26" s="168">
        <f t="shared" si="10"/>
        <v>0</v>
      </c>
      <c r="DT26" s="168">
        <f t="shared" si="10"/>
        <v>0</v>
      </c>
      <c r="DU26" s="168">
        <f t="shared" si="10"/>
        <v>0</v>
      </c>
      <c r="DV26" s="168">
        <f t="shared" si="10"/>
        <v>651933.54</v>
      </c>
      <c r="DW26" s="168">
        <f t="shared" si="10"/>
        <v>0</v>
      </c>
      <c r="DX26" s="168">
        <f t="shared" si="10"/>
        <v>0</v>
      </c>
      <c r="DY26" s="168">
        <f t="shared" si="10"/>
        <v>0</v>
      </c>
      <c r="DZ26" s="168">
        <f t="shared" si="10"/>
        <v>651933.54</v>
      </c>
      <c r="EA26" s="168">
        <f t="shared" si="10"/>
        <v>467958.44</v>
      </c>
      <c r="EB26" s="168">
        <f t="shared" si="10"/>
        <v>28117.1</v>
      </c>
      <c r="EC26" s="168">
        <f t="shared" si="10"/>
        <v>0</v>
      </c>
      <c r="ED26" s="168">
        <f t="shared" si="11"/>
        <v>0</v>
      </c>
      <c r="EE26" s="168">
        <f t="shared" si="11"/>
        <v>0</v>
      </c>
      <c r="EF26" s="168">
        <f t="shared" si="11"/>
        <v>0</v>
      </c>
      <c r="EG26" s="168">
        <f t="shared" si="11"/>
        <v>0</v>
      </c>
      <c r="EH26" s="168">
        <f t="shared" si="11"/>
        <v>0</v>
      </c>
      <c r="EI26" s="168">
        <f t="shared" si="11"/>
        <v>0</v>
      </c>
      <c r="EJ26" s="168">
        <f t="shared" si="11"/>
        <v>0</v>
      </c>
      <c r="EK26" s="168">
        <f t="shared" si="11"/>
        <v>0</v>
      </c>
      <c r="EL26" s="168">
        <f t="shared" si="11"/>
        <v>0</v>
      </c>
      <c r="EM26" s="168">
        <f t="shared" si="11"/>
        <v>0</v>
      </c>
      <c r="EN26" s="168">
        <f t="shared" si="11"/>
        <v>0</v>
      </c>
      <c r="EO26" s="168">
        <f t="shared" si="11"/>
        <v>0</v>
      </c>
      <c r="EP26" s="168">
        <f t="shared" si="11"/>
        <v>0</v>
      </c>
      <c r="EQ26" s="168">
        <f t="shared" si="11"/>
        <v>0</v>
      </c>
      <c r="ER26" s="168">
        <f t="shared" si="11"/>
        <v>0</v>
      </c>
      <c r="ES26" s="168">
        <f t="shared" si="11"/>
        <v>0</v>
      </c>
      <c r="ET26" s="168">
        <f t="shared" si="12"/>
        <v>0</v>
      </c>
      <c r="EU26" s="168">
        <f t="shared" si="7"/>
        <v>0</v>
      </c>
      <c r="EV26" s="168">
        <f t="shared" si="3"/>
        <v>0</v>
      </c>
      <c r="EW26" s="168">
        <f t="shared" si="3"/>
        <v>0</v>
      </c>
      <c r="EX26" s="168">
        <f t="shared" si="3"/>
        <v>0</v>
      </c>
      <c r="EY26" s="168">
        <f t="shared" si="3"/>
        <v>0</v>
      </c>
      <c r="EZ26" s="168">
        <f t="shared" si="8"/>
        <v>0</v>
      </c>
      <c r="FA26" s="168">
        <f t="shared" si="8"/>
        <v>0</v>
      </c>
      <c r="FB26" s="168">
        <f t="shared" si="8"/>
        <v>0</v>
      </c>
      <c r="FC26" s="168">
        <f t="shared" si="8"/>
        <v>0</v>
      </c>
      <c r="FD26" s="168">
        <f t="shared" si="8"/>
        <v>0</v>
      </c>
      <c r="FE26" s="168">
        <f t="shared" si="8"/>
        <v>0</v>
      </c>
      <c r="FF26" s="168">
        <f t="shared" si="8"/>
        <v>0</v>
      </c>
      <c r="FG26" s="168">
        <f t="shared" si="8"/>
        <v>0</v>
      </c>
      <c r="FH26" s="168">
        <f t="shared" si="8"/>
        <v>0</v>
      </c>
      <c r="FI26" s="168">
        <f t="shared" si="8"/>
        <v>0</v>
      </c>
      <c r="FJ26" s="168">
        <f t="shared" si="8"/>
        <v>0</v>
      </c>
      <c r="FK26" s="168">
        <f t="shared" si="8"/>
        <v>496075.54</v>
      </c>
      <c r="FL26" s="168">
        <f t="shared" si="8"/>
        <v>0</v>
      </c>
      <c r="FM26" s="168">
        <f t="shared" si="8"/>
        <v>0</v>
      </c>
      <c r="FN26" s="168">
        <f t="shared" si="8"/>
        <v>0</v>
      </c>
    </row>
    <row r="27" spans="1:170" ht="13.8" x14ac:dyDescent="0.25">
      <c r="A27" s="163" t="s">
        <v>164</v>
      </c>
      <c r="B27" s="163" t="s">
        <v>159</v>
      </c>
      <c r="C27" s="164">
        <v>45473</v>
      </c>
      <c r="D27" s="170">
        <v>0</v>
      </c>
      <c r="E27" s="167">
        <v>478658.27</v>
      </c>
      <c r="F27" s="167">
        <v>14754.12</v>
      </c>
      <c r="G27" s="167">
        <v>0</v>
      </c>
      <c r="H27" s="167">
        <v>0</v>
      </c>
      <c r="I27" s="167">
        <v>0</v>
      </c>
      <c r="J27" s="167">
        <v>0</v>
      </c>
      <c r="K27" s="167">
        <v>0</v>
      </c>
      <c r="L27" s="167">
        <v>0</v>
      </c>
      <c r="M27" s="167">
        <v>0</v>
      </c>
      <c r="N27" s="167">
        <v>0</v>
      </c>
      <c r="O27" s="167">
        <v>0</v>
      </c>
      <c r="P27" s="167">
        <v>0</v>
      </c>
      <c r="Q27" s="167">
        <v>0</v>
      </c>
      <c r="R27" s="167">
        <v>0</v>
      </c>
      <c r="S27" s="167">
        <v>0</v>
      </c>
      <c r="T27" s="167">
        <v>0</v>
      </c>
      <c r="U27" s="167">
        <v>0</v>
      </c>
      <c r="V27" s="167">
        <v>0</v>
      </c>
      <c r="W27" s="167">
        <v>0</v>
      </c>
      <c r="X27" s="167">
        <v>0</v>
      </c>
      <c r="Y27" s="167">
        <v>0</v>
      </c>
      <c r="Z27" s="167">
        <v>0</v>
      </c>
      <c r="AA27" s="167">
        <v>0</v>
      </c>
      <c r="AB27" s="167">
        <v>0</v>
      </c>
      <c r="AC27" s="167">
        <v>0</v>
      </c>
      <c r="AD27" s="167">
        <v>0</v>
      </c>
      <c r="AE27" s="167">
        <v>0</v>
      </c>
      <c r="AF27" s="167">
        <v>0</v>
      </c>
      <c r="AG27" s="167">
        <v>0</v>
      </c>
      <c r="AH27" s="167">
        <v>0</v>
      </c>
      <c r="AI27" s="167">
        <v>0</v>
      </c>
      <c r="AJ27" s="167">
        <v>0</v>
      </c>
      <c r="AK27" s="167">
        <v>0</v>
      </c>
      <c r="AL27" s="167">
        <v>0</v>
      </c>
      <c r="AM27" s="167">
        <v>0</v>
      </c>
      <c r="AN27" s="167">
        <v>0</v>
      </c>
      <c r="AO27" s="167">
        <v>493412.39</v>
      </c>
      <c r="AP27" s="167">
        <v>0</v>
      </c>
      <c r="AQ27" s="167">
        <v>0</v>
      </c>
      <c r="AR27" s="167">
        <v>0</v>
      </c>
      <c r="AS27" s="167">
        <v>493412.39</v>
      </c>
      <c r="AT27" s="167">
        <v>478658.09</v>
      </c>
      <c r="AU27" s="167">
        <v>14754.12</v>
      </c>
      <c r="AV27" s="167">
        <v>0</v>
      </c>
      <c r="AW27" s="167">
        <v>0</v>
      </c>
      <c r="AX27" s="167">
        <v>0</v>
      </c>
      <c r="AY27" s="167">
        <v>0</v>
      </c>
      <c r="AZ27" s="167">
        <v>0</v>
      </c>
      <c r="BA27" s="167">
        <v>0</v>
      </c>
      <c r="BB27" s="167">
        <v>0</v>
      </c>
      <c r="BC27" s="167">
        <v>0</v>
      </c>
      <c r="BD27" s="167">
        <v>0</v>
      </c>
      <c r="BE27" s="167">
        <v>0</v>
      </c>
      <c r="BF27" s="167">
        <v>0</v>
      </c>
      <c r="BG27" s="167">
        <v>0</v>
      </c>
      <c r="BH27" s="167">
        <v>0</v>
      </c>
      <c r="BI27" s="167">
        <v>0</v>
      </c>
      <c r="BJ27" s="167">
        <v>0</v>
      </c>
      <c r="BK27" s="167">
        <v>0</v>
      </c>
      <c r="BL27" s="167">
        <v>0</v>
      </c>
      <c r="BM27" s="167">
        <v>0</v>
      </c>
      <c r="BN27" s="167">
        <v>0</v>
      </c>
      <c r="BO27" s="167">
        <v>0</v>
      </c>
      <c r="BP27" s="167">
        <v>0</v>
      </c>
      <c r="BQ27" s="167">
        <v>0</v>
      </c>
      <c r="BR27" s="167">
        <v>0</v>
      </c>
      <c r="BS27" s="167">
        <v>0</v>
      </c>
      <c r="BT27" s="167">
        <v>0</v>
      </c>
      <c r="BU27" s="167">
        <v>0</v>
      </c>
      <c r="BV27" s="167">
        <v>0</v>
      </c>
      <c r="BW27" s="167">
        <v>0</v>
      </c>
      <c r="BX27" s="167">
        <v>0</v>
      </c>
      <c r="BY27" s="167">
        <v>0</v>
      </c>
      <c r="BZ27" s="167">
        <v>0</v>
      </c>
      <c r="CA27" s="167">
        <v>0</v>
      </c>
      <c r="CB27" s="167">
        <v>0</v>
      </c>
      <c r="CC27" s="167">
        <v>0</v>
      </c>
      <c r="CD27" s="167">
        <v>493412.21</v>
      </c>
      <c r="CE27" s="167">
        <v>0</v>
      </c>
      <c r="CF27" s="167">
        <v>0</v>
      </c>
      <c r="CG27" s="167">
        <v>0</v>
      </c>
      <c r="CH27" s="167">
        <v>493412.21</v>
      </c>
      <c r="CI27" s="166" t="e">
        <f t="shared" si="13"/>
        <v>#VALUE!</v>
      </c>
      <c r="CJ27" s="168">
        <f t="shared" si="13"/>
        <v>45473</v>
      </c>
      <c r="CK27" s="168">
        <f t="shared" si="13"/>
        <v>0</v>
      </c>
      <c r="CL27" s="168">
        <f t="shared" si="13"/>
        <v>478658.27</v>
      </c>
      <c r="CM27" s="168">
        <f t="shared" si="13"/>
        <v>14754.12</v>
      </c>
      <c r="CN27" s="168">
        <f t="shared" si="13"/>
        <v>0</v>
      </c>
      <c r="CO27" s="168">
        <f t="shared" si="13"/>
        <v>0</v>
      </c>
      <c r="CP27" s="168">
        <f t="shared" si="13"/>
        <v>0</v>
      </c>
      <c r="CQ27" s="168">
        <f t="shared" si="13"/>
        <v>0</v>
      </c>
      <c r="CR27" s="168">
        <f t="shared" si="9"/>
        <v>0</v>
      </c>
      <c r="CS27" s="168">
        <f t="shared" si="9"/>
        <v>0</v>
      </c>
      <c r="CT27" s="168">
        <f t="shared" si="9"/>
        <v>0</v>
      </c>
      <c r="CU27" s="168">
        <f t="shared" si="9"/>
        <v>0</v>
      </c>
      <c r="CV27" s="168">
        <f t="shared" si="9"/>
        <v>0</v>
      </c>
      <c r="CW27" s="168">
        <f t="shared" si="9"/>
        <v>0</v>
      </c>
      <c r="CX27" s="168">
        <f t="shared" si="9"/>
        <v>0</v>
      </c>
      <c r="CY27" s="168">
        <f t="shared" si="9"/>
        <v>0</v>
      </c>
      <c r="CZ27" s="168">
        <f t="shared" si="9"/>
        <v>0</v>
      </c>
      <c r="DA27" s="168">
        <f t="shared" si="9"/>
        <v>0</v>
      </c>
      <c r="DB27" s="168">
        <f t="shared" si="9"/>
        <v>0</v>
      </c>
      <c r="DC27" s="168">
        <f t="shared" si="9"/>
        <v>0</v>
      </c>
      <c r="DD27" s="168">
        <f t="shared" si="9"/>
        <v>0</v>
      </c>
      <c r="DE27" s="168">
        <f t="shared" si="9"/>
        <v>0</v>
      </c>
      <c r="DF27" s="168">
        <f t="shared" si="9"/>
        <v>0</v>
      </c>
      <c r="DG27" s="168">
        <f t="shared" si="9"/>
        <v>0</v>
      </c>
      <c r="DH27" s="168">
        <f t="shared" si="14"/>
        <v>0</v>
      </c>
      <c r="DI27" s="168">
        <f t="shared" si="14"/>
        <v>0</v>
      </c>
      <c r="DJ27" s="168">
        <f t="shared" si="14"/>
        <v>0</v>
      </c>
      <c r="DK27" s="168">
        <f t="shared" si="14"/>
        <v>0</v>
      </c>
      <c r="DL27" s="168">
        <f t="shared" si="14"/>
        <v>0</v>
      </c>
      <c r="DM27" s="168">
        <f t="shared" si="14"/>
        <v>0</v>
      </c>
      <c r="DN27" s="168">
        <f t="shared" si="10"/>
        <v>0</v>
      </c>
      <c r="DO27" s="168">
        <f t="shared" si="10"/>
        <v>0</v>
      </c>
      <c r="DP27" s="168">
        <f t="shared" si="10"/>
        <v>0</v>
      </c>
      <c r="DQ27" s="168">
        <f t="shared" si="10"/>
        <v>0</v>
      </c>
      <c r="DR27" s="168">
        <f t="shared" si="10"/>
        <v>0</v>
      </c>
      <c r="DS27" s="168">
        <f t="shared" si="10"/>
        <v>0</v>
      </c>
      <c r="DT27" s="168">
        <f t="shared" si="10"/>
        <v>0</v>
      </c>
      <c r="DU27" s="168">
        <f t="shared" si="10"/>
        <v>0</v>
      </c>
      <c r="DV27" s="168">
        <f t="shared" si="10"/>
        <v>493412.39</v>
      </c>
      <c r="DW27" s="168">
        <f t="shared" si="10"/>
        <v>0</v>
      </c>
      <c r="DX27" s="168">
        <f t="shared" si="10"/>
        <v>0</v>
      </c>
      <c r="DY27" s="168">
        <f t="shared" si="10"/>
        <v>0</v>
      </c>
      <c r="DZ27" s="168">
        <f t="shared" si="10"/>
        <v>493412.39</v>
      </c>
      <c r="EA27" s="168">
        <f t="shared" si="10"/>
        <v>478658.09</v>
      </c>
      <c r="EB27" s="168">
        <f t="shared" si="10"/>
        <v>14754.12</v>
      </c>
      <c r="EC27" s="168">
        <f t="shared" si="10"/>
        <v>0</v>
      </c>
      <c r="ED27" s="168">
        <f t="shared" si="11"/>
        <v>0</v>
      </c>
      <c r="EE27" s="168">
        <f t="shared" si="11"/>
        <v>0</v>
      </c>
      <c r="EF27" s="168">
        <f t="shared" si="11"/>
        <v>0</v>
      </c>
      <c r="EG27" s="168">
        <f t="shared" si="11"/>
        <v>0</v>
      </c>
      <c r="EH27" s="168">
        <f t="shared" si="11"/>
        <v>0</v>
      </c>
      <c r="EI27" s="168">
        <f t="shared" si="11"/>
        <v>0</v>
      </c>
      <c r="EJ27" s="168">
        <f t="shared" si="11"/>
        <v>0</v>
      </c>
      <c r="EK27" s="168">
        <f t="shared" si="11"/>
        <v>0</v>
      </c>
      <c r="EL27" s="168">
        <f t="shared" si="11"/>
        <v>0</v>
      </c>
      <c r="EM27" s="168">
        <f t="shared" si="11"/>
        <v>0</v>
      </c>
      <c r="EN27" s="168">
        <f t="shared" si="11"/>
        <v>0</v>
      </c>
      <c r="EO27" s="168">
        <f t="shared" si="11"/>
        <v>0</v>
      </c>
      <c r="EP27" s="168">
        <f t="shared" si="11"/>
        <v>0</v>
      </c>
      <c r="EQ27" s="168">
        <f t="shared" si="11"/>
        <v>0</v>
      </c>
      <c r="ER27" s="168">
        <f t="shared" si="11"/>
        <v>0</v>
      </c>
      <c r="ES27" s="168">
        <f t="shared" si="11"/>
        <v>0</v>
      </c>
      <c r="ET27" s="168">
        <f t="shared" si="12"/>
        <v>0</v>
      </c>
      <c r="EU27" s="168">
        <f t="shared" si="7"/>
        <v>0</v>
      </c>
      <c r="EV27" s="168">
        <f t="shared" si="3"/>
        <v>0</v>
      </c>
      <c r="EW27" s="168">
        <f t="shared" si="3"/>
        <v>0</v>
      </c>
      <c r="EX27" s="168">
        <f t="shared" si="3"/>
        <v>0</v>
      </c>
      <c r="EY27" s="168">
        <f t="shared" si="3"/>
        <v>0</v>
      </c>
      <c r="EZ27" s="168">
        <f t="shared" si="8"/>
        <v>0</v>
      </c>
      <c r="FA27" s="168">
        <f t="shared" si="8"/>
        <v>0</v>
      </c>
      <c r="FB27" s="168">
        <f t="shared" si="8"/>
        <v>0</v>
      </c>
      <c r="FC27" s="168">
        <f t="shared" si="8"/>
        <v>0</v>
      </c>
      <c r="FD27" s="168">
        <f t="shared" si="8"/>
        <v>0</v>
      </c>
      <c r="FE27" s="168">
        <f t="shared" si="8"/>
        <v>0</v>
      </c>
      <c r="FF27" s="168">
        <f t="shared" si="8"/>
        <v>0</v>
      </c>
      <c r="FG27" s="168">
        <f t="shared" si="8"/>
        <v>0</v>
      </c>
      <c r="FH27" s="168">
        <f t="shared" si="8"/>
        <v>0</v>
      </c>
      <c r="FI27" s="168">
        <f t="shared" si="8"/>
        <v>0</v>
      </c>
      <c r="FJ27" s="168">
        <f t="shared" si="8"/>
        <v>0</v>
      </c>
      <c r="FK27" s="168">
        <f t="shared" si="8"/>
        <v>493412.21</v>
      </c>
      <c r="FL27" s="168">
        <f t="shared" si="8"/>
        <v>0</v>
      </c>
      <c r="FM27" s="168">
        <f t="shared" si="8"/>
        <v>0</v>
      </c>
      <c r="FN27" s="168">
        <f t="shared" si="8"/>
        <v>0</v>
      </c>
    </row>
    <row r="28" spans="1:170" ht="13.8" x14ac:dyDescent="0.25">
      <c r="A28" s="163" t="s">
        <v>165</v>
      </c>
      <c r="B28" s="163" t="s">
        <v>159</v>
      </c>
      <c r="C28" s="164">
        <v>45473</v>
      </c>
      <c r="D28" s="170">
        <v>0</v>
      </c>
      <c r="E28" s="167">
        <v>674010.24</v>
      </c>
      <c r="F28" s="167">
        <v>0</v>
      </c>
      <c r="G28" s="167">
        <v>0</v>
      </c>
      <c r="H28" s="167">
        <v>0</v>
      </c>
      <c r="I28" s="167">
        <v>0</v>
      </c>
      <c r="J28" s="167">
        <v>0</v>
      </c>
      <c r="K28" s="167">
        <v>0</v>
      </c>
      <c r="L28" s="167">
        <v>0</v>
      </c>
      <c r="M28" s="167">
        <v>0</v>
      </c>
      <c r="N28" s="167">
        <v>0</v>
      </c>
      <c r="O28" s="167">
        <v>0</v>
      </c>
      <c r="P28" s="167">
        <v>0</v>
      </c>
      <c r="Q28" s="167">
        <v>0</v>
      </c>
      <c r="R28" s="167">
        <v>0</v>
      </c>
      <c r="S28" s="167">
        <v>0</v>
      </c>
      <c r="T28" s="167">
        <v>0</v>
      </c>
      <c r="U28" s="167">
        <v>0</v>
      </c>
      <c r="V28" s="167">
        <v>0</v>
      </c>
      <c r="W28" s="167">
        <v>0</v>
      </c>
      <c r="X28" s="167">
        <v>0</v>
      </c>
      <c r="Y28" s="167">
        <v>0</v>
      </c>
      <c r="Z28" s="167">
        <v>0</v>
      </c>
      <c r="AA28" s="167">
        <v>0</v>
      </c>
      <c r="AB28" s="167">
        <v>0</v>
      </c>
      <c r="AC28" s="167">
        <v>0</v>
      </c>
      <c r="AD28" s="167">
        <v>0</v>
      </c>
      <c r="AE28" s="167">
        <v>0</v>
      </c>
      <c r="AF28" s="167">
        <v>0</v>
      </c>
      <c r="AG28" s="167">
        <v>0</v>
      </c>
      <c r="AH28" s="167">
        <v>0</v>
      </c>
      <c r="AI28" s="167">
        <v>0</v>
      </c>
      <c r="AJ28" s="167">
        <v>0</v>
      </c>
      <c r="AK28" s="167">
        <v>0</v>
      </c>
      <c r="AL28" s="167">
        <v>0</v>
      </c>
      <c r="AM28" s="167">
        <v>0</v>
      </c>
      <c r="AN28" s="167">
        <v>0</v>
      </c>
      <c r="AO28" s="167">
        <v>674010.24</v>
      </c>
      <c r="AP28" s="167">
        <v>0</v>
      </c>
      <c r="AQ28" s="167">
        <v>0</v>
      </c>
      <c r="AR28" s="167">
        <v>0</v>
      </c>
      <c r="AS28" s="167">
        <v>674010.24</v>
      </c>
      <c r="AT28" s="167">
        <v>674010.12</v>
      </c>
      <c r="AU28" s="167">
        <v>0</v>
      </c>
      <c r="AV28" s="167">
        <v>0</v>
      </c>
      <c r="AW28" s="167">
        <v>0</v>
      </c>
      <c r="AX28" s="167">
        <v>0</v>
      </c>
      <c r="AY28" s="167">
        <v>0</v>
      </c>
      <c r="AZ28" s="167">
        <v>0</v>
      </c>
      <c r="BA28" s="167">
        <v>0</v>
      </c>
      <c r="BB28" s="167">
        <v>0</v>
      </c>
      <c r="BC28" s="167">
        <v>0</v>
      </c>
      <c r="BD28" s="167">
        <v>0</v>
      </c>
      <c r="BE28" s="167">
        <v>0</v>
      </c>
      <c r="BF28" s="167">
        <v>0</v>
      </c>
      <c r="BG28" s="167">
        <v>0</v>
      </c>
      <c r="BH28" s="167">
        <v>0</v>
      </c>
      <c r="BI28" s="167">
        <v>0</v>
      </c>
      <c r="BJ28" s="167">
        <v>0</v>
      </c>
      <c r="BK28" s="167">
        <v>0</v>
      </c>
      <c r="BL28" s="167">
        <v>0</v>
      </c>
      <c r="BM28" s="167">
        <v>0</v>
      </c>
      <c r="BN28" s="167">
        <v>0</v>
      </c>
      <c r="BO28" s="167">
        <v>0</v>
      </c>
      <c r="BP28" s="167">
        <v>0</v>
      </c>
      <c r="BQ28" s="167">
        <v>0</v>
      </c>
      <c r="BR28" s="167">
        <v>0</v>
      </c>
      <c r="BS28" s="167">
        <v>0</v>
      </c>
      <c r="BT28" s="167">
        <v>0</v>
      </c>
      <c r="BU28" s="167">
        <v>0</v>
      </c>
      <c r="BV28" s="167">
        <v>0</v>
      </c>
      <c r="BW28" s="167">
        <v>0</v>
      </c>
      <c r="BX28" s="167">
        <v>0</v>
      </c>
      <c r="BY28" s="167">
        <v>0</v>
      </c>
      <c r="BZ28" s="167">
        <v>0</v>
      </c>
      <c r="CA28" s="167">
        <v>0</v>
      </c>
      <c r="CB28" s="167">
        <v>0</v>
      </c>
      <c r="CC28" s="167">
        <v>0</v>
      </c>
      <c r="CD28" s="167">
        <v>674010.12</v>
      </c>
      <c r="CE28" s="167">
        <v>0</v>
      </c>
      <c r="CF28" s="167">
        <v>0</v>
      </c>
      <c r="CG28" s="167">
        <v>0</v>
      </c>
      <c r="CH28" s="167">
        <v>674010.12</v>
      </c>
      <c r="CI28" s="166" t="e">
        <f t="shared" si="13"/>
        <v>#VALUE!</v>
      </c>
      <c r="CJ28" s="168">
        <f t="shared" si="13"/>
        <v>45473</v>
      </c>
      <c r="CK28" s="168">
        <f t="shared" si="13"/>
        <v>0</v>
      </c>
      <c r="CL28" s="168">
        <f t="shared" si="13"/>
        <v>674010.24</v>
      </c>
      <c r="CM28" s="168">
        <f t="shared" si="13"/>
        <v>0</v>
      </c>
      <c r="CN28" s="168">
        <f t="shared" si="13"/>
        <v>0</v>
      </c>
      <c r="CO28" s="168">
        <f t="shared" si="13"/>
        <v>0</v>
      </c>
      <c r="CP28" s="168">
        <f t="shared" si="13"/>
        <v>0</v>
      </c>
      <c r="CQ28" s="168">
        <f t="shared" si="13"/>
        <v>0</v>
      </c>
      <c r="CR28" s="168">
        <f t="shared" si="9"/>
        <v>0</v>
      </c>
      <c r="CS28" s="168">
        <f t="shared" si="9"/>
        <v>0</v>
      </c>
      <c r="CT28" s="168">
        <f t="shared" si="9"/>
        <v>0</v>
      </c>
      <c r="CU28" s="168">
        <f t="shared" si="9"/>
        <v>0</v>
      </c>
      <c r="CV28" s="168">
        <f t="shared" si="9"/>
        <v>0</v>
      </c>
      <c r="CW28" s="168">
        <f t="shared" si="9"/>
        <v>0</v>
      </c>
      <c r="CX28" s="168">
        <f t="shared" si="9"/>
        <v>0</v>
      </c>
      <c r="CY28" s="168">
        <f t="shared" si="9"/>
        <v>0</v>
      </c>
      <c r="CZ28" s="168">
        <f t="shared" si="9"/>
        <v>0</v>
      </c>
      <c r="DA28" s="168">
        <f t="shared" si="9"/>
        <v>0</v>
      </c>
      <c r="DB28" s="168">
        <f t="shared" si="9"/>
        <v>0</v>
      </c>
      <c r="DC28" s="168">
        <f t="shared" si="9"/>
        <v>0</v>
      </c>
      <c r="DD28" s="168">
        <f t="shared" si="9"/>
        <v>0</v>
      </c>
      <c r="DE28" s="168">
        <f t="shared" si="9"/>
        <v>0</v>
      </c>
      <c r="DF28" s="168">
        <f t="shared" si="9"/>
        <v>0</v>
      </c>
      <c r="DG28" s="168">
        <f t="shared" si="9"/>
        <v>0</v>
      </c>
      <c r="DH28" s="168">
        <f t="shared" si="14"/>
        <v>0</v>
      </c>
      <c r="DI28" s="168">
        <f t="shared" si="14"/>
        <v>0</v>
      </c>
      <c r="DJ28" s="168">
        <f t="shared" si="14"/>
        <v>0</v>
      </c>
      <c r="DK28" s="168">
        <f t="shared" si="14"/>
        <v>0</v>
      </c>
      <c r="DL28" s="168">
        <f t="shared" si="14"/>
        <v>0</v>
      </c>
      <c r="DM28" s="168">
        <f t="shared" si="14"/>
        <v>0</v>
      </c>
      <c r="DN28" s="168">
        <f t="shared" si="10"/>
        <v>0</v>
      </c>
      <c r="DO28" s="168">
        <f t="shared" si="10"/>
        <v>0</v>
      </c>
      <c r="DP28" s="168">
        <f t="shared" si="10"/>
        <v>0</v>
      </c>
      <c r="DQ28" s="168">
        <f t="shared" si="10"/>
        <v>0</v>
      </c>
      <c r="DR28" s="168">
        <f t="shared" si="10"/>
        <v>0</v>
      </c>
      <c r="DS28" s="168">
        <f t="shared" si="10"/>
        <v>0</v>
      </c>
      <c r="DT28" s="168">
        <f t="shared" si="10"/>
        <v>0</v>
      </c>
      <c r="DU28" s="168">
        <f t="shared" si="10"/>
        <v>0</v>
      </c>
      <c r="DV28" s="168">
        <f t="shared" si="10"/>
        <v>674010.24</v>
      </c>
      <c r="DW28" s="168">
        <f t="shared" si="10"/>
        <v>0</v>
      </c>
      <c r="DX28" s="168">
        <f t="shared" si="10"/>
        <v>0</v>
      </c>
      <c r="DY28" s="168">
        <f t="shared" si="10"/>
        <v>0</v>
      </c>
      <c r="DZ28" s="168">
        <f t="shared" si="10"/>
        <v>674010.24</v>
      </c>
      <c r="EA28" s="168">
        <f t="shared" si="10"/>
        <v>674010.12</v>
      </c>
      <c r="EB28" s="168">
        <f t="shared" si="10"/>
        <v>0</v>
      </c>
      <c r="EC28" s="168">
        <f t="shared" si="10"/>
        <v>0</v>
      </c>
      <c r="ED28" s="168">
        <f t="shared" si="11"/>
        <v>0</v>
      </c>
      <c r="EE28" s="168">
        <f t="shared" si="11"/>
        <v>0</v>
      </c>
      <c r="EF28" s="168">
        <f t="shared" si="11"/>
        <v>0</v>
      </c>
      <c r="EG28" s="168">
        <f t="shared" si="11"/>
        <v>0</v>
      </c>
      <c r="EH28" s="168">
        <f t="shared" si="11"/>
        <v>0</v>
      </c>
      <c r="EI28" s="168">
        <f t="shared" si="11"/>
        <v>0</v>
      </c>
      <c r="EJ28" s="168">
        <f t="shared" si="11"/>
        <v>0</v>
      </c>
      <c r="EK28" s="168">
        <f t="shared" si="11"/>
        <v>0</v>
      </c>
      <c r="EL28" s="168">
        <f t="shared" si="11"/>
        <v>0</v>
      </c>
      <c r="EM28" s="168">
        <f t="shared" si="11"/>
        <v>0</v>
      </c>
      <c r="EN28" s="168">
        <f t="shared" si="11"/>
        <v>0</v>
      </c>
      <c r="EO28" s="168">
        <f t="shared" si="11"/>
        <v>0</v>
      </c>
      <c r="EP28" s="168">
        <f t="shared" si="11"/>
        <v>0</v>
      </c>
      <c r="EQ28" s="168">
        <f t="shared" si="11"/>
        <v>0</v>
      </c>
      <c r="ER28" s="168">
        <f t="shared" si="11"/>
        <v>0</v>
      </c>
      <c r="ES28" s="168">
        <f t="shared" si="11"/>
        <v>0</v>
      </c>
      <c r="ET28" s="168">
        <f t="shared" si="12"/>
        <v>0</v>
      </c>
      <c r="EU28" s="168">
        <f t="shared" si="7"/>
        <v>0</v>
      </c>
      <c r="EV28" s="168">
        <f t="shared" si="3"/>
        <v>0</v>
      </c>
      <c r="EW28" s="168">
        <f t="shared" si="3"/>
        <v>0</v>
      </c>
      <c r="EX28" s="168">
        <f t="shared" si="3"/>
        <v>0</v>
      </c>
      <c r="EY28" s="168">
        <f t="shared" si="3"/>
        <v>0</v>
      </c>
      <c r="EZ28" s="168">
        <f t="shared" si="8"/>
        <v>0</v>
      </c>
      <c r="FA28" s="168">
        <f t="shared" si="8"/>
        <v>0</v>
      </c>
      <c r="FB28" s="168">
        <f t="shared" si="8"/>
        <v>0</v>
      </c>
      <c r="FC28" s="168">
        <f t="shared" si="8"/>
        <v>0</v>
      </c>
      <c r="FD28" s="168">
        <f t="shared" si="8"/>
        <v>0</v>
      </c>
      <c r="FE28" s="168">
        <f t="shared" si="8"/>
        <v>0</v>
      </c>
      <c r="FF28" s="168">
        <f t="shared" si="8"/>
        <v>0</v>
      </c>
      <c r="FG28" s="168">
        <f t="shared" si="8"/>
        <v>0</v>
      </c>
      <c r="FH28" s="168">
        <f t="shared" si="8"/>
        <v>0</v>
      </c>
      <c r="FI28" s="168">
        <f t="shared" si="8"/>
        <v>0</v>
      </c>
      <c r="FJ28" s="168">
        <f t="shared" si="8"/>
        <v>0</v>
      </c>
      <c r="FK28" s="168">
        <f t="shared" si="8"/>
        <v>674010.12</v>
      </c>
      <c r="FL28" s="168">
        <f t="shared" si="8"/>
        <v>0</v>
      </c>
      <c r="FM28" s="168">
        <f t="shared" si="8"/>
        <v>0</v>
      </c>
      <c r="FN28" s="168">
        <f t="shared" si="8"/>
        <v>0</v>
      </c>
    </row>
    <row r="29" spans="1:170" ht="13.8" x14ac:dyDescent="0.25">
      <c r="A29" s="163" t="s">
        <v>166</v>
      </c>
      <c r="B29" s="163" t="s">
        <v>166</v>
      </c>
      <c r="C29" s="164">
        <v>45473</v>
      </c>
      <c r="D29" s="170">
        <v>0</v>
      </c>
      <c r="E29" s="167">
        <v>10151357</v>
      </c>
      <c r="F29" s="167">
        <v>0</v>
      </c>
      <c r="G29" s="167">
        <v>563044</v>
      </c>
      <c r="H29" s="167">
        <v>0</v>
      </c>
      <c r="I29" s="167">
        <v>0</v>
      </c>
      <c r="J29" s="167">
        <v>0</v>
      </c>
      <c r="K29" s="167">
        <v>0</v>
      </c>
      <c r="L29" s="167">
        <v>0</v>
      </c>
      <c r="M29" s="167">
        <v>0</v>
      </c>
      <c r="N29" s="167">
        <v>0</v>
      </c>
      <c r="O29" s="167">
        <v>0</v>
      </c>
      <c r="P29" s="167">
        <v>0</v>
      </c>
      <c r="Q29" s="167">
        <v>0</v>
      </c>
      <c r="R29" s="167">
        <v>0</v>
      </c>
      <c r="S29" s="167">
        <v>0</v>
      </c>
      <c r="T29" s="167">
        <v>0</v>
      </c>
      <c r="U29" s="167">
        <v>0</v>
      </c>
      <c r="V29" s="167">
        <v>0</v>
      </c>
      <c r="W29" s="167">
        <v>0</v>
      </c>
      <c r="X29" s="167">
        <v>0</v>
      </c>
      <c r="Y29" s="167">
        <v>1332</v>
      </c>
      <c r="Z29" s="167">
        <v>0</v>
      </c>
      <c r="AA29" s="167">
        <v>0</v>
      </c>
      <c r="AB29" s="167">
        <v>0</v>
      </c>
      <c r="AC29" s="167">
        <v>0</v>
      </c>
      <c r="AD29" s="167">
        <v>40238</v>
      </c>
      <c r="AE29" s="167">
        <v>81713</v>
      </c>
      <c r="AF29" s="167">
        <v>0</v>
      </c>
      <c r="AG29" s="167">
        <v>0</v>
      </c>
      <c r="AH29" s="167">
        <v>136367</v>
      </c>
      <c r="AI29" s="167">
        <v>0</v>
      </c>
      <c r="AJ29" s="167">
        <v>0</v>
      </c>
      <c r="AK29" s="167">
        <v>600000</v>
      </c>
      <c r="AL29" s="167">
        <v>0</v>
      </c>
      <c r="AM29" s="167">
        <v>0</v>
      </c>
      <c r="AN29" s="167">
        <v>87593</v>
      </c>
      <c r="AO29" s="167">
        <v>11661644</v>
      </c>
      <c r="AP29" s="167">
        <v>0</v>
      </c>
      <c r="AQ29" s="167">
        <v>0</v>
      </c>
      <c r="AR29" s="167">
        <v>0</v>
      </c>
      <c r="AS29" s="167">
        <v>11661644</v>
      </c>
      <c r="AT29" s="167">
        <v>10151357</v>
      </c>
      <c r="AU29" s="167">
        <v>0</v>
      </c>
      <c r="AV29" s="167">
        <v>563044</v>
      </c>
      <c r="AW29" s="167">
        <v>0</v>
      </c>
      <c r="AX29" s="167">
        <v>0</v>
      </c>
      <c r="AY29" s="167">
        <v>0</v>
      </c>
      <c r="AZ29" s="167">
        <v>0</v>
      </c>
      <c r="BA29" s="167">
        <v>0</v>
      </c>
      <c r="BB29" s="167">
        <v>0</v>
      </c>
      <c r="BC29" s="167">
        <v>0</v>
      </c>
      <c r="BD29" s="167">
        <v>0</v>
      </c>
      <c r="BE29" s="167">
        <v>0</v>
      </c>
      <c r="BF29" s="167">
        <v>0</v>
      </c>
      <c r="BG29" s="167">
        <v>0</v>
      </c>
      <c r="BH29" s="167">
        <v>0</v>
      </c>
      <c r="BI29" s="167">
        <v>0</v>
      </c>
      <c r="BJ29" s="167">
        <v>0</v>
      </c>
      <c r="BK29" s="167">
        <v>0</v>
      </c>
      <c r="BL29" s="167">
        <v>0</v>
      </c>
      <c r="BM29" s="167">
        <v>0</v>
      </c>
      <c r="BN29" s="167">
        <v>1332</v>
      </c>
      <c r="BO29" s="167">
        <v>0</v>
      </c>
      <c r="BP29" s="167">
        <v>0</v>
      </c>
      <c r="BQ29" s="167">
        <v>0</v>
      </c>
      <c r="BR29" s="167">
        <v>0</v>
      </c>
      <c r="BS29" s="167">
        <v>40238</v>
      </c>
      <c r="BT29" s="167">
        <v>81713</v>
      </c>
      <c r="BU29" s="167">
        <v>0</v>
      </c>
      <c r="BV29" s="167">
        <v>0</v>
      </c>
      <c r="BW29" s="167">
        <v>136367</v>
      </c>
      <c r="BX29" s="167">
        <v>0</v>
      </c>
      <c r="BY29" s="167">
        <v>0</v>
      </c>
      <c r="BZ29" s="167">
        <v>600000</v>
      </c>
      <c r="CA29" s="167">
        <v>0</v>
      </c>
      <c r="CB29" s="167">
        <v>0</v>
      </c>
      <c r="CC29" s="167">
        <v>87593</v>
      </c>
      <c r="CD29" s="167">
        <v>11661644</v>
      </c>
      <c r="CE29" s="167">
        <v>0</v>
      </c>
      <c r="CF29" s="167">
        <v>0</v>
      </c>
      <c r="CG29" s="167">
        <v>0</v>
      </c>
      <c r="CH29" s="167">
        <v>11661644</v>
      </c>
      <c r="CI29" s="166" t="e">
        <f t="shared" si="13"/>
        <v>#VALUE!</v>
      </c>
      <c r="CJ29" s="168">
        <f t="shared" si="13"/>
        <v>45473</v>
      </c>
      <c r="CK29" s="168">
        <f t="shared" si="13"/>
        <v>0</v>
      </c>
      <c r="CL29" s="168">
        <f t="shared" si="13"/>
        <v>10151357</v>
      </c>
      <c r="CM29" s="168">
        <f t="shared" si="13"/>
        <v>0</v>
      </c>
      <c r="CN29" s="168">
        <f t="shared" si="13"/>
        <v>563044</v>
      </c>
      <c r="CO29" s="168">
        <f t="shared" si="13"/>
        <v>0</v>
      </c>
      <c r="CP29" s="168">
        <f t="shared" si="13"/>
        <v>0</v>
      </c>
      <c r="CQ29" s="168">
        <f t="shared" si="13"/>
        <v>0</v>
      </c>
      <c r="CR29" s="168">
        <f t="shared" si="9"/>
        <v>0</v>
      </c>
      <c r="CS29" s="168">
        <f t="shared" si="9"/>
        <v>0</v>
      </c>
      <c r="CT29" s="168">
        <f t="shared" si="9"/>
        <v>0</v>
      </c>
      <c r="CU29" s="168">
        <f t="shared" si="9"/>
        <v>0</v>
      </c>
      <c r="CV29" s="168">
        <f t="shared" si="9"/>
        <v>0</v>
      </c>
      <c r="CW29" s="168">
        <f t="shared" si="9"/>
        <v>0</v>
      </c>
      <c r="CX29" s="168">
        <f t="shared" si="9"/>
        <v>0</v>
      </c>
      <c r="CY29" s="168">
        <f t="shared" si="9"/>
        <v>0</v>
      </c>
      <c r="CZ29" s="168">
        <f t="shared" si="9"/>
        <v>0</v>
      </c>
      <c r="DA29" s="168">
        <f t="shared" si="9"/>
        <v>0</v>
      </c>
      <c r="DB29" s="168">
        <f t="shared" si="9"/>
        <v>0</v>
      </c>
      <c r="DC29" s="168">
        <f t="shared" si="9"/>
        <v>0</v>
      </c>
      <c r="DD29" s="168">
        <f t="shared" si="9"/>
        <v>0</v>
      </c>
      <c r="DE29" s="168">
        <f t="shared" si="9"/>
        <v>0</v>
      </c>
      <c r="DF29" s="168">
        <f t="shared" si="9"/>
        <v>1332</v>
      </c>
      <c r="DG29" s="168">
        <f t="shared" si="9"/>
        <v>0</v>
      </c>
      <c r="DH29" s="168">
        <f t="shared" si="14"/>
        <v>0</v>
      </c>
      <c r="DI29" s="168">
        <f t="shared" si="14"/>
        <v>0</v>
      </c>
      <c r="DJ29" s="168">
        <f t="shared" si="14"/>
        <v>0</v>
      </c>
      <c r="DK29" s="168">
        <f t="shared" si="14"/>
        <v>40238</v>
      </c>
      <c r="DL29" s="168">
        <f t="shared" si="14"/>
        <v>81713</v>
      </c>
      <c r="DM29" s="168">
        <f t="shared" si="14"/>
        <v>0</v>
      </c>
      <c r="DN29" s="168">
        <f t="shared" si="10"/>
        <v>0</v>
      </c>
      <c r="DO29" s="168">
        <f t="shared" si="10"/>
        <v>136367</v>
      </c>
      <c r="DP29" s="168">
        <f t="shared" si="10"/>
        <v>0</v>
      </c>
      <c r="DQ29" s="168">
        <f t="shared" si="10"/>
        <v>0</v>
      </c>
      <c r="DR29" s="168">
        <f t="shared" si="10"/>
        <v>600000</v>
      </c>
      <c r="DS29" s="168">
        <f t="shared" si="10"/>
        <v>0</v>
      </c>
      <c r="DT29" s="168">
        <f t="shared" si="10"/>
        <v>0</v>
      </c>
      <c r="DU29" s="168">
        <f t="shared" si="10"/>
        <v>87593</v>
      </c>
      <c r="DV29" s="168">
        <f t="shared" si="10"/>
        <v>11661644</v>
      </c>
      <c r="DW29" s="168">
        <f t="shared" si="10"/>
        <v>0</v>
      </c>
      <c r="DX29" s="168">
        <f t="shared" si="10"/>
        <v>0</v>
      </c>
      <c r="DY29" s="168">
        <f t="shared" si="10"/>
        <v>0</v>
      </c>
      <c r="DZ29" s="168">
        <f t="shared" si="10"/>
        <v>11661644</v>
      </c>
      <c r="EA29" s="168">
        <f t="shared" si="10"/>
        <v>10151357</v>
      </c>
      <c r="EB29" s="168">
        <f t="shared" si="10"/>
        <v>0</v>
      </c>
      <c r="EC29" s="168">
        <f t="shared" si="10"/>
        <v>563044</v>
      </c>
      <c r="ED29" s="168">
        <f t="shared" si="11"/>
        <v>0</v>
      </c>
      <c r="EE29" s="168">
        <f t="shared" si="11"/>
        <v>0</v>
      </c>
      <c r="EF29" s="168">
        <f t="shared" si="11"/>
        <v>0</v>
      </c>
      <c r="EG29" s="168">
        <f t="shared" si="11"/>
        <v>0</v>
      </c>
      <c r="EH29" s="168">
        <f t="shared" si="11"/>
        <v>0</v>
      </c>
      <c r="EI29" s="168">
        <f t="shared" si="11"/>
        <v>0</v>
      </c>
      <c r="EJ29" s="168">
        <f t="shared" si="11"/>
        <v>0</v>
      </c>
      <c r="EK29" s="168">
        <f t="shared" si="11"/>
        <v>0</v>
      </c>
      <c r="EL29" s="168">
        <f t="shared" si="11"/>
        <v>0</v>
      </c>
      <c r="EM29" s="168">
        <f t="shared" si="11"/>
        <v>0</v>
      </c>
      <c r="EN29" s="168">
        <f t="shared" si="11"/>
        <v>0</v>
      </c>
      <c r="EO29" s="168">
        <f t="shared" si="11"/>
        <v>0</v>
      </c>
      <c r="EP29" s="168">
        <f t="shared" si="11"/>
        <v>0</v>
      </c>
      <c r="EQ29" s="168">
        <f t="shared" si="11"/>
        <v>0</v>
      </c>
      <c r="ER29" s="168">
        <f t="shared" si="11"/>
        <v>0</v>
      </c>
      <c r="ES29" s="168">
        <f t="shared" si="11"/>
        <v>0</v>
      </c>
      <c r="ET29" s="168">
        <f t="shared" si="12"/>
        <v>0</v>
      </c>
      <c r="EU29" s="168">
        <f t="shared" si="7"/>
        <v>1332</v>
      </c>
      <c r="EV29" s="168">
        <f t="shared" si="3"/>
        <v>0</v>
      </c>
      <c r="EW29" s="168">
        <f t="shared" si="3"/>
        <v>0</v>
      </c>
      <c r="EX29" s="168">
        <f t="shared" si="3"/>
        <v>0</v>
      </c>
      <c r="EY29" s="168">
        <f t="shared" si="3"/>
        <v>0</v>
      </c>
      <c r="EZ29" s="168">
        <f t="shared" si="8"/>
        <v>40238</v>
      </c>
      <c r="FA29" s="168">
        <f t="shared" si="8"/>
        <v>81713</v>
      </c>
      <c r="FB29" s="168">
        <f t="shared" si="8"/>
        <v>0</v>
      </c>
      <c r="FC29" s="168">
        <f t="shared" si="8"/>
        <v>0</v>
      </c>
      <c r="FD29" s="168">
        <f t="shared" si="8"/>
        <v>136367</v>
      </c>
      <c r="FE29" s="168">
        <f t="shared" si="8"/>
        <v>0</v>
      </c>
      <c r="FF29" s="168">
        <f t="shared" si="8"/>
        <v>0</v>
      </c>
      <c r="FG29" s="168">
        <f t="shared" si="8"/>
        <v>600000</v>
      </c>
      <c r="FH29" s="168">
        <f t="shared" si="8"/>
        <v>0</v>
      </c>
      <c r="FI29" s="168">
        <f t="shared" si="8"/>
        <v>0</v>
      </c>
      <c r="FJ29" s="168">
        <f t="shared" si="8"/>
        <v>87593</v>
      </c>
      <c r="FK29" s="168">
        <f t="shared" si="8"/>
        <v>11661644</v>
      </c>
      <c r="FL29" s="168">
        <f t="shared" si="8"/>
        <v>0</v>
      </c>
      <c r="FM29" s="168">
        <f t="shared" si="8"/>
        <v>0</v>
      </c>
      <c r="FN29" s="168">
        <f t="shared" si="8"/>
        <v>0</v>
      </c>
    </row>
    <row r="30" spans="1:170" ht="13.8" x14ac:dyDescent="0.25">
      <c r="A30" s="163" t="s">
        <v>167</v>
      </c>
      <c r="B30" s="163" t="s">
        <v>137</v>
      </c>
      <c r="C30" s="164">
        <v>45473</v>
      </c>
      <c r="D30" s="170">
        <v>0</v>
      </c>
      <c r="E30" s="167">
        <v>5259380</v>
      </c>
      <c r="F30" s="167">
        <v>609273</v>
      </c>
      <c r="G30" s="167">
        <v>300726</v>
      </c>
      <c r="H30" s="167">
        <v>0</v>
      </c>
      <c r="I30" s="167">
        <v>0</v>
      </c>
      <c r="J30" s="167">
        <v>0</v>
      </c>
      <c r="K30" s="167">
        <v>0</v>
      </c>
      <c r="L30" s="167">
        <v>0</v>
      </c>
      <c r="M30" s="167">
        <v>0</v>
      </c>
      <c r="N30" s="167">
        <v>0</v>
      </c>
      <c r="O30" s="167">
        <v>0</v>
      </c>
      <c r="P30" s="167">
        <v>0</v>
      </c>
      <c r="Q30" s="167">
        <v>0</v>
      </c>
      <c r="R30" s="167">
        <v>0</v>
      </c>
      <c r="S30" s="167">
        <v>0</v>
      </c>
      <c r="T30" s="167">
        <v>0</v>
      </c>
      <c r="U30" s="167">
        <v>0</v>
      </c>
      <c r="V30" s="167">
        <v>0</v>
      </c>
      <c r="W30" s="167">
        <v>0</v>
      </c>
      <c r="X30" s="167">
        <v>0</v>
      </c>
      <c r="Y30" s="167">
        <v>0</v>
      </c>
      <c r="Z30" s="167">
        <v>0</v>
      </c>
      <c r="AA30" s="167">
        <v>0</v>
      </c>
      <c r="AB30" s="167">
        <v>0</v>
      </c>
      <c r="AC30" s="167">
        <v>0</v>
      </c>
      <c r="AD30" s="167">
        <v>37142</v>
      </c>
      <c r="AE30" s="167">
        <v>44752</v>
      </c>
      <c r="AF30" s="167">
        <v>0</v>
      </c>
      <c r="AG30" s="167">
        <v>0</v>
      </c>
      <c r="AH30" s="167">
        <v>0</v>
      </c>
      <c r="AI30" s="167">
        <v>1028374</v>
      </c>
      <c r="AJ30" s="167">
        <v>0</v>
      </c>
      <c r="AK30" s="167">
        <v>0</v>
      </c>
      <c r="AL30" s="167">
        <v>0</v>
      </c>
      <c r="AM30" s="167">
        <v>0</v>
      </c>
      <c r="AN30" s="167">
        <v>1112</v>
      </c>
      <c r="AO30" s="167">
        <v>7280759</v>
      </c>
      <c r="AP30" s="167">
        <v>0</v>
      </c>
      <c r="AQ30" s="167">
        <v>0</v>
      </c>
      <c r="AR30" s="167">
        <v>0</v>
      </c>
      <c r="AS30" s="167">
        <v>7280759</v>
      </c>
      <c r="AT30" s="167">
        <v>5259380</v>
      </c>
      <c r="AU30" s="167">
        <v>609273</v>
      </c>
      <c r="AV30" s="167">
        <v>300726</v>
      </c>
      <c r="AW30" s="167">
        <v>0</v>
      </c>
      <c r="AX30" s="167">
        <v>0</v>
      </c>
      <c r="AY30" s="167">
        <v>0</v>
      </c>
      <c r="AZ30" s="167">
        <v>0</v>
      </c>
      <c r="BA30" s="167">
        <v>0</v>
      </c>
      <c r="BB30" s="167">
        <v>0</v>
      </c>
      <c r="BC30" s="167">
        <v>0</v>
      </c>
      <c r="BD30" s="167">
        <v>0</v>
      </c>
      <c r="BE30" s="167">
        <v>0</v>
      </c>
      <c r="BF30" s="167">
        <v>0</v>
      </c>
      <c r="BG30" s="167">
        <v>0</v>
      </c>
      <c r="BH30" s="167">
        <v>0</v>
      </c>
      <c r="BI30" s="167">
        <v>0</v>
      </c>
      <c r="BJ30" s="167">
        <v>0</v>
      </c>
      <c r="BK30" s="167">
        <v>0</v>
      </c>
      <c r="BL30" s="167">
        <v>0</v>
      </c>
      <c r="BM30" s="167">
        <v>0</v>
      </c>
      <c r="BN30" s="167">
        <v>0</v>
      </c>
      <c r="BO30" s="167">
        <v>0</v>
      </c>
      <c r="BP30" s="167">
        <v>0</v>
      </c>
      <c r="BQ30" s="167">
        <v>0</v>
      </c>
      <c r="BR30" s="167">
        <v>0</v>
      </c>
      <c r="BS30" s="167">
        <v>0</v>
      </c>
      <c r="BT30" s="167">
        <v>0</v>
      </c>
      <c r="BU30" s="167">
        <v>0</v>
      </c>
      <c r="BV30" s="167">
        <v>0</v>
      </c>
      <c r="BW30" s="167">
        <v>0</v>
      </c>
      <c r="BX30" s="167">
        <v>0</v>
      </c>
      <c r="BY30" s="167">
        <v>0</v>
      </c>
      <c r="BZ30" s="167">
        <v>0</v>
      </c>
      <c r="CA30" s="167">
        <v>0</v>
      </c>
      <c r="CB30" s="167">
        <v>0</v>
      </c>
      <c r="CC30" s="167">
        <v>0</v>
      </c>
      <c r="CD30" s="167">
        <v>6169379</v>
      </c>
      <c r="CE30" s="167">
        <v>0</v>
      </c>
      <c r="CF30" s="167">
        <v>0</v>
      </c>
      <c r="CG30" s="167">
        <v>0</v>
      </c>
      <c r="CH30" s="167">
        <v>6169379</v>
      </c>
      <c r="CI30" s="166" t="e">
        <f t="shared" si="13"/>
        <v>#VALUE!</v>
      </c>
      <c r="CJ30" s="168">
        <f t="shared" si="13"/>
        <v>45473</v>
      </c>
      <c r="CK30" s="168">
        <f t="shared" si="13"/>
        <v>0</v>
      </c>
      <c r="CL30" s="168">
        <f t="shared" si="13"/>
        <v>5259380</v>
      </c>
      <c r="CM30" s="168">
        <f t="shared" si="13"/>
        <v>609273</v>
      </c>
      <c r="CN30" s="168">
        <f t="shared" si="13"/>
        <v>300726</v>
      </c>
      <c r="CO30" s="168">
        <f t="shared" si="13"/>
        <v>0</v>
      </c>
      <c r="CP30" s="168">
        <f t="shared" si="13"/>
        <v>0</v>
      </c>
      <c r="CQ30" s="168">
        <f t="shared" si="13"/>
        <v>0</v>
      </c>
      <c r="CR30" s="168">
        <f t="shared" si="9"/>
        <v>0</v>
      </c>
      <c r="CS30" s="168">
        <f t="shared" si="9"/>
        <v>0</v>
      </c>
      <c r="CT30" s="168">
        <f t="shared" si="9"/>
        <v>0</v>
      </c>
      <c r="CU30" s="168">
        <f t="shared" si="9"/>
        <v>0</v>
      </c>
      <c r="CV30" s="168">
        <f t="shared" si="9"/>
        <v>0</v>
      </c>
      <c r="CW30" s="168">
        <f t="shared" si="9"/>
        <v>0</v>
      </c>
      <c r="CX30" s="168">
        <f t="shared" si="9"/>
        <v>0</v>
      </c>
      <c r="CY30" s="168">
        <f t="shared" si="9"/>
        <v>0</v>
      </c>
      <c r="CZ30" s="168">
        <f t="shared" si="9"/>
        <v>0</v>
      </c>
      <c r="DA30" s="168">
        <f t="shared" si="9"/>
        <v>0</v>
      </c>
      <c r="DB30" s="168">
        <f t="shared" si="9"/>
        <v>0</v>
      </c>
      <c r="DC30" s="168">
        <f t="shared" si="9"/>
        <v>0</v>
      </c>
      <c r="DD30" s="168">
        <f t="shared" si="9"/>
        <v>0</v>
      </c>
      <c r="DE30" s="168">
        <f t="shared" si="9"/>
        <v>0</v>
      </c>
      <c r="DF30" s="168">
        <f t="shared" si="9"/>
        <v>0</v>
      </c>
      <c r="DG30" s="168">
        <f t="shared" si="9"/>
        <v>0</v>
      </c>
      <c r="DH30" s="168">
        <f t="shared" si="14"/>
        <v>0</v>
      </c>
      <c r="DI30" s="168">
        <f t="shared" si="14"/>
        <v>0</v>
      </c>
      <c r="DJ30" s="168">
        <f t="shared" si="14"/>
        <v>0</v>
      </c>
      <c r="DK30" s="168">
        <f t="shared" si="14"/>
        <v>37142</v>
      </c>
      <c r="DL30" s="168">
        <f t="shared" si="14"/>
        <v>44752</v>
      </c>
      <c r="DM30" s="168">
        <f t="shared" si="14"/>
        <v>0</v>
      </c>
      <c r="DN30" s="168">
        <f t="shared" si="10"/>
        <v>0</v>
      </c>
      <c r="DO30" s="168">
        <f t="shared" si="10"/>
        <v>0</v>
      </c>
      <c r="DP30" s="168">
        <f t="shared" si="10"/>
        <v>1028374</v>
      </c>
      <c r="DQ30" s="168">
        <f t="shared" si="10"/>
        <v>0</v>
      </c>
      <c r="DR30" s="168">
        <f t="shared" si="10"/>
        <v>0</v>
      </c>
      <c r="DS30" s="168">
        <f t="shared" si="10"/>
        <v>0</v>
      </c>
      <c r="DT30" s="168">
        <f t="shared" si="10"/>
        <v>0</v>
      </c>
      <c r="DU30" s="168">
        <f t="shared" si="10"/>
        <v>1112</v>
      </c>
      <c r="DV30" s="168">
        <f t="shared" si="10"/>
        <v>7280759</v>
      </c>
      <c r="DW30" s="168">
        <f t="shared" si="10"/>
        <v>0</v>
      </c>
      <c r="DX30" s="168">
        <f t="shared" si="10"/>
        <v>0</v>
      </c>
      <c r="DY30" s="168">
        <f t="shared" si="10"/>
        <v>0</v>
      </c>
      <c r="DZ30" s="168">
        <f t="shared" si="10"/>
        <v>7280759</v>
      </c>
      <c r="EA30" s="168">
        <f t="shared" si="10"/>
        <v>5259380</v>
      </c>
      <c r="EB30" s="168">
        <f t="shared" si="10"/>
        <v>609273</v>
      </c>
      <c r="EC30" s="168">
        <f t="shared" si="10"/>
        <v>300726</v>
      </c>
      <c r="ED30" s="168">
        <f t="shared" si="11"/>
        <v>0</v>
      </c>
      <c r="EE30" s="168">
        <f t="shared" si="11"/>
        <v>0</v>
      </c>
      <c r="EF30" s="168">
        <f t="shared" si="11"/>
        <v>0</v>
      </c>
      <c r="EG30" s="168">
        <f t="shared" si="11"/>
        <v>0</v>
      </c>
      <c r="EH30" s="168">
        <f t="shared" si="11"/>
        <v>0</v>
      </c>
      <c r="EI30" s="168">
        <f t="shared" si="11"/>
        <v>0</v>
      </c>
      <c r="EJ30" s="168">
        <f t="shared" si="11"/>
        <v>0</v>
      </c>
      <c r="EK30" s="168">
        <f t="shared" si="11"/>
        <v>0</v>
      </c>
      <c r="EL30" s="168">
        <f t="shared" si="11"/>
        <v>0</v>
      </c>
      <c r="EM30" s="168">
        <f t="shared" si="11"/>
        <v>0</v>
      </c>
      <c r="EN30" s="168">
        <f t="shared" si="11"/>
        <v>0</v>
      </c>
      <c r="EO30" s="168">
        <f t="shared" si="11"/>
        <v>0</v>
      </c>
      <c r="EP30" s="168">
        <f t="shared" si="11"/>
        <v>0</v>
      </c>
      <c r="EQ30" s="168">
        <f t="shared" si="11"/>
        <v>0</v>
      </c>
      <c r="ER30" s="168">
        <f t="shared" si="11"/>
        <v>0</v>
      </c>
      <c r="ES30" s="168">
        <f t="shared" si="11"/>
        <v>0</v>
      </c>
      <c r="ET30" s="168">
        <f t="shared" si="12"/>
        <v>0</v>
      </c>
      <c r="EU30" s="168">
        <f t="shared" si="7"/>
        <v>0</v>
      </c>
      <c r="EV30" s="168">
        <f t="shared" si="3"/>
        <v>0</v>
      </c>
      <c r="EW30" s="168">
        <f t="shared" si="3"/>
        <v>0</v>
      </c>
      <c r="EX30" s="168">
        <f t="shared" si="3"/>
        <v>0</v>
      </c>
      <c r="EY30" s="168">
        <f t="shared" si="3"/>
        <v>0</v>
      </c>
      <c r="EZ30" s="168">
        <f t="shared" si="8"/>
        <v>0</v>
      </c>
      <c r="FA30" s="168">
        <f t="shared" si="8"/>
        <v>0</v>
      </c>
      <c r="FB30" s="168">
        <f t="shared" si="8"/>
        <v>0</v>
      </c>
      <c r="FC30" s="168">
        <f t="shared" si="8"/>
        <v>0</v>
      </c>
      <c r="FD30" s="168">
        <f t="shared" si="8"/>
        <v>0</v>
      </c>
      <c r="FE30" s="168">
        <f t="shared" si="8"/>
        <v>0</v>
      </c>
      <c r="FF30" s="168">
        <f t="shared" si="8"/>
        <v>0</v>
      </c>
      <c r="FG30" s="168">
        <f t="shared" si="8"/>
        <v>0</v>
      </c>
      <c r="FH30" s="168">
        <f t="shared" si="8"/>
        <v>0</v>
      </c>
      <c r="FI30" s="168">
        <f t="shared" si="8"/>
        <v>0</v>
      </c>
      <c r="FJ30" s="168">
        <f t="shared" si="8"/>
        <v>0</v>
      </c>
      <c r="FK30" s="168">
        <f t="shared" si="8"/>
        <v>6169379</v>
      </c>
      <c r="FL30" s="168">
        <f t="shared" si="8"/>
        <v>0</v>
      </c>
      <c r="FM30" s="168">
        <f t="shared" si="8"/>
        <v>0</v>
      </c>
      <c r="FN30" s="168">
        <f t="shared" si="8"/>
        <v>0</v>
      </c>
    </row>
    <row r="31" spans="1:170" ht="13.8" x14ac:dyDescent="0.25">
      <c r="A31" s="163" t="s">
        <v>168</v>
      </c>
      <c r="B31" s="169"/>
      <c r="C31" s="164">
        <v>45473</v>
      </c>
      <c r="D31" s="170">
        <v>305.83999999999997</v>
      </c>
      <c r="E31" s="167">
        <v>19571950</v>
      </c>
      <c r="F31" s="167">
        <v>0</v>
      </c>
      <c r="G31" s="167">
        <v>0</v>
      </c>
      <c r="H31" s="167">
        <v>4368</v>
      </c>
      <c r="I31" s="167">
        <v>0</v>
      </c>
      <c r="J31" s="167">
        <v>0</v>
      </c>
      <c r="K31" s="167">
        <v>0</v>
      </c>
      <c r="L31" s="167">
        <v>1454</v>
      </c>
      <c r="M31" s="167">
        <v>229350</v>
      </c>
      <c r="N31" s="167">
        <v>211576</v>
      </c>
      <c r="O31" s="167">
        <v>99160</v>
      </c>
      <c r="P31" s="167">
        <v>0</v>
      </c>
      <c r="Q31" s="167">
        <v>0</v>
      </c>
      <c r="R31" s="167">
        <v>0</v>
      </c>
      <c r="S31" s="167">
        <v>0</v>
      </c>
      <c r="T31" s="167">
        <v>0</v>
      </c>
      <c r="U31" s="167">
        <v>0</v>
      </c>
      <c r="V31" s="167">
        <v>0</v>
      </c>
      <c r="W31" s="167">
        <v>0</v>
      </c>
      <c r="X31" s="167">
        <v>0</v>
      </c>
      <c r="Y31" s="167">
        <v>0</v>
      </c>
      <c r="Z31" s="167">
        <v>0</v>
      </c>
      <c r="AA31" s="167">
        <v>0</v>
      </c>
      <c r="AB31" s="167">
        <v>0</v>
      </c>
      <c r="AC31" s="167">
        <v>0</v>
      </c>
      <c r="AD31" s="167">
        <v>0</v>
      </c>
      <c r="AE31" s="167">
        <v>0</v>
      </c>
      <c r="AF31" s="167">
        <v>0</v>
      </c>
      <c r="AG31" s="167">
        <v>0</v>
      </c>
      <c r="AH31" s="167">
        <v>0</v>
      </c>
      <c r="AI31" s="167">
        <v>0</v>
      </c>
      <c r="AJ31" s="167">
        <v>0</v>
      </c>
      <c r="AK31" s="167">
        <v>0</v>
      </c>
      <c r="AL31" s="167">
        <v>0</v>
      </c>
      <c r="AM31" s="167">
        <v>0</v>
      </c>
      <c r="AN31" s="167">
        <v>-462958</v>
      </c>
      <c r="AO31" s="167">
        <v>19654900</v>
      </c>
      <c r="AP31" s="167">
        <v>24586</v>
      </c>
      <c r="AQ31" s="167">
        <v>0</v>
      </c>
      <c r="AR31" s="167">
        <v>24586</v>
      </c>
      <c r="AS31" s="167">
        <v>19630314</v>
      </c>
      <c r="AT31" s="167">
        <v>5844184</v>
      </c>
      <c r="AU31" s="167">
        <v>0</v>
      </c>
      <c r="AV31" s="167">
        <v>0</v>
      </c>
      <c r="AW31" s="167">
        <v>1304</v>
      </c>
      <c r="AX31" s="167">
        <v>0</v>
      </c>
      <c r="AY31" s="167">
        <v>0</v>
      </c>
      <c r="AZ31" s="167">
        <v>0</v>
      </c>
      <c r="BA31" s="167">
        <v>434</v>
      </c>
      <c r="BB31" s="167">
        <v>68484</v>
      </c>
      <c r="BC31" s="167">
        <v>63177</v>
      </c>
      <c r="BD31" s="167">
        <v>29609</v>
      </c>
      <c r="BE31" s="167">
        <v>0</v>
      </c>
      <c r="BF31" s="167">
        <v>0</v>
      </c>
      <c r="BG31" s="167">
        <v>0</v>
      </c>
      <c r="BH31" s="167">
        <v>0</v>
      </c>
      <c r="BI31" s="167">
        <v>0</v>
      </c>
      <c r="BJ31" s="167">
        <v>0</v>
      </c>
      <c r="BK31" s="167">
        <v>0</v>
      </c>
      <c r="BL31" s="167">
        <v>0</v>
      </c>
      <c r="BM31" s="167">
        <v>0</v>
      </c>
      <c r="BN31" s="167">
        <v>0</v>
      </c>
      <c r="BO31" s="167">
        <v>0</v>
      </c>
      <c r="BP31" s="167">
        <v>0</v>
      </c>
      <c r="BQ31" s="167">
        <v>0</v>
      </c>
      <c r="BR31" s="167">
        <v>0</v>
      </c>
      <c r="BS31" s="167">
        <v>0</v>
      </c>
      <c r="BT31" s="167">
        <v>0</v>
      </c>
      <c r="BU31" s="167">
        <v>0</v>
      </c>
      <c r="BV31" s="167">
        <v>0</v>
      </c>
      <c r="BW31" s="167">
        <v>0</v>
      </c>
      <c r="BX31" s="167">
        <v>0</v>
      </c>
      <c r="BY31" s="167">
        <v>0</v>
      </c>
      <c r="BZ31" s="167">
        <v>0</v>
      </c>
      <c r="CA31" s="167">
        <v>0</v>
      </c>
      <c r="CB31" s="167">
        <v>0</v>
      </c>
      <c r="CC31" s="167">
        <v>-138239</v>
      </c>
      <c r="CD31" s="167">
        <v>5868953</v>
      </c>
      <c r="CE31" s="167">
        <v>7341</v>
      </c>
      <c r="CF31" s="167">
        <v>0</v>
      </c>
      <c r="CG31" s="167">
        <v>7341</v>
      </c>
      <c r="CH31" s="167">
        <v>5861612</v>
      </c>
      <c r="CI31" s="166">
        <f t="shared" si="13"/>
        <v>0</v>
      </c>
      <c r="CJ31" s="168">
        <f t="shared" si="13"/>
        <v>45473</v>
      </c>
      <c r="CK31" s="168">
        <f t="shared" si="13"/>
        <v>305.83999999999997</v>
      </c>
      <c r="CL31" s="168">
        <f t="shared" si="13"/>
        <v>19571950</v>
      </c>
      <c r="CM31" s="168">
        <f t="shared" si="13"/>
        <v>0</v>
      </c>
      <c r="CN31" s="168">
        <f t="shared" si="13"/>
        <v>0</v>
      </c>
      <c r="CO31" s="168">
        <f t="shared" si="13"/>
        <v>4368</v>
      </c>
      <c r="CP31" s="168">
        <f t="shared" si="13"/>
        <v>0</v>
      </c>
      <c r="CQ31" s="168">
        <f t="shared" si="13"/>
        <v>0</v>
      </c>
      <c r="CR31" s="168">
        <f t="shared" si="9"/>
        <v>0</v>
      </c>
      <c r="CS31" s="168">
        <f t="shared" si="9"/>
        <v>1454</v>
      </c>
      <c r="CT31" s="168">
        <f t="shared" si="9"/>
        <v>229350</v>
      </c>
      <c r="CU31" s="168">
        <f t="shared" si="9"/>
        <v>211576</v>
      </c>
      <c r="CV31" s="168">
        <f t="shared" si="9"/>
        <v>99160</v>
      </c>
      <c r="CW31" s="168">
        <f t="shared" si="9"/>
        <v>0</v>
      </c>
      <c r="CX31" s="168">
        <f t="shared" si="9"/>
        <v>0</v>
      </c>
      <c r="CY31" s="168">
        <f t="shared" si="9"/>
        <v>0</v>
      </c>
      <c r="CZ31" s="168">
        <f t="shared" si="9"/>
        <v>0</v>
      </c>
      <c r="DA31" s="168">
        <f t="shared" si="9"/>
        <v>0</v>
      </c>
      <c r="DB31" s="168">
        <f t="shared" si="9"/>
        <v>0</v>
      </c>
      <c r="DC31" s="168">
        <f t="shared" si="9"/>
        <v>0</v>
      </c>
      <c r="DD31" s="168">
        <f t="shared" si="9"/>
        <v>0</v>
      </c>
      <c r="DE31" s="168">
        <f t="shared" si="9"/>
        <v>0</v>
      </c>
      <c r="DF31" s="168">
        <f t="shared" si="9"/>
        <v>0</v>
      </c>
      <c r="DG31" s="168">
        <f t="shared" si="9"/>
        <v>0</v>
      </c>
      <c r="DH31" s="168">
        <f t="shared" si="14"/>
        <v>0</v>
      </c>
      <c r="DI31" s="168">
        <f t="shared" si="14"/>
        <v>0</v>
      </c>
      <c r="DJ31" s="168">
        <f t="shared" si="14"/>
        <v>0</v>
      </c>
      <c r="DK31" s="168">
        <f t="shared" si="14"/>
        <v>0</v>
      </c>
      <c r="DL31" s="168">
        <f t="shared" si="14"/>
        <v>0</v>
      </c>
      <c r="DM31" s="168">
        <f t="shared" si="14"/>
        <v>0</v>
      </c>
      <c r="DN31" s="168">
        <f t="shared" si="10"/>
        <v>0</v>
      </c>
      <c r="DO31" s="168">
        <f t="shared" si="10"/>
        <v>0</v>
      </c>
      <c r="DP31" s="168">
        <f t="shared" si="10"/>
        <v>0</v>
      </c>
      <c r="DQ31" s="168">
        <f t="shared" si="10"/>
        <v>0</v>
      </c>
      <c r="DR31" s="168">
        <f t="shared" si="10"/>
        <v>0</v>
      </c>
      <c r="DS31" s="168">
        <f t="shared" si="10"/>
        <v>0</v>
      </c>
      <c r="DT31" s="168">
        <f t="shared" si="10"/>
        <v>0</v>
      </c>
      <c r="DU31" s="168">
        <f t="shared" si="10"/>
        <v>-462958</v>
      </c>
      <c r="DV31" s="168">
        <f t="shared" si="10"/>
        <v>19654900</v>
      </c>
      <c r="DW31" s="168">
        <f t="shared" si="10"/>
        <v>24586</v>
      </c>
      <c r="DX31" s="168">
        <f t="shared" si="10"/>
        <v>0</v>
      </c>
      <c r="DY31" s="168">
        <f t="shared" si="10"/>
        <v>24586</v>
      </c>
      <c r="DZ31" s="168">
        <f t="shared" si="10"/>
        <v>19630314</v>
      </c>
      <c r="EA31" s="168">
        <f t="shared" si="10"/>
        <v>5844184</v>
      </c>
      <c r="EB31" s="168">
        <f t="shared" si="10"/>
        <v>0</v>
      </c>
      <c r="EC31" s="168">
        <f t="shared" si="10"/>
        <v>0</v>
      </c>
      <c r="ED31" s="168">
        <f t="shared" si="11"/>
        <v>1304</v>
      </c>
      <c r="EE31" s="168">
        <f t="shared" si="11"/>
        <v>0</v>
      </c>
      <c r="EF31" s="168">
        <f t="shared" si="11"/>
        <v>0</v>
      </c>
      <c r="EG31" s="168">
        <f t="shared" si="11"/>
        <v>0</v>
      </c>
      <c r="EH31" s="168">
        <f t="shared" si="11"/>
        <v>434</v>
      </c>
      <c r="EI31" s="168">
        <f t="shared" si="11"/>
        <v>68484</v>
      </c>
      <c r="EJ31" s="168">
        <f t="shared" si="11"/>
        <v>63177</v>
      </c>
      <c r="EK31" s="168">
        <f t="shared" si="11"/>
        <v>29609</v>
      </c>
      <c r="EL31" s="168">
        <f t="shared" si="11"/>
        <v>0</v>
      </c>
      <c r="EM31" s="168">
        <f t="shared" si="11"/>
        <v>0</v>
      </c>
      <c r="EN31" s="168">
        <f t="shared" si="11"/>
        <v>0</v>
      </c>
      <c r="EO31" s="168">
        <f t="shared" si="11"/>
        <v>0</v>
      </c>
      <c r="EP31" s="168">
        <f t="shared" si="11"/>
        <v>0</v>
      </c>
      <c r="EQ31" s="168">
        <f t="shared" si="11"/>
        <v>0</v>
      </c>
      <c r="ER31" s="168">
        <f t="shared" si="11"/>
        <v>0</v>
      </c>
      <c r="ES31" s="168">
        <f t="shared" si="11"/>
        <v>0</v>
      </c>
      <c r="ET31" s="168">
        <f t="shared" si="12"/>
        <v>0</v>
      </c>
      <c r="EU31" s="168">
        <f t="shared" si="7"/>
        <v>0</v>
      </c>
      <c r="EV31" s="168">
        <f t="shared" si="3"/>
        <v>0</v>
      </c>
      <c r="EW31" s="168">
        <f t="shared" si="3"/>
        <v>0</v>
      </c>
      <c r="EX31" s="168">
        <f t="shared" si="3"/>
        <v>0</v>
      </c>
      <c r="EY31" s="168">
        <f t="shared" si="3"/>
        <v>0</v>
      </c>
      <c r="EZ31" s="168">
        <f t="shared" si="8"/>
        <v>0</v>
      </c>
      <c r="FA31" s="168">
        <f t="shared" si="8"/>
        <v>0</v>
      </c>
      <c r="FB31" s="168">
        <f t="shared" si="8"/>
        <v>0</v>
      </c>
      <c r="FC31" s="168">
        <f t="shared" si="8"/>
        <v>0</v>
      </c>
      <c r="FD31" s="168">
        <f t="shared" si="8"/>
        <v>0</v>
      </c>
      <c r="FE31" s="168">
        <f t="shared" si="8"/>
        <v>0</v>
      </c>
      <c r="FF31" s="168">
        <f t="shared" si="8"/>
        <v>0</v>
      </c>
      <c r="FG31" s="168">
        <f t="shared" si="8"/>
        <v>0</v>
      </c>
      <c r="FH31" s="168">
        <f t="shared" si="8"/>
        <v>0</v>
      </c>
      <c r="FI31" s="168">
        <f t="shared" si="8"/>
        <v>0</v>
      </c>
      <c r="FJ31" s="168">
        <f t="shared" si="8"/>
        <v>-138239</v>
      </c>
      <c r="FK31" s="168">
        <f t="shared" si="8"/>
        <v>5868953</v>
      </c>
      <c r="FL31" s="168">
        <f t="shared" si="8"/>
        <v>7341</v>
      </c>
      <c r="FM31" s="168">
        <f t="shared" si="8"/>
        <v>0</v>
      </c>
      <c r="FN31" s="168">
        <f t="shared" si="8"/>
        <v>7341</v>
      </c>
    </row>
    <row r="32" spans="1:170" ht="13.8" x14ac:dyDescent="0.25">
      <c r="A32" s="163" t="s">
        <v>169</v>
      </c>
      <c r="B32" s="163" t="s">
        <v>170</v>
      </c>
      <c r="C32" s="164">
        <v>45473</v>
      </c>
      <c r="D32" s="170">
        <v>0</v>
      </c>
      <c r="E32" s="167">
        <v>12208673</v>
      </c>
      <c r="F32" s="167">
        <v>237000</v>
      </c>
      <c r="G32" s="167">
        <v>224235</v>
      </c>
      <c r="H32" s="167">
        <v>0</v>
      </c>
      <c r="I32" s="167">
        <v>0</v>
      </c>
      <c r="J32" s="167">
        <v>0</v>
      </c>
      <c r="K32" s="167">
        <v>0</v>
      </c>
      <c r="L32" s="167">
        <v>0</v>
      </c>
      <c r="M32" s="167">
        <v>0</v>
      </c>
      <c r="N32" s="167">
        <v>0</v>
      </c>
      <c r="O32" s="167">
        <v>0</v>
      </c>
      <c r="P32" s="167">
        <v>0</v>
      </c>
      <c r="Q32" s="167">
        <v>0</v>
      </c>
      <c r="R32" s="167">
        <v>0</v>
      </c>
      <c r="S32" s="167">
        <v>0</v>
      </c>
      <c r="T32" s="167">
        <v>0</v>
      </c>
      <c r="U32" s="167">
        <v>0</v>
      </c>
      <c r="V32" s="167">
        <v>0</v>
      </c>
      <c r="W32" s="167">
        <v>0</v>
      </c>
      <c r="X32" s="167">
        <v>184963</v>
      </c>
      <c r="Y32" s="167">
        <v>0</v>
      </c>
      <c r="Z32" s="167">
        <v>0</v>
      </c>
      <c r="AA32" s="167">
        <v>0</v>
      </c>
      <c r="AB32" s="167">
        <v>0</v>
      </c>
      <c r="AC32" s="167">
        <v>0</v>
      </c>
      <c r="AD32" s="167">
        <v>30674</v>
      </c>
      <c r="AE32" s="167">
        <v>0</v>
      </c>
      <c r="AF32" s="167">
        <v>0</v>
      </c>
      <c r="AG32" s="167">
        <v>0</v>
      </c>
      <c r="AH32" s="167">
        <v>26000</v>
      </c>
      <c r="AI32" s="167">
        <v>0</v>
      </c>
      <c r="AJ32" s="167">
        <v>0</v>
      </c>
      <c r="AK32" s="167">
        <v>48186</v>
      </c>
      <c r="AL32" s="167">
        <v>-8259</v>
      </c>
      <c r="AM32" s="167">
        <v>0</v>
      </c>
      <c r="AN32" s="167">
        <v>587393</v>
      </c>
      <c r="AO32" s="167">
        <v>13538865</v>
      </c>
      <c r="AP32" s="167">
        <v>0</v>
      </c>
      <c r="AQ32" s="167">
        <v>0</v>
      </c>
      <c r="AR32" s="167">
        <v>0</v>
      </c>
      <c r="AS32" s="167">
        <v>13538865</v>
      </c>
      <c r="AT32" s="167">
        <v>1187418</v>
      </c>
      <c r="AU32" s="167">
        <v>75727</v>
      </c>
      <c r="AV32" s="167">
        <v>71983</v>
      </c>
      <c r="AW32" s="167">
        <v>0</v>
      </c>
      <c r="AX32" s="167">
        <v>0</v>
      </c>
      <c r="AY32" s="167">
        <v>0</v>
      </c>
      <c r="AZ32" s="167">
        <v>0</v>
      </c>
      <c r="BA32" s="167">
        <v>0</v>
      </c>
      <c r="BB32" s="167">
        <v>0</v>
      </c>
      <c r="BC32" s="167">
        <v>0</v>
      </c>
      <c r="BD32" s="167">
        <v>0</v>
      </c>
      <c r="BE32" s="167">
        <v>0</v>
      </c>
      <c r="BF32" s="167">
        <v>0</v>
      </c>
      <c r="BG32" s="167">
        <v>0</v>
      </c>
      <c r="BH32" s="167">
        <v>0</v>
      </c>
      <c r="BI32" s="167">
        <v>0</v>
      </c>
      <c r="BJ32" s="167">
        <v>0</v>
      </c>
      <c r="BK32" s="167">
        <v>0</v>
      </c>
      <c r="BL32" s="167">
        <v>0</v>
      </c>
      <c r="BM32" s="167">
        <v>60808</v>
      </c>
      <c r="BN32" s="167">
        <v>0</v>
      </c>
      <c r="BO32" s="167">
        <v>0</v>
      </c>
      <c r="BP32" s="167">
        <v>0</v>
      </c>
      <c r="BQ32" s="167">
        <v>0</v>
      </c>
      <c r="BR32" s="167">
        <v>0</v>
      </c>
      <c r="BS32" s="167">
        <v>2959</v>
      </c>
      <c r="BT32" s="167">
        <v>0</v>
      </c>
      <c r="BU32" s="167">
        <v>0</v>
      </c>
      <c r="BV32" s="167">
        <v>0</v>
      </c>
      <c r="BW32" s="167">
        <v>0</v>
      </c>
      <c r="BX32" s="167">
        <v>0</v>
      </c>
      <c r="BY32" s="167">
        <v>0</v>
      </c>
      <c r="BZ32" s="167">
        <v>1886</v>
      </c>
      <c r="CA32" s="167">
        <v>-797</v>
      </c>
      <c r="CB32" s="167">
        <v>0</v>
      </c>
      <c r="CC32" s="167">
        <v>11198</v>
      </c>
      <c r="CD32" s="167">
        <v>1411182</v>
      </c>
      <c r="CE32" s="167">
        <v>0</v>
      </c>
      <c r="CF32" s="167">
        <v>0</v>
      </c>
      <c r="CG32" s="167">
        <v>0</v>
      </c>
      <c r="CH32" s="167">
        <v>1411182</v>
      </c>
      <c r="CI32" s="166" t="e">
        <f t="shared" si="13"/>
        <v>#VALUE!</v>
      </c>
      <c r="CJ32" s="168">
        <f t="shared" si="13"/>
        <v>45473</v>
      </c>
      <c r="CK32" s="168">
        <f t="shared" si="13"/>
        <v>0</v>
      </c>
      <c r="CL32" s="168">
        <f t="shared" si="13"/>
        <v>12208673</v>
      </c>
      <c r="CM32" s="168">
        <f t="shared" si="13"/>
        <v>237000</v>
      </c>
      <c r="CN32" s="168">
        <f t="shared" si="13"/>
        <v>224235</v>
      </c>
      <c r="CO32" s="168">
        <f t="shared" si="13"/>
        <v>0</v>
      </c>
      <c r="CP32" s="168">
        <f t="shared" si="13"/>
        <v>0</v>
      </c>
      <c r="CQ32" s="168">
        <f t="shared" si="13"/>
        <v>0</v>
      </c>
      <c r="CR32" s="168">
        <f t="shared" si="9"/>
        <v>0</v>
      </c>
      <c r="CS32" s="168">
        <f t="shared" si="9"/>
        <v>0</v>
      </c>
      <c r="CT32" s="168">
        <f t="shared" si="9"/>
        <v>0</v>
      </c>
      <c r="CU32" s="168">
        <f t="shared" si="9"/>
        <v>0</v>
      </c>
      <c r="CV32" s="168">
        <f t="shared" si="9"/>
        <v>0</v>
      </c>
      <c r="CW32" s="168">
        <f t="shared" si="9"/>
        <v>0</v>
      </c>
      <c r="CX32" s="168">
        <f t="shared" si="9"/>
        <v>0</v>
      </c>
      <c r="CY32" s="168">
        <f t="shared" si="9"/>
        <v>0</v>
      </c>
      <c r="CZ32" s="168">
        <f t="shared" si="9"/>
        <v>0</v>
      </c>
      <c r="DA32" s="168">
        <f t="shared" si="9"/>
        <v>0</v>
      </c>
      <c r="DB32" s="168">
        <f t="shared" si="9"/>
        <v>0</v>
      </c>
      <c r="DC32" s="168">
        <f t="shared" si="9"/>
        <v>0</v>
      </c>
      <c r="DD32" s="168">
        <f t="shared" si="9"/>
        <v>0</v>
      </c>
      <c r="DE32" s="168">
        <f t="shared" si="9"/>
        <v>184963</v>
      </c>
      <c r="DF32" s="168">
        <f t="shared" si="9"/>
        <v>0</v>
      </c>
      <c r="DG32" s="168">
        <f t="shared" si="9"/>
        <v>0</v>
      </c>
      <c r="DH32" s="168">
        <f t="shared" si="14"/>
        <v>0</v>
      </c>
      <c r="DI32" s="168">
        <f t="shared" si="14"/>
        <v>0</v>
      </c>
      <c r="DJ32" s="168">
        <f t="shared" si="14"/>
        <v>0</v>
      </c>
      <c r="DK32" s="168">
        <f t="shared" si="14"/>
        <v>30674</v>
      </c>
      <c r="DL32" s="168">
        <f t="shared" si="14"/>
        <v>0</v>
      </c>
      <c r="DM32" s="168">
        <f t="shared" si="14"/>
        <v>0</v>
      </c>
      <c r="DN32" s="168">
        <f t="shared" si="10"/>
        <v>0</v>
      </c>
      <c r="DO32" s="168">
        <f t="shared" si="10"/>
        <v>26000</v>
      </c>
      <c r="DP32" s="168">
        <f t="shared" si="10"/>
        <v>0</v>
      </c>
      <c r="DQ32" s="168">
        <f t="shared" si="10"/>
        <v>0</v>
      </c>
      <c r="DR32" s="168">
        <f t="shared" si="10"/>
        <v>48186</v>
      </c>
      <c r="DS32" s="168">
        <f t="shared" si="10"/>
        <v>-8259</v>
      </c>
      <c r="DT32" s="168">
        <f t="shared" si="10"/>
        <v>0</v>
      </c>
      <c r="DU32" s="168">
        <f t="shared" si="10"/>
        <v>587393</v>
      </c>
      <c r="DV32" s="168">
        <f t="shared" si="10"/>
        <v>13538865</v>
      </c>
      <c r="DW32" s="168">
        <f t="shared" si="10"/>
        <v>0</v>
      </c>
      <c r="DX32" s="168">
        <f t="shared" si="10"/>
        <v>0</v>
      </c>
      <c r="DY32" s="168">
        <f t="shared" si="10"/>
        <v>0</v>
      </c>
      <c r="DZ32" s="168">
        <f t="shared" si="10"/>
        <v>13538865</v>
      </c>
      <c r="EA32" s="168">
        <f t="shared" si="10"/>
        <v>1187418</v>
      </c>
      <c r="EB32" s="168">
        <f t="shared" si="10"/>
        <v>75727</v>
      </c>
      <c r="EC32" s="168">
        <f t="shared" si="10"/>
        <v>71983</v>
      </c>
      <c r="ED32" s="168">
        <f t="shared" si="11"/>
        <v>0</v>
      </c>
      <c r="EE32" s="168">
        <f t="shared" si="11"/>
        <v>0</v>
      </c>
      <c r="EF32" s="168">
        <f t="shared" si="11"/>
        <v>0</v>
      </c>
      <c r="EG32" s="168">
        <f t="shared" si="11"/>
        <v>0</v>
      </c>
      <c r="EH32" s="168">
        <f t="shared" si="11"/>
        <v>0</v>
      </c>
      <c r="EI32" s="168">
        <f t="shared" si="11"/>
        <v>0</v>
      </c>
      <c r="EJ32" s="168">
        <f t="shared" si="11"/>
        <v>0</v>
      </c>
      <c r="EK32" s="168">
        <f t="shared" si="11"/>
        <v>0</v>
      </c>
      <c r="EL32" s="168">
        <f t="shared" si="11"/>
        <v>0</v>
      </c>
      <c r="EM32" s="168">
        <f t="shared" si="11"/>
        <v>0</v>
      </c>
      <c r="EN32" s="168">
        <f t="shared" si="11"/>
        <v>0</v>
      </c>
      <c r="EO32" s="168">
        <f t="shared" si="11"/>
        <v>0</v>
      </c>
      <c r="EP32" s="168">
        <f t="shared" si="11"/>
        <v>0</v>
      </c>
      <c r="EQ32" s="168">
        <f t="shared" si="11"/>
        <v>0</v>
      </c>
      <c r="ER32" s="168">
        <f t="shared" si="11"/>
        <v>0</v>
      </c>
      <c r="ES32" s="168">
        <f t="shared" si="11"/>
        <v>0</v>
      </c>
      <c r="ET32" s="168">
        <f t="shared" si="12"/>
        <v>60808</v>
      </c>
      <c r="EU32" s="168">
        <f t="shared" si="7"/>
        <v>0</v>
      </c>
      <c r="EV32" s="168">
        <f t="shared" si="3"/>
        <v>0</v>
      </c>
      <c r="EW32" s="168">
        <f t="shared" si="3"/>
        <v>0</v>
      </c>
      <c r="EX32" s="168">
        <f t="shared" si="3"/>
        <v>0</v>
      </c>
      <c r="EY32" s="168">
        <f t="shared" si="3"/>
        <v>0</v>
      </c>
      <c r="EZ32" s="168">
        <f t="shared" si="8"/>
        <v>2959</v>
      </c>
      <c r="FA32" s="168">
        <f t="shared" si="8"/>
        <v>0</v>
      </c>
      <c r="FB32" s="168">
        <f t="shared" si="8"/>
        <v>0</v>
      </c>
      <c r="FC32" s="168">
        <f t="shared" si="8"/>
        <v>0</v>
      </c>
      <c r="FD32" s="168">
        <f t="shared" si="8"/>
        <v>0</v>
      </c>
      <c r="FE32" s="168">
        <f t="shared" si="8"/>
        <v>0</v>
      </c>
      <c r="FF32" s="168">
        <f t="shared" si="8"/>
        <v>0</v>
      </c>
      <c r="FG32" s="168">
        <f t="shared" si="8"/>
        <v>1886</v>
      </c>
      <c r="FH32" s="168">
        <f t="shared" si="8"/>
        <v>-797</v>
      </c>
      <c r="FI32" s="168">
        <f t="shared" si="8"/>
        <v>0</v>
      </c>
      <c r="FJ32" s="168">
        <f t="shared" si="8"/>
        <v>11198</v>
      </c>
      <c r="FK32" s="168">
        <f t="shared" si="8"/>
        <v>1411182</v>
      </c>
      <c r="FL32" s="168">
        <f t="shared" si="8"/>
        <v>0</v>
      </c>
      <c r="FM32" s="168">
        <f t="shared" si="8"/>
        <v>0</v>
      </c>
      <c r="FN32" s="168">
        <f t="shared" si="8"/>
        <v>0</v>
      </c>
    </row>
    <row r="33" spans="1:170" ht="13.8" x14ac:dyDescent="0.25">
      <c r="A33" s="163" t="s">
        <v>171</v>
      </c>
      <c r="B33" s="163" t="s">
        <v>170</v>
      </c>
      <c r="C33" s="164">
        <v>45473</v>
      </c>
      <c r="D33" s="170">
        <v>0</v>
      </c>
      <c r="E33" s="167">
        <v>12208673</v>
      </c>
      <c r="F33" s="167">
        <v>237000</v>
      </c>
      <c r="G33" s="167">
        <v>224235</v>
      </c>
      <c r="H33" s="167">
        <v>0</v>
      </c>
      <c r="I33" s="167">
        <v>0</v>
      </c>
      <c r="J33" s="167">
        <v>0</v>
      </c>
      <c r="K33" s="167">
        <v>0</v>
      </c>
      <c r="L33" s="167">
        <v>0</v>
      </c>
      <c r="M33" s="167">
        <v>0</v>
      </c>
      <c r="N33" s="167">
        <v>0</v>
      </c>
      <c r="O33" s="167">
        <v>0</v>
      </c>
      <c r="P33" s="167">
        <v>0</v>
      </c>
      <c r="Q33" s="167">
        <v>0</v>
      </c>
      <c r="R33" s="167">
        <v>0</v>
      </c>
      <c r="S33" s="167">
        <v>0</v>
      </c>
      <c r="T33" s="167">
        <v>0</v>
      </c>
      <c r="U33" s="167">
        <v>0</v>
      </c>
      <c r="V33" s="167">
        <v>0</v>
      </c>
      <c r="W33" s="167">
        <v>0</v>
      </c>
      <c r="X33" s="167">
        <v>184963</v>
      </c>
      <c r="Y33" s="167">
        <v>0</v>
      </c>
      <c r="Z33" s="167">
        <v>0</v>
      </c>
      <c r="AA33" s="167">
        <v>0</v>
      </c>
      <c r="AB33" s="167">
        <v>0</v>
      </c>
      <c r="AC33" s="167">
        <v>0</v>
      </c>
      <c r="AD33" s="167">
        <v>30674</v>
      </c>
      <c r="AE33" s="167">
        <v>0</v>
      </c>
      <c r="AF33" s="167">
        <v>0</v>
      </c>
      <c r="AG33" s="167">
        <v>0</v>
      </c>
      <c r="AH33" s="167">
        <v>26000</v>
      </c>
      <c r="AI33" s="167">
        <v>0</v>
      </c>
      <c r="AJ33" s="167">
        <v>0</v>
      </c>
      <c r="AK33" s="167">
        <v>48186</v>
      </c>
      <c r="AL33" s="167">
        <v>-8259</v>
      </c>
      <c r="AM33" s="167">
        <v>0</v>
      </c>
      <c r="AN33" s="167">
        <v>587393</v>
      </c>
      <c r="AO33" s="167">
        <v>13538865</v>
      </c>
      <c r="AP33" s="167">
        <v>0</v>
      </c>
      <c r="AQ33" s="167">
        <v>0</v>
      </c>
      <c r="AR33" s="167">
        <v>0</v>
      </c>
      <c r="AS33" s="167">
        <v>13538865</v>
      </c>
      <c r="AT33" s="167">
        <v>1230561</v>
      </c>
      <c r="AU33" s="167">
        <v>72176</v>
      </c>
      <c r="AV33" s="167">
        <v>78302</v>
      </c>
      <c r="AW33" s="167">
        <v>0</v>
      </c>
      <c r="AX33" s="167">
        <v>0</v>
      </c>
      <c r="AY33" s="167">
        <v>0</v>
      </c>
      <c r="AZ33" s="167">
        <v>0</v>
      </c>
      <c r="BA33" s="167">
        <v>0</v>
      </c>
      <c r="BB33" s="167">
        <v>0</v>
      </c>
      <c r="BC33" s="167">
        <v>0</v>
      </c>
      <c r="BD33" s="167">
        <v>0</v>
      </c>
      <c r="BE33" s="167">
        <v>0</v>
      </c>
      <c r="BF33" s="167">
        <v>0</v>
      </c>
      <c r="BG33" s="167">
        <v>0</v>
      </c>
      <c r="BH33" s="167">
        <v>0</v>
      </c>
      <c r="BI33" s="167">
        <v>0</v>
      </c>
      <c r="BJ33" s="167">
        <v>0</v>
      </c>
      <c r="BK33" s="167">
        <v>0</v>
      </c>
      <c r="BL33" s="167">
        <v>0</v>
      </c>
      <c r="BM33" s="167">
        <v>50679</v>
      </c>
      <c r="BN33" s="167">
        <v>0</v>
      </c>
      <c r="BO33" s="167">
        <v>0</v>
      </c>
      <c r="BP33" s="167">
        <v>0</v>
      </c>
      <c r="BQ33" s="167">
        <v>0</v>
      </c>
      <c r="BR33" s="167">
        <v>0</v>
      </c>
      <c r="BS33" s="167">
        <v>2999</v>
      </c>
      <c r="BT33" s="167">
        <v>0</v>
      </c>
      <c r="BU33" s="167">
        <v>0</v>
      </c>
      <c r="BV33" s="167">
        <v>0</v>
      </c>
      <c r="BW33" s="167">
        <v>0</v>
      </c>
      <c r="BX33" s="167">
        <v>0</v>
      </c>
      <c r="BY33" s="167">
        <v>0</v>
      </c>
      <c r="BZ33" s="167">
        <v>1912</v>
      </c>
      <c r="CA33" s="167">
        <v>-808</v>
      </c>
      <c r="CB33" s="167">
        <v>0</v>
      </c>
      <c r="CC33" s="167">
        <v>10410</v>
      </c>
      <c r="CD33" s="167">
        <v>1446231</v>
      </c>
      <c r="CE33" s="167">
        <v>0</v>
      </c>
      <c r="CF33" s="167">
        <v>0</v>
      </c>
      <c r="CG33" s="167">
        <v>0</v>
      </c>
      <c r="CH33" s="167">
        <v>1446231</v>
      </c>
      <c r="CI33" s="166" t="e">
        <f t="shared" si="13"/>
        <v>#VALUE!</v>
      </c>
      <c r="CJ33" s="168">
        <f t="shared" si="13"/>
        <v>45473</v>
      </c>
      <c r="CK33" s="168">
        <f t="shared" si="13"/>
        <v>0</v>
      </c>
      <c r="CL33" s="168">
        <f t="shared" si="13"/>
        <v>12208673</v>
      </c>
      <c r="CM33" s="168">
        <f t="shared" si="13"/>
        <v>237000</v>
      </c>
      <c r="CN33" s="168">
        <f t="shared" si="13"/>
        <v>224235</v>
      </c>
      <c r="CO33" s="168">
        <f t="shared" si="13"/>
        <v>0</v>
      </c>
      <c r="CP33" s="168">
        <f t="shared" si="13"/>
        <v>0</v>
      </c>
      <c r="CQ33" s="168">
        <f t="shared" si="13"/>
        <v>0</v>
      </c>
      <c r="CR33" s="168">
        <f t="shared" si="9"/>
        <v>0</v>
      </c>
      <c r="CS33" s="168">
        <f t="shared" si="9"/>
        <v>0</v>
      </c>
      <c r="CT33" s="168">
        <f t="shared" si="9"/>
        <v>0</v>
      </c>
      <c r="CU33" s="168">
        <f t="shared" si="9"/>
        <v>0</v>
      </c>
      <c r="CV33" s="168">
        <f t="shared" si="9"/>
        <v>0</v>
      </c>
      <c r="CW33" s="168">
        <f t="shared" si="9"/>
        <v>0</v>
      </c>
      <c r="CX33" s="168">
        <f t="shared" si="9"/>
        <v>0</v>
      </c>
      <c r="CY33" s="168">
        <f t="shared" si="9"/>
        <v>0</v>
      </c>
      <c r="CZ33" s="168">
        <f t="shared" si="9"/>
        <v>0</v>
      </c>
      <c r="DA33" s="168">
        <f t="shared" si="9"/>
        <v>0</v>
      </c>
      <c r="DB33" s="168">
        <f t="shared" si="9"/>
        <v>0</v>
      </c>
      <c r="DC33" s="168">
        <f t="shared" si="9"/>
        <v>0</v>
      </c>
      <c r="DD33" s="168">
        <f t="shared" si="9"/>
        <v>0</v>
      </c>
      <c r="DE33" s="168">
        <f t="shared" si="9"/>
        <v>184963</v>
      </c>
      <c r="DF33" s="168">
        <f t="shared" si="9"/>
        <v>0</v>
      </c>
      <c r="DG33" s="168">
        <f t="shared" si="9"/>
        <v>0</v>
      </c>
      <c r="DH33" s="168">
        <f t="shared" si="14"/>
        <v>0</v>
      </c>
      <c r="DI33" s="168">
        <f t="shared" si="14"/>
        <v>0</v>
      </c>
      <c r="DJ33" s="168">
        <f t="shared" si="14"/>
        <v>0</v>
      </c>
      <c r="DK33" s="168">
        <f t="shared" si="14"/>
        <v>30674</v>
      </c>
      <c r="DL33" s="168">
        <f t="shared" si="14"/>
        <v>0</v>
      </c>
      <c r="DM33" s="168">
        <f t="shared" si="14"/>
        <v>0</v>
      </c>
      <c r="DN33" s="168">
        <f t="shared" si="10"/>
        <v>0</v>
      </c>
      <c r="DO33" s="168">
        <f t="shared" si="10"/>
        <v>26000</v>
      </c>
      <c r="DP33" s="168">
        <f t="shared" si="10"/>
        <v>0</v>
      </c>
      <c r="DQ33" s="168">
        <f t="shared" si="10"/>
        <v>0</v>
      </c>
      <c r="DR33" s="168">
        <f t="shared" si="10"/>
        <v>48186</v>
      </c>
      <c r="DS33" s="168">
        <f t="shared" si="10"/>
        <v>-8259</v>
      </c>
      <c r="DT33" s="168">
        <f t="shared" si="10"/>
        <v>0</v>
      </c>
      <c r="DU33" s="168">
        <f t="shared" si="10"/>
        <v>587393</v>
      </c>
      <c r="DV33" s="168">
        <f t="shared" si="10"/>
        <v>13538865</v>
      </c>
      <c r="DW33" s="168">
        <f t="shared" si="10"/>
        <v>0</v>
      </c>
      <c r="DX33" s="168">
        <f t="shared" si="10"/>
        <v>0</v>
      </c>
      <c r="DY33" s="168">
        <f t="shared" si="10"/>
        <v>0</v>
      </c>
      <c r="DZ33" s="168">
        <f t="shared" si="10"/>
        <v>13538865</v>
      </c>
      <c r="EA33" s="168">
        <f t="shared" si="10"/>
        <v>1230561</v>
      </c>
      <c r="EB33" s="168">
        <f t="shared" si="10"/>
        <v>72176</v>
      </c>
      <c r="EC33" s="168">
        <f t="shared" si="10"/>
        <v>78302</v>
      </c>
      <c r="ED33" s="168">
        <f t="shared" si="11"/>
        <v>0</v>
      </c>
      <c r="EE33" s="168">
        <f t="shared" si="11"/>
        <v>0</v>
      </c>
      <c r="EF33" s="168">
        <f t="shared" si="11"/>
        <v>0</v>
      </c>
      <c r="EG33" s="168">
        <f t="shared" si="11"/>
        <v>0</v>
      </c>
      <c r="EH33" s="168">
        <f t="shared" si="11"/>
        <v>0</v>
      </c>
      <c r="EI33" s="168">
        <f t="shared" si="11"/>
        <v>0</v>
      </c>
      <c r="EJ33" s="168">
        <f t="shared" si="11"/>
        <v>0</v>
      </c>
      <c r="EK33" s="168">
        <f t="shared" si="11"/>
        <v>0</v>
      </c>
      <c r="EL33" s="168">
        <f t="shared" si="11"/>
        <v>0</v>
      </c>
      <c r="EM33" s="168">
        <f t="shared" si="11"/>
        <v>0</v>
      </c>
      <c r="EN33" s="168">
        <f t="shared" si="11"/>
        <v>0</v>
      </c>
      <c r="EO33" s="168">
        <f t="shared" si="11"/>
        <v>0</v>
      </c>
      <c r="EP33" s="168">
        <f t="shared" si="11"/>
        <v>0</v>
      </c>
      <c r="EQ33" s="168">
        <f t="shared" si="11"/>
        <v>0</v>
      </c>
      <c r="ER33" s="168">
        <f t="shared" si="11"/>
        <v>0</v>
      </c>
      <c r="ES33" s="168">
        <f t="shared" si="11"/>
        <v>0</v>
      </c>
      <c r="ET33" s="168">
        <f t="shared" si="12"/>
        <v>50679</v>
      </c>
      <c r="EU33" s="168">
        <f t="shared" si="7"/>
        <v>0</v>
      </c>
      <c r="EV33" s="168">
        <f t="shared" si="3"/>
        <v>0</v>
      </c>
      <c r="EW33" s="168">
        <f t="shared" si="3"/>
        <v>0</v>
      </c>
      <c r="EX33" s="168">
        <f t="shared" si="3"/>
        <v>0</v>
      </c>
      <c r="EY33" s="168">
        <f t="shared" si="3"/>
        <v>0</v>
      </c>
      <c r="EZ33" s="168">
        <f t="shared" si="3"/>
        <v>2999</v>
      </c>
      <c r="FA33" s="168">
        <f t="shared" si="3"/>
        <v>0</v>
      </c>
      <c r="FB33" s="168">
        <f t="shared" si="3"/>
        <v>0</v>
      </c>
      <c r="FC33" s="168">
        <f t="shared" si="3"/>
        <v>0</v>
      </c>
      <c r="FD33" s="168">
        <f t="shared" si="3"/>
        <v>0</v>
      </c>
      <c r="FE33" s="168">
        <f t="shared" si="3"/>
        <v>0</v>
      </c>
      <c r="FF33" s="168">
        <f t="shared" si="3"/>
        <v>0</v>
      </c>
      <c r="FG33" s="168">
        <f t="shared" si="3"/>
        <v>1912</v>
      </c>
      <c r="FH33" s="168">
        <f t="shared" si="3"/>
        <v>-808</v>
      </c>
      <c r="FI33" s="168">
        <f t="shared" si="3"/>
        <v>0</v>
      </c>
      <c r="FJ33" s="168">
        <f t="shared" si="3"/>
        <v>10410</v>
      </c>
      <c r="FK33" s="168">
        <f t="shared" si="3"/>
        <v>1446231</v>
      </c>
      <c r="FL33" s="168">
        <f t="shared" ref="FL33:FN57" si="15">VALUE(CE33)</f>
        <v>0</v>
      </c>
      <c r="FM33" s="168">
        <f t="shared" si="15"/>
        <v>0</v>
      </c>
      <c r="FN33" s="168">
        <f t="shared" si="15"/>
        <v>0</v>
      </c>
    </row>
    <row r="34" spans="1:170" ht="13.8" x14ac:dyDescent="0.25">
      <c r="A34" s="163" t="s">
        <v>172</v>
      </c>
      <c r="B34" s="163" t="s">
        <v>170</v>
      </c>
      <c r="C34" s="164">
        <v>45473</v>
      </c>
      <c r="D34" s="170">
        <v>0</v>
      </c>
      <c r="E34" s="167">
        <v>12208673</v>
      </c>
      <c r="F34" s="167">
        <v>237000</v>
      </c>
      <c r="G34" s="167">
        <v>224235</v>
      </c>
      <c r="H34" s="167">
        <v>0</v>
      </c>
      <c r="I34" s="167">
        <v>0</v>
      </c>
      <c r="J34" s="167">
        <v>0</v>
      </c>
      <c r="K34" s="167">
        <v>0</v>
      </c>
      <c r="L34" s="167">
        <v>0</v>
      </c>
      <c r="M34" s="167">
        <v>0</v>
      </c>
      <c r="N34" s="167">
        <v>0</v>
      </c>
      <c r="O34" s="167">
        <v>0</v>
      </c>
      <c r="P34" s="167">
        <v>0</v>
      </c>
      <c r="Q34" s="167">
        <v>0</v>
      </c>
      <c r="R34" s="167">
        <v>0</v>
      </c>
      <c r="S34" s="167">
        <v>0</v>
      </c>
      <c r="T34" s="167">
        <v>0</v>
      </c>
      <c r="U34" s="167">
        <v>0</v>
      </c>
      <c r="V34" s="167">
        <v>0</v>
      </c>
      <c r="W34" s="167">
        <v>0</v>
      </c>
      <c r="X34" s="167">
        <v>184963</v>
      </c>
      <c r="Y34" s="167">
        <v>0</v>
      </c>
      <c r="Z34" s="167">
        <v>0</v>
      </c>
      <c r="AA34" s="167">
        <v>0</v>
      </c>
      <c r="AB34" s="167">
        <v>0</v>
      </c>
      <c r="AC34" s="167">
        <v>0</v>
      </c>
      <c r="AD34" s="167">
        <v>30674</v>
      </c>
      <c r="AE34" s="167">
        <v>0</v>
      </c>
      <c r="AF34" s="167">
        <v>0</v>
      </c>
      <c r="AG34" s="167">
        <v>0</v>
      </c>
      <c r="AH34" s="167">
        <v>26000</v>
      </c>
      <c r="AI34" s="167">
        <v>0</v>
      </c>
      <c r="AJ34" s="167">
        <v>0</v>
      </c>
      <c r="AK34" s="167">
        <v>48186</v>
      </c>
      <c r="AL34" s="167">
        <v>-8259</v>
      </c>
      <c r="AM34" s="167">
        <v>0</v>
      </c>
      <c r="AN34" s="167">
        <v>587393</v>
      </c>
      <c r="AO34" s="167">
        <v>13538865</v>
      </c>
      <c r="AP34" s="167">
        <v>0</v>
      </c>
      <c r="AQ34" s="167">
        <v>0</v>
      </c>
      <c r="AR34" s="167">
        <v>0</v>
      </c>
      <c r="AS34" s="167">
        <v>13538865</v>
      </c>
      <c r="AT34" s="167">
        <v>1181364</v>
      </c>
      <c r="AU34" s="167">
        <v>89097</v>
      </c>
      <c r="AV34" s="167">
        <v>73950</v>
      </c>
      <c r="AW34" s="167">
        <v>0</v>
      </c>
      <c r="AX34" s="167">
        <v>0</v>
      </c>
      <c r="AY34" s="167">
        <v>0</v>
      </c>
      <c r="AZ34" s="167">
        <v>0</v>
      </c>
      <c r="BA34" s="167">
        <v>0</v>
      </c>
      <c r="BB34" s="167">
        <v>0</v>
      </c>
      <c r="BC34" s="167">
        <v>0</v>
      </c>
      <c r="BD34" s="167">
        <v>0</v>
      </c>
      <c r="BE34" s="167">
        <v>0</v>
      </c>
      <c r="BF34" s="167">
        <v>0</v>
      </c>
      <c r="BG34" s="167">
        <v>0</v>
      </c>
      <c r="BH34" s="167">
        <v>0</v>
      </c>
      <c r="BI34" s="167">
        <v>0</v>
      </c>
      <c r="BJ34" s="167">
        <v>0</v>
      </c>
      <c r="BK34" s="167">
        <v>0</v>
      </c>
      <c r="BL34" s="167">
        <v>0</v>
      </c>
      <c r="BM34" s="167">
        <v>60064</v>
      </c>
      <c r="BN34" s="167">
        <v>0</v>
      </c>
      <c r="BO34" s="167">
        <v>0</v>
      </c>
      <c r="BP34" s="167">
        <v>0</v>
      </c>
      <c r="BQ34" s="167">
        <v>0</v>
      </c>
      <c r="BR34" s="167">
        <v>0</v>
      </c>
      <c r="BS34" s="167">
        <v>2929</v>
      </c>
      <c r="BT34" s="167">
        <v>0</v>
      </c>
      <c r="BU34" s="167">
        <v>0</v>
      </c>
      <c r="BV34" s="167">
        <v>0</v>
      </c>
      <c r="BW34" s="167">
        <v>0</v>
      </c>
      <c r="BX34" s="167">
        <v>0</v>
      </c>
      <c r="BY34" s="167">
        <v>0</v>
      </c>
      <c r="BZ34" s="167">
        <v>1866</v>
      </c>
      <c r="CA34" s="167">
        <v>-789</v>
      </c>
      <c r="CB34" s="167">
        <v>0</v>
      </c>
      <c r="CC34" s="167">
        <v>11178</v>
      </c>
      <c r="CD34" s="167">
        <v>1419659</v>
      </c>
      <c r="CE34" s="167">
        <v>0</v>
      </c>
      <c r="CF34" s="167">
        <v>0</v>
      </c>
      <c r="CG34" s="167">
        <v>0</v>
      </c>
      <c r="CH34" s="167">
        <v>1419659</v>
      </c>
      <c r="CI34" s="166" t="e">
        <f t="shared" si="13"/>
        <v>#VALUE!</v>
      </c>
      <c r="CJ34" s="168">
        <f t="shared" si="13"/>
        <v>45473</v>
      </c>
      <c r="CK34" s="168">
        <f t="shared" si="13"/>
        <v>0</v>
      </c>
      <c r="CL34" s="168">
        <f t="shared" si="13"/>
        <v>12208673</v>
      </c>
      <c r="CM34" s="168">
        <f t="shared" si="13"/>
        <v>237000</v>
      </c>
      <c r="CN34" s="168">
        <f t="shared" si="13"/>
        <v>224235</v>
      </c>
      <c r="CO34" s="168">
        <f t="shared" si="13"/>
        <v>0</v>
      </c>
      <c r="CP34" s="168">
        <f t="shared" si="13"/>
        <v>0</v>
      </c>
      <c r="CQ34" s="168">
        <f t="shared" si="13"/>
        <v>0</v>
      </c>
      <c r="CR34" s="168">
        <f t="shared" si="9"/>
        <v>0</v>
      </c>
      <c r="CS34" s="168">
        <f t="shared" si="9"/>
        <v>0</v>
      </c>
      <c r="CT34" s="168">
        <f t="shared" si="9"/>
        <v>0</v>
      </c>
      <c r="CU34" s="168">
        <f t="shared" si="9"/>
        <v>0</v>
      </c>
      <c r="CV34" s="168">
        <f t="shared" si="9"/>
        <v>0</v>
      </c>
      <c r="CW34" s="168">
        <f t="shared" si="9"/>
        <v>0</v>
      </c>
      <c r="CX34" s="168">
        <f t="shared" si="9"/>
        <v>0</v>
      </c>
      <c r="CY34" s="168">
        <f t="shared" si="9"/>
        <v>0</v>
      </c>
      <c r="CZ34" s="168">
        <f t="shared" si="9"/>
        <v>0</v>
      </c>
      <c r="DA34" s="168">
        <f t="shared" si="9"/>
        <v>0</v>
      </c>
      <c r="DB34" s="168">
        <f t="shared" si="9"/>
        <v>0</v>
      </c>
      <c r="DC34" s="168">
        <f t="shared" si="9"/>
        <v>0</v>
      </c>
      <c r="DD34" s="168">
        <f t="shared" si="9"/>
        <v>0</v>
      </c>
      <c r="DE34" s="168">
        <f t="shared" si="9"/>
        <v>184963</v>
      </c>
      <c r="DF34" s="168">
        <f t="shared" si="9"/>
        <v>0</v>
      </c>
      <c r="DG34" s="168">
        <f t="shared" si="9"/>
        <v>0</v>
      </c>
      <c r="DH34" s="168">
        <f t="shared" si="14"/>
        <v>0</v>
      </c>
      <c r="DI34" s="168">
        <f t="shared" si="14"/>
        <v>0</v>
      </c>
      <c r="DJ34" s="168">
        <f t="shared" si="14"/>
        <v>0</v>
      </c>
      <c r="DK34" s="168">
        <f t="shared" si="14"/>
        <v>30674</v>
      </c>
      <c r="DL34" s="168">
        <f t="shared" si="14"/>
        <v>0</v>
      </c>
      <c r="DM34" s="168">
        <f t="shared" si="14"/>
        <v>0</v>
      </c>
      <c r="DN34" s="168">
        <f t="shared" si="10"/>
        <v>0</v>
      </c>
      <c r="DO34" s="168">
        <f t="shared" si="10"/>
        <v>26000</v>
      </c>
      <c r="DP34" s="168">
        <f t="shared" si="10"/>
        <v>0</v>
      </c>
      <c r="DQ34" s="168">
        <f t="shared" si="10"/>
        <v>0</v>
      </c>
      <c r="DR34" s="168">
        <f t="shared" si="10"/>
        <v>48186</v>
      </c>
      <c r="DS34" s="168">
        <f t="shared" si="10"/>
        <v>-8259</v>
      </c>
      <c r="DT34" s="168">
        <f t="shared" si="10"/>
        <v>0</v>
      </c>
      <c r="DU34" s="168">
        <f t="shared" si="10"/>
        <v>587393</v>
      </c>
      <c r="DV34" s="168">
        <f t="shared" si="10"/>
        <v>13538865</v>
      </c>
      <c r="DW34" s="168">
        <f t="shared" si="10"/>
        <v>0</v>
      </c>
      <c r="DX34" s="168">
        <f t="shared" si="10"/>
        <v>0</v>
      </c>
      <c r="DY34" s="168">
        <f t="shared" si="10"/>
        <v>0</v>
      </c>
      <c r="DZ34" s="168">
        <f t="shared" si="10"/>
        <v>13538865</v>
      </c>
      <c r="EA34" s="168">
        <f t="shared" si="10"/>
        <v>1181364</v>
      </c>
      <c r="EB34" s="168">
        <f t="shared" si="10"/>
        <v>89097</v>
      </c>
      <c r="EC34" s="168">
        <f t="shared" si="10"/>
        <v>73950</v>
      </c>
      <c r="ED34" s="168">
        <f t="shared" si="11"/>
        <v>0</v>
      </c>
      <c r="EE34" s="168">
        <f t="shared" si="11"/>
        <v>0</v>
      </c>
      <c r="EF34" s="168">
        <f t="shared" si="11"/>
        <v>0</v>
      </c>
      <c r="EG34" s="168">
        <f t="shared" si="11"/>
        <v>0</v>
      </c>
      <c r="EH34" s="168">
        <f t="shared" si="11"/>
        <v>0</v>
      </c>
      <c r="EI34" s="168">
        <f t="shared" si="11"/>
        <v>0</v>
      </c>
      <c r="EJ34" s="168">
        <f t="shared" si="11"/>
        <v>0</v>
      </c>
      <c r="EK34" s="168">
        <f t="shared" si="11"/>
        <v>0</v>
      </c>
      <c r="EL34" s="168">
        <f t="shared" si="11"/>
        <v>0</v>
      </c>
      <c r="EM34" s="168">
        <f t="shared" si="11"/>
        <v>0</v>
      </c>
      <c r="EN34" s="168">
        <f t="shared" si="11"/>
        <v>0</v>
      </c>
      <c r="EO34" s="168">
        <f t="shared" si="11"/>
        <v>0</v>
      </c>
      <c r="EP34" s="168">
        <f t="shared" si="11"/>
        <v>0</v>
      </c>
      <c r="EQ34" s="168">
        <f t="shared" si="11"/>
        <v>0</v>
      </c>
      <c r="ER34" s="168">
        <f t="shared" si="11"/>
        <v>0</v>
      </c>
      <c r="ES34" s="168">
        <f t="shared" si="11"/>
        <v>0</v>
      </c>
      <c r="ET34" s="168">
        <f t="shared" si="12"/>
        <v>60064</v>
      </c>
      <c r="EU34" s="168">
        <f t="shared" si="7"/>
        <v>0</v>
      </c>
      <c r="EV34" s="168">
        <f t="shared" si="3"/>
        <v>0</v>
      </c>
      <c r="EW34" s="168">
        <f t="shared" si="3"/>
        <v>0</v>
      </c>
      <c r="EX34" s="168">
        <f t="shared" si="3"/>
        <v>0</v>
      </c>
      <c r="EY34" s="168">
        <f t="shared" si="3"/>
        <v>0</v>
      </c>
      <c r="EZ34" s="168">
        <f t="shared" si="3"/>
        <v>2929</v>
      </c>
      <c r="FA34" s="168">
        <f t="shared" si="3"/>
        <v>0</v>
      </c>
      <c r="FB34" s="168">
        <f t="shared" si="3"/>
        <v>0</v>
      </c>
      <c r="FC34" s="168">
        <f t="shared" si="3"/>
        <v>0</v>
      </c>
      <c r="FD34" s="168">
        <f t="shared" si="3"/>
        <v>0</v>
      </c>
      <c r="FE34" s="168">
        <f t="shared" si="3"/>
        <v>0</v>
      </c>
      <c r="FF34" s="168">
        <f t="shared" si="3"/>
        <v>0</v>
      </c>
      <c r="FG34" s="168">
        <f t="shared" si="3"/>
        <v>1866</v>
      </c>
      <c r="FH34" s="168">
        <f t="shared" si="3"/>
        <v>-789</v>
      </c>
      <c r="FI34" s="168">
        <f t="shared" si="3"/>
        <v>0</v>
      </c>
      <c r="FJ34" s="168">
        <f t="shared" si="3"/>
        <v>11178</v>
      </c>
      <c r="FK34" s="168">
        <f t="shared" si="3"/>
        <v>1419659</v>
      </c>
      <c r="FL34" s="168">
        <f t="shared" si="15"/>
        <v>0</v>
      </c>
      <c r="FM34" s="168">
        <f t="shared" si="15"/>
        <v>0</v>
      </c>
      <c r="FN34" s="168">
        <f t="shared" si="15"/>
        <v>0</v>
      </c>
    </row>
    <row r="35" spans="1:170" ht="13.8" x14ac:dyDescent="0.25">
      <c r="A35" s="163" t="s">
        <v>173</v>
      </c>
      <c r="B35" s="163" t="s">
        <v>174</v>
      </c>
      <c r="C35" s="164">
        <v>45473</v>
      </c>
      <c r="D35" s="170">
        <v>0</v>
      </c>
      <c r="E35" s="167">
        <v>1237156</v>
      </c>
      <c r="F35" s="167">
        <v>0</v>
      </c>
      <c r="G35" s="167">
        <v>71942</v>
      </c>
      <c r="H35" s="167">
        <v>0</v>
      </c>
      <c r="I35" s="167">
        <v>0</v>
      </c>
      <c r="J35" s="167">
        <v>0</v>
      </c>
      <c r="K35" s="167">
        <v>0</v>
      </c>
      <c r="L35" s="167">
        <v>0</v>
      </c>
      <c r="M35" s="167">
        <v>0</v>
      </c>
      <c r="N35" s="167">
        <v>0</v>
      </c>
      <c r="O35" s="167">
        <v>0</v>
      </c>
      <c r="P35" s="167">
        <v>0</v>
      </c>
      <c r="Q35" s="167">
        <v>0</v>
      </c>
      <c r="R35" s="167">
        <v>0</v>
      </c>
      <c r="S35" s="167">
        <v>0</v>
      </c>
      <c r="T35" s="167">
        <v>0</v>
      </c>
      <c r="U35" s="167">
        <v>0</v>
      </c>
      <c r="V35" s="167">
        <v>0</v>
      </c>
      <c r="W35" s="167">
        <v>0</v>
      </c>
      <c r="X35" s="167">
        <v>0</v>
      </c>
      <c r="Y35" s="167">
        <v>0</v>
      </c>
      <c r="Z35" s="167">
        <v>0</v>
      </c>
      <c r="AA35" s="167">
        <v>0</v>
      </c>
      <c r="AB35" s="167">
        <v>0</v>
      </c>
      <c r="AC35" s="167">
        <v>0</v>
      </c>
      <c r="AD35" s="167">
        <v>0</v>
      </c>
      <c r="AE35" s="167">
        <v>0</v>
      </c>
      <c r="AF35" s="167">
        <v>0</v>
      </c>
      <c r="AG35" s="167">
        <v>0</v>
      </c>
      <c r="AH35" s="167">
        <v>0</v>
      </c>
      <c r="AI35" s="167">
        <v>0</v>
      </c>
      <c r="AJ35" s="167">
        <v>0</v>
      </c>
      <c r="AK35" s="167">
        <v>0</v>
      </c>
      <c r="AL35" s="167">
        <v>0</v>
      </c>
      <c r="AM35" s="167">
        <v>0</v>
      </c>
      <c r="AN35" s="167">
        <v>188</v>
      </c>
      <c r="AO35" s="167">
        <v>1309286</v>
      </c>
      <c r="AP35" s="167">
        <v>0</v>
      </c>
      <c r="AQ35" s="167">
        <v>0</v>
      </c>
      <c r="AR35" s="167">
        <v>0</v>
      </c>
      <c r="AS35" s="167">
        <v>1309286</v>
      </c>
      <c r="AT35" s="167">
        <v>1237156</v>
      </c>
      <c r="AU35" s="167">
        <v>0</v>
      </c>
      <c r="AV35" s="167">
        <v>71942</v>
      </c>
      <c r="AW35" s="167">
        <v>0</v>
      </c>
      <c r="AX35" s="167">
        <v>0</v>
      </c>
      <c r="AY35" s="167">
        <v>0</v>
      </c>
      <c r="AZ35" s="167">
        <v>0</v>
      </c>
      <c r="BA35" s="167">
        <v>0</v>
      </c>
      <c r="BB35" s="167">
        <v>0</v>
      </c>
      <c r="BC35" s="167">
        <v>0</v>
      </c>
      <c r="BD35" s="167">
        <v>0</v>
      </c>
      <c r="BE35" s="167">
        <v>0</v>
      </c>
      <c r="BF35" s="167">
        <v>0</v>
      </c>
      <c r="BG35" s="167">
        <v>0</v>
      </c>
      <c r="BH35" s="167">
        <v>0</v>
      </c>
      <c r="BI35" s="167">
        <v>0</v>
      </c>
      <c r="BJ35" s="167">
        <v>0</v>
      </c>
      <c r="BK35" s="167">
        <v>0</v>
      </c>
      <c r="BL35" s="167">
        <v>0</v>
      </c>
      <c r="BM35" s="167">
        <v>0</v>
      </c>
      <c r="BN35" s="167">
        <v>0</v>
      </c>
      <c r="BO35" s="167">
        <v>0</v>
      </c>
      <c r="BP35" s="167">
        <v>0</v>
      </c>
      <c r="BQ35" s="167">
        <v>0</v>
      </c>
      <c r="BR35" s="167">
        <v>0</v>
      </c>
      <c r="BS35" s="167">
        <v>0</v>
      </c>
      <c r="BT35" s="167">
        <v>0</v>
      </c>
      <c r="BU35" s="167">
        <v>0</v>
      </c>
      <c r="BV35" s="167">
        <v>0</v>
      </c>
      <c r="BW35" s="167">
        <v>0</v>
      </c>
      <c r="BX35" s="167">
        <v>0</v>
      </c>
      <c r="BY35" s="167">
        <v>0</v>
      </c>
      <c r="BZ35" s="167">
        <v>0</v>
      </c>
      <c r="CA35" s="167">
        <v>0</v>
      </c>
      <c r="CB35" s="167">
        <v>0</v>
      </c>
      <c r="CC35" s="167">
        <v>188</v>
      </c>
      <c r="CD35" s="167">
        <v>1309286</v>
      </c>
      <c r="CE35" s="167">
        <v>0</v>
      </c>
      <c r="CF35" s="167">
        <v>0</v>
      </c>
      <c r="CG35" s="167">
        <v>0</v>
      </c>
      <c r="CH35" s="167">
        <v>1309286</v>
      </c>
      <c r="CI35" s="166" t="e">
        <f t="shared" si="13"/>
        <v>#VALUE!</v>
      </c>
      <c r="CJ35" s="168">
        <f t="shared" si="13"/>
        <v>45473</v>
      </c>
      <c r="CK35" s="168">
        <f t="shared" si="13"/>
        <v>0</v>
      </c>
      <c r="CL35" s="168">
        <f t="shared" si="13"/>
        <v>1237156</v>
      </c>
      <c r="CM35" s="168">
        <f t="shared" si="13"/>
        <v>0</v>
      </c>
      <c r="CN35" s="168">
        <f t="shared" si="13"/>
        <v>71942</v>
      </c>
      <c r="CO35" s="168">
        <f t="shared" si="13"/>
        <v>0</v>
      </c>
      <c r="CP35" s="168">
        <f t="shared" si="13"/>
        <v>0</v>
      </c>
      <c r="CQ35" s="168">
        <f t="shared" si="13"/>
        <v>0</v>
      </c>
      <c r="CR35" s="168">
        <f t="shared" si="9"/>
        <v>0</v>
      </c>
      <c r="CS35" s="168">
        <f t="shared" si="9"/>
        <v>0</v>
      </c>
      <c r="CT35" s="168">
        <f t="shared" si="9"/>
        <v>0</v>
      </c>
      <c r="CU35" s="168">
        <f t="shared" si="9"/>
        <v>0</v>
      </c>
      <c r="CV35" s="168">
        <f t="shared" si="9"/>
        <v>0</v>
      </c>
      <c r="CW35" s="168">
        <f t="shared" si="9"/>
        <v>0</v>
      </c>
      <c r="CX35" s="168">
        <f t="shared" si="9"/>
        <v>0</v>
      </c>
      <c r="CY35" s="168">
        <f t="shared" si="9"/>
        <v>0</v>
      </c>
      <c r="CZ35" s="168">
        <f t="shared" si="9"/>
        <v>0</v>
      </c>
      <c r="DA35" s="168">
        <f t="shared" si="9"/>
        <v>0</v>
      </c>
      <c r="DB35" s="168">
        <f t="shared" si="9"/>
        <v>0</v>
      </c>
      <c r="DC35" s="168">
        <f t="shared" si="9"/>
        <v>0</v>
      </c>
      <c r="DD35" s="168">
        <f t="shared" si="9"/>
        <v>0</v>
      </c>
      <c r="DE35" s="168">
        <f t="shared" si="9"/>
        <v>0</v>
      </c>
      <c r="DF35" s="168">
        <f t="shared" si="9"/>
        <v>0</v>
      </c>
      <c r="DG35" s="168">
        <f t="shared" si="9"/>
        <v>0</v>
      </c>
      <c r="DH35" s="168">
        <f t="shared" si="14"/>
        <v>0</v>
      </c>
      <c r="DI35" s="168">
        <f t="shared" si="14"/>
        <v>0</v>
      </c>
      <c r="DJ35" s="168">
        <f t="shared" si="14"/>
        <v>0</v>
      </c>
      <c r="DK35" s="168">
        <f t="shared" si="14"/>
        <v>0</v>
      </c>
      <c r="DL35" s="168">
        <f t="shared" si="14"/>
        <v>0</v>
      </c>
      <c r="DM35" s="168">
        <f t="shared" si="14"/>
        <v>0</v>
      </c>
      <c r="DN35" s="168">
        <f t="shared" si="10"/>
        <v>0</v>
      </c>
      <c r="DO35" s="168">
        <f t="shared" si="10"/>
        <v>0</v>
      </c>
      <c r="DP35" s="168">
        <f t="shared" si="10"/>
        <v>0</v>
      </c>
      <c r="DQ35" s="168">
        <f t="shared" si="10"/>
        <v>0</v>
      </c>
      <c r="DR35" s="168">
        <f t="shared" si="10"/>
        <v>0</v>
      </c>
      <c r="DS35" s="168">
        <f t="shared" si="10"/>
        <v>0</v>
      </c>
      <c r="DT35" s="168">
        <f t="shared" si="10"/>
        <v>0</v>
      </c>
      <c r="DU35" s="168">
        <f t="shared" si="10"/>
        <v>188</v>
      </c>
      <c r="DV35" s="168">
        <f t="shared" si="10"/>
        <v>1309286</v>
      </c>
      <c r="DW35" s="168">
        <f t="shared" si="10"/>
        <v>0</v>
      </c>
      <c r="DX35" s="168">
        <f t="shared" si="10"/>
        <v>0</v>
      </c>
      <c r="DY35" s="168">
        <f t="shared" si="10"/>
        <v>0</v>
      </c>
      <c r="DZ35" s="168">
        <f t="shared" si="10"/>
        <v>1309286</v>
      </c>
      <c r="EA35" s="168">
        <f t="shared" si="10"/>
        <v>1237156</v>
      </c>
      <c r="EB35" s="168">
        <f t="shared" si="10"/>
        <v>0</v>
      </c>
      <c r="EC35" s="168">
        <f t="shared" si="10"/>
        <v>71942</v>
      </c>
      <c r="ED35" s="168">
        <f t="shared" si="11"/>
        <v>0</v>
      </c>
      <c r="EE35" s="168">
        <f t="shared" si="11"/>
        <v>0</v>
      </c>
      <c r="EF35" s="168">
        <f t="shared" si="11"/>
        <v>0</v>
      </c>
      <c r="EG35" s="168">
        <f t="shared" si="11"/>
        <v>0</v>
      </c>
      <c r="EH35" s="168">
        <f t="shared" si="11"/>
        <v>0</v>
      </c>
      <c r="EI35" s="168">
        <f t="shared" si="11"/>
        <v>0</v>
      </c>
      <c r="EJ35" s="168">
        <f t="shared" si="11"/>
        <v>0</v>
      </c>
      <c r="EK35" s="168">
        <f t="shared" si="11"/>
        <v>0</v>
      </c>
      <c r="EL35" s="168">
        <f t="shared" si="11"/>
        <v>0</v>
      </c>
      <c r="EM35" s="168">
        <f t="shared" si="11"/>
        <v>0</v>
      </c>
      <c r="EN35" s="168">
        <f t="shared" si="11"/>
        <v>0</v>
      </c>
      <c r="EO35" s="168">
        <f t="shared" si="11"/>
        <v>0</v>
      </c>
      <c r="EP35" s="168">
        <f t="shared" si="11"/>
        <v>0</v>
      </c>
      <c r="EQ35" s="168">
        <f t="shared" si="11"/>
        <v>0</v>
      </c>
      <c r="ER35" s="168">
        <f t="shared" si="11"/>
        <v>0</v>
      </c>
      <c r="ES35" s="168">
        <f t="shared" si="11"/>
        <v>0</v>
      </c>
      <c r="ET35" s="168">
        <f t="shared" si="12"/>
        <v>0</v>
      </c>
      <c r="EU35" s="168">
        <f t="shared" si="7"/>
        <v>0</v>
      </c>
      <c r="EV35" s="168">
        <f t="shared" si="3"/>
        <v>0</v>
      </c>
      <c r="EW35" s="168">
        <f t="shared" si="3"/>
        <v>0</v>
      </c>
      <c r="EX35" s="168">
        <f t="shared" si="3"/>
        <v>0</v>
      </c>
      <c r="EY35" s="168">
        <f t="shared" si="3"/>
        <v>0</v>
      </c>
      <c r="EZ35" s="168">
        <f t="shared" si="3"/>
        <v>0</v>
      </c>
      <c r="FA35" s="168">
        <f t="shared" si="3"/>
        <v>0</v>
      </c>
      <c r="FB35" s="168">
        <f t="shared" si="3"/>
        <v>0</v>
      </c>
      <c r="FC35" s="168">
        <f t="shared" si="3"/>
        <v>0</v>
      </c>
      <c r="FD35" s="168">
        <f t="shared" si="3"/>
        <v>0</v>
      </c>
      <c r="FE35" s="168">
        <f t="shared" si="3"/>
        <v>0</v>
      </c>
      <c r="FF35" s="168">
        <f t="shared" si="3"/>
        <v>0</v>
      </c>
      <c r="FG35" s="168">
        <f t="shared" si="3"/>
        <v>0</v>
      </c>
      <c r="FH35" s="168">
        <f t="shared" si="3"/>
        <v>0</v>
      </c>
      <c r="FI35" s="168">
        <f t="shared" si="3"/>
        <v>0</v>
      </c>
      <c r="FJ35" s="168">
        <f t="shared" si="3"/>
        <v>188</v>
      </c>
      <c r="FK35" s="168">
        <f t="shared" si="3"/>
        <v>1309286</v>
      </c>
      <c r="FL35" s="168">
        <f t="shared" si="15"/>
        <v>0</v>
      </c>
      <c r="FM35" s="168">
        <f t="shared" si="15"/>
        <v>0</v>
      </c>
      <c r="FN35" s="168">
        <f t="shared" si="15"/>
        <v>0</v>
      </c>
    </row>
    <row r="36" spans="1:170" ht="13.8" x14ac:dyDescent="0.25">
      <c r="A36" s="163" t="s">
        <v>175</v>
      </c>
      <c r="B36" s="163" t="s">
        <v>174</v>
      </c>
      <c r="C36" s="164">
        <v>45473</v>
      </c>
      <c r="D36" s="170">
        <v>0</v>
      </c>
      <c r="E36" s="167">
        <v>1155698</v>
      </c>
      <c r="F36" s="167">
        <v>0</v>
      </c>
      <c r="G36" s="167">
        <v>68544</v>
      </c>
      <c r="H36" s="167">
        <v>0</v>
      </c>
      <c r="I36" s="167">
        <v>0</v>
      </c>
      <c r="J36" s="167">
        <v>0</v>
      </c>
      <c r="K36" s="167">
        <v>0</v>
      </c>
      <c r="L36" s="167">
        <v>0</v>
      </c>
      <c r="M36" s="167">
        <v>0</v>
      </c>
      <c r="N36" s="167">
        <v>0</v>
      </c>
      <c r="O36" s="167">
        <v>0</v>
      </c>
      <c r="P36" s="167">
        <v>0</v>
      </c>
      <c r="Q36" s="167">
        <v>0</v>
      </c>
      <c r="R36" s="167">
        <v>0</v>
      </c>
      <c r="S36" s="167">
        <v>0</v>
      </c>
      <c r="T36" s="167">
        <v>0</v>
      </c>
      <c r="U36" s="167">
        <v>0</v>
      </c>
      <c r="V36" s="167">
        <v>0</v>
      </c>
      <c r="W36" s="167">
        <v>0</v>
      </c>
      <c r="X36" s="167">
        <v>0</v>
      </c>
      <c r="Y36" s="167">
        <v>0</v>
      </c>
      <c r="Z36" s="167">
        <v>0</v>
      </c>
      <c r="AA36" s="167">
        <v>0</v>
      </c>
      <c r="AB36" s="167">
        <v>0</v>
      </c>
      <c r="AC36" s="167">
        <v>0</v>
      </c>
      <c r="AD36" s="167">
        <v>0</v>
      </c>
      <c r="AE36" s="167">
        <v>0</v>
      </c>
      <c r="AF36" s="167">
        <v>0</v>
      </c>
      <c r="AG36" s="167">
        <v>0</v>
      </c>
      <c r="AH36" s="167">
        <v>0</v>
      </c>
      <c r="AI36" s="167">
        <v>0</v>
      </c>
      <c r="AJ36" s="167">
        <v>0</v>
      </c>
      <c r="AK36" s="167">
        <v>0</v>
      </c>
      <c r="AL36" s="167">
        <v>0</v>
      </c>
      <c r="AM36" s="167">
        <v>0</v>
      </c>
      <c r="AN36" s="167">
        <v>188</v>
      </c>
      <c r="AO36" s="167">
        <v>1224430</v>
      </c>
      <c r="AP36" s="167">
        <v>0</v>
      </c>
      <c r="AQ36" s="167">
        <v>0</v>
      </c>
      <c r="AR36" s="167">
        <v>0</v>
      </c>
      <c r="AS36" s="167">
        <v>1224430</v>
      </c>
      <c r="AT36" s="167">
        <v>1155698</v>
      </c>
      <c r="AU36" s="167">
        <v>0</v>
      </c>
      <c r="AV36" s="167">
        <v>68544</v>
      </c>
      <c r="AW36" s="167">
        <v>0</v>
      </c>
      <c r="AX36" s="167">
        <v>0</v>
      </c>
      <c r="AY36" s="167">
        <v>0</v>
      </c>
      <c r="AZ36" s="167">
        <v>0</v>
      </c>
      <c r="BA36" s="167">
        <v>0</v>
      </c>
      <c r="BB36" s="167">
        <v>0</v>
      </c>
      <c r="BC36" s="167">
        <v>0</v>
      </c>
      <c r="BD36" s="167">
        <v>0</v>
      </c>
      <c r="BE36" s="167">
        <v>0</v>
      </c>
      <c r="BF36" s="167">
        <v>0</v>
      </c>
      <c r="BG36" s="167">
        <v>0</v>
      </c>
      <c r="BH36" s="167">
        <v>0</v>
      </c>
      <c r="BI36" s="167">
        <v>0</v>
      </c>
      <c r="BJ36" s="167">
        <v>0</v>
      </c>
      <c r="BK36" s="167">
        <v>0</v>
      </c>
      <c r="BL36" s="167">
        <v>0</v>
      </c>
      <c r="BM36" s="167">
        <v>0</v>
      </c>
      <c r="BN36" s="167">
        <v>0</v>
      </c>
      <c r="BO36" s="167">
        <v>0</v>
      </c>
      <c r="BP36" s="167">
        <v>0</v>
      </c>
      <c r="BQ36" s="167">
        <v>0</v>
      </c>
      <c r="BR36" s="167">
        <v>0</v>
      </c>
      <c r="BS36" s="167">
        <v>0</v>
      </c>
      <c r="BT36" s="167">
        <v>0</v>
      </c>
      <c r="BU36" s="167">
        <v>0</v>
      </c>
      <c r="BV36" s="167">
        <v>0</v>
      </c>
      <c r="BW36" s="167">
        <v>0</v>
      </c>
      <c r="BX36" s="167">
        <v>0</v>
      </c>
      <c r="BY36" s="167">
        <v>0</v>
      </c>
      <c r="BZ36" s="167">
        <v>0</v>
      </c>
      <c r="CA36" s="167">
        <v>0</v>
      </c>
      <c r="CB36" s="167">
        <v>0</v>
      </c>
      <c r="CC36" s="167">
        <v>188</v>
      </c>
      <c r="CD36" s="167">
        <v>1224430</v>
      </c>
      <c r="CE36" s="167">
        <v>0</v>
      </c>
      <c r="CF36" s="167">
        <v>0</v>
      </c>
      <c r="CG36" s="167">
        <v>0</v>
      </c>
      <c r="CH36" s="167">
        <v>1224430</v>
      </c>
      <c r="CI36" s="166" t="e">
        <f t="shared" si="13"/>
        <v>#VALUE!</v>
      </c>
      <c r="CJ36" s="168">
        <f t="shared" si="13"/>
        <v>45473</v>
      </c>
      <c r="CK36" s="168">
        <f t="shared" si="13"/>
        <v>0</v>
      </c>
      <c r="CL36" s="168">
        <f t="shared" si="13"/>
        <v>1155698</v>
      </c>
      <c r="CM36" s="168">
        <f t="shared" si="13"/>
        <v>0</v>
      </c>
      <c r="CN36" s="168">
        <f t="shared" si="13"/>
        <v>68544</v>
      </c>
      <c r="CO36" s="168">
        <f t="shared" si="13"/>
        <v>0</v>
      </c>
      <c r="CP36" s="168">
        <f t="shared" si="13"/>
        <v>0</v>
      </c>
      <c r="CQ36" s="168">
        <f t="shared" si="13"/>
        <v>0</v>
      </c>
      <c r="CR36" s="168">
        <f t="shared" si="9"/>
        <v>0</v>
      </c>
      <c r="CS36" s="168">
        <f t="shared" si="9"/>
        <v>0</v>
      </c>
      <c r="CT36" s="168">
        <f t="shared" si="9"/>
        <v>0</v>
      </c>
      <c r="CU36" s="168">
        <f t="shared" si="9"/>
        <v>0</v>
      </c>
      <c r="CV36" s="168">
        <f t="shared" si="9"/>
        <v>0</v>
      </c>
      <c r="CW36" s="168">
        <f t="shared" si="9"/>
        <v>0</v>
      </c>
      <c r="CX36" s="168">
        <f t="shared" si="9"/>
        <v>0</v>
      </c>
      <c r="CY36" s="168">
        <f t="shared" si="9"/>
        <v>0</v>
      </c>
      <c r="CZ36" s="168">
        <f t="shared" si="9"/>
        <v>0</v>
      </c>
      <c r="DA36" s="168">
        <f t="shared" si="9"/>
        <v>0</v>
      </c>
      <c r="DB36" s="168">
        <f t="shared" si="9"/>
        <v>0</v>
      </c>
      <c r="DC36" s="168">
        <f t="shared" si="9"/>
        <v>0</v>
      </c>
      <c r="DD36" s="168">
        <f t="shared" si="9"/>
        <v>0</v>
      </c>
      <c r="DE36" s="168">
        <f t="shared" si="9"/>
        <v>0</v>
      </c>
      <c r="DF36" s="168">
        <f t="shared" si="9"/>
        <v>0</v>
      </c>
      <c r="DG36" s="168">
        <f t="shared" si="9"/>
        <v>0</v>
      </c>
      <c r="DH36" s="168">
        <f t="shared" si="14"/>
        <v>0</v>
      </c>
      <c r="DI36" s="168">
        <f t="shared" si="14"/>
        <v>0</v>
      </c>
      <c r="DJ36" s="168">
        <f t="shared" si="14"/>
        <v>0</v>
      </c>
      <c r="DK36" s="168">
        <f t="shared" si="14"/>
        <v>0</v>
      </c>
      <c r="DL36" s="168">
        <f t="shared" si="14"/>
        <v>0</v>
      </c>
      <c r="DM36" s="168">
        <f t="shared" si="14"/>
        <v>0</v>
      </c>
      <c r="DN36" s="168">
        <f t="shared" si="10"/>
        <v>0</v>
      </c>
      <c r="DO36" s="168">
        <f t="shared" si="10"/>
        <v>0</v>
      </c>
      <c r="DP36" s="168">
        <f t="shared" si="10"/>
        <v>0</v>
      </c>
      <c r="DQ36" s="168">
        <f t="shared" si="10"/>
        <v>0</v>
      </c>
      <c r="DR36" s="168">
        <f t="shared" si="10"/>
        <v>0</v>
      </c>
      <c r="DS36" s="168">
        <f t="shared" si="10"/>
        <v>0</v>
      </c>
      <c r="DT36" s="168">
        <f t="shared" si="10"/>
        <v>0</v>
      </c>
      <c r="DU36" s="168">
        <f t="shared" si="10"/>
        <v>188</v>
      </c>
      <c r="DV36" s="168">
        <f t="shared" si="10"/>
        <v>1224430</v>
      </c>
      <c r="DW36" s="168">
        <f t="shared" si="10"/>
        <v>0</v>
      </c>
      <c r="DX36" s="168">
        <f t="shared" si="10"/>
        <v>0</v>
      </c>
      <c r="DY36" s="168">
        <f t="shared" si="10"/>
        <v>0</v>
      </c>
      <c r="DZ36" s="168">
        <f t="shared" si="10"/>
        <v>1224430</v>
      </c>
      <c r="EA36" s="168">
        <f t="shared" si="10"/>
        <v>1155698</v>
      </c>
      <c r="EB36" s="168">
        <f t="shared" si="10"/>
        <v>0</v>
      </c>
      <c r="EC36" s="168">
        <f t="shared" si="10"/>
        <v>68544</v>
      </c>
      <c r="ED36" s="168">
        <f t="shared" si="11"/>
        <v>0</v>
      </c>
      <c r="EE36" s="168">
        <f t="shared" si="11"/>
        <v>0</v>
      </c>
      <c r="EF36" s="168">
        <f t="shared" si="11"/>
        <v>0</v>
      </c>
      <c r="EG36" s="168">
        <f t="shared" si="11"/>
        <v>0</v>
      </c>
      <c r="EH36" s="168">
        <f t="shared" si="11"/>
        <v>0</v>
      </c>
      <c r="EI36" s="168">
        <f t="shared" si="11"/>
        <v>0</v>
      </c>
      <c r="EJ36" s="168">
        <f t="shared" si="11"/>
        <v>0</v>
      </c>
      <c r="EK36" s="168">
        <f t="shared" si="11"/>
        <v>0</v>
      </c>
      <c r="EL36" s="168">
        <f t="shared" si="11"/>
        <v>0</v>
      </c>
      <c r="EM36" s="168">
        <f t="shared" si="11"/>
        <v>0</v>
      </c>
      <c r="EN36" s="168">
        <f t="shared" si="11"/>
        <v>0</v>
      </c>
      <c r="EO36" s="168">
        <f t="shared" si="11"/>
        <v>0</v>
      </c>
      <c r="EP36" s="168">
        <f t="shared" si="11"/>
        <v>0</v>
      </c>
      <c r="EQ36" s="168">
        <f t="shared" si="11"/>
        <v>0</v>
      </c>
      <c r="ER36" s="168">
        <f t="shared" si="11"/>
        <v>0</v>
      </c>
      <c r="ES36" s="168">
        <f t="shared" si="11"/>
        <v>0</v>
      </c>
      <c r="ET36" s="168">
        <f t="shared" si="12"/>
        <v>0</v>
      </c>
      <c r="EU36" s="168">
        <f t="shared" si="7"/>
        <v>0</v>
      </c>
      <c r="EV36" s="168">
        <f t="shared" si="3"/>
        <v>0</v>
      </c>
      <c r="EW36" s="168">
        <f t="shared" si="3"/>
        <v>0</v>
      </c>
      <c r="EX36" s="168">
        <f t="shared" si="3"/>
        <v>0</v>
      </c>
      <c r="EY36" s="168">
        <f t="shared" si="3"/>
        <v>0</v>
      </c>
      <c r="EZ36" s="168">
        <f t="shared" si="3"/>
        <v>0</v>
      </c>
      <c r="FA36" s="168">
        <f t="shared" si="3"/>
        <v>0</v>
      </c>
      <c r="FB36" s="168">
        <f t="shared" si="3"/>
        <v>0</v>
      </c>
      <c r="FC36" s="168">
        <f t="shared" si="3"/>
        <v>0</v>
      </c>
      <c r="FD36" s="168">
        <f t="shared" si="3"/>
        <v>0</v>
      </c>
      <c r="FE36" s="168">
        <f t="shared" si="3"/>
        <v>0</v>
      </c>
      <c r="FF36" s="168">
        <f t="shared" si="3"/>
        <v>0</v>
      </c>
      <c r="FG36" s="168">
        <f t="shared" si="3"/>
        <v>0</v>
      </c>
      <c r="FH36" s="168">
        <f t="shared" si="3"/>
        <v>0</v>
      </c>
      <c r="FI36" s="168">
        <f t="shared" si="3"/>
        <v>0</v>
      </c>
      <c r="FJ36" s="168">
        <f t="shared" si="3"/>
        <v>188</v>
      </c>
      <c r="FK36" s="168">
        <f t="shared" si="3"/>
        <v>1224430</v>
      </c>
      <c r="FL36" s="168">
        <f t="shared" si="15"/>
        <v>0</v>
      </c>
      <c r="FM36" s="168">
        <f t="shared" si="15"/>
        <v>0</v>
      </c>
      <c r="FN36" s="168">
        <f t="shared" si="15"/>
        <v>0</v>
      </c>
    </row>
    <row r="37" spans="1:170" ht="13.8" x14ac:dyDescent="0.25">
      <c r="A37" s="163" t="s">
        <v>176</v>
      </c>
      <c r="B37" s="163" t="s">
        <v>174</v>
      </c>
      <c r="C37" s="164">
        <v>45473</v>
      </c>
      <c r="D37" s="170">
        <v>0</v>
      </c>
      <c r="E37" s="167">
        <v>1268537</v>
      </c>
      <c r="F37" s="167">
        <v>0</v>
      </c>
      <c r="G37" s="167">
        <v>74267</v>
      </c>
      <c r="H37" s="167">
        <v>0</v>
      </c>
      <c r="I37" s="167">
        <v>0</v>
      </c>
      <c r="J37" s="167">
        <v>0</v>
      </c>
      <c r="K37" s="167">
        <v>0</v>
      </c>
      <c r="L37" s="167">
        <v>0</v>
      </c>
      <c r="M37" s="167">
        <v>0</v>
      </c>
      <c r="N37" s="167">
        <v>0</v>
      </c>
      <c r="O37" s="167">
        <v>0</v>
      </c>
      <c r="P37" s="167">
        <v>0</v>
      </c>
      <c r="Q37" s="167">
        <v>0</v>
      </c>
      <c r="R37" s="167">
        <v>0</v>
      </c>
      <c r="S37" s="167">
        <v>0</v>
      </c>
      <c r="T37" s="167">
        <v>0</v>
      </c>
      <c r="U37" s="167">
        <v>0</v>
      </c>
      <c r="V37" s="167">
        <v>0</v>
      </c>
      <c r="W37" s="167">
        <v>0</v>
      </c>
      <c r="X37" s="167">
        <v>0</v>
      </c>
      <c r="Y37" s="167">
        <v>0</v>
      </c>
      <c r="Z37" s="167">
        <v>0</v>
      </c>
      <c r="AA37" s="167">
        <v>0</v>
      </c>
      <c r="AB37" s="167">
        <v>0</v>
      </c>
      <c r="AC37" s="167">
        <v>0</v>
      </c>
      <c r="AD37" s="167">
        <v>0</v>
      </c>
      <c r="AE37" s="167">
        <v>0</v>
      </c>
      <c r="AF37" s="167">
        <v>0</v>
      </c>
      <c r="AG37" s="167">
        <v>0</v>
      </c>
      <c r="AH37" s="167">
        <v>0</v>
      </c>
      <c r="AI37" s="167">
        <v>0</v>
      </c>
      <c r="AJ37" s="167">
        <v>0</v>
      </c>
      <c r="AK37" s="167">
        <v>0</v>
      </c>
      <c r="AL37" s="167">
        <v>0</v>
      </c>
      <c r="AM37" s="167">
        <v>0</v>
      </c>
      <c r="AN37" s="167">
        <v>1130</v>
      </c>
      <c r="AO37" s="167">
        <v>1343934</v>
      </c>
      <c r="AP37" s="167">
        <v>0</v>
      </c>
      <c r="AQ37" s="167">
        <v>0</v>
      </c>
      <c r="AR37" s="167">
        <v>0</v>
      </c>
      <c r="AS37" s="167">
        <v>1343934</v>
      </c>
      <c r="AT37" s="167">
        <v>1268537</v>
      </c>
      <c r="AU37" s="167">
        <v>0</v>
      </c>
      <c r="AV37" s="167">
        <v>74267</v>
      </c>
      <c r="AW37" s="167">
        <v>0</v>
      </c>
      <c r="AX37" s="167">
        <v>0</v>
      </c>
      <c r="AY37" s="167">
        <v>0</v>
      </c>
      <c r="AZ37" s="167">
        <v>0</v>
      </c>
      <c r="BA37" s="167">
        <v>0</v>
      </c>
      <c r="BB37" s="167">
        <v>0</v>
      </c>
      <c r="BC37" s="167">
        <v>0</v>
      </c>
      <c r="BD37" s="167">
        <v>0</v>
      </c>
      <c r="BE37" s="167">
        <v>0</v>
      </c>
      <c r="BF37" s="167">
        <v>0</v>
      </c>
      <c r="BG37" s="167">
        <v>0</v>
      </c>
      <c r="BH37" s="167">
        <v>0</v>
      </c>
      <c r="BI37" s="167">
        <v>0</v>
      </c>
      <c r="BJ37" s="167">
        <v>0</v>
      </c>
      <c r="BK37" s="167">
        <v>0</v>
      </c>
      <c r="BL37" s="167">
        <v>0</v>
      </c>
      <c r="BM37" s="167">
        <v>0</v>
      </c>
      <c r="BN37" s="167">
        <v>0</v>
      </c>
      <c r="BO37" s="167">
        <v>0</v>
      </c>
      <c r="BP37" s="167">
        <v>0</v>
      </c>
      <c r="BQ37" s="167">
        <v>0</v>
      </c>
      <c r="BR37" s="167">
        <v>0</v>
      </c>
      <c r="BS37" s="167">
        <v>0</v>
      </c>
      <c r="BT37" s="167">
        <v>0</v>
      </c>
      <c r="BU37" s="167">
        <v>0</v>
      </c>
      <c r="BV37" s="167">
        <v>0</v>
      </c>
      <c r="BW37" s="167">
        <v>0</v>
      </c>
      <c r="BX37" s="167">
        <v>0</v>
      </c>
      <c r="BY37" s="167">
        <v>0</v>
      </c>
      <c r="BZ37" s="167">
        <v>0</v>
      </c>
      <c r="CA37" s="167">
        <v>0</v>
      </c>
      <c r="CB37" s="167">
        <v>0</v>
      </c>
      <c r="CC37" s="167">
        <v>1130</v>
      </c>
      <c r="CD37" s="167">
        <v>1343934</v>
      </c>
      <c r="CE37" s="167">
        <v>0</v>
      </c>
      <c r="CF37" s="167">
        <v>0</v>
      </c>
      <c r="CG37" s="167">
        <v>0</v>
      </c>
      <c r="CH37" s="167">
        <v>1343934</v>
      </c>
      <c r="CI37" s="166" t="e">
        <f t="shared" si="13"/>
        <v>#VALUE!</v>
      </c>
      <c r="CJ37" s="168">
        <f t="shared" si="13"/>
        <v>45473</v>
      </c>
      <c r="CK37" s="168">
        <f t="shared" si="13"/>
        <v>0</v>
      </c>
      <c r="CL37" s="168">
        <f t="shared" si="13"/>
        <v>1268537</v>
      </c>
      <c r="CM37" s="168">
        <f t="shared" si="13"/>
        <v>0</v>
      </c>
      <c r="CN37" s="168">
        <f t="shared" si="13"/>
        <v>74267</v>
      </c>
      <c r="CO37" s="168">
        <f t="shared" si="13"/>
        <v>0</v>
      </c>
      <c r="CP37" s="168">
        <f t="shared" si="13"/>
        <v>0</v>
      </c>
      <c r="CQ37" s="168">
        <f t="shared" si="13"/>
        <v>0</v>
      </c>
      <c r="CR37" s="168">
        <f t="shared" si="9"/>
        <v>0</v>
      </c>
      <c r="CS37" s="168">
        <f t="shared" si="9"/>
        <v>0</v>
      </c>
      <c r="CT37" s="168">
        <f t="shared" si="9"/>
        <v>0</v>
      </c>
      <c r="CU37" s="168">
        <f t="shared" si="9"/>
        <v>0</v>
      </c>
      <c r="CV37" s="168">
        <f t="shared" si="9"/>
        <v>0</v>
      </c>
      <c r="CW37" s="168">
        <f t="shared" si="9"/>
        <v>0</v>
      </c>
      <c r="CX37" s="168">
        <f t="shared" si="9"/>
        <v>0</v>
      </c>
      <c r="CY37" s="168">
        <f t="shared" si="9"/>
        <v>0</v>
      </c>
      <c r="CZ37" s="168">
        <f t="shared" ref="CZ37:DO57" si="16">VALUE(S37)</f>
        <v>0</v>
      </c>
      <c r="DA37" s="168">
        <f t="shared" si="16"/>
        <v>0</v>
      </c>
      <c r="DB37" s="168">
        <f t="shared" si="16"/>
        <v>0</v>
      </c>
      <c r="DC37" s="168">
        <f t="shared" si="16"/>
        <v>0</v>
      </c>
      <c r="DD37" s="168">
        <f t="shared" si="16"/>
        <v>0</v>
      </c>
      <c r="DE37" s="168">
        <f t="shared" si="16"/>
        <v>0</v>
      </c>
      <c r="DF37" s="168">
        <f t="shared" si="16"/>
        <v>0</v>
      </c>
      <c r="DG37" s="168">
        <f t="shared" si="16"/>
        <v>0</v>
      </c>
      <c r="DH37" s="168">
        <f t="shared" si="14"/>
        <v>0</v>
      </c>
      <c r="DI37" s="168">
        <f t="shared" si="14"/>
        <v>0</v>
      </c>
      <c r="DJ37" s="168">
        <f t="shared" si="14"/>
        <v>0</v>
      </c>
      <c r="DK37" s="168">
        <f t="shared" si="14"/>
        <v>0</v>
      </c>
      <c r="DL37" s="168">
        <f t="shared" si="14"/>
        <v>0</v>
      </c>
      <c r="DM37" s="168">
        <f t="shared" si="14"/>
        <v>0</v>
      </c>
      <c r="DN37" s="168">
        <f t="shared" si="10"/>
        <v>0</v>
      </c>
      <c r="DO37" s="168">
        <f t="shared" si="10"/>
        <v>0</v>
      </c>
      <c r="DP37" s="168">
        <f t="shared" si="10"/>
        <v>0</v>
      </c>
      <c r="DQ37" s="168">
        <f t="shared" si="10"/>
        <v>0</v>
      </c>
      <c r="DR37" s="168">
        <f t="shared" si="10"/>
        <v>0</v>
      </c>
      <c r="DS37" s="168">
        <f t="shared" si="10"/>
        <v>0</v>
      </c>
      <c r="DT37" s="168">
        <f t="shared" si="10"/>
        <v>0</v>
      </c>
      <c r="DU37" s="168">
        <f t="shared" si="10"/>
        <v>1130</v>
      </c>
      <c r="DV37" s="168">
        <f t="shared" si="10"/>
        <v>1343934</v>
      </c>
      <c r="DW37" s="168">
        <f t="shared" si="10"/>
        <v>0</v>
      </c>
      <c r="DX37" s="168">
        <f t="shared" si="10"/>
        <v>0</v>
      </c>
      <c r="DY37" s="168">
        <f t="shared" si="10"/>
        <v>0</v>
      </c>
      <c r="DZ37" s="168">
        <f t="shared" si="10"/>
        <v>1343934</v>
      </c>
      <c r="EA37" s="168">
        <f t="shared" si="10"/>
        <v>1268537</v>
      </c>
      <c r="EB37" s="168">
        <f t="shared" ref="EB37:EQ53" si="17">VALUE(AU37)</f>
        <v>0</v>
      </c>
      <c r="EC37" s="168">
        <f t="shared" si="17"/>
        <v>74267</v>
      </c>
      <c r="ED37" s="168">
        <f t="shared" si="11"/>
        <v>0</v>
      </c>
      <c r="EE37" s="168">
        <f t="shared" si="11"/>
        <v>0</v>
      </c>
      <c r="EF37" s="168">
        <f t="shared" si="11"/>
        <v>0</v>
      </c>
      <c r="EG37" s="168">
        <f t="shared" si="11"/>
        <v>0</v>
      </c>
      <c r="EH37" s="168">
        <f t="shared" si="11"/>
        <v>0</v>
      </c>
      <c r="EI37" s="168">
        <f t="shared" si="11"/>
        <v>0</v>
      </c>
      <c r="EJ37" s="168">
        <f t="shared" si="11"/>
        <v>0</v>
      </c>
      <c r="EK37" s="168">
        <f t="shared" si="11"/>
        <v>0</v>
      </c>
      <c r="EL37" s="168">
        <f t="shared" si="11"/>
        <v>0</v>
      </c>
      <c r="EM37" s="168">
        <f t="shared" si="11"/>
        <v>0</v>
      </c>
      <c r="EN37" s="168">
        <f t="shared" si="11"/>
        <v>0</v>
      </c>
      <c r="EO37" s="168">
        <f t="shared" si="11"/>
        <v>0</v>
      </c>
      <c r="EP37" s="168">
        <f t="shared" si="11"/>
        <v>0</v>
      </c>
      <c r="EQ37" s="168">
        <f t="shared" si="11"/>
        <v>0</v>
      </c>
      <c r="ER37" s="168">
        <f t="shared" ref="ER37:ES57" si="18">VALUE(BK37)</f>
        <v>0</v>
      </c>
      <c r="ES37" s="168">
        <f t="shared" si="18"/>
        <v>0</v>
      </c>
      <c r="ET37" s="168">
        <f t="shared" si="12"/>
        <v>0</v>
      </c>
      <c r="EU37" s="168">
        <f t="shared" si="7"/>
        <v>0</v>
      </c>
      <c r="EV37" s="168">
        <f t="shared" si="3"/>
        <v>0</v>
      </c>
      <c r="EW37" s="168">
        <f t="shared" si="3"/>
        <v>0</v>
      </c>
      <c r="EX37" s="168">
        <f t="shared" si="3"/>
        <v>0</v>
      </c>
      <c r="EY37" s="168">
        <f t="shared" si="3"/>
        <v>0</v>
      </c>
      <c r="EZ37" s="168">
        <f t="shared" si="3"/>
        <v>0</v>
      </c>
      <c r="FA37" s="168">
        <f t="shared" si="3"/>
        <v>0</v>
      </c>
      <c r="FB37" s="168">
        <f t="shared" si="3"/>
        <v>0</v>
      </c>
      <c r="FC37" s="168">
        <f t="shared" si="3"/>
        <v>0</v>
      </c>
      <c r="FD37" s="168">
        <f t="shared" si="3"/>
        <v>0</v>
      </c>
      <c r="FE37" s="168">
        <f t="shared" si="3"/>
        <v>0</v>
      </c>
      <c r="FF37" s="168">
        <f t="shared" si="3"/>
        <v>0</v>
      </c>
      <c r="FG37" s="168">
        <f t="shared" si="3"/>
        <v>0</v>
      </c>
      <c r="FH37" s="168">
        <f t="shared" si="3"/>
        <v>0</v>
      </c>
      <c r="FI37" s="168">
        <f t="shared" si="3"/>
        <v>0</v>
      </c>
      <c r="FJ37" s="168">
        <f t="shared" si="3"/>
        <v>1130</v>
      </c>
      <c r="FK37" s="168">
        <f t="shared" si="3"/>
        <v>1343934</v>
      </c>
      <c r="FL37" s="168">
        <f t="shared" si="15"/>
        <v>0</v>
      </c>
      <c r="FM37" s="168">
        <f t="shared" si="15"/>
        <v>0</v>
      </c>
      <c r="FN37" s="168">
        <f t="shared" si="15"/>
        <v>0</v>
      </c>
    </row>
    <row r="38" spans="1:170" ht="13.8" x14ac:dyDescent="0.25">
      <c r="A38" s="163" t="s">
        <v>177</v>
      </c>
      <c r="B38" s="163" t="s">
        <v>174</v>
      </c>
      <c r="C38" s="164">
        <v>45473</v>
      </c>
      <c r="D38" s="170">
        <v>0</v>
      </c>
      <c r="E38" s="167">
        <v>1109566</v>
      </c>
      <c r="F38" s="167">
        <v>0</v>
      </c>
      <c r="G38" s="167">
        <v>63606</v>
      </c>
      <c r="H38" s="167">
        <v>0</v>
      </c>
      <c r="I38" s="167">
        <v>0</v>
      </c>
      <c r="J38" s="167">
        <v>0</v>
      </c>
      <c r="K38" s="167">
        <v>0</v>
      </c>
      <c r="L38" s="167">
        <v>0</v>
      </c>
      <c r="M38" s="167">
        <v>0</v>
      </c>
      <c r="N38" s="167">
        <v>0</v>
      </c>
      <c r="O38" s="167">
        <v>0</v>
      </c>
      <c r="P38" s="167">
        <v>0</v>
      </c>
      <c r="Q38" s="167">
        <v>0</v>
      </c>
      <c r="R38" s="167">
        <v>0</v>
      </c>
      <c r="S38" s="167">
        <v>0</v>
      </c>
      <c r="T38" s="167">
        <v>0</v>
      </c>
      <c r="U38" s="167">
        <v>0</v>
      </c>
      <c r="V38" s="167">
        <v>0</v>
      </c>
      <c r="W38" s="167">
        <v>0</v>
      </c>
      <c r="X38" s="167">
        <v>0</v>
      </c>
      <c r="Y38" s="167">
        <v>0</v>
      </c>
      <c r="Z38" s="167">
        <v>0</v>
      </c>
      <c r="AA38" s="167">
        <v>0</v>
      </c>
      <c r="AB38" s="167">
        <v>0</v>
      </c>
      <c r="AC38" s="167">
        <v>0</v>
      </c>
      <c r="AD38" s="167">
        <v>0</v>
      </c>
      <c r="AE38" s="167">
        <v>0</v>
      </c>
      <c r="AF38" s="167">
        <v>0</v>
      </c>
      <c r="AG38" s="167">
        <v>0</v>
      </c>
      <c r="AH38" s="167">
        <v>0</v>
      </c>
      <c r="AI38" s="167">
        <v>0</v>
      </c>
      <c r="AJ38" s="167">
        <v>0</v>
      </c>
      <c r="AK38" s="167">
        <v>0</v>
      </c>
      <c r="AL38" s="167">
        <v>0</v>
      </c>
      <c r="AM38" s="167">
        <v>0</v>
      </c>
      <c r="AN38" s="167">
        <v>188</v>
      </c>
      <c r="AO38" s="167">
        <v>1173360</v>
      </c>
      <c r="AP38" s="167">
        <v>0</v>
      </c>
      <c r="AQ38" s="167">
        <v>0</v>
      </c>
      <c r="AR38" s="167">
        <v>0</v>
      </c>
      <c r="AS38" s="167">
        <v>1173360</v>
      </c>
      <c r="AT38" s="167">
        <v>1109566</v>
      </c>
      <c r="AU38" s="167">
        <v>0</v>
      </c>
      <c r="AV38" s="167">
        <v>63606</v>
      </c>
      <c r="AW38" s="167">
        <v>0</v>
      </c>
      <c r="AX38" s="167">
        <v>0</v>
      </c>
      <c r="AY38" s="167">
        <v>0</v>
      </c>
      <c r="AZ38" s="167">
        <v>0</v>
      </c>
      <c r="BA38" s="167">
        <v>0</v>
      </c>
      <c r="BB38" s="167">
        <v>0</v>
      </c>
      <c r="BC38" s="167">
        <v>0</v>
      </c>
      <c r="BD38" s="167">
        <v>0</v>
      </c>
      <c r="BE38" s="167">
        <v>0</v>
      </c>
      <c r="BF38" s="167">
        <v>0</v>
      </c>
      <c r="BG38" s="167">
        <v>0</v>
      </c>
      <c r="BH38" s="167">
        <v>0</v>
      </c>
      <c r="BI38" s="167">
        <v>0</v>
      </c>
      <c r="BJ38" s="167">
        <v>0</v>
      </c>
      <c r="BK38" s="167">
        <v>0</v>
      </c>
      <c r="BL38" s="167">
        <v>0</v>
      </c>
      <c r="BM38" s="167">
        <v>0</v>
      </c>
      <c r="BN38" s="167">
        <v>0</v>
      </c>
      <c r="BO38" s="167">
        <v>0</v>
      </c>
      <c r="BP38" s="167">
        <v>0</v>
      </c>
      <c r="BQ38" s="167">
        <v>0</v>
      </c>
      <c r="BR38" s="167">
        <v>0</v>
      </c>
      <c r="BS38" s="167">
        <v>0</v>
      </c>
      <c r="BT38" s="167">
        <v>0</v>
      </c>
      <c r="BU38" s="167">
        <v>0</v>
      </c>
      <c r="BV38" s="167">
        <v>0</v>
      </c>
      <c r="BW38" s="167">
        <v>0</v>
      </c>
      <c r="BX38" s="167">
        <v>0</v>
      </c>
      <c r="BY38" s="167">
        <v>0</v>
      </c>
      <c r="BZ38" s="167">
        <v>0</v>
      </c>
      <c r="CA38" s="167">
        <v>0</v>
      </c>
      <c r="CB38" s="167">
        <v>0</v>
      </c>
      <c r="CC38" s="167">
        <v>188</v>
      </c>
      <c r="CD38" s="167">
        <v>1173360</v>
      </c>
      <c r="CE38" s="167">
        <v>0</v>
      </c>
      <c r="CF38" s="167">
        <v>0</v>
      </c>
      <c r="CG38" s="167">
        <v>0</v>
      </c>
      <c r="CH38" s="167">
        <v>1173360</v>
      </c>
      <c r="CI38" s="166" t="e">
        <f t="shared" si="13"/>
        <v>#VALUE!</v>
      </c>
      <c r="CJ38" s="168">
        <f t="shared" si="13"/>
        <v>45473</v>
      </c>
      <c r="CK38" s="168">
        <f t="shared" si="13"/>
        <v>0</v>
      </c>
      <c r="CL38" s="168">
        <f t="shared" si="13"/>
        <v>1109566</v>
      </c>
      <c r="CM38" s="168">
        <f t="shared" si="13"/>
        <v>0</v>
      </c>
      <c r="CN38" s="168">
        <f t="shared" si="13"/>
        <v>63606</v>
      </c>
      <c r="CO38" s="168">
        <f t="shared" si="13"/>
        <v>0</v>
      </c>
      <c r="CP38" s="168">
        <f t="shared" si="13"/>
        <v>0</v>
      </c>
      <c r="CQ38" s="168">
        <f t="shared" si="13"/>
        <v>0</v>
      </c>
      <c r="CR38" s="168">
        <f t="shared" si="13"/>
        <v>0</v>
      </c>
      <c r="CS38" s="168">
        <f t="shared" si="13"/>
        <v>0</v>
      </c>
      <c r="CT38" s="168">
        <f t="shared" si="13"/>
        <v>0</v>
      </c>
      <c r="CU38" s="168">
        <f t="shared" si="13"/>
        <v>0</v>
      </c>
      <c r="CV38" s="168">
        <f t="shared" si="13"/>
        <v>0</v>
      </c>
      <c r="CW38" s="168">
        <f t="shared" si="13"/>
        <v>0</v>
      </c>
      <c r="CX38" s="168">
        <f t="shared" si="13"/>
        <v>0</v>
      </c>
      <c r="CY38" s="168">
        <f t="shared" ref="CY38:CY57" si="19">VALUE(R38)</f>
        <v>0</v>
      </c>
      <c r="CZ38" s="168">
        <f t="shared" si="16"/>
        <v>0</v>
      </c>
      <c r="DA38" s="168">
        <f t="shared" si="16"/>
        <v>0</v>
      </c>
      <c r="DB38" s="168">
        <f t="shared" si="16"/>
        <v>0</v>
      </c>
      <c r="DC38" s="168">
        <f t="shared" si="16"/>
        <v>0</v>
      </c>
      <c r="DD38" s="168">
        <f t="shared" si="16"/>
        <v>0</v>
      </c>
      <c r="DE38" s="168">
        <f t="shared" si="16"/>
        <v>0</v>
      </c>
      <c r="DF38" s="168">
        <f t="shared" si="16"/>
        <v>0</v>
      </c>
      <c r="DG38" s="168">
        <f t="shared" si="16"/>
        <v>0</v>
      </c>
      <c r="DH38" s="168">
        <f t="shared" si="14"/>
        <v>0</v>
      </c>
      <c r="DI38" s="168">
        <f t="shared" si="14"/>
        <v>0</v>
      </c>
      <c r="DJ38" s="168">
        <f t="shared" si="14"/>
        <v>0</v>
      </c>
      <c r="DK38" s="168">
        <f t="shared" si="14"/>
        <v>0</v>
      </c>
      <c r="DL38" s="168">
        <f t="shared" si="14"/>
        <v>0</v>
      </c>
      <c r="DM38" s="168">
        <f t="shared" si="14"/>
        <v>0</v>
      </c>
      <c r="DN38" s="168">
        <f t="shared" si="14"/>
        <v>0</v>
      </c>
      <c r="DO38" s="168">
        <f t="shared" si="14"/>
        <v>0</v>
      </c>
      <c r="DP38" s="168">
        <f t="shared" si="14"/>
        <v>0</v>
      </c>
      <c r="DQ38" s="168">
        <f t="shared" si="14"/>
        <v>0</v>
      </c>
      <c r="DR38" s="168">
        <f t="shared" si="14"/>
        <v>0</v>
      </c>
      <c r="DS38" s="168">
        <f t="shared" si="14"/>
        <v>0</v>
      </c>
      <c r="DT38" s="168">
        <f t="shared" si="14"/>
        <v>0</v>
      </c>
      <c r="DU38" s="168">
        <f t="shared" si="14"/>
        <v>188</v>
      </c>
      <c r="DV38" s="168">
        <f t="shared" si="14"/>
        <v>1173360</v>
      </c>
      <c r="DW38" s="168">
        <f t="shared" si="14"/>
        <v>0</v>
      </c>
      <c r="DX38" s="168">
        <f t="shared" ref="DX38:EM57" si="20">VALUE(AQ38)</f>
        <v>0</v>
      </c>
      <c r="DY38" s="168">
        <f t="shared" si="20"/>
        <v>0</v>
      </c>
      <c r="DZ38" s="168">
        <f t="shared" si="20"/>
        <v>1173360</v>
      </c>
      <c r="EA38" s="168">
        <f t="shared" si="20"/>
        <v>1109566</v>
      </c>
      <c r="EB38" s="168">
        <f t="shared" si="17"/>
        <v>0</v>
      </c>
      <c r="EC38" s="168">
        <f t="shared" si="17"/>
        <v>63606</v>
      </c>
      <c r="ED38" s="168">
        <f t="shared" si="17"/>
        <v>0</v>
      </c>
      <c r="EE38" s="168">
        <f t="shared" si="17"/>
        <v>0</v>
      </c>
      <c r="EF38" s="168">
        <f t="shared" si="17"/>
        <v>0</v>
      </c>
      <c r="EG38" s="168">
        <f t="shared" si="17"/>
        <v>0</v>
      </c>
      <c r="EH38" s="168">
        <f t="shared" si="17"/>
        <v>0</v>
      </c>
      <c r="EI38" s="168">
        <f t="shared" si="17"/>
        <v>0</v>
      </c>
      <c r="EJ38" s="168">
        <f t="shared" si="17"/>
        <v>0</v>
      </c>
      <c r="EK38" s="168">
        <f t="shared" si="17"/>
        <v>0</v>
      </c>
      <c r="EL38" s="168">
        <f t="shared" si="17"/>
        <v>0</v>
      </c>
      <c r="EM38" s="168">
        <f t="shared" si="17"/>
        <v>0</v>
      </c>
      <c r="EN38" s="168">
        <f t="shared" si="17"/>
        <v>0</v>
      </c>
      <c r="EO38" s="168">
        <f t="shared" si="17"/>
        <v>0</v>
      </c>
      <c r="EP38" s="168">
        <f t="shared" si="17"/>
        <v>0</v>
      </c>
      <c r="EQ38" s="168">
        <f t="shared" si="17"/>
        <v>0</v>
      </c>
      <c r="ER38" s="168">
        <f t="shared" si="18"/>
        <v>0</v>
      </c>
      <c r="ES38" s="168">
        <f t="shared" si="18"/>
        <v>0</v>
      </c>
      <c r="ET38" s="168">
        <f t="shared" si="12"/>
        <v>0</v>
      </c>
      <c r="EU38" s="168">
        <f t="shared" si="7"/>
        <v>0</v>
      </c>
      <c r="EV38" s="168">
        <f t="shared" si="3"/>
        <v>0</v>
      </c>
      <c r="EW38" s="168">
        <f t="shared" si="3"/>
        <v>0</v>
      </c>
      <c r="EX38" s="168">
        <f t="shared" si="3"/>
        <v>0</v>
      </c>
      <c r="EY38" s="168">
        <f t="shared" si="3"/>
        <v>0</v>
      </c>
      <c r="EZ38" s="168">
        <f t="shared" si="3"/>
        <v>0</v>
      </c>
      <c r="FA38" s="168">
        <f t="shared" si="3"/>
        <v>0</v>
      </c>
      <c r="FB38" s="168">
        <f t="shared" si="3"/>
        <v>0</v>
      </c>
      <c r="FC38" s="168">
        <f t="shared" si="3"/>
        <v>0</v>
      </c>
      <c r="FD38" s="168">
        <f t="shared" si="3"/>
        <v>0</v>
      </c>
      <c r="FE38" s="168">
        <f t="shared" si="3"/>
        <v>0</v>
      </c>
      <c r="FF38" s="168">
        <f t="shared" si="3"/>
        <v>0</v>
      </c>
      <c r="FG38" s="168">
        <f t="shared" si="3"/>
        <v>0</v>
      </c>
      <c r="FH38" s="168">
        <f t="shared" si="3"/>
        <v>0</v>
      </c>
      <c r="FI38" s="168">
        <f t="shared" si="3"/>
        <v>0</v>
      </c>
      <c r="FJ38" s="168">
        <f t="shared" si="3"/>
        <v>188</v>
      </c>
      <c r="FK38" s="168">
        <f t="shared" si="3"/>
        <v>1173360</v>
      </c>
      <c r="FL38" s="168">
        <f t="shared" si="15"/>
        <v>0</v>
      </c>
      <c r="FM38" s="168">
        <f t="shared" si="15"/>
        <v>0</v>
      </c>
      <c r="FN38" s="168">
        <f t="shared" si="15"/>
        <v>0</v>
      </c>
    </row>
    <row r="39" spans="1:170" ht="13.8" x14ac:dyDescent="0.25">
      <c r="A39" s="163" t="s">
        <v>178</v>
      </c>
      <c r="B39" s="163" t="s">
        <v>174</v>
      </c>
      <c r="C39" s="164">
        <v>45473</v>
      </c>
      <c r="D39" s="170">
        <v>0</v>
      </c>
      <c r="E39" s="167">
        <v>1157599</v>
      </c>
      <c r="F39" s="167">
        <v>0</v>
      </c>
      <c r="G39" s="167">
        <v>68603</v>
      </c>
      <c r="H39" s="167">
        <v>0</v>
      </c>
      <c r="I39" s="167">
        <v>0</v>
      </c>
      <c r="J39" s="167">
        <v>0</v>
      </c>
      <c r="K39" s="167">
        <v>0</v>
      </c>
      <c r="L39" s="167">
        <v>0</v>
      </c>
      <c r="M39" s="167">
        <v>0</v>
      </c>
      <c r="N39" s="167">
        <v>0</v>
      </c>
      <c r="O39" s="167">
        <v>0</v>
      </c>
      <c r="P39" s="167">
        <v>0</v>
      </c>
      <c r="Q39" s="167">
        <v>0</v>
      </c>
      <c r="R39" s="167">
        <v>0</v>
      </c>
      <c r="S39" s="167">
        <v>0</v>
      </c>
      <c r="T39" s="167">
        <v>0</v>
      </c>
      <c r="U39" s="167">
        <v>0</v>
      </c>
      <c r="V39" s="167">
        <v>0</v>
      </c>
      <c r="W39" s="167">
        <v>0</v>
      </c>
      <c r="X39" s="167">
        <v>0</v>
      </c>
      <c r="Y39" s="167">
        <v>0</v>
      </c>
      <c r="Z39" s="167">
        <v>0</v>
      </c>
      <c r="AA39" s="167">
        <v>0</v>
      </c>
      <c r="AB39" s="167">
        <v>0</v>
      </c>
      <c r="AC39" s="167">
        <v>0</v>
      </c>
      <c r="AD39" s="167">
        <v>0</v>
      </c>
      <c r="AE39" s="167">
        <v>0</v>
      </c>
      <c r="AF39" s="167">
        <v>0</v>
      </c>
      <c r="AG39" s="167">
        <v>0</v>
      </c>
      <c r="AH39" s="167">
        <v>0</v>
      </c>
      <c r="AI39" s="167">
        <v>0</v>
      </c>
      <c r="AJ39" s="167">
        <v>0</v>
      </c>
      <c r="AK39" s="167">
        <v>0</v>
      </c>
      <c r="AL39" s="167">
        <v>0</v>
      </c>
      <c r="AM39" s="167">
        <v>0</v>
      </c>
      <c r="AN39" s="167">
        <v>296</v>
      </c>
      <c r="AO39" s="167">
        <v>1226498</v>
      </c>
      <c r="AP39" s="167">
        <v>0</v>
      </c>
      <c r="AQ39" s="167">
        <v>0</v>
      </c>
      <c r="AR39" s="167">
        <v>0</v>
      </c>
      <c r="AS39" s="167">
        <v>1226498</v>
      </c>
      <c r="AT39" s="167">
        <v>1157599</v>
      </c>
      <c r="AU39" s="167">
        <v>0</v>
      </c>
      <c r="AV39" s="167">
        <v>68603</v>
      </c>
      <c r="AW39" s="167">
        <v>0</v>
      </c>
      <c r="AX39" s="167">
        <v>0</v>
      </c>
      <c r="AY39" s="167">
        <v>0</v>
      </c>
      <c r="AZ39" s="167">
        <v>0</v>
      </c>
      <c r="BA39" s="167">
        <v>0</v>
      </c>
      <c r="BB39" s="167">
        <v>0</v>
      </c>
      <c r="BC39" s="167">
        <v>0</v>
      </c>
      <c r="BD39" s="167">
        <v>0</v>
      </c>
      <c r="BE39" s="167">
        <v>0</v>
      </c>
      <c r="BF39" s="167">
        <v>0</v>
      </c>
      <c r="BG39" s="167">
        <v>0</v>
      </c>
      <c r="BH39" s="167">
        <v>0</v>
      </c>
      <c r="BI39" s="167">
        <v>0</v>
      </c>
      <c r="BJ39" s="167">
        <v>0</v>
      </c>
      <c r="BK39" s="167">
        <v>0</v>
      </c>
      <c r="BL39" s="167">
        <v>0</v>
      </c>
      <c r="BM39" s="167">
        <v>0</v>
      </c>
      <c r="BN39" s="167">
        <v>0</v>
      </c>
      <c r="BO39" s="167">
        <v>0</v>
      </c>
      <c r="BP39" s="167">
        <v>0</v>
      </c>
      <c r="BQ39" s="167">
        <v>0</v>
      </c>
      <c r="BR39" s="167">
        <v>0</v>
      </c>
      <c r="BS39" s="167">
        <v>0</v>
      </c>
      <c r="BT39" s="167">
        <v>0</v>
      </c>
      <c r="BU39" s="167">
        <v>0</v>
      </c>
      <c r="BV39" s="167">
        <v>0</v>
      </c>
      <c r="BW39" s="167">
        <v>0</v>
      </c>
      <c r="BX39" s="167">
        <v>0</v>
      </c>
      <c r="BY39" s="167">
        <v>0</v>
      </c>
      <c r="BZ39" s="167">
        <v>0</v>
      </c>
      <c r="CA39" s="167">
        <v>0</v>
      </c>
      <c r="CB39" s="167">
        <v>0</v>
      </c>
      <c r="CC39" s="167">
        <v>296</v>
      </c>
      <c r="CD39" s="167">
        <v>1226498</v>
      </c>
      <c r="CE39" s="167">
        <v>0</v>
      </c>
      <c r="CF39" s="167">
        <v>0</v>
      </c>
      <c r="CG39" s="167">
        <v>0</v>
      </c>
      <c r="CH39" s="167">
        <v>1226498</v>
      </c>
      <c r="CI39" s="166" t="e">
        <f t="shared" si="13"/>
        <v>#VALUE!</v>
      </c>
      <c r="CJ39" s="168">
        <f t="shared" si="13"/>
        <v>45473</v>
      </c>
      <c r="CK39" s="168">
        <f t="shared" si="13"/>
        <v>0</v>
      </c>
      <c r="CL39" s="168">
        <f t="shared" si="13"/>
        <v>1157599</v>
      </c>
      <c r="CM39" s="168">
        <f t="shared" si="13"/>
        <v>0</v>
      </c>
      <c r="CN39" s="168">
        <f t="shared" si="13"/>
        <v>68603</v>
      </c>
      <c r="CO39" s="168">
        <f t="shared" si="13"/>
        <v>0</v>
      </c>
      <c r="CP39" s="168">
        <f t="shared" si="13"/>
        <v>0</v>
      </c>
      <c r="CQ39" s="168">
        <f t="shared" si="13"/>
        <v>0</v>
      </c>
      <c r="CR39" s="168">
        <f t="shared" si="13"/>
        <v>0</v>
      </c>
      <c r="CS39" s="168">
        <f t="shared" si="13"/>
        <v>0</v>
      </c>
      <c r="CT39" s="168">
        <f t="shared" si="13"/>
        <v>0</v>
      </c>
      <c r="CU39" s="168">
        <f t="shared" si="13"/>
        <v>0</v>
      </c>
      <c r="CV39" s="168">
        <f t="shared" si="13"/>
        <v>0</v>
      </c>
      <c r="CW39" s="168">
        <f t="shared" si="13"/>
        <v>0</v>
      </c>
      <c r="CX39" s="168">
        <f t="shared" si="13"/>
        <v>0</v>
      </c>
      <c r="CY39" s="168">
        <f t="shared" si="19"/>
        <v>0</v>
      </c>
      <c r="CZ39" s="168">
        <f t="shared" si="16"/>
        <v>0</v>
      </c>
      <c r="DA39" s="168">
        <f t="shared" si="16"/>
        <v>0</v>
      </c>
      <c r="DB39" s="168">
        <f t="shared" si="16"/>
        <v>0</v>
      </c>
      <c r="DC39" s="168">
        <f t="shared" si="16"/>
        <v>0</v>
      </c>
      <c r="DD39" s="168">
        <f t="shared" si="16"/>
        <v>0</v>
      </c>
      <c r="DE39" s="168">
        <f t="shared" si="16"/>
        <v>0</v>
      </c>
      <c r="DF39" s="168">
        <f t="shared" si="16"/>
        <v>0</v>
      </c>
      <c r="DG39" s="168">
        <f t="shared" si="16"/>
        <v>0</v>
      </c>
      <c r="DH39" s="168">
        <f t="shared" si="14"/>
        <v>0</v>
      </c>
      <c r="DI39" s="168">
        <f t="shared" si="14"/>
        <v>0</v>
      </c>
      <c r="DJ39" s="168">
        <f t="shared" si="14"/>
        <v>0</v>
      </c>
      <c r="DK39" s="168">
        <f t="shared" si="14"/>
        <v>0</v>
      </c>
      <c r="DL39" s="168">
        <f t="shared" si="14"/>
        <v>0</v>
      </c>
      <c r="DM39" s="168">
        <f t="shared" si="14"/>
        <v>0</v>
      </c>
      <c r="DN39" s="168">
        <f t="shared" si="14"/>
        <v>0</v>
      </c>
      <c r="DO39" s="168">
        <f t="shared" si="14"/>
        <v>0</v>
      </c>
      <c r="DP39" s="168">
        <f t="shared" si="14"/>
        <v>0</v>
      </c>
      <c r="DQ39" s="168">
        <f t="shared" si="14"/>
        <v>0</v>
      </c>
      <c r="DR39" s="168">
        <f t="shared" si="14"/>
        <v>0</v>
      </c>
      <c r="DS39" s="168">
        <f t="shared" si="14"/>
        <v>0</v>
      </c>
      <c r="DT39" s="168">
        <f t="shared" si="14"/>
        <v>0</v>
      </c>
      <c r="DU39" s="168">
        <f t="shared" si="14"/>
        <v>296</v>
      </c>
      <c r="DV39" s="168">
        <f t="shared" si="14"/>
        <v>1226498</v>
      </c>
      <c r="DW39" s="168">
        <f t="shared" si="14"/>
        <v>0</v>
      </c>
      <c r="DX39" s="168">
        <f t="shared" si="20"/>
        <v>0</v>
      </c>
      <c r="DY39" s="168">
        <f t="shared" si="20"/>
        <v>0</v>
      </c>
      <c r="DZ39" s="168">
        <f t="shared" si="20"/>
        <v>1226498</v>
      </c>
      <c r="EA39" s="168">
        <f t="shared" si="20"/>
        <v>1157599</v>
      </c>
      <c r="EB39" s="168">
        <f t="shared" si="17"/>
        <v>0</v>
      </c>
      <c r="EC39" s="168">
        <f t="shared" si="17"/>
        <v>68603</v>
      </c>
      <c r="ED39" s="168">
        <f t="shared" si="17"/>
        <v>0</v>
      </c>
      <c r="EE39" s="168">
        <f t="shared" si="17"/>
        <v>0</v>
      </c>
      <c r="EF39" s="168">
        <f t="shared" si="17"/>
        <v>0</v>
      </c>
      <c r="EG39" s="168">
        <f t="shared" si="17"/>
        <v>0</v>
      </c>
      <c r="EH39" s="168">
        <f t="shared" si="17"/>
        <v>0</v>
      </c>
      <c r="EI39" s="168">
        <f t="shared" si="17"/>
        <v>0</v>
      </c>
      <c r="EJ39" s="168">
        <f t="shared" si="17"/>
        <v>0</v>
      </c>
      <c r="EK39" s="168">
        <f t="shared" si="17"/>
        <v>0</v>
      </c>
      <c r="EL39" s="168">
        <f t="shared" si="17"/>
        <v>0</v>
      </c>
      <c r="EM39" s="168">
        <f t="shared" si="17"/>
        <v>0</v>
      </c>
      <c r="EN39" s="168">
        <f t="shared" si="17"/>
        <v>0</v>
      </c>
      <c r="EO39" s="168">
        <f t="shared" si="17"/>
        <v>0</v>
      </c>
      <c r="EP39" s="168">
        <f t="shared" si="17"/>
        <v>0</v>
      </c>
      <c r="EQ39" s="168">
        <f t="shared" si="17"/>
        <v>0</v>
      </c>
      <c r="ER39" s="168">
        <f t="shared" si="18"/>
        <v>0</v>
      </c>
      <c r="ES39" s="168">
        <f t="shared" si="18"/>
        <v>0</v>
      </c>
      <c r="ET39" s="168">
        <f t="shared" si="12"/>
        <v>0</v>
      </c>
      <c r="EU39" s="168">
        <f t="shared" si="7"/>
        <v>0</v>
      </c>
      <c r="EV39" s="168">
        <f t="shared" si="3"/>
        <v>0</v>
      </c>
      <c r="EW39" s="168">
        <f t="shared" si="3"/>
        <v>0</v>
      </c>
      <c r="EX39" s="168">
        <f t="shared" si="3"/>
        <v>0</v>
      </c>
      <c r="EY39" s="168">
        <f t="shared" si="3"/>
        <v>0</v>
      </c>
      <c r="EZ39" s="168">
        <f t="shared" si="3"/>
        <v>0</v>
      </c>
      <c r="FA39" s="168">
        <f t="shared" si="3"/>
        <v>0</v>
      </c>
      <c r="FB39" s="168">
        <f t="shared" si="3"/>
        <v>0</v>
      </c>
      <c r="FC39" s="168">
        <f t="shared" si="3"/>
        <v>0</v>
      </c>
      <c r="FD39" s="168">
        <f t="shared" si="3"/>
        <v>0</v>
      </c>
      <c r="FE39" s="168">
        <f t="shared" si="3"/>
        <v>0</v>
      </c>
      <c r="FF39" s="168">
        <f t="shared" si="3"/>
        <v>0</v>
      </c>
      <c r="FG39" s="168">
        <f t="shared" si="3"/>
        <v>0</v>
      </c>
      <c r="FH39" s="168">
        <f t="shared" si="3"/>
        <v>0</v>
      </c>
      <c r="FI39" s="168">
        <f t="shared" si="3"/>
        <v>0</v>
      </c>
      <c r="FJ39" s="168">
        <f t="shared" si="3"/>
        <v>296</v>
      </c>
      <c r="FK39" s="168">
        <f t="shared" si="3"/>
        <v>1226498</v>
      </c>
      <c r="FL39" s="168">
        <f t="shared" si="15"/>
        <v>0</v>
      </c>
      <c r="FM39" s="168">
        <f t="shared" si="15"/>
        <v>0</v>
      </c>
      <c r="FN39" s="168">
        <f t="shared" si="15"/>
        <v>0</v>
      </c>
    </row>
    <row r="40" spans="1:170" ht="13.8" x14ac:dyDescent="0.25">
      <c r="A40" s="163" t="s">
        <v>179</v>
      </c>
      <c r="B40" s="163" t="s">
        <v>174</v>
      </c>
      <c r="C40" s="164">
        <v>45473</v>
      </c>
      <c r="D40" s="170">
        <v>0</v>
      </c>
      <c r="E40" s="167">
        <v>1166689</v>
      </c>
      <c r="F40" s="167">
        <v>0</v>
      </c>
      <c r="G40" s="167">
        <v>68804</v>
      </c>
      <c r="H40" s="167">
        <v>0</v>
      </c>
      <c r="I40" s="167">
        <v>0</v>
      </c>
      <c r="J40" s="167">
        <v>0</v>
      </c>
      <c r="K40" s="167">
        <v>0</v>
      </c>
      <c r="L40" s="167">
        <v>0</v>
      </c>
      <c r="M40" s="167">
        <v>0</v>
      </c>
      <c r="N40" s="167">
        <v>0</v>
      </c>
      <c r="O40" s="167">
        <v>0</v>
      </c>
      <c r="P40" s="167">
        <v>0</v>
      </c>
      <c r="Q40" s="167">
        <v>0</v>
      </c>
      <c r="R40" s="167">
        <v>0</v>
      </c>
      <c r="S40" s="167">
        <v>0</v>
      </c>
      <c r="T40" s="167">
        <v>0</v>
      </c>
      <c r="U40" s="167">
        <v>0</v>
      </c>
      <c r="V40" s="167">
        <v>0</v>
      </c>
      <c r="W40" s="167">
        <v>0</v>
      </c>
      <c r="X40" s="167">
        <v>0</v>
      </c>
      <c r="Y40" s="167">
        <v>0</v>
      </c>
      <c r="Z40" s="167">
        <v>0</v>
      </c>
      <c r="AA40" s="167">
        <v>0</v>
      </c>
      <c r="AB40" s="167">
        <v>0</v>
      </c>
      <c r="AC40" s="167">
        <v>0</v>
      </c>
      <c r="AD40" s="167">
        <v>0</v>
      </c>
      <c r="AE40" s="167">
        <v>0</v>
      </c>
      <c r="AF40" s="167">
        <v>0</v>
      </c>
      <c r="AG40" s="167">
        <v>0</v>
      </c>
      <c r="AH40" s="167">
        <v>0</v>
      </c>
      <c r="AI40" s="167">
        <v>0</v>
      </c>
      <c r="AJ40" s="167">
        <v>0</v>
      </c>
      <c r="AK40" s="167">
        <v>0</v>
      </c>
      <c r="AL40" s="167">
        <v>0</v>
      </c>
      <c r="AM40" s="167">
        <v>0</v>
      </c>
      <c r="AN40" s="167">
        <v>296</v>
      </c>
      <c r="AO40" s="167">
        <v>1235789</v>
      </c>
      <c r="AP40" s="167">
        <v>0</v>
      </c>
      <c r="AQ40" s="167">
        <v>0</v>
      </c>
      <c r="AR40" s="167">
        <v>0</v>
      </c>
      <c r="AS40" s="167">
        <v>1235789</v>
      </c>
      <c r="AT40" s="167">
        <v>1166689</v>
      </c>
      <c r="AU40" s="167">
        <v>0</v>
      </c>
      <c r="AV40" s="167">
        <v>68804</v>
      </c>
      <c r="AW40" s="167">
        <v>0</v>
      </c>
      <c r="AX40" s="167">
        <v>0</v>
      </c>
      <c r="AY40" s="167">
        <v>0</v>
      </c>
      <c r="AZ40" s="167">
        <v>0</v>
      </c>
      <c r="BA40" s="167">
        <v>0</v>
      </c>
      <c r="BB40" s="167">
        <v>0</v>
      </c>
      <c r="BC40" s="167">
        <v>0</v>
      </c>
      <c r="BD40" s="167">
        <v>0</v>
      </c>
      <c r="BE40" s="167">
        <v>0</v>
      </c>
      <c r="BF40" s="167">
        <v>0</v>
      </c>
      <c r="BG40" s="167">
        <v>0</v>
      </c>
      <c r="BH40" s="167">
        <v>0</v>
      </c>
      <c r="BI40" s="167">
        <v>0</v>
      </c>
      <c r="BJ40" s="167">
        <v>0</v>
      </c>
      <c r="BK40" s="167">
        <v>0</v>
      </c>
      <c r="BL40" s="167">
        <v>0</v>
      </c>
      <c r="BM40" s="167">
        <v>0</v>
      </c>
      <c r="BN40" s="167">
        <v>0</v>
      </c>
      <c r="BO40" s="167">
        <v>0</v>
      </c>
      <c r="BP40" s="167">
        <v>0</v>
      </c>
      <c r="BQ40" s="167">
        <v>0</v>
      </c>
      <c r="BR40" s="167">
        <v>0</v>
      </c>
      <c r="BS40" s="167">
        <v>0</v>
      </c>
      <c r="BT40" s="167">
        <v>0</v>
      </c>
      <c r="BU40" s="167">
        <v>0</v>
      </c>
      <c r="BV40" s="167">
        <v>0</v>
      </c>
      <c r="BW40" s="167">
        <v>0</v>
      </c>
      <c r="BX40" s="167">
        <v>0</v>
      </c>
      <c r="BY40" s="167">
        <v>0</v>
      </c>
      <c r="BZ40" s="167">
        <v>0</v>
      </c>
      <c r="CA40" s="167">
        <v>0</v>
      </c>
      <c r="CB40" s="167">
        <v>0</v>
      </c>
      <c r="CC40" s="167">
        <v>296</v>
      </c>
      <c r="CD40" s="167">
        <v>1235789</v>
      </c>
      <c r="CE40" s="167">
        <v>0</v>
      </c>
      <c r="CF40" s="167">
        <v>0</v>
      </c>
      <c r="CG40" s="167">
        <v>0</v>
      </c>
      <c r="CH40" s="167">
        <v>1235789</v>
      </c>
      <c r="CI40" s="166" t="e">
        <f t="shared" si="13"/>
        <v>#VALUE!</v>
      </c>
      <c r="CJ40" s="168">
        <f t="shared" si="13"/>
        <v>45473</v>
      </c>
      <c r="CK40" s="168">
        <f t="shared" si="13"/>
        <v>0</v>
      </c>
      <c r="CL40" s="168">
        <f t="shared" si="13"/>
        <v>1166689</v>
      </c>
      <c r="CM40" s="168">
        <f t="shared" si="13"/>
        <v>0</v>
      </c>
      <c r="CN40" s="168">
        <f t="shared" si="13"/>
        <v>68804</v>
      </c>
      <c r="CO40" s="168">
        <f t="shared" si="13"/>
        <v>0</v>
      </c>
      <c r="CP40" s="168">
        <f t="shared" si="13"/>
        <v>0</v>
      </c>
      <c r="CQ40" s="168">
        <f t="shared" si="13"/>
        <v>0</v>
      </c>
      <c r="CR40" s="168">
        <f t="shared" si="13"/>
        <v>0</v>
      </c>
      <c r="CS40" s="168">
        <f t="shared" si="13"/>
        <v>0</v>
      </c>
      <c r="CT40" s="168">
        <f t="shared" si="13"/>
        <v>0</v>
      </c>
      <c r="CU40" s="168">
        <f t="shared" si="13"/>
        <v>0</v>
      </c>
      <c r="CV40" s="168">
        <f t="shared" si="13"/>
        <v>0</v>
      </c>
      <c r="CW40" s="168">
        <f t="shared" si="13"/>
        <v>0</v>
      </c>
      <c r="CX40" s="168">
        <f t="shared" si="13"/>
        <v>0</v>
      </c>
      <c r="CY40" s="168">
        <f t="shared" si="19"/>
        <v>0</v>
      </c>
      <c r="CZ40" s="168">
        <f t="shared" si="16"/>
        <v>0</v>
      </c>
      <c r="DA40" s="168">
        <f t="shared" si="16"/>
        <v>0</v>
      </c>
      <c r="DB40" s="168">
        <f t="shared" si="16"/>
        <v>0</v>
      </c>
      <c r="DC40" s="168">
        <f t="shared" si="16"/>
        <v>0</v>
      </c>
      <c r="DD40" s="168">
        <f t="shared" si="16"/>
        <v>0</v>
      </c>
      <c r="DE40" s="168">
        <f t="shared" si="16"/>
        <v>0</v>
      </c>
      <c r="DF40" s="168">
        <f t="shared" si="16"/>
        <v>0</v>
      </c>
      <c r="DG40" s="168">
        <f t="shared" si="16"/>
        <v>0</v>
      </c>
      <c r="DH40" s="168">
        <f t="shared" si="14"/>
        <v>0</v>
      </c>
      <c r="DI40" s="168">
        <f t="shared" si="14"/>
        <v>0</v>
      </c>
      <c r="DJ40" s="168">
        <f t="shared" si="14"/>
        <v>0</v>
      </c>
      <c r="DK40" s="168">
        <f t="shared" si="14"/>
        <v>0</v>
      </c>
      <c r="DL40" s="168">
        <f t="shared" si="14"/>
        <v>0</v>
      </c>
      <c r="DM40" s="168">
        <f t="shared" si="14"/>
        <v>0</v>
      </c>
      <c r="DN40" s="168">
        <f t="shared" si="14"/>
        <v>0</v>
      </c>
      <c r="DO40" s="168">
        <f t="shared" si="14"/>
        <v>0</v>
      </c>
      <c r="DP40" s="168">
        <f t="shared" si="14"/>
        <v>0</v>
      </c>
      <c r="DQ40" s="168">
        <f t="shared" si="14"/>
        <v>0</v>
      </c>
      <c r="DR40" s="168">
        <f t="shared" si="14"/>
        <v>0</v>
      </c>
      <c r="DS40" s="168">
        <f t="shared" si="14"/>
        <v>0</v>
      </c>
      <c r="DT40" s="168">
        <f t="shared" si="14"/>
        <v>0</v>
      </c>
      <c r="DU40" s="168">
        <f t="shared" si="14"/>
        <v>296</v>
      </c>
      <c r="DV40" s="168">
        <f t="shared" si="14"/>
        <v>1235789</v>
      </c>
      <c r="DW40" s="168">
        <f t="shared" si="14"/>
        <v>0</v>
      </c>
      <c r="DX40" s="168">
        <f t="shared" si="20"/>
        <v>0</v>
      </c>
      <c r="DY40" s="168">
        <f t="shared" si="20"/>
        <v>0</v>
      </c>
      <c r="DZ40" s="168">
        <f t="shared" si="20"/>
        <v>1235789</v>
      </c>
      <c r="EA40" s="168">
        <f t="shared" si="20"/>
        <v>1166689</v>
      </c>
      <c r="EB40" s="168">
        <f t="shared" si="17"/>
        <v>0</v>
      </c>
      <c r="EC40" s="168">
        <f t="shared" si="17"/>
        <v>68804</v>
      </c>
      <c r="ED40" s="168">
        <f t="shared" si="17"/>
        <v>0</v>
      </c>
      <c r="EE40" s="168">
        <f t="shared" si="17"/>
        <v>0</v>
      </c>
      <c r="EF40" s="168">
        <f t="shared" si="17"/>
        <v>0</v>
      </c>
      <c r="EG40" s="168">
        <f t="shared" si="17"/>
        <v>0</v>
      </c>
      <c r="EH40" s="168">
        <f t="shared" si="17"/>
        <v>0</v>
      </c>
      <c r="EI40" s="168">
        <f t="shared" si="17"/>
        <v>0</v>
      </c>
      <c r="EJ40" s="168">
        <f t="shared" si="17"/>
        <v>0</v>
      </c>
      <c r="EK40" s="168">
        <f t="shared" si="17"/>
        <v>0</v>
      </c>
      <c r="EL40" s="168">
        <f t="shared" si="17"/>
        <v>0</v>
      </c>
      <c r="EM40" s="168">
        <f t="shared" si="17"/>
        <v>0</v>
      </c>
      <c r="EN40" s="168">
        <f t="shared" si="17"/>
        <v>0</v>
      </c>
      <c r="EO40" s="168">
        <f t="shared" si="17"/>
        <v>0</v>
      </c>
      <c r="EP40" s="168">
        <f t="shared" si="17"/>
        <v>0</v>
      </c>
      <c r="EQ40" s="168">
        <f t="shared" si="17"/>
        <v>0</v>
      </c>
      <c r="ER40" s="168">
        <f t="shared" si="18"/>
        <v>0</v>
      </c>
      <c r="ES40" s="168">
        <f t="shared" si="18"/>
        <v>0</v>
      </c>
      <c r="ET40" s="168">
        <f t="shared" si="12"/>
        <v>0</v>
      </c>
      <c r="EU40" s="168">
        <f t="shared" si="7"/>
        <v>0</v>
      </c>
      <c r="EV40" s="168">
        <f t="shared" si="3"/>
        <v>0</v>
      </c>
      <c r="EW40" s="168">
        <f t="shared" si="3"/>
        <v>0</v>
      </c>
      <c r="EX40" s="168">
        <f t="shared" si="3"/>
        <v>0</v>
      </c>
      <c r="EY40" s="168">
        <f t="shared" si="3"/>
        <v>0</v>
      </c>
      <c r="EZ40" s="168">
        <f t="shared" si="3"/>
        <v>0</v>
      </c>
      <c r="FA40" s="168">
        <f t="shared" si="3"/>
        <v>0</v>
      </c>
      <c r="FB40" s="168">
        <f t="shared" si="3"/>
        <v>0</v>
      </c>
      <c r="FC40" s="168">
        <f t="shared" si="3"/>
        <v>0</v>
      </c>
      <c r="FD40" s="168">
        <f t="shared" si="3"/>
        <v>0</v>
      </c>
      <c r="FE40" s="168">
        <f t="shared" si="3"/>
        <v>0</v>
      </c>
      <c r="FF40" s="168">
        <f t="shared" si="3"/>
        <v>0</v>
      </c>
      <c r="FG40" s="168">
        <f t="shared" si="3"/>
        <v>0</v>
      </c>
      <c r="FH40" s="168">
        <f t="shared" si="3"/>
        <v>0</v>
      </c>
      <c r="FI40" s="168">
        <f t="shared" si="3"/>
        <v>0</v>
      </c>
      <c r="FJ40" s="168">
        <f t="shared" si="3"/>
        <v>296</v>
      </c>
      <c r="FK40" s="168">
        <f t="shared" si="3"/>
        <v>1235789</v>
      </c>
      <c r="FL40" s="168">
        <f t="shared" si="15"/>
        <v>0</v>
      </c>
      <c r="FM40" s="168">
        <f t="shared" si="15"/>
        <v>0</v>
      </c>
      <c r="FN40" s="168">
        <f t="shared" si="15"/>
        <v>0</v>
      </c>
    </row>
    <row r="41" spans="1:170" ht="13.8" x14ac:dyDescent="0.25">
      <c r="A41" s="163" t="s">
        <v>180</v>
      </c>
      <c r="B41" s="163" t="s">
        <v>174</v>
      </c>
      <c r="C41" s="164">
        <v>45473</v>
      </c>
      <c r="D41" s="170">
        <v>0</v>
      </c>
      <c r="E41" s="167">
        <v>1200434</v>
      </c>
      <c r="F41" s="167">
        <v>0</v>
      </c>
      <c r="G41" s="167">
        <v>69238</v>
      </c>
      <c r="H41" s="167">
        <v>0</v>
      </c>
      <c r="I41" s="167">
        <v>0</v>
      </c>
      <c r="J41" s="167">
        <v>0</v>
      </c>
      <c r="K41" s="167">
        <v>0</v>
      </c>
      <c r="L41" s="167">
        <v>0</v>
      </c>
      <c r="M41" s="167">
        <v>0</v>
      </c>
      <c r="N41" s="167">
        <v>0</v>
      </c>
      <c r="O41" s="167">
        <v>0</v>
      </c>
      <c r="P41" s="167">
        <v>0</v>
      </c>
      <c r="Q41" s="167">
        <v>0</v>
      </c>
      <c r="R41" s="167">
        <v>0</v>
      </c>
      <c r="S41" s="167">
        <v>0</v>
      </c>
      <c r="T41" s="167">
        <v>0</v>
      </c>
      <c r="U41" s="167">
        <v>0</v>
      </c>
      <c r="V41" s="167">
        <v>0</v>
      </c>
      <c r="W41" s="167">
        <v>0</v>
      </c>
      <c r="X41" s="167">
        <v>0</v>
      </c>
      <c r="Y41" s="167">
        <v>0</v>
      </c>
      <c r="Z41" s="167">
        <v>0</v>
      </c>
      <c r="AA41" s="167">
        <v>0</v>
      </c>
      <c r="AB41" s="167">
        <v>0</v>
      </c>
      <c r="AC41" s="167">
        <v>0</v>
      </c>
      <c r="AD41" s="167">
        <v>0</v>
      </c>
      <c r="AE41" s="167">
        <v>0</v>
      </c>
      <c r="AF41" s="167">
        <v>0</v>
      </c>
      <c r="AG41" s="167">
        <v>0</v>
      </c>
      <c r="AH41" s="167">
        <v>0</v>
      </c>
      <c r="AI41" s="167">
        <v>0</v>
      </c>
      <c r="AJ41" s="167">
        <v>0</v>
      </c>
      <c r="AK41" s="167">
        <v>0</v>
      </c>
      <c r="AL41" s="167">
        <v>0</v>
      </c>
      <c r="AM41" s="167">
        <v>0</v>
      </c>
      <c r="AN41" s="167">
        <v>54</v>
      </c>
      <c r="AO41" s="167">
        <v>1269726</v>
      </c>
      <c r="AP41" s="167">
        <v>0</v>
      </c>
      <c r="AQ41" s="167">
        <v>0</v>
      </c>
      <c r="AR41" s="167">
        <v>0</v>
      </c>
      <c r="AS41" s="167">
        <v>1269726</v>
      </c>
      <c r="AT41" s="167">
        <v>1200434</v>
      </c>
      <c r="AU41" s="167">
        <v>0</v>
      </c>
      <c r="AV41" s="167">
        <v>69238</v>
      </c>
      <c r="AW41" s="167">
        <v>0</v>
      </c>
      <c r="AX41" s="167">
        <v>0</v>
      </c>
      <c r="AY41" s="167">
        <v>0</v>
      </c>
      <c r="AZ41" s="167">
        <v>0</v>
      </c>
      <c r="BA41" s="167">
        <v>0</v>
      </c>
      <c r="BB41" s="167">
        <v>0</v>
      </c>
      <c r="BC41" s="167">
        <v>0</v>
      </c>
      <c r="BD41" s="167">
        <v>0</v>
      </c>
      <c r="BE41" s="167">
        <v>0</v>
      </c>
      <c r="BF41" s="167">
        <v>0</v>
      </c>
      <c r="BG41" s="167">
        <v>0</v>
      </c>
      <c r="BH41" s="167">
        <v>0</v>
      </c>
      <c r="BI41" s="167">
        <v>0</v>
      </c>
      <c r="BJ41" s="167">
        <v>0</v>
      </c>
      <c r="BK41" s="167">
        <v>0</v>
      </c>
      <c r="BL41" s="167">
        <v>0</v>
      </c>
      <c r="BM41" s="167">
        <v>0</v>
      </c>
      <c r="BN41" s="167">
        <v>0</v>
      </c>
      <c r="BO41" s="167">
        <v>0</v>
      </c>
      <c r="BP41" s="167">
        <v>0</v>
      </c>
      <c r="BQ41" s="167">
        <v>0</v>
      </c>
      <c r="BR41" s="167">
        <v>0</v>
      </c>
      <c r="BS41" s="167">
        <v>0</v>
      </c>
      <c r="BT41" s="167">
        <v>0</v>
      </c>
      <c r="BU41" s="167">
        <v>0</v>
      </c>
      <c r="BV41" s="167">
        <v>0</v>
      </c>
      <c r="BW41" s="167">
        <v>0</v>
      </c>
      <c r="BX41" s="167">
        <v>0</v>
      </c>
      <c r="BY41" s="167">
        <v>0</v>
      </c>
      <c r="BZ41" s="167">
        <v>0</v>
      </c>
      <c r="CA41" s="167">
        <v>0</v>
      </c>
      <c r="CB41" s="167">
        <v>0</v>
      </c>
      <c r="CC41" s="167">
        <v>54</v>
      </c>
      <c r="CD41" s="167">
        <v>1269726</v>
      </c>
      <c r="CE41" s="167">
        <v>0</v>
      </c>
      <c r="CF41" s="167">
        <v>0</v>
      </c>
      <c r="CG41" s="167">
        <v>0</v>
      </c>
      <c r="CH41" s="167">
        <v>1269726</v>
      </c>
      <c r="CI41" s="166" t="e">
        <f t="shared" si="13"/>
        <v>#VALUE!</v>
      </c>
      <c r="CJ41" s="168">
        <f t="shared" si="13"/>
        <v>45473</v>
      </c>
      <c r="CK41" s="168">
        <f t="shared" si="13"/>
        <v>0</v>
      </c>
      <c r="CL41" s="168">
        <f t="shared" si="13"/>
        <v>1200434</v>
      </c>
      <c r="CM41" s="168">
        <f t="shared" si="13"/>
        <v>0</v>
      </c>
      <c r="CN41" s="168">
        <f t="shared" si="13"/>
        <v>69238</v>
      </c>
      <c r="CO41" s="168">
        <f t="shared" si="13"/>
        <v>0</v>
      </c>
      <c r="CP41" s="168">
        <f t="shared" si="13"/>
        <v>0</v>
      </c>
      <c r="CQ41" s="168">
        <f t="shared" si="13"/>
        <v>0</v>
      </c>
      <c r="CR41" s="168">
        <f t="shared" si="13"/>
        <v>0</v>
      </c>
      <c r="CS41" s="168">
        <f t="shared" si="13"/>
        <v>0</v>
      </c>
      <c r="CT41" s="168">
        <f t="shared" si="13"/>
        <v>0</v>
      </c>
      <c r="CU41" s="168">
        <f t="shared" si="13"/>
        <v>0</v>
      </c>
      <c r="CV41" s="168">
        <f t="shared" si="13"/>
        <v>0</v>
      </c>
      <c r="CW41" s="168">
        <f t="shared" si="13"/>
        <v>0</v>
      </c>
      <c r="CX41" s="168">
        <f t="shared" si="13"/>
        <v>0</v>
      </c>
      <c r="CY41" s="168">
        <f t="shared" si="19"/>
        <v>0</v>
      </c>
      <c r="CZ41" s="168">
        <f t="shared" si="16"/>
        <v>0</v>
      </c>
      <c r="DA41" s="168">
        <f t="shared" si="16"/>
        <v>0</v>
      </c>
      <c r="DB41" s="168">
        <f t="shared" si="16"/>
        <v>0</v>
      </c>
      <c r="DC41" s="168">
        <f t="shared" si="16"/>
        <v>0</v>
      </c>
      <c r="DD41" s="168">
        <f t="shared" si="16"/>
        <v>0</v>
      </c>
      <c r="DE41" s="168">
        <f t="shared" si="16"/>
        <v>0</v>
      </c>
      <c r="DF41" s="168">
        <f t="shared" si="16"/>
        <v>0</v>
      </c>
      <c r="DG41" s="168">
        <f t="shared" si="16"/>
        <v>0</v>
      </c>
      <c r="DH41" s="168">
        <f t="shared" si="14"/>
        <v>0</v>
      </c>
      <c r="DI41" s="168">
        <f t="shared" si="14"/>
        <v>0</v>
      </c>
      <c r="DJ41" s="168">
        <f t="shared" si="14"/>
        <v>0</v>
      </c>
      <c r="DK41" s="168">
        <f t="shared" si="14"/>
        <v>0</v>
      </c>
      <c r="DL41" s="168">
        <f t="shared" si="14"/>
        <v>0</v>
      </c>
      <c r="DM41" s="168">
        <f t="shared" si="14"/>
        <v>0</v>
      </c>
      <c r="DN41" s="168">
        <f t="shared" si="14"/>
        <v>0</v>
      </c>
      <c r="DO41" s="168">
        <f t="shared" si="14"/>
        <v>0</v>
      </c>
      <c r="DP41" s="168">
        <f t="shared" si="14"/>
        <v>0</v>
      </c>
      <c r="DQ41" s="168">
        <f t="shared" si="14"/>
        <v>0</v>
      </c>
      <c r="DR41" s="168">
        <f t="shared" si="14"/>
        <v>0</v>
      </c>
      <c r="DS41" s="168">
        <f t="shared" si="14"/>
        <v>0</v>
      </c>
      <c r="DT41" s="168">
        <f t="shared" si="14"/>
        <v>0</v>
      </c>
      <c r="DU41" s="168">
        <f t="shared" si="14"/>
        <v>54</v>
      </c>
      <c r="DV41" s="168">
        <f t="shared" si="14"/>
        <v>1269726</v>
      </c>
      <c r="DW41" s="168">
        <f t="shared" si="14"/>
        <v>0</v>
      </c>
      <c r="DX41" s="168">
        <f t="shared" si="20"/>
        <v>0</v>
      </c>
      <c r="DY41" s="168">
        <f t="shared" si="20"/>
        <v>0</v>
      </c>
      <c r="DZ41" s="168">
        <f t="shared" si="20"/>
        <v>1269726</v>
      </c>
      <c r="EA41" s="168">
        <f t="shared" si="20"/>
        <v>1200434</v>
      </c>
      <c r="EB41" s="168">
        <f t="shared" si="17"/>
        <v>0</v>
      </c>
      <c r="EC41" s="168">
        <f t="shared" si="17"/>
        <v>69238</v>
      </c>
      <c r="ED41" s="168">
        <f t="shared" si="17"/>
        <v>0</v>
      </c>
      <c r="EE41" s="168">
        <f t="shared" si="17"/>
        <v>0</v>
      </c>
      <c r="EF41" s="168">
        <f t="shared" si="17"/>
        <v>0</v>
      </c>
      <c r="EG41" s="168">
        <f t="shared" si="17"/>
        <v>0</v>
      </c>
      <c r="EH41" s="168">
        <f t="shared" si="17"/>
        <v>0</v>
      </c>
      <c r="EI41" s="168">
        <f t="shared" si="17"/>
        <v>0</v>
      </c>
      <c r="EJ41" s="168">
        <f t="shared" si="17"/>
        <v>0</v>
      </c>
      <c r="EK41" s="168">
        <f t="shared" si="17"/>
        <v>0</v>
      </c>
      <c r="EL41" s="168">
        <f t="shared" si="17"/>
        <v>0</v>
      </c>
      <c r="EM41" s="168">
        <f t="shared" si="17"/>
        <v>0</v>
      </c>
      <c r="EN41" s="168">
        <f t="shared" si="17"/>
        <v>0</v>
      </c>
      <c r="EO41" s="168">
        <f t="shared" si="17"/>
        <v>0</v>
      </c>
      <c r="EP41" s="168">
        <f t="shared" si="17"/>
        <v>0</v>
      </c>
      <c r="EQ41" s="168">
        <f t="shared" si="17"/>
        <v>0</v>
      </c>
      <c r="ER41" s="168">
        <f t="shared" si="18"/>
        <v>0</v>
      </c>
      <c r="ES41" s="168">
        <f t="shared" si="18"/>
        <v>0</v>
      </c>
      <c r="ET41" s="168">
        <f t="shared" si="12"/>
        <v>0</v>
      </c>
      <c r="EU41" s="168">
        <f t="shared" si="7"/>
        <v>0</v>
      </c>
      <c r="EV41" s="168">
        <f t="shared" si="3"/>
        <v>0</v>
      </c>
      <c r="EW41" s="168">
        <f t="shared" si="3"/>
        <v>0</v>
      </c>
      <c r="EX41" s="168">
        <f t="shared" si="3"/>
        <v>0</v>
      </c>
      <c r="EY41" s="168">
        <f t="shared" si="3"/>
        <v>0</v>
      </c>
      <c r="EZ41" s="168">
        <f t="shared" si="3"/>
        <v>0</v>
      </c>
      <c r="FA41" s="168">
        <f t="shared" si="3"/>
        <v>0</v>
      </c>
      <c r="FB41" s="168">
        <f t="shared" si="3"/>
        <v>0</v>
      </c>
      <c r="FC41" s="168">
        <f t="shared" si="3"/>
        <v>0</v>
      </c>
      <c r="FD41" s="168">
        <f t="shared" si="3"/>
        <v>0</v>
      </c>
      <c r="FE41" s="168">
        <f t="shared" si="3"/>
        <v>0</v>
      </c>
      <c r="FF41" s="168">
        <f t="shared" si="3"/>
        <v>0</v>
      </c>
      <c r="FG41" s="168">
        <f t="shared" si="3"/>
        <v>0</v>
      </c>
      <c r="FH41" s="168">
        <f t="shared" si="3"/>
        <v>0</v>
      </c>
      <c r="FI41" s="168">
        <f t="shared" si="3"/>
        <v>0</v>
      </c>
      <c r="FJ41" s="168">
        <f t="shared" si="3"/>
        <v>54</v>
      </c>
      <c r="FK41" s="168">
        <f t="shared" si="3"/>
        <v>1269726</v>
      </c>
      <c r="FL41" s="168">
        <f t="shared" si="15"/>
        <v>0</v>
      </c>
      <c r="FM41" s="168">
        <f t="shared" si="15"/>
        <v>0</v>
      </c>
      <c r="FN41" s="168">
        <f t="shared" si="15"/>
        <v>0</v>
      </c>
    </row>
    <row r="42" spans="1:170" ht="13.8" x14ac:dyDescent="0.25">
      <c r="A42" s="163" t="s">
        <v>181</v>
      </c>
      <c r="B42" s="163" t="s">
        <v>174</v>
      </c>
      <c r="C42" s="164">
        <v>45473</v>
      </c>
      <c r="D42" s="170">
        <v>0</v>
      </c>
      <c r="E42" s="167">
        <v>1214286</v>
      </c>
      <c r="F42" s="167">
        <v>0</v>
      </c>
      <c r="G42" s="167">
        <v>73164</v>
      </c>
      <c r="H42" s="167">
        <v>0</v>
      </c>
      <c r="I42" s="167">
        <v>0</v>
      </c>
      <c r="J42" s="167">
        <v>0</v>
      </c>
      <c r="K42" s="167">
        <v>0</v>
      </c>
      <c r="L42" s="167">
        <v>0</v>
      </c>
      <c r="M42" s="167">
        <v>0</v>
      </c>
      <c r="N42" s="167">
        <v>0</v>
      </c>
      <c r="O42" s="167">
        <v>0</v>
      </c>
      <c r="P42" s="167">
        <v>0</v>
      </c>
      <c r="Q42" s="167">
        <v>0</v>
      </c>
      <c r="R42" s="167">
        <v>0</v>
      </c>
      <c r="S42" s="167">
        <v>0</v>
      </c>
      <c r="T42" s="167">
        <v>0</v>
      </c>
      <c r="U42" s="167">
        <v>0</v>
      </c>
      <c r="V42" s="167">
        <v>0</v>
      </c>
      <c r="W42" s="167">
        <v>0</v>
      </c>
      <c r="X42" s="167">
        <v>0</v>
      </c>
      <c r="Y42" s="167">
        <v>0</v>
      </c>
      <c r="Z42" s="167">
        <v>0</v>
      </c>
      <c r="AA42" s="167">
        <v>0</v>
      </c>
      <c r="AB42" s="167">
        <v>0</v>
      </c>
      <c r="AC42" s="167">
        <v>0</v>
      </c>
      <c r="AD42" s="167">
        <v>0</v>
      </c>
      <c r="AE42" s="167">
        <v>0</v>
      </c>
      <c r="AF42" s="167">
        <v>0</v>
      </c>
      <c r="AG42" s="167">
        <v>0</v>
      </c>
      <c r="AH42" s="167">
        <v>0</v>
      </c>
      <c r="AI42" s="167">
        <v>0</v>
      </c>
      <c r="AJ42" s="167">
        <v>0</v>
      </c>
      <c r="AK42" s="167">
        <v>0</v>
      </c>
      <c r="AL42" s="167">
        <v>0</v>
      </c>
      <c r="AM42" s="167">
        <v>0</v>
      </c>
      <c r="AN42" s="167">
        <v>188</v>
      </c>
      <c r="AO42" s="167">
        <v>1287638</v>
      </c>
      <c r="AP42" s="167">
        <v>0</v>
      </c>
      <c r="AQ42" s="167">
        <v>0</v>
      </c>
      <c r="AR42" s="167">
        <v>0</v>
      </c>
      <c r="AS42" s="167">
        <v>1287638</v>
      </c>
      <c r="AT42" s="167">
        <v>1214286</v>
      </c>
      <c r="AU42" s="167">
        <v>0</v>
      </c>
      <c r="AV42" s="167">
        <v>73164</v>
      </c>
      <c r="AW42" s="167">
        <v>0</v>
      </c>
      <c r="AX42" s="167">
        <v>0</v>
      </c>
      <c r="AY42" s="167">
        <v>0</v>
      </c>
      <c r="AZ42" s="167">
        <v>0</v>
      </c>
      <c r="BA42" s="167">
        <v>0</v>
      </c>
      <c r="BB42" s="167">
        <v>0</v>
      </c>
      <c r="BC42" s="167">
        <v>0</v>
      </c>
      <c r="BD42" s="167">
        <v>0</v>
      </c>
      <c r="BE42" s="167">
        <v>0</v>
      </c>
      <c r="BF42" s="167">
        <v>0</v>
      </c>
      <c r="BG42" s="167">
        <v>0</v>
      </c>
      <c r="BH42" s="167">
        <v>0</v>
      </c>
      <c r="BI42" s="167">
        <v>0</v>
      </c>
      <c r="BJ42" s="167">
        <v>0</v>
      </c>
      <c r="BK42" s="167">
        <v>0</v>
      </c>
      <c r="BL42" s="167">
        <v>0</v>
      </c>
      <c r="BM42" s="167">
        <v>0</v>
      </c>
      <c r="BN42" s="167">
        <v>0</v>
      </c>
      <c r="BO42" s="167">
        <v>0</v>
      </c>
      <c r="BP42" s="167">
        <v>0</v>
      </c>
      <c r="BQ42" s="167">
        <v>0</v>
      </c>
      <c r="BR42" s="167">
        <v>0</v>
      </c>
      <c r="BS42" s="167">
        <v>0</v>
      </c>
      <c r="BT42" s="167">
        <v>0</v>
      </c>
      <c r="BU42" s="167">
        <v>0</v>
      </c>
      <c r="BV42" s="167">
        <v>0</v>
      </c>
      <c r="BW42" s="167">
        <v>0</v>
      </c>
      <c r="BX42" s="167">
        <v>0</v>
      </c>
      <c r="BY42" s="167">
        <v>0</v>
      </c>
      <c r="BZ42" s="167">
        <v>0</v>
      </c>
      <c r="CA42" s="167">
        <v>0</v>
      </c>
      <c r="CB42" s="167">
        <v>0</v>
      </c>
      <c r="CC42" s="167">
        <v>188</v>
      </c>
      <c r="CD42" s="167">
        <v>1287638</v>
      </c>
      <c r="CE42" s="167">
        <v>0</v>
      </c>
      <c r="CF42" s="167">
        <v>0</v>
      </c>
      <c r="CG42" s="167">
        <v>0</v>
      </c>
      <c r="CH42" s="167">
        <v>1287638</v>
      </c>
      <c r="CI42" s="166" t="e">
        <f t="shared" si="13"/>
        <v>#VALUE!</v>
      </c>
      <c r="CJ42" s="168">
        <f t="shared" si="13"/>
        <v>45473</v>
      </c>
      <c r="CK42" s="168">
        <f t="shared" si="13"/>
        <v>0</v>
      </c>
      <c r="CL42" s="168">
        <f t="shared" si="13"/>
        <v>1214286</v>
      </c>
      <c r="CM42" s="168">
        <f t="shared" si="13"/>
        <v>0</v>
      </c>
      <c r="CN42" s="168">
        <f t="shared" si="13"/>
        <v>73164</v>
      </c>
      <c r="CO42" s="168">
        <f t="shared" si="13"/>
        <v>0</v>
      </c>
      <c r="CP42" s="168">
        <f t="shared" si="13"/>
        <v>0</v>
      </c>
      <c r="CQ42" s="168">
        <f t="shared" si="13"/>
        <v>0</v>
      </c>
      <c r="CR42" s="168">
        <f t="shared" si="13"/>
        <v>0</v>
      </c>
      <c r="CS42" s="168">
        <f t="shared" si="13"/>
        <v>0</v>
      </c>
      <c r="CT42" s="168">
        <f t="shared" si="13"/>
        <v>0</v>
      </c>
      <c r="CU42" s="168">
        <f t="shared" si="13"/>
        <v>0</v>
      </c>
      <c r="CV42" s="168">
        <f t="shared" si="13"/>
        <v>0</v>
      </c>
      <c r="CW42" s="168">
        <f t="shared" si="13"/>
        <v>0</v>
      </c>
      <c r="CX42" s="168">
        <f t="shared" si="13"/>
        <v>0</v>
      </c>
      <c r="CY42" s="168">
        <f t="shared" si="19"/>
        <v>0</v>
      </c>
      <c r="CZ42" s="168">
        <f t="shared" si="16"/>
        <v>0</v>
      </c>
      <c r="DA42" s="168">
        <f t="shared" si="16"/>
        <v>0</v>
      </c>
      <c r="DB42" s="168">
        <f t="shared" si="16"/>
        <v>0</v>
      </c>
      <c r="DC42" s="168">
        <f t="shared" si="16"/>
        <v>0</v>
      </c>
      <c r="DD42" s="168">
        <f t="shared" si="16"/>
        <v>0</v>
      </c>
      <c r="DE42" s="168">
        <f t="shared" si="16"/>
        <v>0</v>
      </c>
      <c r="DF42" s="168">
        <f t="shared" si="16"/>
        <v>0</v>
      </c>
      <c r="DG42" s="168">
        <f t="shared" si="16"/>
        <v>0</v>
      </c>
      <c r="DH42" s="168">
        <f t="shared" si="14"/>
        <v>0</v>
      </c>
      <c r="DI42" s="168">
        <f t="shared" si="14"/>
        <v>0</v>
      </c>
      <c r="DJ42" s="168">
        <f t="shared" si="14"/>
        <v>0</v>
      </c>
      <c r="DK42" s="168">
        <f t="shared" si="14"/>
        <v>0</v>
      </c>
      <c r="DL42" s="168">
        <f t="shared" si="14"/>
        <v>0</v>
      </c>
      <c r="DM42" s="168">
        <f t="shared" si="14"/>
        <v>0</v>
      </c>
      <c r="DN42" s="168">
        <f t="shared" si="14"/>
        <v>0</v>
      </c>
      <c r="DO42" s="168">
        <f t="shared" si="14"/>
        <v>0</v>
      </c>
      <c r="DP42" s="168">
        <f t="shared" si="14"/>
        <v>0</v>
      </c>
      <c r="DQ42" s="168">
        <f t="shared" si="14"/>
        <v>0</v>
      </c>
      <c r="DR42" s="168">
        <f t="shared" si="14"/>
        <v>0</v>
      </c>
      <c r="DS42" s="168">
        <f t="shared" si="14"/>
        <v>0</v>
      </c>
      <c r="DT42" s="168">
        <f t="shared" si="14"/>
        <v>0</v>
      </c>
      <c r="DU42" s="168">
        <f t="shared" si="14"/>
        <v>188</v>
      </c>
      <c r="DV42" s="168">
        <f t="shared" si="14"/>
        <v>1287638</v>
      </c>
      <c r="DW42" s="168">
        <f t="shared" si="14"/>
        <v>0</v>
      </c>
      <c r="DX42" s="168">
        <f t="shared" si="20"/>
        <v>0</v>
      </c>
      <c r="DY42" s="168">
        <f t="shared" si="20"/>
        <v>0</v>
      </c>
      <c r="DZ42" s="168">
        <f t="shared" si="20"/>
        <v>1287638</v>
      </c>
      <c r="EA42" s="168">
        <f t="shared" si="20"/>
        <v>1214286</v>
      </c>
      <c r="EB42" s="168">
        <f t="shared" si="17"/>
        <v>0</v>
      </c>
      <c r="EC42" s="168">
        <f t="shared" si="17"/>
        <v>73164</v>
      </c>
      <c r="ED42" s="168">
        <f t="shared" si="17"/>
        <v>0</v>
      </c>
      <c r="EE42" s="168">
        <f t="shared" si="17"/>
        <v>0</v>
      </c>
      <c r="EF42" s="168">
        <f t="shared" si="17"/>
        <v>0</v>
      </c>
      <c r="EG42" s="168">
        <f t="shared" si="17"/>
        <v>0</v>
      </c>
      <c r="EH42" s="168">
        <f t="shared" si="17"/>
        <v>0</v>
      </c>
      <c r="EI42" s="168">
        <f t="shared" si="17"/>
        <v>0</v>
      </c>
      <c r="EJ42" s="168">
        <f t="shared" si="17"/>
        <v>0</v>
      </c>
      <c r="EK42" s="168">
        <f t="shared" si="17"/>
        <v>0</v>
      </c>
      <c r="EL42" s="168">
        <f t="shared" si="17"/>
        <v>0</v>
      </c>
      <c r="EM42" s="168">
        <f t="shared" si="17"/>
        <v>0</v>
      </c>
      <c r="EN42" s="168">
        <f t="shared" si="17"/>
        <v>0</v>
      </c>
      <c r="EO42" s="168">
        <f t="shared" si="17"/>
        <v>0</v>
      </c>
      <c r="EP42" s="168">
        <f t="shared" si="17"/>
        <v>0</v>
      </c>
      <c r="EQ42" s="168">
        <f t="shared" si="17"/>
        <v>0</v>
      </c>
      <c r="ER42" s="168">
        <f t="shared" si="18"/>
        <v>0</v>
      </c>
      <c r="ES42" s="168">
        <f t="shared" si="18"/>
        <v>0</v>
      </c>
      <c r="ET42" s="168">
        <f t="shared" si="12"/>
        <v>0</v>
      </c>
      <c r="EU42" s="168">
        <f t="shared" si="7"/>
        <v>0</v>
      </c>
      <c r="EV42" s="168">
        <f t="shared" si="3"/>
        <v>0</v>
      </c>
      <c r="EW42" s="168">
        <f t="shared" si="3"/>
        <v>0</v>
      </c>
      <c r="EX42" s="168">
        <f t="shared" si="3"/>
        <v>0</v>
      </c>
      <c r="EY42" s="168">
        <f t="shared" si="3"/>
        <v>0</v>
      </c>
      <c r="EZ42" s="168">
        <f t="shared" si="3"/>
        <v>0</v>
      </c>
      <c r="FA42" s="168">
        <f t="shared" si="3"/>
        <v>0</v>
      </c>
      <c r="FB42" s="168">
        <f t="shared" si="3"/>
        <v>0</v>
      </c>
      <c r="FC42" s="168">
        <f t="shared" si="3"/>
        <v>0</v>
      </c>
      <c r="FD42" s="168">
        <f t="shared" si="3"/>
        <v>0</v>
      </c>
      <c r="FE42" s="168">
        <f t="shared" si="3"/>
        <v>0</v>
      </c>
      <c r="FF42" s="168">
        <f t="shared" si="3"/>
        <v>0</v>
      </c>
      <c r="FG42" s="168">
        <f t="shared" si="3"/>
        <v>0</v>
      </c>
      <c r="FH42" s="168">
        <f t="shared" si="3"/>
        <v>0</v>
      </c>
      <c r="FI42" s="168">
        <f t="shared" si="3"/>
        <v>0</v>
      </c>
      <c r="FJ42" s="168">
        <f t="shared" si="3"/>
        <v>188</v>
      </c>
      <c r="FK42" s="168">
        <f t="shared" si="3"/>
        <v>1287638</v>
      </c>
      <c r="FL42" s="168">
        <f t="shared" si="15"/>
        <v>0</v>
      </c>
      <c r="FM42" s="168">
        <f t="shared" si="15"/>
        <v>0</v>
      </c>
      <c r="FN42" s="168">
        <f t="shared" si="15"/>
        <v>0</v>
      </c>
    </row>
    <row r="43" spans="1:170" ht="13.8" x14ac:dyDescent="0.25">
      <c r="A43" s="163" t="s">
        <v>182</v>
      </c>
      <c r="B43" s="163" t="s">
        <v>174</v>
      </c>
      <c r="C43" s="164">
        <v>45473</v>
      </c>
      <c r="D43" s="170">
        <v>0</v>
      </c>
      <c r="E43" s="167">
        <v>1041812</v>
      </c>
      <c r="F43" s="167">
        <v>0</v>
      </c>
      <c r="G43" s="167">
        <v>60948</v>
      </c>
      <c r="H43" s="167">
        <v>0</v>
      </c>
      <c r="I43" s="167">
        <v>0</v>
      </c>
      <c r="J43" s="167">
        <v>0</v>
      </c>
      <c r="K43" s="167">
        <v>0</v>
      </c>
      <c r="L43" s="167">
        <v>0</v>
      </c>
      <c r="M43" s="167">
        <v>0</v>
      </c>
      <c r="N43" s="167">
        <v>0</v>
      </c>
      <c r="O43" s="167">
        <v>0</v>
      </c>
      <c r="P43" s="167">
        <v>0</v>
      </c>
      <c r="Q43" s="167">
        <v>0</v>
      </c>
      <c r="R43" s="167">
        <v>0</v>
      </c>
      <c r="S43" s="167">
        <v>0</v>
      </c>
      <c r="T43" s="167">
        <v>0</v>
      </c>
      <c r="U43" s="167">
        <v>0</v>
      </c>
      <c r="V43" s="167">
        <v>0</v>
      </c>
      <c r="W43" s="167">
        <v>0</v>
      </c>
      <c r="X43" s="167">
        <v>0</v>
      </c>
      <c r="Y43" s="167">
        <v>0</v>
      </c>
      <c r="Z43" s="167">
        <v>0</v>
      </c>
      <c r="AA43" s="167">
        <v>0</v>
      </c>
      <c r="AB43" s="167">
        <v>0</v>
      </c>
      <c r="AC43" s="167">
        <v>0</v>
      </c>
      <c r="AD43" s="167">
        <v>0</v>
      </c>
      <c r="AE43" s="167">
        <v>0</v>
      </c>
      <c r="AF43" s="167">
        <v>0</v>
      </c>
      <c r="AG43" s="167">
        <v>0</v>
      </c>
      <c r="AH43" s="167">
        <v>0</v>
      </c>
      <c r="AI43" s="167">
        <v>0</v>
      </c>
      <c r="AJ43" s="167">
        <v>0</v>
      </c>
      <c r="AK43" s="167">
        <v>0</v>
      </c>
      <c r="AL43" s="167">
        <v>0</v>
      </c>
      <c r="AM43" s="167">
        <v>0</v>
      </c>
      <c r="AN43" s="167">
        <v>188</v>
      </c>
      <c r="AO43" s="167">
        <v>1102948</v>
      </c>
      <c r="AP43" s="167">
        <v>0</v>
      </c>
      <c r="AQ43" s="167">
        <v>0</v>
      </c>
      <c r="AR43" s="167">
        <v>0</v>
      </c>
      <c r="AS43" s="167">
        <v>1102948</v>
      </c>
      <c r="AT43" s="167">
        <v>1041812</v>
      </c>
      <c r="AU43" s="167">
        <v>0</v>
      </c>
      <c r="AV43" s="167">
        <v>60948</v>
      </c>
      <c r="AW43" s="167">
        <v>0</v>
      </c>
      <c r="AX43" s="167">
        <v>0</v>
      </c>
      <c r="AY43" s="167">
        <v>0</v>
      </c>
      <c r="AZ43" s="167">
        <v>0</v>
      </c>
      <c r="BA43" s="167">
        <v>0</v>
      </c>
      <c r="BB43" s="167">
        <v>0</v>
      </c>
      <c r="BC43" s="167">
        <v>0</v>
      </c>
      <c r="BD43" s="167">
        <v>0</v>
      </c>
      <c r="BE43" s="167">
        <v>0</v>
      </c>
      <c r="BF43" s="167">
        <v>0</v>
      </c>
      <c r="BG43" s="167">
        <v>0</v>
      </c>
      <c r="BH43" s="167">
        <v>0</v>
      </c>
      <c r="BI43" s="167">
        <v>0</v>
      </c>
      <c r="BJ43" s="167">
        <v>0</v>
      </c>
      <c r="BK43" s="167">
        <v>0</v>
      </c>
      <c r="BL43" s="167">
        <v>0</v>
      </c>
      <c r="BM43" s="167">
        <v>0</v>
      </c>
      <c r="BN43" s="167">
        <v>0</v>
      </c>
      <c r="BO43" s="167">
        <v>0</v>
      </c>
      <c r="BP43" s="167">
        <v>0</v>
      </c>
      <c r="BQ43" s="167">
        <v>0</v>
      </c>
      <c r="BR43" s="167">
        <v>0</v>
      </c>
      <c r="BS43" s="167">
        <v>0</v>
      </c>
      <c r="BT43" s="167">
        <v>0</v>
      </c>
      <c r="BU43" s="167">
        <v>0</v>
      </c>
      <c r="BV43" s="167">
        <v>0</v>
      </c>
      <c r="BW43" s="167">
        <v>0</v>
      </c>
      <c r="BX43" s="167">
        <v>0</v>
      </c>
      <c r="BY43" s="167">
        <v>0</v>
      </c>
      <c r="BZ43" s="167">
        <v>0</v>
      </c>
      <c r="CA43" s="167">
        <v>0</v>
      </c>
      <c r="CB43" s="167">
        <v>0</v>
      </c>
      <c r="CC43" s="167">
        <v>188</v>
      </c>
      <c r="CD43" s="167">
        <v>1102948</v>
      </c>
      <c r="CE43" s="167">
        <v>0</v>
      </c>
      <c r="CF43" s="167">
        <v>0</v>
      </c>
      <c r="CG43" s="167">
        <v>0</v>
      </c>
      <c r="CH43" s="167">
        <v>1102948</v>
      </c>
      <c r="CI43" s="166" t="e">
        <f t="shared" si="13"/>
        <v>#VALUE!</v>
      </c>
      <c r="CJ43" s="168">
        <f t="shared" si="13"/>
        <v>45473</v>
      </c>
      <c r="CK43" s="168">
        <f t="shared" si="13"/>
        <v>0</v>
      </c>
      <c r="CL43" s="168">
        <f t="shared" si="13"/>
        <v>1041812</v>
      </c>
      <c r="CM43" s="168">
        <f t="shared" si="13"/>
        <v>0</v>
      </c>
      <c r="CN43" s="168">
        <f t="shared" si="13"/>
        <v>60948</v>
      </c>
      <c r="CO43" s="168">
        <f t="shared" si="13"/>
        <v>0</v>
      </c>
      <c r="CP43" s="168">
        <f t="shared" si="13"/>
        <v>0</v>
      </c>
      <c r="CQ43" s="168">
        <f t="shared" si="13"/>
        <v>0</v>
      </c>
      <c r="CR43" s="168">
        <f t="shared" si="13"/>
        <v>0</v>
      </c>
      <c r="CS43" s="168">
        <f t="shared" si="13"/>
        <v>0</v>
      </c>
      <c r="CT43" s="168">
        <f t="shared" si="13"/>
        <v>0</v>
      </c>
      <c r="CU43" s="168">
        <f t="shared" si="13"/>
        <v>0</v>
      </c>
      <c r="CV43" s="168">
        <f t="shared" si="13"/>
        <v>0</v>
      </c>
      <c r="CW43" s="168">
        <f t="shared" si="13"/>
        <v>0</v>
      </c>
      <c r="CX43" s="168">
        <f t="shared" si="13"/>
        <v>0</v>
      </c>
      <c r="CY43" s="168">
        <f t="shared" si="19"/>
        <v>0</v>
      </c>
      <c r="CZ43" s="168">
        <f t="shared" si="16"/>
        <v>0</v>
      </c>
      <c r="DA43" s="168">
        <f t="shared" si="16"/>
        <v>0</v>
      </c>
      <c r="DB43" s="168">
        <f t="shared" si="16"/>
        <v>0</v>
      </c>
      <c r="DC43" s="168">
        <f t="shared" si="16"/>
        <v>0</v>
      </c>
      <c r="DD43" s="168">
        <f t="shared" si="16"/>
        <v>0</v>
      </c>
      <c r="DE43" s="168">
        <f t="shared" si="16"/>
        <v>0</v>
      </c>
      <c r="DF43" s="168">
        <f t="shared" si="16"/>
        <v>0</v>
      </c>
      <c r="DG43" s="168">
        <f t="shared" si="16"/>
        <v>0</v>
      </c>
      <c r="DH43" s="168">
        <f t="shared" si="14"/>
        <v>0</v>
      </c>
      <c r="DI43" s="168">
        <f t="shared" si="14"/>
        <v>0</v>
      </c>
      <c r="DJ43" s="168">
        <f t="shared" si="14"/>
        <v>0</v>
      </c>
      <c r="DK43" s="168">
        <f t="shared" si="14"/>
        <v>0</v>
      </c>
      <c r="DL43" s="168">
        <f t="shared" si="14"/>
        <v>0</v>
      </c>
      <c r="DM43" s="168">
        <f t="shared" si="14"/>
        <v>0</v>
      </c>
      <c r="DN43" s="168">
        <f t="shared" si="14"/>
        <v>0</v>
      </c>
      <c r="DO43" s="168">
        <f t="shared" si="14"/>
        <v>0</v>
      </c>
      <c r="DP43" s="168">
        <f t="shared" si="14"/>
        <v>0</v>
      </c>
      <c r="DQ43" s="168">
        <f t="shared" si="14"/>
        <v>0</v>
      </c>
      <c r="DR43" s="168">
        <f t="shared" si="14"/>
        <v>0</v>
      </c>
      <c r="DS43" s="168">
        <f t="shared" si="14"/>
        <v>0</v>
      </c>
      <c r="DT43" s="168">
        <f t="shared" si="14"/>
        <v>0</v>
      </c>
      <c r="DU43" s="168">
        <f t="shared" si="14"/>
        <v>188</v>
      </c>
      <c r="DV43" s="168">
        <f t="shared" si="14"/>
        <v>1102948</v>
      </c>
      <c r="DW43" s="168">
        <f t="shared" si="14"/>
        <v>0</v>
      </c>
      <c r="DX43" s="168">
        <f t="shared" si="20"/>
        <v>0</v>
      </c>
      <c r="DY43" s="168">
        <f t="shared" si="20"/>
        <v>0</v>
      </c>
      <c r="DZ43" s="168">
        <f t="shared" si="20"/>
        <v>1102948</v>
      </c>
      <c r="EA43" s="168">
        <f t="shared" si="20"/>
        <v>1041812</v>
      </c>
      <c r="EB43" s="168">
        <f t="shared" si="17"/>
        <v>0</v>
      </c>
      <c r="EC43" s="168">
        <f t="shared" si="17"/>
        <v>60948</v>
      </c>
      <c r="ED43" s="168">
        <f t="shared" si="17"/>
        <v>0</v>
      </c>
      <c r="EE43" s="168">
        <f t="shared" si="17"/>
        <v>0</v>
      </c>
      <c r="EF43" s="168">
        <f t="shared" si="17"/>
        <v>0</v>
      </c>
      <c r="EG43" s="168">
        <f t="shared" si="17"/>
        <v>0</v>
      </c>
      <c r="EH43" s="168">
        <f t="shared" si="17"/>
        <v>0</v>
      </c>
      <c r="EI43" s="168">
        <f t="shared" si="17"/>
        <v>0</v>
      </c>
      <c r="EJ43" s="168">
        <f t="shared" si="17"/>
        <v>0</v>
      </c>
      <c r="EK43" s="168">
        <f t="shared" si="17"/>
        <v>0</v>
      </c>
      <c r="EL43" s="168">
        <f t="shared" si="17"/>
        <v>0</v>
      </c>
      <c r="EM43" s="168">
        <f t="shared" si="17"/>
        <v>0</v>
      </c>
      <c r="EN43" s="168">
        <f t="shared" si="17"/>
        <v>0</v>
      </c>
      <c r="EO43" s="168">
        <f t="shared" si="17"/>
        <v>0</v>
      </c>
      <c r="EP43" s="168">
        <f t="shared" si="17"/>
        <v>0</v>
      </c>
      <c r="EQ43" s="168">
        <f t="shared" si="17"/>
        <v>0</v>
      </c>
      <c r="ER43" s="168">
        <f t="shared" si="18"/>
        <v>0</v>
      </c>
      <c r="ES43" s="168">
        <f t="shared" si="18"/>
        <v>0</v>
      </c>
      <c r="ET43" s="168">
        <f t="shared" si="12"/>
        <v>0</v>
      </c>
      <c r="EU43" s="168">
        <f t="shared" si="7"/>
        <v>0</v>
      </c>
      <c r="EV43" s="168">
        <f t="shared" si="3"/>
        <v>0</v>
      </c>
      <c r="EW43" s="168">
        <f t="shared" si="3"/>
        <v>0</v>
      </c>
      <c r="EX43" s="168">
        <f t="shared" si="3"/>
        <v>0</v>
      </c>
      <c r="EY43" s="168">
        <f t="shared" si="3"/>
        <v>0</v>
      </c>
      <c r="EZ43" s="168">
        <f t="shared" si="3"/>
        <v>0</v>
      </c>
      <c r="FA43" s="168">
        <f t="shared" si="3"/>
        <v>0</v>
      </c>
      <c r="FB43" s="168">
        <f t="shared" si="3"/>
        <v>0</v>
      </c>
      <c r="FC43" s="168">
        <f t="shared" si="3"/>
        <v>0</v>
      </c>
      <c r="FD43" s="168">
        <f t="shared" si="3"/>
        <v>0</v>
      </c>
      <c r="FE43" s="168">
        <f t="shared" si="3"/>
        <v>0</v>
      </c>
      <c r="FF43" s="168">
        <f t="shared" si="3"/>
        <v>0</v>
      </c>
      <c r="FG43" s="168">
        <f t="shared" si="3"/>
        <v>0</v>
      </c>
      <c r="FH43" s="168">
        <f t="shared" si="3"/>
        <v>0</v>
      </c>
      <c r="FI43" s="168">
        <f t="shared" si="3"/>
        <v>0</v>
      </c>
      <c r="FJ43" s="168">
        <f t="shared" si="3"/>
        <v>188</v>
      </c>
      <c r="FK43" s="168">
        <f t="shared" si="3"/>
        <v>1102948</v>
      </c>
      <c r="FL43" s="168">
        <f t="shared" si="15"/>
        <v>0</v>
      </c>
      <c r="FM43" s="168">
        <f t="shared" si="15"/>
        <v>0</v>
      </c>
      <c r="FN43" s="168">
        <f t="shared" si="15"/>
        <v>0</v>
      </c>
    </row>
    <row r="44" spans="1:170" ht="13.8" x14ac:dyDescent="0.25">
      <c r="A44" s="163" t="s">
        <v>183</v>
      </c>
      <c r="B44" s="163" t="s">
        <v>174</v>
      </c>
      <c r="C44" s="164">
        <v>45473</v>
      </c>
      <c r="D44" s="170">
        <v>0</v>
      </c>
      <c r="E44" s="167">
        <v>1265751</v>
      </c>
      <c r="F44" s="167">
        <v>0</v>
      </c>
      <c r="G44" s="167">
        <v>75996</v>
      </c>
      <c r="H44" s="167">
        <v>0</v>
      </c>
      <c r="I44" s="167">
        <v>0</v>
      </c>
      <c r="J44" s="167">
        <v>0</v>
      </c>
      <c r="K44" s="167">
        <v>0</v>
      </c>
      <c r="L44" s="167">
        <v>0</v>
      </c>
      <c r="M44" s="167">
        <v>0</v>
      </c>
      <c r="N44" s="167">
        <v>0</v>
      </c>
      <c r="O44" s="167">
        <v>0</v>
      </c>
      <c r="P44" s="167">
        <v>0</v>
      </c>
      <c r="Q44" s="167">
        <v>0</v>
      </c>
      <c r="R44" s="167">
        <v>0</v>
      </c>
      <c r="S44" s="167">
        <v>0</v>
      </c>
      <c r="T44" s="167">
        <v>0</v>
      </c>
      <c r="U44" s="167">
        <v>0</v>
      </c>
      <c r="V44" s="167">
        <v>0</v>
      </c>
      <c r="W44" s="167">
        <v>0</v>
      </c>
      <c r="X44" s="167">
        <v>0</v>
      </c>
      <c r="Y44" s="167">
        <v>0</v>
      </c>
      <c r="Z44" s="167">
        <v>0</v>
      </c>
      <c r="AA44" s="167">
        <v>0</v>
      </c>
      <c r="AB44" s="167">
        <v>0</v>
      </c>
      <c r="AC44" s="167">
        <v>0</v>
      </c>
      <c r="AD44" s="167">
        <v>0</v>
      </c>
      <c r="AE44" s="167">
        <v>0</v>
      </c>
      <c r="AF44" s="167">
        <v>0</v>
      </c>
      <c r="AG44" s="167">
        <v>0</v>
      </c>
      <c r="AH44" s="167">
        <v>0</v>
      </c>
      <c r="AI44" s="167">
        <v>0</v>
      </c>
      <c r="AJ44" s="167">
        <v>0</v>
      </c>
      <c r="AK44" s="167">
        <v>0</v>
      </c>
      <c r="AL44" s="167">
        <v>0</v>
      </c>
      <c r="AM44" s="167">
        <v>0</v>
      </c>
      <c r="AN44" s="167">
        <v>188</v>
      </c>
      <c r="AO44" s="167">
        <v>1341935</v>
      </c>
      <c r="AP44" s="167">
        <v>0</v>
      </c>
      <c r="AQ44" s="167">
        <v>0</v>
      </c>
      <c r="AR44" s="167">
        <v>0</v>
      </c>
      <c r="AS44" s="167">
        <v>1341935</v>
      </c>
      <c r="AT44" s="167">
        <v>1265751</v>
      </c>
      <c r="AU44" s="167">
        <v>0</v>
      </c>
      <c r="AV44" s="167">
        <v>75996</v>
      </c>
      <c r="AW44" s="167">
        <v>0</v>
      </c>
      <c r="AX44" s="167">
        <v>0</v>
      </c>
      <c r="AY44" s="167">
        <v>0</v>
      </c>
      <c r="AZ44" s="167">
        <v>0</v>
      </c>
      <c r="BA44" s="167">
        <v>0</v>
      </c>
      <c r="BB44" s="167">
        <v>0</v>
      </c>
      <c r="BC44" s="167">
        <v>0</v>
      </c>
      <c r="BD44" s="167">
        <v>0</v>
      </c>
      <c r="BE44" s="167">
        <v>0</v>
      </c>
      <c r="BF44" s="167">
        <v>0</v>
      </c>
      <c r="BG44" s="167">
        <v>0</v>
      </c>
      <c r="BH44" s="167">
        <v>0</v>
      </c>
      <c r="BI44" s="167">
        <v>0</v>
      </c>
      <c r="BJ44" s="167">
        <v>0</v>
      </c>
      <c r="BK44" s="167">
        <v>0</v>
      </c>
      <c r="BL44" s="167">
        <v>0</v>
      </c>
      <c r="BM44" s="167">
        <v>0</v>
      </c>
      <c r="BN44" s="167">
        <v>0</v>
      </c>
      <c r="BO44" s="167">
        <v>0</v>
      </c>
      <c r="BP44" s="167">
        <v>0</v>
      </c>
      <c r="BQ44" s="167">
        <v>0</v>
      </c>
      <c r="BR44" s="167">
        <v>0</v>
      </c>
      <c r="BS44" s="167">
        <v>0</v>
      </c>
      <c r="BT44" s="167">
        <v>0</v>
      </c>
      <c r="BU44" s="167">
        <v>0</v>
      </c>
      <c r="BV44" s="167">
        <v>0</v>
      </c>
      <c r="BW44" s="167">
        <v>0</v>
      </c>
      <c r="BX44" s="167">
        <v>0</v>
      </c>
      <c r="BY44" s="167">
        <v>0</v>
      </c>
      <c r="BZ44" s="167">
        <v>0</v>
      </c>
      <c r="CA44" s="167">
        <v>0</v>
      </c>
      <c r="CB44" s="167">
        <v>0</v>
      </c>
      <c r="CC44" s="167">
        <v>188</v>
      </c>
      <c r="CD44" s="167">
        <v>1341935</v>
      </c>
      <c r="CE44" s="167">
        <v>0</v>
      </c>
      <c r="CF44" s="167">
        <v>0</v>
      </c>
      <c r="CG44" s="167">
        <v>0</v>
      </c>
      <c r="CH44" s="167">
        <v>1341935</v>
      </c>
      <c r="CI44" s="166" t="e">
        <f t="shared" si="13"/>
        <v>#VALUE!</v>
      </c>
      <c r="CJ44" s="168">
        <f t="shared" si="13"/>
        <v>45473</v>
      </c>
      <c r="CK44" s="168">
        <f t="shared" si="13"/>
        <v>0</v>
      </c>
      <c r="CL44" s="168">
        <f t="shared" si="13"/>
        <v>1265751</v>
      </c>
      <c r="CM44" s="168">
        <f t="shared" si="13"/>
        <v>0</v>
      </c>
      <c r="CN44" s="168">
        <f t="shared" si="13"/>
        <v>75996</v>
      </c>
      <c r="CO44" s="168">
        <f t="shared" si="13"/>
        <v>0</v>
      </c>
      <c r="CP44" s="168">
        <f t="shared" si="13"/>
        <v>0</v>
      </c>
      <c r="CQ44" s="168">
        <f t="shared" si="13"/>
        <v>0</v>
      </c>
      <c r="CR44" s="168">
        <f t="shared" si="13"/>
        <v>0</v>
      </c>
      <c r="CS44" s="168">
        <f t="shared" si="13"/>
        <v>0</v>
      </c>
      <c r="CT44" s="168">
        <f t="shared" si="13"/>
        <v>0</v>
      </c>
      <c r="CU44" s="168">
        <f t="shared" si="13"/>
        <v>0</v>
      </c>
      <c r="CV44" s="168">
        <f t="shared" si="13"/>
        <v>0</v>
      </c>
      <c r="CW44" s="168">
        <f t="shared" si="13"/>
        <v>0</v>
      </c>
      <c r="CX44" s="168">
        <f t="shared" ref="CX44:CX57" si="21">VALUE(Q44)</f>
        <v>0</v>
      </c>
      <c r="CY44" s="168">
        <f t="shared" si="19"/>
        <v>0</v>
      </c>
      <c r="CZ44" s="168">
        <f t="shared" si="16"/>
        <v>0</v>
      </c>
      <c r="DA44" s="168">
        <f t="shared" si="16"/>
        <v>0</v>
      </c>
      <c r="DB44" s="168">
        <f t="shared" si="16"/>
        <v>0</v>
      </c>
      <c r="DC44" s="168">
        <f t="shared" si="16"/>
        <v>0</v>
      </c>
      <c r="DD44" s="168">
        <f t="shared" si="16"/>
        <v>0</v>
      </c>
      <c r="DE44" s="168">
        <f t="shared" si="16"/>
        <v>0</v>
      </c>
      <c r="DF44" s="168">
        <f t="shared" si="16"/>
        <v>0</v>
      </c>
      <c r="DG44" s="168">
        <f t="shared" si="16"/>
        <v>0</v>
      </c>
      <c r="DH44" s="168">
        <f t="shared" si="14"/>
        <v>0</v>
      </c>
      <c r="DI44" s="168">
        <f t="shared" si="14"/>
        <v>0</v>
      </c>
      <c r="DJ44" s="168">
        <f t="shared" si="14"/>
        <v>0</v>
      </c>
      <c r="DK44" s="168">
        <f t="shared" si="14"/>
        <v>0</v>
      </c>
      <c r="DL44" s="168">
        <f t="shared" si="14"/>
        <v>0</v>
      </c>
      <c r="DM44" s="168">
        <f t="shared" si="14"/>
        <v>0</v>
      </c>
      <c r="DN44" s="168">
        <f t="shared" si="14"/>
        <v>0</v>
      </c>
      <c r="DO44" s="168">
        <f t="shared" si="14"/>
        <v>0</v>
      </c>
      <c r="DP44" s="168">
        <f t="shared" si="14"/>
        <v>0</v>
      </c>
      <c r="DQ44" s="168">
        <f t="shared" si="14"/>
        <v>0</v>
      </c>
      <c r="DR44" s="168">
        <f t="shared" si="14"/>
        <v>0</v>
      </c>
      <c r="DS44" s="168">
        <f t="shared" si="14"/>
        <v>0</v>
      </c>
      <c r="DT44" s="168">
        <f t="shared" si="14"/>
        <v>0</v>
      </c>
      <c r="DU44" s="168">
        <f t="shared" si="14"/>
        <v>188</v>
      </c>
      <c r="DV44" s="168">
        <f t="shared" si="14"/>
        <v>1341935</v>
      </c>
      <c r="DW44" s="168">
        <f t="shared" si="14"/>
        <v>0</v>
      </c>
      <c r="DX44" s="168">
        <f t="shared" si="20"/>
        <v>0</v>
      </c>
      <c r="DY44" s="168">
        <f t="shared" si="20"/>
        <v>0</v>
      </c>
      <c r="DZ44" s="168">
        <f t="shared" si="20"/>
        <v>1341935</v>
      </c>
      <c r="EA44" s="168">
        <f t="shared" si="20"/>
        <v>1265751</v>
      </c>
      <c r="EB44" s="168">
        <f t="shared" si="17"/>
        <v>0</v>
      </c>
      <c r="EC44" s="168">
        <f t="shared" si="17"/>
        <v>75996</v>
      </c>
      <c r="ED44" s="168">
        <f t="shared" si="17"/>
        <v>0</v>
      </c>
      <c r="EE44" s="168">
        <f t="shared" si="17"/>
        <v>0</v>
      </c>
      <c r="EF44" s="168">
        <f t="shared" si="17"/>
        <v>0</v>
      </c>
      <c r="EG44" s="168">
        <f t="shared" si="17"/>
        <v>0</v>
      </c>
      <c r="EH44" s="168">
        <f t="shared" si="17"/>
        <v>0</v>
      </c>
      <c r="EI44" s="168">
        <f t="shared" si="17"/>
        <v>0</v>
      </c>
      <c r="EJ44" s="168">
        <f t="shared" si="17"/>
        <v>0</v>
      </c>
      <c r="EK44" s="168">
        <f t="shared" si="17"/>
        <v>0</v>
      </c>
      <c r="EL44" s="168">
        <f t="shared" si="17"/>
        <v>0</v>
      </c>
      <c r="EM44" s="168">
        <f t="shared" si="17"/>
        <v>0</v>
      </c>
      <c r="EN44" s="168">
        <f t="shared" si="17"/>
        <v>0</v>
      </c>
      <c r="EO44" s="168">
        <f t="shared" si="17"/>
        <v>0</v>
      </c>
      <c r="EP44" s="168">
        <f t="shared" si="17"/>
        <v>0</v>
      </c>
      <c r="EQ44" s="168">
        <f t="shared" si="17"/>
        <v>0</v>
      </c>
      <c r="ER44" s="168">
        <f t="shared" si="18"/>
        <v>0</v>
      </c>
      <c r="ES44" s="168">
        <f t="shared" si="18"/>
        <v>0</v>
      </c>
      <c r="ET44" s="168">
        <f t="shared" si="12"/>
        <v>0</v>
      </c>
      <c r="EU44" s="168">
        <f t="shared" si="7"/>
        <v>0</v>
      </c>
      <c r="EV44" s="168">
        <f t="shared" si="3"/>
        <v>0</v>
      </c>
      <c r="EW44" s="168">
        <f t="shared" si="3"/>
        <v>0</v>
      </c>
      <c r="EX44" s="168">
        <f t="shared" si="3"/>
        <v>0</v>
      </c>
      <c r="EY44" s="168">
        <f t="shared" ref="EY44:FK57" si="22">VALUE(BR44)</f>
        <v>0</v>
      </c>
      <c r="EZ44" s="168">
        <f t="shared" si="22"/>
        <v>0</v>
      </c>
      <c r="FA44" s="168">
        <f t="shared" si="22"/>
        <v>0</v>
      </c>
      <c r="FB44" s="168">
        <f t="shared" si="22"/>
        <v>0</v>
      </c>
      <c r="FC44" s="168">
        <f t="shared" si="22"/>
        <v>0</v>
      </c>
      <c r="FD44" s="168">
        <f t="shared" si="22"/>
        <v>0</v>
      </c>
      <c r="FE44" s="168">
        <f t="shared" si="22"/>
        <v>0</v>
      </c>
      <c r="FF44" s="168">
        <f t="shared" si="22"/>
        <v>0</v>
      </c>
      <c r="FG44" s="168">
        <f t="shared" si="22"/>
        <v>0</v>
      </c>
      <c r="FH44" s="168">
        <f t="shared" si="22"/>
        <v>0</v>
      </c>
      <c r="FI44" s="168">
        <f t="shared" si="22"/>
        <v>0</v>
      </c>
      <c r="FJ44" s="168">
        <f t="shared" si="22"/>
        <v>188</v>
      </c>
      <c r="FK44" s="168">
        <f t="shared" si="22"/>
        <v>1341935</v>
      </c>
      <c r="FL44" s="168">
        <f t="shared" si="15"/>
        <v>0</v>
      </c>
      <c r="FM44" s="168">
        <f t="shared" si="15"/>
        <v>0</v>
      </c>
      <c r="FN44" s="168">
        <f t="shared" si="15"/>
        <v>0</v>
      </c>
    </row>
    <row r="45" spans="1:170" ht="13.8" x14ac:dyDescent="0.25">
      <c r="A45" s="163" t="s">
        <v>184</v>
      </c>
      <c r="B45" s="163" t="s">
        <v>174</v>
      </c>
      <c r="C45" s="164">
        <v>45473</v>
      </c>
      <c r="D45" s="170">
        <v>0</v>
      </c>
      <c r="E45" s="167">
        <v>868069</v>
      </c>
      <c r="F45" s="167">
        <v>0</v>
      </c>
      <c r="G45" s="167">
        <v>53252</v>
      </c>
      <c r="H45" s="167">
        <v>0</v>
      </c>
      <c r="I45" s="167">
        <v>0</v>
      </c>
      <c r="J45" s="167">
        <v>0</v>
      </c>
      <c r="K45" s="167">
        <v>0</v>
      </c>
      <c r="L45" s="167">
        <v>0</v>
      </c>
      <c r="M45" s="167">
        <v>0</v>
      </c>
      <c r="N45" s="167">
        <v>0</v>
      </c>
      <c r="O45" s="167">
        <v>0</v>
      </c>
      <c r="P45" s="167">
        <v>0</v>
      </c>
      <c r="Q45" s="167">
        <v>0</v>
      </c>
      <c r="R45" s="167">
        <v>0</v>
      </c>
      <c r="S45" s="167">
        <v>0</v>
      </c>
      <c r="T45" s="167">
        <v>0</v>
      </c>
      <c r="U45" s="167">
        <v>0</v>
      </c>
      <c r="V45" s="167">
        <v>0</v>
      </c>
      <c r="W45" s="167">
        <v>0</v>
      </c>
      <c r="X45" s="167">
        <v>0</v>
      </c>
      <c r="Y45" s="167">
        <v>0</v>
      </c>
      <c r="Z45" s="167">
        <v>0</v>
      </c>
      <c r="AA45" s="167">
        <v>0</v>
      </c>
      <c r="AB45" s="167">
        <v>0</v>
      </c>
      <c r="AC45" s="167">
        <v>0</v>
      </c>
      <c r="AD45" s="167">
        <v>0</v>
      </c>
      <c r="AE45" s="167">
        <v>0</v>
      </c>
      <c r="AF45" s="167">
        <v>0</v>
      </c>
      <c r="AG45" s="167">
        <v>0</v>
      </c>
      <c r="AH45" s="167">
        <v>0</v>
      </c>
      <c r="AI45" s="167">
        <v>0</v>
      </c>
      <c r="AJ45" s="167">
        <v>0</v>
      </c>
      <c r="AK45" s="167">
        <v>0</v>
      </c>
      <c r="AL45" s="167">
        <v>0</v>
      </c>
      <c r="AM45" s="167">
        <v>0</v>
      </c>
      <c r="AN45" s="167">
        <v>484</v>
      </c>
      <c r="AO45" s="167">
        <v>921805</v>
      </c>
      <c r="AP45" s="167">
        <v>0</v>
      </c>
      <c r="AQ45" s="167">
        <v>0</v>
      </c>
      <c r="AR45" s="167">
        <v>0</v>
      </c>
      <c r="AS45" s="167">
        <v>921805</v>
      </c>
      <c r="AT45" s="167">
        <v>868069</v>
      </c>
      <c r="AU45" s="167">
        <v>0</v>
      </c>
      <c r="AV45" s="167">
        <v>53252</v>
      </c>
      <c r="AW45" s="167">
        <v>0</v>
      </c>
      <c r="AX45" s="167">
        <v>0</v>
      </c>
      <c r="AY45" s="167">
        <v>0</v>
      </c>
      <c r="AZ45" s="167">
        <v>0</v>
      </c>
      <c r="BA45" s="167">
        <v>0</v>
      </c>
      <c r="BB45" s="167">
        <v>0</v>
      </c>
      <c r="BC45" s="167">
        <v>0</v>
      </c>
      <c r="BD45" s="167">
        <v>0</v>
      </c>
      <c r="BE45" s="167">
        <v>0</v>
      </c>
      <c r="BF45" s="167">
        <v>0</v>
      </c>
      <c r="BG45" s="167">
        <v>0</v>
      </c>
      <c r="BH45" s="167">
        <v>0</v>
      </c>
      <c r="BI45" s="167">
        <v>0</v>
      </c>
      <c r="BJ45" s="167">
        <v>0</v>
      </c>
      <c r="BK45" s="167">
        <v>0</v>
      </c>
      <c r="BL45" s="167">
        <v>0</v>
      </c>
      <c r="BM45" s="167">
        <v>0</v>
      </c>
      <c r="BN45" s="167">
        <v>0</v>
      </c>
      <c r="BO45" s="167">
        <v>0</v>
      </c>
      <c r="BP45" s="167">
        <v>0</v>
      </c>
      <c r="BQ45" s="167">
        <v>0</v>
      </c>
      <c r="BR45" s="167">
        <v>0</v>
      </c>
      <c r="BS45" s="167">
        <v>0</v>
      </c>
      <c r="BT45" s="167">
        <v>0</v>
      </c>
      <c r="BU45" s="167">
        <v>0</v>
      </c>
      <c r="BV45" s="167">
        <v>0</v>
      </c>
      <c r="BW45" s="167">
        <v>0</v>
      </c>
      <c r="BX45" s="167">
        <v>0</v>
      </c>
      <c r="BY45" s="167">
        <v>0</v>
      </c>
      <c r="BZ45" s="167">
        <v>0</v>
      </c>
      <c r="CA45" s="167">
        <v>0</v>
      </c>
      <c r="CB45" s="167">
        <v>0</v>
      </c>
      <c r="CC45" s="167">
        <v>484</v>
      </c>
      <c r="CD45" s="167">
        <v>921805</v>
      </c>
      <c r="CE45" s="167">
        <v>0</v>
      </c>
      <c r="CF45" s="167">
        <v>0</v>
      </c>
      <c r="CG45" s="167">
        <v>0</v>
      </c>
      <c r="CH45" s="167">
        <v>921805</v>
      </c>
      <c r="CI45" s="166" t="e">
        <f t="shared" ref="CI45:CW57" si="23">VALUE(B45)</f>
        <v>#VALUE!</v>
      </c>
      <c r="CJ45" s="168">
        <f t="shared" si="23"/>
        <v>45473</v>
      </c>
      <c r="CK45" s="168">
        <f t="shared" si="23"/>
        <v>0</v>
      </c>
      <c r="CL45" s="168">
        <f t="shared" si="23"/>
        <v>868069</v>
      </c>
      <c r="CM45" s="168">
        <f t="shared" si="23"/>
        <v>0</v>
      </c>
      <c r="CN45" s="168">
        <f t="shared" si="23"/>
        <v>53252</v>
      </c>
      <c r="CO45" s="168">
        <f t="shared" si="23"/>
        <v>0</v>
      </c>
      <c r="CP45" s="168">
        <f t="shared" si="23"/>
        <v>0</v>
      </c>
      <c r="CQ45" s="168">
        <f t="shared" si="23"/>
        <v>0</v>
      </c>
      <c r="CR45" s="168">
        <f t="shared" si="23"/>
        <v>0</v>
      </c>
      <c r="CS45" s="168">
        <f t="shared" si="23"/>
        <v>0</v>
      </c>
      <c r="CT45" s="168">
        <f t="shared" si="23"/>
        <v>0</v>
      </c>
      <c r="CU45" s="168">
        <f t="shared" si="23"/>
        <v>0</v>
      </c>
      <c r="CV45" s="168">
        <f t="shared" si="23"/>
        <v>0</v>
      </c>
      <c r="CW45" s="168">
        <f t="shared" si="23"/>
        <v>0</v>
      </c>
      <c r="CX45" s="168">
        <f t="shared" si="21"/>
        <v>0</v>
      </c>
      <c r="CY45" s="168">
        <f t="shared" si="19"/>
        <v>0</v>
      </c>
      <c r="CZ45" s="168">
        <f t="shared" si="16"/>
        <v>0</v>
      </c>
      <c r="DA45" s="168">
        <f t="shared" si="16"/>
        <v>0</v>
      </c>
      <c r="DB45" s="168">
        <f t="shared" si="16"/>
        <v>0</v>
      </c>
      <c r="DC45" s="168">
        <f t="shared" si="16"/>
        <v>0</v>
      </c>
      <c r="DD45" s="168">
        <f t="shared" si="16"/>
        <v>0</v>
      </c>
      <c r="DE45" s="168">
        <f t="shared" si="16"/>
        <v>0</v>
      </c>
      <c r="DF45" s="168">
        <f t="shared" si="16"/>
        <v>0</v>
      </c>
      <c r="DG45" s="168">
        <f t="shared" si="16"/>
        <v>0</v>
      </c>
      <c r="DH45" s="168">
        <f t="shared" si="14"/>
        <v>0</v>
      </c>
      <c r="DI45" s="168">
        <f t="shared" si="14"/>
        <v>0</v>
      </c>
      <c r="DJ45" s="168">
        <f t="shared" si="14"/>
        <v>0</v>
      </c>
      <c r="DK45" s="168">
        <f t="shared" si="14"/>
        <v>0</v>
      </c>
      <c r="DL45" s="168">
        <f t="shared" si="14"/>
        <v>0</v>
      </c>
      <c r="DM45" s="168">
        <f t="shared" si="14"/>
        <v>0</v>
      </c>
      <c r="DN45" s="168">
        <f t="shared" si="14"/>
        <v>0</v>
      </c>
      <c r="DO45" s="168">
        <f t="shared" si="14"/>
        <v>0</v>
      </c>
      <c r="DP45" s="168">
        <f t="shared" si="14"/>
        <v>0</v>
      </c>
      <c r="DQ45" s="168">
        <f t="shared" si="14"/>
        <v>0</v>
      </c>
      <c r="DR45" s="168">
        <f t="shared" si="14"/>
        <v>0</v>
      </c>
      <c r="DS45" s="168">
        <f t="shared" si="14"/>
        <v>0</v>
      </c>
      <c r="DT45" s="168">
        <f t="shared" si="14"/>
        <v>0</v>
      </c>
      <c r="DU45" s="168">
        <f t="shared" si="14"/>
        <v>484</v>
      </c>
      <c r="DV45" s="168">
        <f t="shared" si="14"/>
        <v>921805</v>
      </c>
      <c r="DW45" s="168">
        <f t="shared" si="14"/>
        <v>0</v>
      </c>
      <c r="DX45" s="168">
        <f t="shared" si="20"/>
        <v>0</v>
      </c>
      <c r="DY45" s="168">
        <f t="shared" si="20"/>
        <v>0</v>
      </c>
      <c r="DZ45" s="168">
        <f t="shared" si="20"/>
        <v>921805</v>
      </c>
      <c r="EA45" s="168">
        <f t="shared" si="20"/>
        <v>868069</v>
      </c>
      <c r="EB45" s="168">
        <f t="shared" si="17"/>
        <v>0</v>
      </c>
      <c r="EC45" s="168">
        <f t="shared" si="17"/>
        <v>53252</v>
      </c>
      <c r="ED45" s="168">
        <f t="shared" si="17"/>
        <v>0</v>
      </c>
      <c r="EE45" s="168">
        <f t="shared" si="17"/>
        <v>0</v>
      </c>
      <c r="EF45" s="168">
        <f t="shared" si="17"/>
        <v>0</v>
      </c>
      <c r="EG45" s="168">
        <f t="shared" si="17"/>
        <v>0</v>
      </c>
      <c r="EH45" s="168">
        <f t="shared" si="17"/>
        <v>0</v>
      </c>
      <c r="EI45" s="168">
        <f t="shared" si="17"/>
        <v>0</v>
      </c>
      <c r="EJ45" s="168">
        <f t="shared" si="17"/>
        <v>0</v>
      </c>
      <c r="EK45" s="168">
        <f t="shared" si="17"/>
        <v>0</v>
      </c>
      <c r="EL45" s="168">
        <f t="shared" si="17"/>
        <v>0</v>
      </c>
      <c r="EM45" s="168">
        <f t="shared" si="17"/>
        <v>0</v>
      </c>
      <c r="EN45" s="168">
        <f t="shared" si="17"/>
        <v>0</v>
      </c>
      <c r="EO45" s="168">
        <f t="shared" si="17"/>
        <v>0</v>
      </c>
      <c r="EP45" s="168">
        <f t="shared" si="17"/>
        <v>0</v>
      </c>
      <c r="EQ45" s="168">
        <f t="shared" si="17"/>
        <v>0</v>
      </c>
      <c r="ER45" s="168">
        <f t="shared" si="18"/>
        <v>0</v>
      </c>
      <c r="ES45" s="168">
        <f t="shared" si="18"/>
        <v>0</v>
      </c>
      <c r="ET45" s="168">
        <f t="shared" si="12"/>
        <v>0</v>
      </c>
      <c r="EU45" s="168">
        <f t="shared" si="7"/>
        <v>0</v>
      </c>
      <c r="EV45" s="168">
        <f t="shared" si="7"/>
        <v>0</v>
      </c>
      <c r="EW45" s="168">
        <f t="shared" si="7"/>
        <v>0</v>
      </c>
      <c r="EX45" s="168">
        <f t="shared" si="7"/>
        <v>0</v>
      </c>
      <c r="EY45" s="168">
        <f t="shared" si="22"/>
        <v>0</v>
      </c>
      <c r="EZ45" s="168">
        <f t="shared" si="22"/>
        <v>0</v>
      </c>
      <c r="FA45" s="168">
        <f t="shared" si="22"/>
        <v>0</v>
      </c>
      <c r="FB45" s="168">
        <f t="shared" si="22"/>
        <v>0</v>
      </c>
      <c r="FC45" s="168">
        <f t="shared" si="22"/>
        <v>0</v>
      </c>
      <c r="FD45" s="168">
        <f t="shared" si="22"/>
        <v>0</v>
      </c>
      <c r="FE45" s="168">
        <f t="shared" si="22"/>
        <v>0</v>
      </c>
      <c r="FF45" s="168">
        <f t="shared" si="22"/>
        <v>0</v>
      </c>
      <c r="FG45" s="168">
        <f t="shared" si="22"/>
        <v>0</v>
      </c>
      <c r="FH45" s="168">
        <f t="shared" si="22"/>
        <v>0</v>
      </c>
      <c r="FI45" s="168">
        <f t="shared" si="22"/>
        <v>0</v>
      </c>
      <c r="FJ45" s="168">
        <f t="shared" si="22"/>
        <v>484</v>
      </c>
      <c r="FK45" s="168">
        <f t="shared" si="22"/>
        <v>921805</v>
      </c>
      <c r="FL45" s="168">
        <f t="shared" si="15"/>
        <v>0</v>
      </c>
      <c r="FM45" s="168">
        <f t="shared" si="15"/>
        <v>0</v>
      </c>
      <c r="FN45" s="168">
        <f t="shared" si="15"/>
        <v>0</v>
      </c>
    </row>
    <row r="46" spans="1:170" ht="13.8" x14ac:dyDescent="0.25">
      <c r="A46" s="163" t="s">
        <v>185</v>
      </c>
      <c r="B46" s="163" t="s">
        <v>174</v>
      </c>
      <c r="C46" s="164">
        <v>45473</v>
      </c>
      <c r="D46" s="170">
        <v>0</v>
      </c>
      <c r="E46" s="167">
        <v>1101167</v>
      </c>
      <c r="F46" s="167">
        <v>0</v>
      </c>
      <c r="G46" s="167">
        <v>66117</v>
      </c>
      <c r="H46" s="167">
        <v>0</v>
      </c>
      <c r="I46" s="167">
        <v>0</v>
      </c>
      <c r="J46" s="167">
        <v>0</v>
      </c>
      <c r="K46" s="167">
        <v>0</v>
      </c>
      <c r="L46" s="167">
        <v>0</v>
      </c>
      <c r="M46" s="167">
        <v>0</v>
      </c>
      <c r="N46" s="167">
        <v>0</v>
      </c>
      <c r="O46" s="167">
        <v>0</v>
      </c>
      <c r="P46" s="167">
        <v>0</v>
      </c>
      <c r="Q46" s="167">
        <v>0</v>
      </c>
      <c r="R46" s="167">
        <v>0</v>
      </c>
      <c r="S46" s="167">
        <v>0</v>
      </c>
      <c r="T46" s="167">
        <v>0</v>
      </c>
      <c r="U46" s="167">
        <v>0</v>
      </c>
      <c r="V46" s="167">
        <v>0</v>
      </c>
      <c r="W46" s="167">
        <v>0</v>
      </c>
      <c r="X46" s="167">
        <v>0</v>
      </c>
      <c r="Y46" s="167">
        <v>0</v>
      </c>
      <c r="Z46" s="167">
        <v>0</v>
      </c>
      <c r="AA46" s="167">
        <v>0</v>
      </c>
      <c r="AB46" s="167">
        <v>0</v>
      </c>
      <c r="AC46" s="167">
        <v>0</v>
      </c>
      <c r="AD46" s="167">
        <v>0</v>
      </c>
      <c r="AE46" s="167">
        <v>0</v>
      </c>
      <c r="AF46" s="167">
        <v>0</v>
      </c>
      <c r="AG46" s="167">
        <v>0</v>
      </c>
      <c r="AH46" s="167">
        <v>0</v>
      </c>
      <c r="AI46" s="167">
        <v>0</v>
      </c>
      <c r="AJ46" s="167">
        <v>0</v>
      </c>
      <c r="AK46" s="167">
        <v>0</v>
      </c>
      <c r="AL46" s="167">
        <v>0</v>
      </c>
      <c r="AM46" s="167">
        <v>0</v>
      </c>
      <c r="AN46" s="167">
        <v>188</v>
      </c>
      <c r="AO46" s="167">
        <v>1167472</v>
      </c>
      <c r="AP46" s="167">
        <v>0</v>
      </c>
      <c r="AQ46" s="167">
        <v>0</v>
      </c>
      <c r="AR46" s="167">
        <v>0</v>
      </c>
      <c r="AS46" s="167">
        <v>1167472</v>
      </c>
      <c r="AT46" s="167">
        <v>1101167</v>
      </c>
      <c r="AU46" s="167">
        <v>0</v>
      </c>
      <c r="AV46" s="167">
        <v>66117</v>
      </c>
      <c r="AW46" s="167">
        <v>0</v>
      </c>
      <c r="AX46" s="167">
        <v>0</v>
      </c>
      <c r="AY46" s="167">
        <v>0</v>
      </c>
      <c r="AZ46" s="167">
        <v>0</v>
      </c>
      <c r="BA46" s="167">
        <v>0</v>
      </c>
      <c r="BB46" s="167">
        <v>0</v>
      </c>
      <c r="BC46" s="167">
        <v>0</v>
      </c>
      <c r="BD46" s="167">
        <v>0</v>
      </c>
      <c r="BE46" s="167">
        <v>0</v>
      </c>
      <c r="BF46" s="167">
        <v>0</v>
      </c>
      <c r="BG46" s="167">
        <v>0</v>
      </c>
      <c r="BH46" s="167">
        <v>0</v>
      </c>
      <c r="BI46" s="167">
        <v>0</v>
      </c>
      <c r="BJ46" s="167">
        <v>0</v>
      </c>
      <c r="BK46" s="167">
        <v>0</v>
      </c>
      <c r="BL46" s="167">
        <v>0</v>
      </c>
      <c r="BM46" s="167">
        <v>0</v>
      </c>
      <c r="BN46" s="167">
        <v>0</v>
      </c>
      <c r="BO46" s="167">
        <v>0</v>
      </c>
      <c r="BP46" s="167">
        <v>0</v>
      </c>
      <c r="BQ46" s="167">
        <v>0</v>
      </c>
      <c r="BR46" s="167">
        <v>0</v>
      </c>
      <c r="BS46" s="167">
        <v>0</v>
      </c>
      <c r="BT46" s="167">
        <v>0</v>
      </c>
      <c r="BU46" s="167">
        <v>0</v>
      </c>
      <c r="BV46" s="167">
        <v>0</v>
      </c>
      <c r="BW46" s="167">
        <v>0</v>
      </c>
      <c r="BX46" s="167">
        <v>0</v>
      </c>
      <c r="BY46" s="167">
        <v>0</v>
      </c>
      <c r="BZ46" s="167">
        <v>0</v>
      </c>
      <c r="CA46" s="167">
        <v>0</v>
      </c>
      <c r="CB46" s="167">
        <v>0</v>
      </c>
      <c r="CC46" s="167">
        <v>188</v>
      </c>
      <c r="CD46" s="167">
        <v>1167472</v>
      </c>
      <c r="CE46" s="167">
        <v>0</v>
      </c>
      <c r="CF46" s="167">
        <v>0</v>
      </c>
      <c r="CG46" s="167">
        <v>0</v>
      </c>
      <c r="CH46" s="167">
        <v>1167472</v>
      </c>
      <c r="CI46" s="166" t="e">
        <f t="shared" si="23"/>
        <v>#VALUE!</v>
      </c>
      <c r="CJ46" s="168">
        <f t="shared" si="23"/>
        <v>45473</v>
      </c>
      <c r="CK46" s="168">
        <f t="shared" si="23"/>
        <v>0</v>
      </c>
      <c r="CL46" s="168">
        <f t="shared" si="23"/>
        <v>1101167</v>
      </c>
      <c r="CM46" s="168">
        <f t="shared" si="23"/>
        <v>0</v>
      </c>
      <c r="CN46" s="168">
        <f t="shared" si="23"/>
        <v>66117</v>
      </c>
      <c r="CO46" s="168">
        <f t="shared" si="23"/>
        <v>0</v>
      </c>
      <c r="CP46" s="168">
        <f t="shared" si="23"/>
        <v>0</v>
      </c>
      <c r="CQ46" s="168">
        <f t="shared" si="23"/>
        <v>0</v>
      </c>
      <c r="CR46" s="168">
        <f t="shared" si="23"/>
        <v>0</v>
      </c>
      <c r="CS46" s="168">
        <f t="shared" si="23"/>
        <v>0</v>
      </c>
      <c r="CT46" s="168">
        <f t="shared" si="23"/>
        <v>0</v>
      </c>
      <c r="CU46" s="168">
        <f t="shared" si="23"/>
        <v>0</v>
      </c>
      <c r="CV46" s="168">
        <f t="shared" si="23"/>
        <v>0</v>
      </c>
      <c r="CW46" s="168">
        <f t="shared" si="23"/>
        <v>0</v>
      </c>
      <c r="CX46" s="168">
        <f t="shared" si="21"/>
        <v>0</v>
      </c>
      <c r="CY46" s="168">
        <f t="shared" si="19"/>
        <v>0</v>
      </c>
      <c r="CZ46" s="168">
        <f t="shared" si="16"/>
        <v>0</v>
      </c>
      <c r="DA46" s="168">
        <f t="shared" si="16"/>
        <v>0</v>
      </c>
      <c r="DB46" s="168">
        <f t="shared" si="16"/>
        <v>0</v>
      </c>
      <c r="DC46" s="168">
        <f t="shared" si="16"/>
        <v>0</v>
      </c>
      <c r="DD46" s="168">
        <f t="shared" si="16"/>
        <v>0</v>
      </c>
      <c r="DE46" s="168">
        <f t="shared" si="16"/>
        <v>0</v>
      </c>
      <c r="DF46" s="168">
        <f t="shared" si="16"/>
        <v>0</v>
      </c>
      <c r="DG46" s="168">
        <f t="shared" si="16"/>
        <v>0</v>
      </c>
      <c r="DH46" s="168">
        <f t="shared" si="14"/>
        <v>0</v>
      </c>
      <c r="DI46" s="168">
        <f t="shared" si="14"/>
        <v>0</v>
      </c>
      <c r="DJ46" s="168">
        <f t="shared" si="14"/>
        <v>0</v>
      </c>
      <c r="DK46" s="168">
        <f t="shared" si="14"/>
        <v>0</v>
      </c>
      <c r="DL46" s="168">
        <f t="shared" si="14"/>
        <v>0</v>
      </c>
      <c r="DM46" s="168">
        <f t="shared" si="14"/>
        <v>0</v>
      </c>
      <c r="DN46" s="168">
        <f t="shared" si="14"/>
        <v>0</v>
      </c>
      <c r="DO46" s="168">
        <f t="shared" si="14"/>
        <v>0</v>
      </c>
      <c r="DP46" s="168">
        <f t="shared" si="14"/>
        <v>0</v>
      </c>
      <c r="DQ46" s="168">
        <f t="shared" si="14"/>
        <v>0</v>
      </c>
      <c r="DR46" s="168">
        <f t="shared" si="14"/>
        <v>0</v>
      </c>
      <c r="DS46" s="168">
        <f t="shared" si="14"/>
        <v>0</v>
      </c>
      <c r="DT46" s="168">
        <f t="shared" si="14"/>
        <v>0</v>
      </c>
      <c r="DU46" s="168">
        <f t="shared" si="14"/>
        <v>188</v>
      </c>
      <c r="DV46" s="168">
        <f t="shared" si="14"/>
        <v>1167472</v>
      </c>
      <c r="DW46" s="168">
        <f t="shared" si="14"/>
        <v>0</v>
      </c>
      <c r="DX46" s="168">
        <f t="shared" si="20"/>
        <v>0</v>
      </c>
      <c r="DY46" s="168">
        <f t="shared" si="20"/>
        <v>0</v>
      </c>
      <c r="DZ46" s="168">
        <f t="shared" si="20"/>
        <v>1167472</v>
      </c>
      <c r="EA46" s="168">
        <f t="shared" si="20"/>
        <v>1101167</v>
      </c>
      <c r="EB46" s="168">
        <f t="shared" si="17"/>
        <v>0</v>
      </c>
      <c r="EC46" s="168">
        <f t="shared" si="17"/>
        <v>66117</v>
      </c>
      <c r="ED46" s="168">
        <f t="shared" si="17"/>
        <v>0</v>
      </c>
      <c r="EE46" s="168">
        <f t="shared" si="17"/>
        <v>0</v>
      </c>
      <c r="EF46" s="168">
        <f t="shared" si="17"/>
        <v>0</v>
      </c>
      <c r="EG46" s="168">
        <f t="shared" si="17"/>
        <v>0</v>
      </c>
      <c r="EH46" s="168">
        <f t="shared" si="17"/>
        <v>0</v>
      </c>
      <c r="EI46" s="168">
        <f t="shared" si="17"/>
        <v>0</v>
      </c>
      <c r="EJ46" s="168">
        <f t="shared" si="17"/>
        <v>0</v>
      </c>
      <c r="EK46" s="168">
        <f t="shared" si="17"/>
        <v>0</v>
      </c>
      <c r="EL46" s="168">
        <f t="shared" si="17"/>
        <v>0</v>
      </c>
      <c r="EM46" s="168">
        <f t="shared" si="17"/>
        <v>0</v>
      </c>
      <c r="EN46" s="168">
        <f t="shared" si="17"/>
        <v>0</v>
      </c>
      <c r="EO46" s="168">
        <f t="shared" si="17"/>
        <v>0</v>
      </c>
      <c r="EP46" s="168">
        <f t="shared" si="17"/>
        <v>0</v>
      </c>
      <c r="EQ46" s="168">
        <f t="shared" si="17"/>
        <v>0</v>
      </c>
      <c r="ER46" s="168">
        <f t="shared" si="18"/>
        <v>0</v>
      </c>
      <c r="ES46" s="168">
        <f t="shared" si="18"/>
        <v>0</v>
      </c>
      <c r="ET46" s="168">
        <f t="shared" si="12"/>
        <v>0</v>
      </c>
      <c r="EU46" s="168">
        <f t="shared" si="7"/>
        <v>0</v>
      </c>
      <c r="EV46" s="168">
        <f t="shared" si="7"/>
        <v>0</v>
      </c>
      <c r="EW46" s="168">
        <f t="shared" si="7"/>
        <v>0</v>
      </c>
      <c r="EX46" s="168">
        <f t="shared" si="7"/>
        <v>0</v>
      </c>
      <c r="EY46" s="168">
        <f t="shared" si="22"/>
        <v>0</v>
      </c>
      <c r="EZ46" s="168">
        <f t="shared" si="22"/>
        <v>0</v>
      </c>
      <c r="FA46" s="168">
        <f t="shared" si="22"/>
        <v>0</v>
      </c>
      <c r="FB46" s="168">
        <f t="shared" si="22"/>
        <v>0</v>
      </c>
      <c r="FC46" s="168">
        <f t="shared" si="22"/>
        <v>0</v>
      </c>
      <c r="FD46" s="168">
        <f t="shared" si="22"/>
        <v>0</v>
      </c>
      <c r="FE46" s="168">
        <f t="shared" si="22"/>
        <v>0</v>
      </c>
      <c r="FF46" s="168">
        <f t="shared" si="22"/>
        <v>0</v>
      </c>
      <c r="FG46" s="168">
        <f t="shared" si="22"/>
        <v>0</v>
      </c>
      <c r="FH46" s="168">
        <f t="shared" si="22"/>
        <v>0</v>
      </c>
      <c r="FI46" s="168">
        <f t="shared" si="22"/>
        <v>0</v>
      </c>
      <c r="FJ46" s="168">
        <f t="shared" si="22"/>
        <v>188</v>
      </c>
      <c r="FK46" s="168">
        <f t="shared" si="22"/>
        <v>1167472</v>
      </c>
      <c r="FL46" s="168">
        <f t="shared" si="15"/>
        <v>0</v>
      </c>
      <c r="FM46" s="168">
        <f t="shared" si="15"/>
        <v>0</v>
      </c>
      <c r="FN46" s="168">
        <f t="shared" si="15"/>
        <v>0</v>
      </c>
    </row>
    <row r="47" spans="1:170" ht="13.8" x14ac:dyDescent="0.25">
      <c r="A47" s="163" t="s">
        <v>186</v>
      </c>
      <c r="B47" s="163" t="s">
        <v>139</v>
      </c>
      <c r="C47" s="164">
        <v>45473</v>
      </c>
      <c r="D47" s="170">
        <v>0</v>
      </c>
      <c r="E47" s="167">
        <v>17033503</v>
      </c>
      <c r="F47" s="167">
        <v>887095</v>
      </c>
      <c r="G47" s="167">
        <v>765999</v>
      </c>
      <c r="H47" s="167">
        <v>0</v>
      </c>
      <c r="I47" s="167">
        <v>0</v>
      </c>
      <c r="J47" s="167">
        <v>0</v>
      </c>
      <c r="K47" s="167">
        <v>0</v>
      </c>
      <c r="L47" s="167">
        <v>0</v>
      </c>
      <c r="M47" s="167">
        <v>0</v>
      </c>
      <c r="N47" s="167">
        <v>0</v>
      </c>
      <c r="O47" s="167">
        <v>0</v>
      </c>
      <c r="P47" s="167">
        <v>0</v>
      </c>
      <c r="Q47" s="167">
        <v>0</v>
      </c>
      <c r="R47" s="167">
        <v>0</v>
      </c>
      <c r="S47" s="167">
        <v>0</v>
      </c>
      <c r="T47" s="167">
        <v>0</v>
      </c>
      <c r="U47" s="167">
        <v>0</v>
      </c>
      <c r="V47" s="167">
        <v>909</v>
      </c>
      <c r="W47" s="167">
        <v>0</v>
      </c>
      <c r="X47" s="167">
        <v>132710</v>
      </c>
      <c r="Y47" s="167">
        <v>0</v>
      </c>
      <c r="Z47" s="167">
        <v>0</v>
      </c>
      <c r="AA47" s="167">
        <v>0</v>
      </c>
      <c r="AB47" s="167">
        <v>0</v>
      </c>
      <c r="AC47" s="167">
        <v>0</v>
      </c>
      <c r="AD47" s="167">
        <v>575</v>
      </c>
      <c r="AE47" s="167">
        <v>0</v>
      </c>
      <c r="AF47" s="167">
        <v>0</v>
      </c>
      <c r="AG47" s="167">
        <v>0</v>
      </c>
      <c r="AH47" s="167">
        <v>0</v>
      </c>
      <c r="AI47" s="167">
        <v>0</v>
      </c>
      <c r="AJ47" s="167">
        <v>607719</v>
      </c>
      <c r="AK47" s="167">
        <v>111685</v>
      </c>
      <c r="AL47" s="167">
        <v>0</v>
      </c>
      <c r="AM47" s="167">
        <v>0</v>
      </c>
      <c r="AN47" s="167">
        <v>45528</v>
      </c>
      <c r="AO47" s="167">
        <v>19585723</v>
      </c>
      <c r="AP47" s="167">
        <v>0</v>
      </c>
      <c r="AQ47" s="167">
        <v>0</v>
      </c>
      <c r="AR47" s="167">
        <v>0</v>
      </c>
      <c r="AS47" s="167">
        <v>19585723</v>
      </c>
      <c r="AT47" s="167">
        <v>-491750</v>
      </c>
      <c r="AU47" s="167">
        <v>887095</v>
      </c>
      <c r="AV47" s="167">
        <v>765999</v>
      </c>
      <c r="AW47" s="167">
        <v>0</v>
      </c>
      <c r="AX47" s="167">
        <v>0</v>
      </c>
      <c r="AY47" s="167">
        <v>0</v>
      </c>
      <c r="AZ47" s="167">
        <v>0</v>
      </c>
      <c r="BA47" s="167">
        <v>0</v>
      </c>
      <c r="BB47" s="167">
        <v>0</v>
      </c>
      <c r="BC47" s="167">
        <v>0</v>
      </c>
      <c r="BD47" s="167">
        <v>0</v>
      </c>
      <c r="BE47" s="167">
        <v>0</v>
      </c>
      <c r="BF47" s="167">
        <v>0</v>
      </c>
      <c r="BG47" s="167">
        <v>0</v>
      </c>
      <c r="BH47" s="167">
        <v>0</v>
      </c>
      <c r="BI47" s="167">
        <v>0</v>
      </c>
      <c r="BJ47" s="167">
        <v>0</v>
      </c>
      <c r="BK47" s="167">
        <v>909</v>
      </c>
      <c r="BL47" s="167">
        <v>0</v>
      </c>
      <c r="BM47" s="167">
        <v>62456</v>
      </c>
      <c r="BN47" s="167">
        <v>0</v>
      </c>
      <c r="BO47" s="167">
        <v>0</v>
      </c>
      <c r="BP47" s="167">
        <v>0</v>
      </c>
      <c r="BQ47" s="167">
        <v>0</v>
      </c>
      <c r="BR47" s="167">
        <v>0</v>
      </c>
      <c r="BS47" s="167">
        <v>575</v>
      </c>
      <c r="BT47" s="167">
        <v>0</v>
      </c>
      <c r="BU47" s="167">
        <v>0</v>
      </c>
      <c r="BV47" s="167">
        <v>0</v>
      </c>
      <c r="BW47" s="167">
        <v>0</v>
      </c>
      <c r="BX47" s="167">
        <v>0</v>
      </c>
      <c r="BY47" s="167">
        <v>0</v>
      </c>
      <c r="BZ47" s="167">
        <v>0</v>
      </c>
      <c r="CA47" s="167">
        <v>0</v>
      </c>
      <c r="CB47" s="167">
        <v>0</v>
      </c>
      <c r="CC47" s="167">
        <v>11433</v>
      </c>
      <c r="CD47" s="167">
        <v>1236717</v>
      </c>
      <c r="CE47" s="167">
        <v>0</v>
      </c>
      <c r="CF47" s="167">
        <v>0</v>
      </c>
      <c r="CG47" s="167">
        <v>0</v>
      </c>
      <c r="CH47" s="167">
        <v>1236717</v>
      </c>
      <c r="CI47" s="166" t="e">
        <f t="shared" si="23"/>
        <v>#VALUE!</v>
      </c>
      <c r="CJ47" s="168">
        <f t="shared" si="23"/>
        <v>45473</v>
      </c>
      <c r="CK47" s="168">
        <f t="shared" si="23"/>
        <v>0</v>
      </c>
      <c r="CL47" s="168">
        <f t="shared" si="23"/>
        <v>17033503</v>
      </c>
      <c r="CM47" s="168">
        <f t="shared" si="23"/>
        <v>887095</v>
      </c>
      <c r="CN47" s="168">
        <f t="shared" si="23"/>
        <v>765999</v>
      </c>
      <c r="CO47" s="168">
        <f t="shared" si="23"/>
        <v>0</v>
      </c>
      <c r="CP47" s="168">
        <f t="shared" si="23"/>
        <v>0</v>
      </c>
      <c r="CQ47" s="168">
        <f t="shared" si="23"/>
        <v>0</v>
      </c>
      <c r="CR47" s="168">
        <f t="shared" si="23"/>
        <v>0</v>
      </c>
      <c r="CS47" s="168">
        <f t="shared" si="23"/>
        <v>0</v>
      </c>
      <c r="CT47" s="168">
        <f t="shared" si="23"/>
        <v>0</v>
      </c>
      <c r="CU47" s="168">
        <f t="shared" si="23"/>
        <v>0</v>
      </c>
      <c r="CV47" s="168">
        <f t="shared" si="23"/>
        <v>0</v>
      </c>
      <c r="CW47" s="168">
        <f t="shared" si="23"/>
        <v>0</v>
      </c>
      <c r="CX47" s="168">
        <f t="shared" si="21"/>
        <v>0</v>
      </c>
      <c r="CY47" s="168">
        <f t="shared" si="19"/>
        <v>0</v>
      </c>
      <c r="CZ47" s="168">
        <f t="shared" si="16"/>
        <v>0</v>
      </c>
      <c r="DA47" s="168">
        <f t="shared" si="16"/>
        <v>0</v>
      </c>
      <c r="DB47" s="168">
        <f t="shared" si="16"/>
        <v>0</v>
      </c>
      <c r="DC47" s="168">
        <f t="shared" si="16"/>
        <v>909</v>
      </c>
      <c r="DD47" s="168">
        <f t="shared" si="16"/>
        <v>0</v>
      </c>
      <c r="DE47" s="168">
        <f t="shared" si="16"/>
        <v>132710</v>
      </c>
      <c r="DF47" s="168">
        <f t="shared" si="16"/>
        <v>0</v>
      </c>
      <c r="DG47" s="168">
        <f t="shared" si="16"/>
        <v>0</v>
      </c>
      <c r="DH47" s="168">
        <f t="shared" si="14"/>
        <v>0</v>
      </c>
      <c r="DI47" s="168">
        <f t="shared" si="14"/>
        <v>0</v>
      </c>
      <c r="DJ47" s="168">
        <f t="shared" si="14"/>
        <v>0</v>
      </c>
      <c r="DK47" s="168">
        <f t="shared" si="14"/>
        <v>575</v>
      </c>
      <c r="DL47" s="168">
        <f t="shared" si="14"/>
        <v>0</v>
      </c>
      <c r="DM47" s="168">
        <f t="shared" si="14"/>
        <v>0</v>
      </c>
      <c r="DN47" s="168">
        <f t="shared" si="14"/>
        <v>0</v>
      </c>
      <c r="DO47" s="168">
        <f t="shared" si="14"/>
        <v>0</v>
      </c>
      <c r="DP47" s="168">
        <f t="shared" si="14"/>
        <v>0</v>
      </c>
      <c r="DQ47" s="168">
        <f t="shared" si="14"/>
        <v>607719</v>
      </c>
      <c r="DR47" s="168">
        <f t="shared" si="14"/>
        <v>111685</v>
      </c>
      <c r="DS47" s="168">
        <f t="shared" si="14"/>
        <v>0</v>
      </c>
      <c r="DT47" s="168">
        <f t="shared" si="14"/>
        <v>0</v>
      </c>
      <c r="DU47" s="168">
        <f t="shared" si="14"/>
        <v>45528</v>
      </c>
      <c r="DV47" s="168">
        <f t="shared" si="14"/>
        <v>19585723</v>
      </c>
      <c r="DW47" s="168">
        <f t="shared" ref="DW47:DW57" si="24">VALUE(AP47)</f>
        <v>0</v>
      </c>
      <c r="DX47" s="168">
        <f t="shared" si="20"/>
        <v>0</v>
      </c>
      <c r="DY47" s="168">
        <f t="shared" si="20"/>
        <v>0</v>
      </c>
      <c r="DZ47" s="168">
        <f t="shared" si="20"/>
        <v>19585723</v>
      </c>
      <c r="EA47" s="168">
        <f t="shared" si="20"/>
        <v>-491750</v>
      </c>
      <c r="EB47" s="168">
        <f t="shared" si="17"/>
        <v>887095</v>
      </c>
      <c r="EC47" s="168">
        <f t="shared" si="17"/>
        <v>765999</v>
      </c>
      <c r="ED47" s="168">
        <f t="shared" si="17"/>
        <v>0</v>
      </c>
      <c r="EE47" s="168">
        <f t="shared" si="17"/>
        <v>0</v>
      </c>
      <c r="EF47" s="168">
        <f t="shared" si="17"/>
        <v>0</v>
      </c>
      <c r="EG47" s="168">
        <f t="shared" si="17"/>
        <v>0</v>
      </c>
      <c r="EH47" s="168">
        <f t="shared" si="17"/>
        <v>0</v>
      </c>
      <c r="EI47" s="168">
        <f t="shared" si="17"/>
        <v>0</v>
      </c>
      <c r="EJ47" s="168">
        <f t="shared" si="17"/>
        <v>0</v>
      </c>
      <c r="EK47" s="168">
        <f t="shared" si="17"/>
        <v>0</v>
      </c>
      <c r="EL47" s="168">
        <f t="shared" si="17"/>
        <v>0</v>
      </c>
      <c r="EM47" s="168">
        <f t="shared" si="17"/>
        <v>0</v>
      </c>
      <c r="EN47" s="168">
        <f t="shared" si="17"/>
        <v>0</v>
      </c>
      <c r="EO47" s="168">
        <f t="shared" si="17"/>
        <v>0</v>
      </c>
      <c r="EP47" s="168">
        <f t="shared" si="17"/>
        <v>0</v>
      </c>
      <c r="EQ47" s="168">
        <f t="shared" si="17"/>
        <v>0</v>
      </c>
      <c r="ER47" s="168">
        <f t="shared" si="18"/>
        <v>909</v>
      </c>
      <c r="ES47" s="168">
        <f t="shared" si="18"/>
        <v>0</v>
      </c>
      <c r="ET47" s="168">
        <f t="shared" si="12"/>
        <v>62456</v>
      </c>
      <c r="EU47" s="168">
        <f t="shared" si="7"/>
        <v>0</v>
      </c>
      <c r="EV47" s="168">
        <f t="shared" si="7"/>
        <v>0</v>
      </c>
      <c r="EW47" s="168">
        <f t="shared" si="7"/>
        <v>0</v>
      </c>
      <c r="EX47" s="168">
        <f t="shared" si="7"/>
        <v>0</v>
      </c>
      <c r="EY47" s="168">
        <f t="shared" si="22"/>
        <v>0</v>
      </c>
      <c r="EZ47" s="168">
        <f t="shared" si="22"/>
        <v>575</v>
      </c>
      <c r="FA47" s="168">
        <f t="shared" si="22"/>
        <v>0</v>
      </c>
      <c r="FB47" s="168">
        <f t="shared" si="22"/>
        <v>0</v>
      </c>
      <c r="FC47" s="168">
        <f t="shared" si="22"/>
        <v>0</v>
      </c>
      <c r="FD47" s="168">
        <f t="shared" si="22"/>
        <v>0</v>
      </c>
      <c r="FE47" s="168">
        <f t="shared" si="22"/>
        <v>0</v>
      </c>
      <c r="FF47" s="168">
        <f t="shared" si="22"/>
        <v>0</v>
      </c>
      <c r="FG47" s="168">
        <f t="shared" si="22"/>
        <v>0</v>
      </c>
      <c r="FH47" s="168">
        <f t="shared" si="22"/>
        <v>0</v>
      </c>
      <c r="FI47" s="168">
        <f t="shared" si="22"/>
        <v>0</v>
      </c>
      <c r="FJ47" s="168">
        <f t="shared" si="22"/>
        <v>11433</v>
      </c>
      <c r="FK47" s="168">
        <f t="shared" si="22"/>
        <v>1236717</v>
      </c>
      <c r="FL47" s="168">
        <f t="shared" si="15"/>
        <v>0</v>
      </c>
      <c r="FM47" s="168">
        <f t="shared" si="15"/>
        <v>0</v>
      </c>
      <c r="FN47" s="168">
        <f t="shared" si="15"/>
        <v>0</v>
      </c>
    </row>
    <row r="48" spans="1:170" ht="13.8" x14ac:dyDescent="0.25">
      <c r="A48" s="163" t="s">
        <v>187</v>
      </c>
      <c r="B48" s="163" t="s">
        <v>139</v>
      </c>
      <c r="C48" s="164">
        <v>45473</v>
      </c>
      <c r="D48" s="170">
        <v>0</v>
      </c>
      <c r="E48" s="167">
        <v>17033503</v>
      </c>
      <c r="F48" s="167">
        <v>887095</v>
      </c>
      <c r="G48" s="167">
        <v>765999</v>
      </c>
      <c r="H48" s="167">
        <v>0</v>
      </c>
      <c r="I48" s="167">
        <v>0</v>
      </c>
      <c r="J48" s="167">
        <v>0</v>
      </c>
      <c r="K48" s="167">
        <v>0</v>
      </c>
      <c r="L48" s="167">
        <v>0</v>
      </c>
      <c r="M48" s="167">
        <v>0</v>
      </c>
      <c r="N48" s="167">
        <v>0</v>
      </c>
      <c r="O48" s="167">
        <v>0</v>
      </c>
      <c r="P48" s="167">
        <v>0</v>
      </c>
      <c r="Q48" s="167">
        <v>0</v>
      </c>
      <c r="R48" s="167">
        <v>0</v>
      </c>
      <c r="S48" s="167">
        <v>0</v>
      </c>
      <c r="T48" s="167">
        <v>0</v>
      </c>
      <c r="U48" s="167">
        <v>0</v>
      </c>
      <c r="V48" s="167">
        <v>909</v>
      </c>
      <c r="W48" s="167">
        <v>0</v>
      </c>
      <c r="X48" s="167">
        <v>132710</v>
      </c>
      <c r="Y48" s="167">
        <v>0</v>
      </c>
      <c r="Z48" s="167">
        <v>0</v>
      </c>
      <c r="AA48" s="167">
        <v>0</v>
      </c>
      <c r="AB48" s="167">
        <v>0</v>
      </c>
      <c r="AC48" s="167">
        <v>0</v>
      </c>
      <c r="AD48" s="167">
        <v>575</v>
      </c>
      <c r="AE48" s="167">
        <v>0</v>
      </c>
      <c r="AF48" s="167">
        <v>0</v>
      </c>
      <c r="AG48" s="167">
        <v>0</v>
      </c>
      <c r="AH48" s="167">
        <v>0</v>
      </c>
      <c r="AI48" s="167">
        <v>0</v>
      </c>
      <c r="AJ48" s="167">
        <v>607719</v>
      </c>
      <c r="AK48" s="167">
        <v>111685</v>
      </c>
      <c r="AL48" s="167">
        <v>0</v>
      </c>
      <c r="AM48" s="167">
        <v>0</v>
      </c>
      <c r="AN48" s="167">
        <v>45528</v>
      </c>
      <c r="AO48" s="167">
        <v>19585723</v>
      </c>
      <c r="AP48" s="167">
        <v>0</v>
      </c>
      <c r="AQ48" s="167">
        <v>0</v>
      </c>
      <c r="AR48" s="167">
        <v>0</v>
      </c>
      <c r="AS48" s="167">
        <v>19585723</v>
      </c>
      <c r="AT48" s="167">
        <v>-626684</v>
      </c>
      <c r="AU48" s="167">
        <v>887095</v>
      </c>
      <c r="AV48" s="167">
        <v>765999</v>
      </c>
      <c r="AW48" s="167">
        <v>0</v>
      </c>
      <c r="AX48" s="167">
        <v>0</v>
      </c>
      <c r="AY48" s="167">
        <v>0</v>
      </c>
      <c r="AZ48" s="167">
        <v>0</v>
      </c>
      <c r="BA48" s="167">
        <v>0</v>
      </c>
      <c r="BB48" s="167">
        <v>0</v>
      </c>
      <c r="BC48" s="167">
        <v>0</v>
      </c>
      <c r="BD48" s="167">
        <v>0</v>
      </c>
      <c r="BE48" s="167">
        <v>0</v>
      </c>
      <c r="BF48" s="167">
        <v>0</v>
      </c>
      <c r="BG48" s="167">
        <v>0</v>
      </c>
      <c r="BH48" s="167">
        <v>0</v>
      </c>
      <c r="BI48" s="167">
        <v>0</v>
      </c>
      <c r="BJ48" s="167">
        <v>0</v>
      </c>
      <c r="BK48" s="167">
        <v>909</v>
      </c>
      <c r="BL48" s="167">
        <v>0</v>
      </c>
      <c r="BM48" s="167">
        <v>62456</v>
      </c>
      <c r="BN48" s="167">
        <v>0</v>
      </c>
      <c r="BO48" s="167">
        <v>0</v>
      </c>
      <c r="BP48" s="167">
        <v>0</v>
      </c>
      <c r="BQ48" s="167">
        <v>0</v>
      </c>
      <c r="BR48" s="167">
        <v>0</v>
      </c>
      <c r="BS48" s="167">
        <v>575</v>
      </c>
      <c r="BT48" s="167">
        <v>0</v>
      </c>
      <c r="BU48" s="167">
        <v>0</v>
      </c>
      <c r="BV48" s="167">
        <v>0</v>
      </c>
      <c r="BW48" s="167">
        <v>0</v>
      </c>
      <c r="BX48" s="167">
        <v>0</v>
      </c>
      <c r="BY48" s="167">
        <v>0</v>
      </c>
      <c r="BZ48" s="167">
        <v>0</v>
      </c>
      <c r="CA48" s="167">
        <v>0</v>
      </c>
      <c r="CB48" s="167">
        <v>0</v>
      </c>
      <c r="CC48" s="167">
        <v>11433</v>
      </c>
      <c r="CD48" s="167">
        <v>1101783</v>
      </c>
      <c r="CE48" s="167">
        <v>0</v>
      </c>
      <c r="CF48" s="167">
        <v>0</v>
      </c>
      <c r="CG48" s="167">
        <v>0</v>
      </c>
      <c r="CH48" s="167">
        <v>1101783</v>
      </c>
      <c r="CI48" s="166" t="e">
        <f t="shared" si="23"/>
        <v>#VALUE!</v>
      </c>
      <c r="CJ48" s="168">
        <f t="shared" si="23"/>
        <v>45473</v>
      </c>
      <c r="CK48" s="168">
        <f t="shared" si="23"/>
        <v>0</v>
      </c>
      <c r="CL48" s="168">
        <f t="shared" si="23"/>
        <v>17033503</v>
      </c>
      <c r="CM48" s="168">
        <f t="shared" si="23"/>
        <v>887095</v>
      </c>
      <c r="CN48" s="168">
        <f t="shared" si="23"/>
        <v>765999</v>
      </c>
      <c r="CO48" s="168">
        <f t="shared" si="23"/>
        <v>0</v>
      </c>
      <c r="CP48" s="168">
        <f t="shared" si="23"/>
        <v>0</v>
      </c>
      <c r="CQ48" s="168">
        <f t="shared" si="23"/>
        <v>0</v>
      </c>
      <c r="CR48" s="168">
        <f t="shared" si="23"/>
        <v>0</v>
      </c>
      <c r="CS48" s="168">
        <f t="shared" si="23"/>
        <v>0</v>
      </c>
      <c r="CT48" s="168">
        <f t="shared" si="23"/>
        <v>0</v>
      </c>
      <c r="CU48" s="168">
        <f t="shared" si="23"/>
        <v>0</v>
      </c>
      <c r="CV48" s="168">
        <f t="shared" si="23"/>
        <v>0</v>
      </c>
      <c r="CW48" s="168">
        <f t="shared" si="23"/>
        <v>0</v>
      </c>
      <c r="CX48" s="168">
        <f t="shared" si="21"/>
        <v>0</v>
      </c>
      <c r="CY48" s="168">
        <f t="shared" si="19"/>
        <v>0</v>
      </c>
      <c r="CZ48" s="168">
        <f t="shared" si="16"/>
        <v>0</v>
      </c>
      <c r="DA48" s="168">
        <f t="shared" si="16"/>
        <v>0</v>
      </c>
      <c r="DB48" s="168">
        <f t="shared" si="16"/>
        <v>0</v>
      </c>
      <c r="DC48" s="168">
        <f t="shared" si="16"/>
        <v>909</v>
      </c>
      <c r="DD48" s="168">
        <f t="shared" si="16"/>
        <v>0</v>
      </c>
      <c r="DE48" s="168">
        <f t="shared" si="16"/>
        <v>132710</v>
      </c>
      <c r="DF48" s="168">
        <f t="shared" si="16"/>
        <v>0</v>
      </c>
      <c r="DG48" s="168">
        <f t="shared" si="16"/>
        <v>0</v>
      </c>
      <c r="DH48" s="168">
        <f t="shared" si="16"/>
        <v>0</v>
      </c>
      <c r="DI48" s="168">
        <f t="shared" si="16"/>
        <v>0</v>
      </c>
      <c r="DJ48" s="168">
        <f t="shared" si="16"/>
        <v>0</v>
      </c>
      <c r="DK48" s="168">
        <f t="shared" si="16"/>
        <v>575</v>
      </c>
      <c r="DL48" s="168">
        <f t="shared" si="16"/>
        <v>0</v>
      </c>
      <c r="DM48" s="168">
        <f t="shared" si="16"/>
        <v>0</v>
      </c>
      <c r="DN48" s="168">
        <f t="shared" si="16"/>
        <v>0</v>
      </c>
      <c r="DO48" s="168">
        <f t="shared" si="16"/>
        <v>0</v>
      </c>
      <c r="DP48" s="168">
        <f t="shared" ref="DP48:DV57" si="25">VALUE(AI48)</f>
        <v>0</v>
      </c>
      <c r="DQ48" s="168">
        <f t="shared" si="25"/>
        <v>607719</v>
      </c>
      <c r="DR48" s="168">
        <f t="shared" si="25"/>
        <v>111685</v>
      </c>
      <c r="DS48" s="168">
        <f t="shared" si="25"/>
        <v>0</v>
      </c>
      <c r="DT48" s="168">
        <f t="shared" si="25"/>
        <v>0</v>
      </c>
      <c r="DU48" s="168">
        <f t="shared" si="25"/>
        <v>45528</v>
      </c>
      <c r="DV48" s="168">
        <f t="shared" si="25"/>
        <v>19585723</v>
      </c>
      <c r="DW48" s="168">
        <f t="shared" si="24"/>
        <v>0</v>
      </c>
      <c r="DX48" s="168">
        <f t="shared" si="20"/>
        <v>0</v>
      </c>
      <c r="DY48" s="168">
        <f t="shared" si="20"/>
        <v>0</v>
      </c>
      <c r="DZ48" s="168">
        <f t="shared" si="20"/>
        <v>19585723</v>
      </c>
      <c r="EA48" s="168">
        <f t="shared" si="20"/>
        <v>-626684</v>
      </c>
      <c r="EB48" s="168">
        <f t="shared" si="17"/>
        <v>887095</v>
      </c>
      <c r="EC48" s="168">
        <f t="shared" si="17"/>
        <v>765999</v>
      </c>
      <c r="ED48" s="168">
        <f t="shared" si="17"/>
        <v>0</v>
      </c>
      <c r="EE48" s="168">
        <f t="shared" si="17"/>
        <v>0</v>
      </c>
      <c r="EF48" s="168">
        <f t="shared" si="17"/>
        <v>0</v>
      </c>
      <c r="EG48" s="168">
        <f t="shared" si="17"/>
        <v>0</v>
      </c>
      <c r="EH48" s="168">
        <f t="shared" si="17"/>
        <v>0</v>
      </c>
      <c r="EI48" s="168">
        <f t="shared" si="17"/>
        <v>0</v>
      </c>
      <c r="EJ48" s="168">
        <f t="shared" si="17"/>
        <v>0</v>
      </c>
      <c r="EK48" s="168">
        <f t="shared" si="17"/>
        <v>0</v>
      </c>
      <c r="EL48" s="168">
        <f t="shared" si="17"/>
        <v>0</v>
      </c>
      <c r="EM48" s="168">
        <f t="shared" si="17"/>
        <v>0</v>
      </c>
      <c r="EN48" s="168">
        <f t="shared" si="17"/>
        <v>0</v>
      </c>
      <c r="EO48" s="168">
        <f t="shared" si="17"/>
        <v>0</v>
      </c>
      <c r="EP48" s="168">
        <f t="shared" si="17"/>
        <v>0</v>
      </c>
      <c r="EQ48" s="168">
        <f t="shared" si="17"/>
        <v>0</v>
      </c>
      <c r="ER48" s="168">
        <f t="shared" si="18"/>
        <v>909</v>
      </c>
      <c r="ES48" s="168">
        <f t="shared" si="18"/>
        <v>0</v>
      </c>
      <c r="ET48" s="168">
        <f t="shared" si="12"/>
        <v>62456</v>
      </c>
      <c r="EU48" s="168">
        <f t="shared" si="7"/>
        <v>0</v>
      </c>
      <c r="EV48" s="168">
        <f t="shared" si="7"/>
        <v>0</v>
      </c>
      <c r="EW48" s="168">
        <f t="shared" si="7"/>
        <v>0</v>
      </c>
      <c r="EX48" s="168">
        <f t="shared" si="7"/>
        <v>0</v>
      </c>
      <c r="EY48" s="168">
        <f t="shared" si="22"/>
        <v>0</v>
      </c>
      <c r="EZ48" s="168">
        <f t="shared" si="22"/>
        <v>575</v>
      </c>
      <c r="FA48" s="168">
        <f t="shared" si="22"/>
        <v>0</v>
      </c>
      <c r="FB48" s="168">
        <f t="shared" si="22"/>
        <v>0</v>
      </c>
      <c r="FC48" s="168">
        <f t="shared" si="22"/>
        <v>0</v>
      </c>
      <c r="FD48" s="168">
        <f t="shared" si="22"/>
        <v>0</v>
      </c>
      <c r="FE48" s="168">
        <f t="shared" si="22"/>
        <v>0</v>
      </c>
      <c r="FF48" s="168">
        <f t="shared" si="22"/>
        <v>0</v>
      </c>
      <c r="FG48" s="168">
        <f t="shared" si="22"/>
        <v>0</v>
      </c>
      <c r="FH48" s="168">
        <f t="shared" si="22"/>
        <v>0</v>
      </c>
      <c r="FI48" s="168">
        <f t="shared" si="22"/>
        <v>0</v>
      </c>
      <c r="FJ48" s="168">
        <f t="shared" si="22"/>
        <v>11433</v>
      </c>
      <c r="FK48" s="168">
        <f t="shared" si="22"/>
        <v>1101783</v>
      </c>
      <c r="FL48" s="168">
        <f t="shared" si="15"/>
        <v>0</v>
      </c>
      <c r="FM48" s="168">
        <f t="shared" si="15"/>
        <v>0</v>
      </c>
      <c r="FN48" s="168">
        <f t="shared" si="15"/>
        <v>0</v>
      </c>
    </row>
    <row r="49" spans="1:170" ht="13.8" x14ac:dyDescent="0.25">
      <c r="A49" s="163" t="s">
        <v>188</v>
      </c>
      <c r="B49" s="163" t="s">
        <v>189</v>
      </c>
      <c r="C49" s="164">
        <v>45473</v>
      </c>
      <c r="D49" s="170">
        <v>341.17</v>
      </c>
      <c r="E49" s="167">
        <v>10142008</v>
      </c>
      <c r="F49" s="167">
        <v>1013934</v>
      </c>
      <c r="G49" s="167">
        <v>241877</v>
      </c>
      <c r="H49" s="167">
        <v>1025</v>
      </c>
      <c r="I49" s="167">
        <v>37</v>
      </c>
      <c r="J49" s="167">
        <v>0</v>
      </c>
      <c r="K49" s="167">
        <v>0</v>
      </c>
      <c r="L49" s="167">
        <v>0</v>
      </c>
      <c r="M49" s="167">
        <v>152473</v>
      </c>
      <c r="N49" s="167">
        <v>156317</v>
      </c>
      <c r="O49" s="167">
        <v>27067</v>
      </c>
      <c r="P49" s="167">
        <v>0</v>
      </c>
      <c r="Q49" s="167">
        <v>0</v>
      </c>
      <c r="R49" s="167">
        <v>0</v>
      </c>
      <c r="S49" s="167">
        <v>0</v>
      </c>
      <c r="T49" s="167">
        <v>0</v>
      </c>
      <c r="U49" s="167">
        <v>0</v>
      </c>
      <c r="V49" s="167">
        <v>0</v>
      </c>
      <c r="W49" s="167">
        <v>0</v>
      </c>
      <c r="X49" s="167">
        <v>0</v>
      </c>
      <c r="Y49" s="167">
        <v>6734</v>
      </c>
      <c r="Z49" s="167">
        <v>0</v>
      </c>
      <c r="AA49" s="167">
        <v>0</v>
      </c>
      <c r="AB49" s="167">
        <v>0</v>
      </c>
      <c r="AC49" s="167">
        <v>0</v>
      </c>
      <c r="AD49" s="167">
        <v>0</v>
      </c>
      <c r="AE49" s="167">
        <v>0</v>
      </c>
      <c r="AF49" s="167">
        <v>0</v>
      </c>
      <c r="AG49" s="167">
        <v>0</v>
      </c>
      <c r="AH49" s="167">
        <v>0</v>
      </c>
      <c r="AI49" s="167">
        <v>0</v>
      </c>
      <c r="AJ49" s="167">
        <v>0</v>
      </c>
      <c r="AK49" s="167">
        <v>0</v>
      </c>
      <c r="AL49" s="167">
        <v>0</v>
      </c>
      <c r="AM49" s="167">
        <v>0</v>
      </c>
      <c r="AN49" s="167">
        <v>59093</v>
      </c>
      <c r="AO49" s="167">
        <v>11800565</v>
      </c>
      <c r="AP49" s="167">
        <v>0</v>
      </c>
      <c r="AQ49" s="167">
        <v>0</v>
      </c>
      <c r="AR49" s="167">
        <v>0</v>
      </c>
      <c r="AS49" s="167">
        <v>11800565</v>
      </c>
      <c r="AT49" s="167">
        <v>4224429</v>
      </c>
      <c r="AU49" s="167">
        <v>336183</v>
      </c>
      <c r="AV49" s="167">
        <v>241877</v>
      </c>
      <c r="AW49" s="167">
        <v>3</v>
      </c>
      <c r="AX49" s="167">
        <v>0</v>
      </c>
      <c r="AY49" s="167">
        <v>0</v>
      </c>
      <c r="AZ49" s="167">
        <v>0</v>
      </c>
      <c r="BA49" s="167">
        <v>0</v>
      </c>
      <c r="BB49" s="167">
        <v>7</v>
      </c>
      <c r="BC49" s="167">
        <v>4650</v>
      </c>
      <c r="BD49" s="167">
        <v>3275</v>
      </c>
      <c r="BE49" s="167">
        <v>0</v>
      </c>
      <c r="BF49" s="167">
        <v>0</v>
      </c>
      <c r="BG49" s="167">
        <v>0</v>
      </c>
      <c r="BH49" s="167">
        <v>0</v>
      </c>
      <c r="BI49" s="167">
        <v>0</v>
      </c>
      <c r="BJ49" s="167">
        <v>0</v>
      </c>
      <c r="BK49" s="167">
        <v>0</v>
      </c>
      <c r="BL49" s="167">
        <v>0</v>
      </c>
      <c r="BM49" s="167">
        <v>0</v>
      </c>
      <c r="BN49" s="167">
        <v>0</v>
      </c>
      <c r="BO49" s="167">
        <v>0</v>
      </c>
      <c r="BP49" s="167">
        <v>0</v>
      </c>
      <c r="BQ49" s="167">
        <v>0</v>
      </c>
      <c r="BR49" s="167">
        <v>0</v>
      </c>
      <c r="BS49" s="167">
        <v>0</v>
      </c>
      <c r="BT49" s="167">
        <v>0</v>
      </c>
      <c r="BU49" s="167">
        <v>0</v>
      </c>
      <c r="BV49" s="167">
        <v>0</v>
      </c>
      <c r="BW49" s="167">
        <v>0</v>
      </c>
      <c r="BX49" s="167">
        <v>0</v>
      </c>
      <c r="BY49" s="167">
        <v>0</v>
      </c>
      <c r="BZ49" s="167">
        <v>0</v>
      </c>
      <c r="CA49" s="167">
        <v>0</v>
      </c>
      <c r="CB49" s="167">
        <v>0</v>
      </c>
      <c r="CC49" s="167">
        <v>0</v>
      </c>
      <c r="CD49" s="167">
        <v>4810424</v>
      </c>
      <c r="CE49" s="167">
        <v>0</v>
      </c>
      <c r="CF49" s="167">
        <v>0</v>
      </c>
      <c r="CG49" s="167">
        <v>0</v>
      </c>
      <c r="CH49" s="167">
        <v>4810424</v>
      </c>
      <c r="CI49" s="166" t="e">
        <f t="shared" si="23"/>
        <v>#VALUE!</v>
      </c>
      <c r="CJ49" s="168">
        <f t="shared" si="23"/>
        <v>45473</v>
      </c>
      <c r="CK49" s="168">
        <f t="shared" si="23"/>
        <v>341.17</v>
      </c>
      <c r="CL49" s="168">
        <f t="shared" si="23"/>
        <v>10142008</v>
      </c>
      <c r="CM49" s="168">
        <f t="shared" si="23"/>
        <v>1013934</v>
      </c>
      <c r="CN49" s="168">
        <f t="shared" si="23"/>
        <v>241877</v>
      </c>
      <c r="CO49" s="168">
        <f t="shared" si="23"/>
        <v>1025</v>
      </c>
      <c r="CP49" s="168">
        <f t="shared" si="23"/>
        <v>37</v>
      </c>
      <c r="CQ49" s="168">
        <f t="shared" si="23"/>
        <v>0</v>
      </c>
      <c r="CR49" s="168">
        <f t="shared" si="23"/>
        <v>0</v>
      </c>
      <c r="CS49" s="168">
        <f t="shared" si="23"/>
        <v>0</v>
      </c>
      <c r="CT49" s="168">
        <f t="shared" si="23"/>
        <v>152473</v>
      </c>
      <c r="CU49" s="168">
        <f t="shared" si="23"/>
        <v>156317</v>
      </c>
      <c r="CV49" s="168">
        <f t="shared" si="23"/>
        <v>27067</v>
      </c>
      <c r="CW49" s="168">
        <f t="shared" si="23"/>
        <v>0</v>
      </c>
      <c r="CX49" s="168">
        <f t="shared" si="21"/>
        <v>0</v>
      </c>
      <c r="CY49" s="168">
        <f t="shared" si="19"/>
        <v>0</v>
      </c>
      <c r="CZ49" s="168">
        <f t="shared" si="16"/>
        <v>0</v>
      </c>
      <c r="DA49" s="168">
        <f t="shared" si="16"/>
        <v>0</v>
      </c>
      <c r="DB49" s="168">
        <f t="shared" si="16"/>
        <v>0</v>
      </c>
      <c r="DC49" s="168">
        <f t="shared" si="16"/>
        <v>0</v>
      </c>
      <c r="DD49" s="168">
        <f t="shared" si="16"/>
        <v>0</v>
      </c>
      <c r="DE49" s="168">
        <f t="shared" si="16"/>
        <v>0</v>
      </c>
      <c r="DF49" s="168">
        <f t="shared" si="16"/>
        <v>6734</v>
      </c>
      <c r="DG49" s="168">
        <f t="shared" si="16"/>
        <v>0</v>
      </c>
      <c r="DH49" s="168">
        <f t="shared" si="16"/>
        <v>0</v>
      </c>
      <c r="DI49" s="168">
        <f t="shared" si="16"/>
        <v>0</v>
      </c>
      <c r="DJ49" s="168">
        <f t="shared" si="16"/>
        <v>0</v>
      </c>
      <c r="DK49" s="168">
        <f t="shared" si="16"/>
        <v>0</v>
      </c>
      <c r="DL49" s="168">
        <f t="shared" si="16"/>
        <v>0</v>
      </c>
      <c r="DM49" s="168">
        <f t="shared" si="16"/>
        <v>0</v>
      </c>
      <c r="DN49" s="168">
        <f t="shared" si="16"/>
        <v>0</v>
      </c>
      <c r="DO49" s="168">
        <f t="shared" si="16"/>
        <v>0</v>
      </c>
      <c r="DP49" s="168">
        <f t="shared" si="25"/>
        <v>0</v>
      </c>
      <c r="DQ49" s="168">
        <f t="shared" si="25"/>
        <v>0</v>
      </c>
      <c r="DR49" s="168">
        <f t="shared" si="25"/>
        <v>0</v>
      </c>
      <c r="DS49" s="168">
        <f t="shared" si="25"/>
        <v>0</v>
      </c>
      <c r="DT49" s="168">
        <f t="shared" si="25"/>
        <v>0</v>
      </c>
      <c r="DU49" s="168">
        <f t="shared" si="25"/>
        <v>59093</v>
      </c>
      <c r="DV49" s="168">
        <f t="shared" si="25"/>
        <v>11800565</v>
      </c>
      <c r="DW49" s="168">
        <f t="shared" si="24"/>
        <v>0</v>
      </c>
      <c r="DX49" s="168">
        <f t="shared" si="20"/>
        <v>0</v>
      </c>
      <c r="DY49" s="168">
        <f t="shared" si="20"/>
        <v>0</v>
      </c>
      <c r="DZ49" s="168">
        <f t="shared" si="20"/>
        <v>11800565</v>
      </c>
      <c r="EA49" s="168">
        <f t="shared" si="20"/>
        <v>4224429</v>
      </c>
      <c r="EB49" s="168">
        <f t="shared" si="17"/>
        <v>336183</v>
      </c>
      <c r="EC49" s="168">
        <f t="shared" si="17"/>
        <v>241877</v>
      </c>
      <c r="ED49" s="168">
        <f t="shared" si="17"/>
        <v>3</v>
      </c>
      <c r="EE49" s="168">
        <f t="shared" si="17"/>
        <v>0</v>
      </c>
      <c r="EF49" s="168">
        <f t="shared" si="17"/>
        <v>0</v>
      </c>
      <c r="EG49" s="168">
        <f t="shared" si="17"/>
        <v>0</v>
      </c>
      <c r="EH49" s="168">
        <f t="shared" si="17"/>
        <v>0</v>
      </c>
      <c r="EI49" s="168">
        <f t="shared" si="17"/>
        <v>7</v>
      </c>
      <c r="EJ49" s="168">
        <f t="shared" si="17"/>
        <v>4650</v>
      </c>
      <c r="EK49" s="168">
        <f t="shared" si="17"/>
        <v>3275</v>
      </c>
      <c r="EL49" s="168">
        <f t="shared" si="17"/>
        <v>0</v>
      </c>
      <c r="EM49" s="168">
        <f t="shared" si="17"/>
        <v>0</v>
      </c>
      <c r="EN49" s="168">
        <f t="shared" si="17"/>
        <v>0</v>
      </c>
      <c r="EO49" s="168">
        <f t="shared" si="17"/>
        <v>0</v>
      </c>
      <c r="EP49" s="168">
        <f t="shared" si="17"/>
        <v>0</v>
      </c>
      <c r="EQ49" s="168">
        <f t="shared" si="17"/>
        <v>0</v>
      </c>
      <c r="ER49" s="168">
        <f t="shared" si="18"/>
        <v>0</v>
      </c>
      <c r="ES49" s="168">
        <f t="shared" si="18"/>
        <v>0</v>
      </c>
      <c r="ET49" s="168">
        <f t="shared" si="12"/>
        <v>0</v>
      </c>
      <c r="EU49" s="168">
        <f t="shared" si="7"/>
        <v>0</v>
      </c>
      <c r="EV49" s="168">
        <f t="shared" si="7"/>
        <v>0</v>
      </c>
      <c r="EW49" s="168">
        <f t="shared" si="7"/>
        <v>0</v>
      </c>
      <c r="EX49" s="168">
        <f t="shared" si="7"/>
        <v>0</v>
      </c>
      <c r="EY49" s="168">
        <f t="shared" si="22"/>
        <v>0</v>
      </c>
      <c r="EZ49" s="168">
        <f t="shared" si="22"/>
        <v>0</v>
      </c>
      <c r="FA49" s="168">
        <f t="shared" si="22"/>
        <v>0</v>
      </c>
      <c r="FB49" s="168">
        <f t="shared" si="22"/>
        <v>0</v>
      </c>
      <c r="FC49" s="168">
        <f t="shared" si="22"/>
        <v>0</v>
      </c>
      <c r="FD49" s="168">
        <f t="shared" si="22"/>
        <v>0</v>
      </c>
      <c r="FE49" s="168">
        <f t="shared" si="22"/>
        <v>0</v>
      </c>
      <c r="FF49" s="168">
        <f t="shared" si="22"/>
        <v>0</v>
      </c>
      <c r="FG49" s="168">
        <f t="shared" si="22"/>
        <v>0</v>
      </c>
      <c r="FH49" s="168">
        <f t="shared" si="22"/>
        <v>0</v>
      </c>
      <c r="FI49" s="168">
        <f t="shared" si="22"/>
        <v>0</v>
      </c>
      <c r="FJ49" s="168">
        <f t="shared" si="22"/>
        <v>0</v>
      </c>
      <c r="FK49" s="168">
        <f t="shared" si="22"/>
        <v>4810424</v>
      </c>
      <c r="FL49" s="168">
        <f t="shared" si="15"/>
        <v>0</v>
      </c>
      <c r="FM49" s="168">
        <f t="shared" si="15"/>
        <v>0</v>
      </c>
      <c r="FN49" s="168">
        <f t="shared" si="15"/>
        <v>0</v>
      </c>
    </row>
    <row r="50" spans="1:170" ht="13.8" x14ac:dyDescent="0.25">
      <c r="A50" s="163" t="s">
        <v>190</v>
      </c>
      <c r="B50" s="169"/>
      <c r="C50" s="164">
        <v>45473</v>
      </c>
      <c r="D50" s="170">
        <v>0</v>
      </c>
      <c r="E50" s="167">
        <v>17040565</v>
      </c>
      <c r="F50" s="167">
        <v>0</v>
      </c>
      <c r="G50" s="167">
        <v>0</v>
      </c>
      <c r="H50" s="167">
        <v>0</v>
      </c>
      <c r="I50" s="167">
        <v>0</v>
      </c>
      <c r="J50" s="167">
        <v>0</v>
      </c>
      <c r="K50" s="167">
        <v>0</v>
      </c>
      <c r="L50" s="167">
        <v>0</v>
      </c>
      <c r="M50" s="167">
        <v>0</v>
      </c>
      <c r="N50" s="167">
        <v>0</v>
      </c>
      <c r="O50" s="167">
        <v>0</v>
      </c>
      <c r="P50" s="167">
        <v>0</v>
      </c>
      <c r="Q50" s="167">
        <v>23418</v>
      </c>
      <c r="R50" s="167">
        <v>0</v>
      </c>
      <c r="S50" s="167">
        <v>0</v>
      </c>
      <c r="T50" s="167">
        <v>0</v>
      </c>
      <c r="U50" s="167">
        <v>0</v>
      </c>
      <c r="V50" s="167">
        <v>0</v>
      </c>
      <c r="W50" s="167">
        <v>0</v>
      </c>
      <c r="X50" s="167">
        <v>129289</v>
      </c>
      <c r="Y50" s="167">
        <v>0</v>
      </c>
      <c r="Z50" s="167">
        <v>0</v>
      </c>
      <c r="AA50" s="167">
        <v>0</v>
      </c>
      <c r="AB50" s="167">
        <v>0</v>
      </c>
      <c r="AC50" s="167">
        <v>0</v>
      </c>
      <c r="AD50" s="167">
        <v>904</v>
      </c>
      <c r="AE50" s="167">
        <v>1447737</v>
      </c>
      <c r="AF50" s="167">
        <v>0</v>
      </c>
      <c r="AG50" s="167">
        <v>0</v>
      </c>
      <c r="AH50" s="167">
        <v>996848</v>
      </c>
      <c r="AI50" s="167">
        <v>1078017</v>
      </c>
      <c r="AJ50" s="167">
        <v>1024342</v>
      </c>
      <c r="AK50" s="167">
        <v>532802</v>
      </c>
      <c r="AL50" s="167">
        <v>-3870</v>
      </c>
      <c r="AM50" s="167">
        <v>0</v>
      </c>
      <c r="AN50" s="167">
        <v>0</v>
      </c>
      <c r="AO50" s="167">
        <v>22270052</v>
      </c>
      <c r="AP50" s="167">
        <v>0</v>
      </c>
      <c r="AQ50" s="167">
        <v>0</v>
      </c>
      <c r="AR50" s="167">
        <v>0</v>
      </c>
      <c r="AS50" s="167">
        <v>22270052</v>
      </c>
      <c r="AT50" s="167">
        <v>3066064</v>
      </c>
      <c r="AU50" s="167">
        <v>0</v>
      </c>
      <c r="AV50" s="167">
        <v>0</v>
      </c>
      <c r="AW50" s="167">
        <v>0</v>
      </c>
      <c r="AX50" s="167">
        <v>0</v>
      </c>
      <c r="AY50" s="167">
        <v>0</v>
      </c>
      <c r="AZ50" s="167">
        <v>0</v>
      </c>
      <c r="BA50" s="167">
        <v>0</v>
      </c>
      <c r="BB50" s="167">
        <v>0</v>
      </c>
      <c r="BC50" s="167">
        <v>0</v>
      </c>
      <c r="BD50" s="167">
        <v>0</v>
      </c>
      <c r="BE50" s="167">
        <v>0</v>
      </c>
      <c r="BF50" s="167">
        <v>23418</v>
      </c>
      <c r="BG50" s="167">
        <v>0</v>
      </c>
      <c r="BH50" s="167">
        <v>0</v>
      </c>
      <c r="BI50" s="167">
        <v>0</v>
      </c>
      <c r="BJ50" s="167">
        <v>0</v>
      </c>
      <c r="BK50" s="167">
        <v>0</v>
      </c>
      <c r="BL50" s="167">
        <v>0</v>
      </c>
      <c r="BM50" s="167">
        <v>0</v>
      </c>
      <c r="BN50" s="167">
        <v>0</v>
      </c>
      <c r="BO50" s="167">
        <v>0</v>
      </c>
      <c r="BP50" s="167">
        <v>0</v>
      </c>
      <c r="BQ50" s="167">
        <v>0</v>
      </c>
      <c r="BR50" s="167">
        <v>0</v>
      </c>
      <c r="BS50" s="167">
        <v>0</v>
      </c>
      <c r="BT50" s="167">
        <v>0</v>
      </c>
      <c r="BU50" s="167">
        <v>0</v>
      </c>
      <c r="BV50" s="167">
        <v>0</v>
      </c>
      <c r="BW50" s="167">
        <v>0</v>
      </c>
      <c r="BX50" s="167">
        <v>0</v>
      </c>
      <c r="BY50" s="167">
        <v>0</v>
      </c>
      <c r="BZ50" s="167">
        <v>0</v>
      </c>
      <c r="CA50" s="167">
        <v>0</v>
      </c>
      <c r="CB50" s="167">
        <v>0</v>
      </c>
      <c r="CC50" s="167">
        <v>0</v>
      </c>
      <c r="CD50" s="167">
        <v>3089482</v>
      </c>
      <c r="CE50" s="167">
        <v>0</v>
      </c>
      <c r="CF50" s="167">
        <v>0</v>
      </c>
      <c r="CG50" s="167">
        <v>0</v>
      </c>
      <c r="CH50" s="167">
        <v>3089482</v>
      </c>
      <c r="CI50" s="166">
        <f t="shared" si="23"/>
        <v>0</v>
      </c>
      <c r="CJ50" s="168">
        <f t="shared" si="23"/>
        <v>45473</v>
      </c>
      <c r="CK50" s="168">
        <f t="shared" si="23"/>
        <v>0</v>
      </c>
      <c r="CL50" s="168">
        <f t="shared" si="23"/>
        <v>17040565</v>
      </c>
      <c r="CM50" s="168">
        <f t="shared" si="23"/>
        <v>0</v>
      </c>
      <c r="CN50" s="168">
        <f t="shared" si="23"/>
        <v>0</v>
      </c>
      <c r="CO50" s="168">
        <f t="shared" si="23"/>
        <v>0</v>
      </c>
      <c r="CP50" s="168">
        <f t="shared" si="23"/>
        <v>0</v>
      </c>
      <c r="CQ50" s="168">
        <f t="shared" si="23"/>
        <v>0</v>
      </c>
      <c r="CR50" s="168">
        <f t="shared" si="23"/>
        <v>0</v>
      </c>
      <c r="CS50" s="168">
        <f t="shared" si="23"/>
        <v>0</v>
      </c>
      <c r="CT50" s="168">
        <f t="shared" si="23"/>
        <v>0</v>
      </c>
      <c r="CU50" s="168">
        <f t="shared" si="23"/>
        <v>0</v>
      </c>
      <c r="CV50" s="168">
        <f t="shared" si="23"/>
        <v>0</v>
      </c>
      <c r="CW50" s="168">
        <f t="shared" si="23"/>
        <v>0</v>
      </c>
      <c r="CX50" s="168">
        <f t="shared" si="21"/>
        <v>23418</v>
      </c>
      <c r="CY50" s="168">
        <f t="shared" si="19"/>
        <v>0</v>
      </c>
      <c r="CZ50" s="168">
        <f t="shared" si="16"/>
        <v>0</v>
      </c>
      <c r="DA50" s="168">
        <f t="shared" si="16"/>
        <v>0</v>
      </c>
      <c r="DB50" s="168">
        <f t="shared" si="16"/>
        <v>0</v>
      </c>
      <c r="DC50" s="168">
        <f t="shared" si="16"/>
        <v>0</v>
      </c>
      <c r="DD50" s="168">
        <f t="shared" si="16"/>
        <v>0</v>
      </c>
      <c r="DE50" s="168">
        <f t="shared" si="16"/>
        <v>129289</v>
      </c>
      <c r="DF50" s="168">
        <f t="shared" si="16"/>
        <v>0</v>
      </c>
      <c r="DG50" s="168">
        <f t="shared" si="16"/>
        <v>0</v>
      </c>
      <c r="DH50" s="168">
        <f t="shared" si="16"/>
        <v>0</v>
      </c>
      <c r="DI50" s="168">
        <f t="shared" si="16"/>
        <v>0</v>
      </c>
      <c r="DJ50" s="168">
        <f t="shared" si="16"/>
        <v>0</v>
      </c>
      <c r="DK50" s="168">
        <f t="shared" si="16"/>
        <v>904</v>
      </c>
      <c r="DL50" s="168">
        <f t="shared" si="16"/>
        <v>1447737</v>
      </c>
      <c r="DM50" s="168">
        <f t="shared" si="16"/>
        <v>0</v>
      </c>
      <c r="DN50" s="168">
        <f t="shared" si="16"/>
        <v>0</v>
      </c>
      <c r="DO50" s="168">
        <f t="shared" si="16"/>
        <v>996848</v>
      </c>
      <c r="DP50" s="168">
        <f t="shared" si="25"/>
        <v>1078017</v>
      </c>
      <c r="DQ50" s="168">
        <f t="shared" si="25"/>
        <v>1024342</v>
      </c>
      <c r="DR50" s="168">
        <f t="shared" si="25"/>
        <v>532802</v>
      </c>
      <c r="DS50" s="168">
        <f t="shared" si="25"/>
        <v>-3870</v>
      </c>
      <c r="DT50" s="168">
        <f t="shared" si="25"/>
        <v>0</v>
      </c>
      <c r="DU50" s="168">
        <f t="shared" si="25"/>
        <v>0</v>
      </c>
      <c r="DV50" s="168">
        <f t="shared" si="25"/>
        <v>22270052</v>
      </c>
      <c r="DW50" s="168">
        <f t="shared" si="24"/>
        <v>0</v>
      </c>
      <c r="DX50" s="168">
        <f t="shared" si="20"/>
        <v>0</v>
      </c>
      <c r="DY50" s="168">
        <f t="shared" si="20"/>
        <v>0</v>
      </c>
      <c r="DZ50" s="168">
        <f t="shared" si="20"/>
        <v>22270052</v>
      </c>
      <c r="EA50" s="168">
        <f t="shared" si="20"/>
        <v>3066064</v>
      </c>
      <c r="EB50" s="168">
        <f t="shared" si="17"/>
        <v>0</v>
      </c>
      <c r="EC50" s="168">
        <f t="shared" si="17"/>
        <v>0</v>
      </c>
      <c r="ED50" s="168">
        <f t="shared" si="17"/>
        <v>0</v>
      </c>
      <c r="EE50" s="168">
        <f t="shared" si="17"/>
        <v>0</v>
      </c>
      <c r="EF50" s="168">
        <f t="shared" si="17"/>
        <v>0</v>
      </c>
      <c r="EG50" s="168">
        <f t="shared" si="17"/>
        <v>0</v>
      </c>
      <c r="EH50" s="168">
        <f t="shared" si="17"/>
        <v>0</v>
      </c>
      <c r="EI50" s="168">
        <f t="shared" si="17"/>
        <v>0</v>
      </c>
      <c r="EJ50" s="168">
        <f t="shared" si="17"/>
        <v>0</v>
      </c>
      <c r="EK50" s="168">
        <f t="shared" si="17"/>
        <v>0</v>
      </c>
      <c r="EL50" s="168">
        <f t="shared" si="17"/>
        <v>0</v>
      </c>
      <c r="EM50" s="168">
        <f t="shared" si="17"/>
        <v>23418</v>
      </c>
      <c r="EN50" s="168">
        <f t="shared" si="17"/>
        <v>0</v>
      </c>
      <c r="EO50" s="168">
        <f t="shared" si="17"/>
        <v>0</v>
      </c>
      <c r="EP50" s="168">
        <f t="shared" si="17"/>
        <v>0</v>
      </c>
      <c r="EQ50" s="168">
        <f t="shared" si="17"/>
        <v>0</v>
      </c>
      <c r="ER50" s="168">
        <f t="shared" si="18"/>
        <v>0</v>
      </c>
      <c r="ES50" s="168">
        <f t="shared" si="18"/>
        <v>0</v>
      </c>
      <c r="ET50" s="168">
        <f t="shared" si="12"/>
        <v>0</v>
      </c>
      <c r="EU50" s="168">
        <f t="shared" si="7"/>
        <v>0</v>
      </c>
      <c r="EV50" s="168">
        <f t="shared" si="7"/>
        <v>0</v>
      </c>
      <c r="EW50" s="168">
        <f t="shared" si="7"/>
        <v>0</v>
      </c>
      <c r="EX50" s="168">
        <f t="shared" si="7"/>
        <v>0</v>
      </c>
      <c r="EY50" s="168">
        <f t="shared" si="22"/>
        <v>0</v>
      </c>
      <c r="EZ50" s="168">
        <f t="shared" si="22"/>
        <v>0</v>
      </c>
      <c r="FA50" s="168">
        <f t="shared" si="22"/>
        <v>0</v>
      </c>
      <c r="FB50" s="168">
        <f t="shared" si="22"/>
        <v>0</v>
      </c>
      <c r="FC50" s="168">
        <f t="shared" si="22"/>
        <v>0</v>
      </c>
      <c r="FD50" s="168">
        <f t="shared" si="22"/>
        <v>0</v>
      </c>
      <c r="FE50" s="168">
        <f t="shared" si="22"/>
        <v>0</v>
      </c>
      <c r="FF50" s="168">
        <f t="shared" si="22"/>
        <v>0</v>
      </c>
      <c r="FG50" s="168">
        <f t="shared" si="22"/>
        <v>0</v>
      </c>
      <c r="FH50" s="168">
        <f t="shared" si="22"/>
        <v>0</v>
      </c>
      <c r="FI50" s="168">
        <f t="shared" si="22"/>
        <v>0</v>
      </c>
      <c r="FJ50" s="168">
        <f t="shared" si="22"/>
        <v>0</v>
      </c>
      <c r="FK50" s="168">
        <f t="shared" si="22"/>
        <v>3089482</v>
      </c>
      <c r="FL50" s="168">
        <f t="shared" si="15"/>
        <v>0</v>
      </c>
      <c r="FM50" s="168">
        <f t="shared" si="15"/>
        <v>0</v>
      </c>
      <c r="FN50" s="168">
        <f t="shared" si="15"/>
        <v>0</v>
      </c>
    </row>
    <row r="51" spans="1:170" ht="13.8" x14ac:dyDescent="0.25">
      <c r="A51" s="163" t="s">
        <v>191</v>
      </c>
      <c r="B51" s="163" t="s">
        <v>139</v>
      </c>
      <c r="C51" s="164">
        <v>45473</v>
      </c>
      <c r="D51" s="170">
        <v>0</v>
      </c>
      <c r="E51" s="167">
        <v>17033503</v>
      </c>
      <c r="F51" s="167">
        <v>887095</v>
      </c>
      <c r="G51" s="167">
        <v>765999</v>
      </c>
      <c r="H51" s="167">
        <v>0</v>
      </c>
      <c r="I51" s="167">
        <v>0</v>
      </c>
      <c r="J51" s="167">
        <v>0</v>
      </c>
      <c r="K51" s="167">
        <v>0</v>
      </c>
      <c r="L51" s="167">
        <v>0</v>
      </c>
      <c r="M51" s="167">
        <v>0</v>
      </c>
      <c r="N51" s="167">
        <v>0</v>
      </c>
      <c r="O51" s="167">
        <v>0</v>
      </c>
      <c r="P51" s="167">
        <v>0</v>
      </c>
      <c r="Q51" s="167">
        <v>0</v>
      </c>
      <c r="R51" s="167">
        <v>0</v>
      </c>
      <c r="S51" s="167">
        <v>0</v>
      </c>
      <c r="T51" s="167">
        <v>0</v>
      </c>
      <c r="U51" s="167">
        <v>0</v>
      </c>
      <c r="V51" s="167">
        <v>909</v>
      </c>
      <c r="W51" s="167">
        <v>0</v>
      </c>
      <c r="X51" s="167">
        <v>132710</v>
      </c>
      <c r="Y51" s="167">
        <v>0</v>
      </c>
      <c r="Z51" s="167">
        <v>0</v>
      </c>
      <c r="AA51" s="167">
        <v>0</v>
      </c>
      <c r="AB51" s="167">
        <v>0</v>
      </c>
      <c r="AC51" s="167">
        <v>0</v>
      </c>
      <c r="AD51" s="167">
        <v>575</v>
      </c>
      <c r="AE51" s="167">
        <v>0</v>
      </c>
      <c r="AF51" s="167">
        <v>0</v>
      </c>
      <c r="AG51" s="167">
        <v>0</v>
      </c>
      <c r="AH51" s="167">
        <v>0</v>
      </c>
      <c r="AI51" s="167">
        <v>0</v>
      </c>
      <c r="AJ51" s="167">
        <v>607719</v>
      </c>
      <c r="AK51" s="167">
        <v>111685</v>
      </c>
      <c r="AL51" s="167">
        <v>0</v>
      </c>
      <c r="AM51" s="167">
        <v>0</v>
      </c>
      <c r="AN51" s="167">
        <v>45528</v>
      </c>
      <c r="AO51" s="167">
        <v>19585723</v>
      </c>
      <c r="AP51" s="167">
        <v>0</v>
      </c>
      <c r="AQ51" s="167">
        <v>0</v>
      </c>
      <c r="AR51" s="167">
        <v>0</v>
      </c>
      <c r="AS51" s="167">
        <v>19585723</v>
      </c>
      <c r="AT51" s="167">
        <v>-626815</v>
      </c>
      <c r="AU51" s="167">
        <v>887095</v>
      </c>
      <c r="AV51" s="167">
        <v>765999</v>
      </c>
      <c r="AW51" s="167">
        <v>0</v>
      </c>
      <c r="AX51" s="167">
        <v>0</v>
      </c>
      <c r="AY51" s="167">
        <v>0</v>
      </c>
      <c r="AZ51" s="167">
        <v>0</v>
      </c>
      <c r="BA51" s="167">
        <v>0</v>
      </c>
      <c r="BB51" s="167">
        <v>0</v>
      </c>
      <c r="BC51" s="167">
        <v>0</v>
      </c>
      <c r="BD51" s="167">
        <v>0</v>
      </c>
      <c r="BE51" s="167">
        <v>0</v>
      </c>
      <c r="BF51" s="167">
        <v>0</v>
      </c>
      <c r="BG51" s="167">
        <v>0</v>
      </c>
      <c r="BH51" s="167">
        <v>0</v>
      </c>
      <c r="BI51" s="167">
        <v>0</v>
      </c>
      <c r="BJ51" s="167">
        <v>0</v>
      </c>
      <c r="BK51" s="167">
        <v>909</v>
      </c>
      <c r="BL51" s="167">
        <v>0</v>
      </c>
      <c r="BM51" s="167">
        <v>62456</v>
      </c>
      <c r="BN51" s="167">
        <v>0</v>
      </c>
      <c r="BO51" s="167">
        <v>0</v>
      </c>
      <c r="BP51" s="167">
        <v>0</v>
      </c>
      <c r="BQ51" s="167">
        <v>0</v>
      </c>
      <c r="BR51" s="167">
        <v>0</v>
      </c>
      <c r="BS51" s="167">
        <v>575</v>
      </c>
      <c r="BT51" s="167">
        <v>0</v>
      </c>
      <c r="BU51" s="167">
        <v>0</v>
      </c>
      <c r="BV51" s="167">
        <v>0</v>
      </c>
      <c r="BW51" s="167">
        <v>0</v>
      </c>
      <c r="BX51" s="167">
        <v>0</v>
      </c>
      <c r="BY51" s="167">
        <v>0</v>
      </c>
      <c r="BZ51" s="167">
        <v>0</v>
      </c>
      <c r="CA51" s="167">
        <v>0</v>
      </c>
      <c r="CB51" s="167">
        <v>0</v>
      </c>
      <c r="CC51" s="167">
        <v>11433</v>
      </c>
      <c r="CD51" s="167">
        <v>1101652</v>
      </c>
      <c r="CE51" s="167">
        <v>0</v>
      </c>
      <c r="CF51" s="167">
        <v>0</v>
      </c>
      <c r="CG51" s="167">
        <v>0</v>
      </c>
      <c r="CH51" s="167">
        <v>1101652</v>
      </c>
      <c r="CI51" s="166" t="e">
        <f t="shared" si="23"/>
        <v>#VALUE!</v>
      </c>
      <c r="CJ51" s="168">
        <f t="shared" si="23"/>
        <v>45473</v>
      </c>
      <c r="CK51" s="168">
        <f t="shared" si="23"/>
        <v>0</v>
      </c>
      <c r="CL51" s="168">
        <f t="shared" si="23"/>
        <v>17033503</v>
      </c>
      <c r="CM51" s="168">
        <f t="shared" si="23"/>
        <v>887095</v>
      </c>
      <c r="CN51" s="168">
        <f t="shared" si="23"/>
        <v>765999</v>
      </c>
      <c r="CO51" s="168">
        <f t="shared" si="23"/>
        <v>0</v>
      </c>
      <c r="CP51" s="168">
        <f t="shared" si="23"/>
        <v>0</v>
      </c>
      <c r="CQ51" s="168">
        <f t="shared" si="23"/>
        <v>0</v>
      </c>
      <c r="CR51" s="168">
        <f t="shared" si="23"/>
        <v>0</v>
      </c>
      <c r="CS51" s="168">
        <f t="shared" si="23"/>
        <v>0</v>
      </c>
      <c r="CT51" s="168">
        <f t="shared" si="23"/>
        <v>0</v>
      </c>
      <c r="CU51" s="168">
        <f t="shared" si="23"/>
        <v>0</v>
      </c>
      <c r="CV51" s="168">
        <f t="shared" si="23"/>
        <v>0</v>
      </c>
      <c r="CW51" s="168">
        <f t="shared" si="23"/>
        <v>0</v>
      </c>
      <c r="CX51" s="168">
        <f t="shared" si="21"/>
        <v>0</v>
      </c>
      <c r="CY51" s="168">
        <f t="shared" si="19"/>
        <v>0</v>
      </c>
      <c r="CZ51" s="168">
        <f t="shared" si="16"/>
        <v>0</v>
      </c>
      <c r="DA51" s="168">
        <f t="shared" si="16"/>
        <v>0</v>
      </c>
      <c r="DB51" s="168">
        <f t="shared" si="16"/>
        <v>0</v>
      </c>
      <c r="DC51" s="168">
        <f t="shared" si="16"/>
        <v>909</v>
      </c>
      <c r="DD51" s="168">
        <f t="shared" si="16"/>
        <v>0</v>
      </c>
      <c r="DE51" s="168">
        <f t="shared" si="16"/>
        <v>132710</v>
      </c>
      <c r="DF51" s="168">
        <f t="shared" si="16"/>
        <v>0</v>
      </c>
      <c r="DG51" s="168">
        <f t="shared" si="16"/>
        <v>0</v>
      </c>
      <c r="DH51" s="168">
        <f t="shared" si="16"/>
        <v>0</v>
      </c>
      <c r="DI51" s="168">
        <f t="shared" si="16"/>
        <v>0</v>
      </c>
      <c r="DJ51" s="168">
        <f t="shared" si="16"/>
        <v>0</v>
      </c>
      <c r="DK51" s="168">
        <f t="shared" si="16"/>
        <v>575</v>
      </c>
      <c r="DL51" s="168">
        <f t="shared" si="16"/>
        <v>0</v>
      </c>
      <c r="DM51" s="168">
        <f t="shared" si="16"/>
        <v>0</v>
      </c>
      <c r="DN51" s="168">
        <f t="shared" si="16"/>
        <v>0</v>
      </c>
      <c r="DO51" s="168">
        <f t="shared" si="16"/>
        <v>0</v>
      </c>
      <c r="DP51" s="168">
        <f t="shared" si="25"/>
        <v>0</v>
      </c>
      <c r="DQ51" s="168">
        <f t="shared" si="25"/>
        <v>607719</v>
      </c>
      <c r="DR51" s="168">
        <f t="shared" si="25"/>
        <v>111685</v>
      </c>
      <c r="DS51" s="168">
        <f t="shared" si="25"/>
        <v>0</v>
      </c>
      <c r="DT51" s="168">
        <f t="shared" si="25"/>
        <v>0</v>
      </c>
      <c r="DU51" s="168">
        <f t="shared" si="25"/>
        <v>45528</v>
      </c>
      <c r="DV51" s="168">
        <f t="shared" si="25"/>
        <v>19585723</v>
      </c>
      <c r="DW51" s="168">
        <f t="shared" si="24"/>
        <v>0</v>
      </c>
      <c r="DX51" s="168">
        <f t="shared" si="20"/>
        <v>0</v>
      </c>
      <c r="DY51" s="168">
        <f t="shared" si="20"/>
        <v>0</v>
      </c>
      <c r="DZ51" s="168">
        <f t="shared" si="20"/>
        <v>19585723</v>
      </c>
      <c r="EA51" s="168">
        <f t="shared" si="20"/>
        <v>-626815</v>
      </c>
      <c r="EB51" s="168">
        <f t="shared" si="17"/>
        <v>887095</v>
      </c>
      <c r="EC51" s="168">
        <f t="shared" si="17"/>
        <v>765999</v>
      </c>
      <c r="ED51" s="168">
        <f t="shared" si="17"/>
        <v>0</v>
      </c>
      <c r="EE51" s="168">
        <f t="shared" si="17"/>
        <v>0</v>
      </c>
      <c r="EF51" s="168">
        <f t="shared" si="17"/>
        <v>0</v>
      </c>
      <c r="EG51" s="168">
        <f t="shared" si="17"/>
        <v>0</v>
      </c>
      <c r="EH51" s="168">
        <f t="shared" si="17"/>
        <v>0</v>
      </c>
      <c r="EI51" s="168">
        <f t="shared" si="17"/>
        <v>0</v>
      </c>
      <c r="EJ51" s="168">
        <f t="shared" si="17"/>
        <v>0</v>
      </c>
      <c r="EK51" s="168">
        <f t="shared" si="17"/>
        <v>0</v>
      </c>
      <c r="EL51" s="168">
        <f t="shared" si="17"/>
        <v>0</v>
      </c>
      <c r="EM51" s="168">
        <f t="shared" si="17"/>
        <v>0</v>
      </c>
      <c r="EN51" s="168">
        <f t="shared" si="17"/>
        <v>0</v>
      </c>
      <c r="EO51" s="168">
        <f t="shared" si="17"/>
        <v>0</v>
      </c>
      <c r="EP51" s="168">
        <f t="shared" si="17"/>
        <v>0</v>
      </c>
      <c r="EQ51" s="168">
        <f t="shared" si="17"/>
        <v>0</v>
      </c>
      <c r="ER51" s="168">
        <f t="shared" si="18"/>
        <v>909</v>
      </c>
      <c r="ES51" s="168">
        <f t="shared" si="18"/>
        <v>0</v>
      </c>
      <c r="ET51" s="168">
        <f t="shared" si="12"/>
        <v>62456</v>
      </c>
      <c r="EU51" s="168">
        <f t="shared" si="7"/>
        <v>0</v>
      </c>
      <c r="EV51" s="168">
        <f t="shared" si="7"/>
        <v>0</v>
      </c>
      <c r="EW51" s="168">
        <f t="shared" si="7"/>
        <v>0</v>
      </c>
      <c r="EX51" s="168">
        <f t="shared" si="7"/>
        <v>0</v>
      </c>
      <c r="EY51" s="168">
        <f t="shared" si="22"/>
        <v>0</v>
      </c>
      <c r="EZ51" s="168">
        <f t="shared" si="22"/>
        <v>575</v>
      </c>
      <c r="FA51" s="168">
        <f t="shared" si="22"/>
        <v>0</v>
      </c>
      <c r="FB51" s="168">
        <f t="shared" si="22"/>
        <v>0</v>
      </c>
      <c r="FC51" s="168">
        <f t="shared" si="22"/>
        <v>0</v>
      </c>
      <c r="FD51" s="168">
        <f t="shared" si="22"/>
        <v>0</v>
      </c>
      <c r="FE51" s="168">
        <f t="shared" si="22"/>
        <v>0</v>
      </c>
      <c r="FF51" s="168">
        <f t="shared" si="22"/>
        <v>0</v>
      </c>
      <c r="FG51" s="168">
        <f t="shared" si="22"/>
        <v>0</v>
      </c>
      <c r="FH51" s="168">
        <f t="shared" si="22"/>
        <v>0</v>
      </c>
      <c r="FI51" s="168">
        <f t="shared" si="22"/>
        <v>0</v>
      </c>
      <c r="FJ51" s="168">
        <f t="shared" si="22"/>
        <v>11433</v>
      </c>
      <c r="FK51" s="168">
        <f t="shared" si="22"/>
        <v>1101652</v>
      </c>
      <c r="FL51" s="168">
        <f t="shared" si="15"/>
        <v>0</v>
      </c>
      <c r="FM51" s="168">
        <f t="shared" si="15"/>
        <v>0</v>
      </c>
      <c r="FN51" s="168">
        <f t="shared" si="15"/>
        <v>0</v>
      </c>
    </row>
    <row r="52" spans="1:170" ht="13.8" x14ac:dyDescent="0.25">
      <c r="A52" s="163" t="s">
        <v>192</v>
      </c>
      <c r="B52" s="169"/>
      <c r="C52" s="164">
        <v>45473</v>
      </c>
      <c r="D52" s="170">
        <v>0</v>
      </c>
      <c r="E52" s="167">
        <v>14548677</v>
      </c>
      <c r="F52" s="167">
        <v>0</v>
      </c>
      <c r="G52" s="167">
        <v>0</v>
      </c>
      <c r="H52" s="167">
        <v>0</v>
      </c>
      <c r="I52" s="167">
        <v>0</v>
      </c>
      <c r="J52" s="167">
        <v>0</v>
      </c>
      <c r="K52" s="167">
        <v>0</v>
      </c>
      <c r="L52" s="167">
        <v>0</v>
      </c>
      <c r="M52" s="167">
        <v>0</v>
      </c>
      <c r="N52" s="167">
        <v>0</v>
      </c>
      <c r="O52" s="167">
        <v>0</v>
      </c>
      <c r="P52" s="167">
        <v>0</v>
      </c>
      <c r="Q52" s="167">
        <v>0</v>
      </c>
      <c r="R52" s="167">
        <v>0</v>
      </c>
      <c r="S52" s="167">
        <v>0</v>
      </c>
      <c r="T52" s="167">
        <v>123735</v>
      </c>
      <c r="U52" s="167">
        <v>0</v>
      </c>
      <c r="V52" s="167">
        <v>0</v>
      </c>
      <c r="W52" s="167">
        <v>0</v>
      </c>
      <c r="X52" s="167">
        <v>172182</v>
      </c>
      <c r="Y52" s="167">
        <v>0</v>
      </c>
      <c r="Z52" s="167">
        <v>0</v>
      </c>
      <c r="AA52" s="167">
        <v>0</v>
      </c>
      <c r="AB52" s="167">
        <v>0</v>
      </c>
      <c r="AC52" s="167">
        <v>0</v>
      </c>
      <c r="AD52" s="167">
        <v>465721</v>
      </c>
      <c r="AE52" s="167">
        <v>87587</v>
      </c>
      <c r="AF52" s="167">
        <v>0</v>
      </c>
      <c r="AG52" s="167">
        <v>0</v>
      </c>
      <c r="AH52" s="167">
        <v>0</v>
      </c>
      <c r="AI52" s="167">
        <v>0</v>
      </c>
      <c r="AJ52" s="167">
        <v>596266</v>
      </c>
      <c r="AK52" s="167">
        <v>0</v>
      </c>
      <c r="AL52" s="167">
        <v>1015</v>
      </c>
      <c r="AM52" s="167">
        <v>0</v>
      </c>
      <c r="AN52" s="167">
        <v>882255</v>
      </c>
      <c r="AO52" s="167">
        <v>16877438</v>
      </c>
      <c r="AP52" s="167">
        <v>0</v>
      </c>
      <c r="AQ52" s="167">
        <v>0</v>
      </c>
      <c r="AR52" s="167">
        <v>0</v>
      </c>
      <c r="AS52" s="167">
        <v>16877438</v>
      </c>
      <c r="AT52" s="167">
        <v>8655053</v>
      </c>
      <c r="AU52" s="167">
        <v>0</v>
      </c>
      <c r="AV52" s="167">
        <v>0</v>
      </c>
      <c r="AW52" s="167">
        <v>0</v>
      </c>
      <c r="AX52" s="167">
        <v>0</v>
      </c>
      <c r="AY52" s="167">
        <v>0</v>
      </c>
      <c r="AZ52" s="167">
        <v>0</v>
      </c>
      <c r="BA52" s="167">
        <v>0</v>
      </c>
      <c r="BB52" s="167">
        <v>0</v>
      </c>
      <c r="BC52" s="167">
        <v>0</v>
      </c>
      <c r="BD52" s="167">
        <v>0</v>
      </c>
      <c r="BE52" s="167">
        <v>0</v>
      </c>
      <c r="BF52" s="167">
        <v>0</v>
      </c>
      <c r="BG52" s="167">
        <v>0</v>
      </c>
      <c r="BH52" s="167">
        <v>0</v>
      </c>
      <c r="BI52" s="167">
        <v>0</v>
      </c>
      <c r="BJ52" s="167">
        <v>0</v>
      </c>
      <c r="BK52" s="167">
        <v>0</v>
      </c>
      <c r="BL52" s="167">
        <v>0</v>
      </c>
      <c r="BM52" s="167">
        <v>0</v>
      </c>
      <c r="BN52" s="167">
        <v>0</v>
      </c>
      <c r="BO52" s="167">
        <v>0</v>
      </c>
      <c r="BP52" s="167">
        <v>0</v>
      </c>
      <c r="BQ52" s="167">
        <v>0</v>
      </c>
      <c r="BR52" s="167">
        <v>0</v>
      </c>
      <c r="BS52" s="167">
        <v>0</v>
      </c>
      <c r="BT52" s="167">
        <v>0</v>
      </c>
      <c r="BU52" s="167">
        <v>0</v>
      </c>
      <c r="BV52" s="167">
        <v>0</v>
      </c>
      <c r="BW52" s="167">
        <v>0</v>
      </c>
      <c r="BX52" s="167">
        <v>0</v>
      </c>
      <c r="BY52" s="167">
        <v>0</v>
      </c>
      <c r="BZ52" s="167">
        <v>0</v>
      </c>
      <c r="CA52" s="167">
        <v>0</v>
      </c>
      <c r="CB52" s="167">
        <v>0</v>
      </c>
      <c r="CC52" s="167">
        <v>0</v>
      </c>
      <c r="CD52" s="167">
        <v>8655053</v>
      </c>
      <c r="CE52" s="167">
        <v>0</v>
      </c>
      <c r="CF52" s="167">
        <v>0</v>
      </c>
      <c r="CG52" s="167">
        <v>0</v>
      </c>
      <c r="CH52" s="167">
        <v>8655053</v>
      </c>
      <c r="CI52" s="166">
        <f t="shared" si="23"/>
        <v>0</v>
      </c>
      <c r="CJ52" s="168">
        <f t="shared" si="23"/>
        <v>45473</v>
      </c>
      <c r="CK52" s="168">
        <f t="shared" si="23"/>
        <v>0</v>
      </c>
      <c r="CL52" s="168">
        <f t="shared" si="23"/>
        <v>14548677</v>
      </c>
      <c r="CM52" s="168">
        <f t="shared" si="23"/>
        <v>0</v>
      </c>
      <c r="CN52" s="168">
        <f t="shared" si="23"/>
        <v>0</v>
      </c>
      <c r="CO52" s="168">
        <f t="shared" si="23"/>
        <v>0</v>
      </c>
      <c r="CP52" s="168">
        <f t="shared" si="23"/>
        <v>0</v>
      </c>
      <c r="CQ52" s="168">
        <f t="shared" si="23"/>
        <v>0</v>
      </c>
      <c r="CR52" s="168">
        <f t="shared" si="23"/>
        <v>0</v>
      </c>
      <c r="CS52" s="168">
        <f t="shared" si="23"/>
        <v>0</v>
      </c>
      <c r="CT52" s="168">
        <f t="shared" si="23"/>
        <v>0</v>
      </c>
      <c r="CU52" s="168">
        <f t="shared" si="23"/>
        <v>0</v>
      </c>
      <c r="CV52" s="168">
        <f t="shared" si="23"/>
        <v>0</v>
      </c>
      <c r="CW52" s="168">
        <f t="shared" si="23"/>
        <v>0</v>
      </c>
      <c r="CX52" s="168">
        <f t="shared" si="21"/>
        <v>0</v>
      </c>
      <c r="CY52" s="168">
        <f t="shared" si="19"/>
        <v>0</v>
      </c>
      <c r="CZ52" s="168">
        <f t="shared" si="16"/>
        <v>0</v>
      </c>
      <c r="DA52" s="168">
        <f t="shared" si="16"/>
        <v>123735</v>
      </c>
      <c r="DB52" s="168">
        <f t="shared" si="16"/>
        <v>0</v>
      </c>
      <c r="DC52" s="168">
        <f t="shared" si="16"/>
        <v>0</v>
      </c>
      <c r="DD52" s="168">
        <f t="shared" si="16"/>
        <v>0</v>
      </c>
      <c r="DE52" s="168">
        <f t="shared" si="16"/>
        <v>172182</v>
      </c>
      <c r="DF52" s="168">
        <f t="shared" si="16"/>
        <v>0</v>
      </c>
      <c r="DG52" s="168">
        <f t="shared" si="16"/>
        <v>0</v>
      </c>
      <c r="DH52" s="168">
        <f t="shared" si="16"/>
        <v>0</v>
      </c>
      <c r="DI52" s="168">
        <f t="shared" si="16"/>
        <v>0</v>
      </c>
      <c r="DJ52" s="168">
        <f t="shared" si="16"/>
        <v>0</v>
      </c>
      <c r="DK52" s="168">
        <f t="shared" si="16"/>
        <v>465721</v>
      </c>
      <c r="DL52" s="168">
        <f t="shared" si="16"/>
        <v>87587</v>
      </c>
      <c r="DM52" s="168">
        <f t="shared" si="16"/>
        <v>0</v>
      </c>
      <c r="DN52" s="168">
        <f t="shared" si="16"/>
        <v>0</v>
      </c>
      <c r="DO52" s="168">
        <f t="shared" si="16"/>
        <v>0</v>
      </c>
      <c r="DP52" s="168">
        <f t="shared" si="25"/>
        <v>0</v>
      </c>
      <c r="DQ52" s="168">
        <f t="shared" si="25"/>
        <v>596266</v>
      </c>
      <c r="DR52" s="168">
        <f t="shared" si="25"/>
        <v>0</v>
      </c>
      <c r="DS52" s="168">
        <f t="shared" si="25"/>
        <v>1015</v>
      </c>
      <c r="DT52" s="168">
        <f t="shared" si="25"/>
        <v>0</v>
      </c>
      <c r="DU52" s="168">
        <f t="shared" si="25"/>
        <v>882255</v>
      </c>
      <c r="DV52" s="168">
        <f t="shared" si="25"/>
        <v>16877438</v>
      </c>
      <c r="DW52" s="168">
        <f t="shared" si="24"/>
        <v>0</v>
      </c>
      <c r="DX52" s="168">
        <f t="shared" si="20"/>
        <v>0</v>
      </c>
      <c r="DY52" s="168">
        <f t="shared" si="20"/>
        <v>0</v>
      </c>
      <c r="DZ52" s="168">
        <f t="shared" si="20"/>
        <v>16877438</v>
      </c>
      <c r="EA52" s="168">
        <f t="shared" si="20"/>
        <v>8655053</v>
      </c>
      <c r="EB52" s="168">
        <f t="shared" si="17"/>
        <v>0</v>
      </c>
      <c r="EC52" s="168">
        <f t="shared" si="17"/>
        <v>0</v>
      </c>
      <c r="ED52" s="168">
        <f t="shared" si="17"/>
        <v>0</v>
      </c>
      <c r="EE52" s="168">
        <f t="shared" si="17"/>
        <v>0</v>
      </c>
      <c r="EF52" s="168">
        <f t="shared" si="17"/>
        <v>0</v>
      </c>
      <c r="EG52" s="168">
        <f t="shared" si="17"/>
        <v>0</v>
      </c>
      <c r="EH52" s="168">
        <f t="shared" si="17"/>
        <v>0</v>
      </c>
      <c r="EI52" s="168">
        <f t="shared" si="17"/>
        <v>0</v>
      </c>
      <c r="EJ52" s="168">
        <f t="shared" si="17"/>
        <v>0</v>
      </c>
      <c r="EK52" s="168">
        <f t="shared" si="17"/>
        <v>0</v>
      </c>
      <c r="EL52" s="168">
        <f t="shared" si="17"/>
        <v>0</v>
      </c>
      <c r="EM52" s="168">
        <f t="shared" si="17"/>
        <v>0</v>
      </c>
      <c r="EN52" s="168">
        <f t="shared" si="17"/>
        <v>0</v>
      </c>
      <c r="EO52" s="168">
        <f t="shared" si="17"/>
        <v>0</v>
      </c>
      <c r="EP52" s="168">
        <f t="shared" si="17"/>
        <v>0</v>
      </c>
      <c r="EQ52" s="168">
        <f t="shared" si="17"/>
        <v>0</v>
      </c>
      <c r="ER52" s="168">
        <f t="shared" si="18"/>
        <v>0</v>
      </c>
      <c r="ES52" s="168">
        <f t="shared" si="18"/>
        <v>0</v>
      </c>
      <c r="ET52" s="168">
        <f t="shared" si="12"/>
        <v>0</v>
      </c>
      <c r="EU52" s="168">
        <f t="shared" si="7"/>
        <v>0</v>
      </c>
      <c r="EV52" s="168">
        <f t="shared" si="7"/>
        <v>0</v>
      </c>
      <c r="EW52" s="168">
        <f t="shared" si="7"/>
        <v>0</v>
      </c>
      <c r="EX52" s="168">
        <f t="shared" si="7"/>
        <v>0</v>
      </c>
      <c r="EY52" s="168">
        <f t="shared" si="22"/>
        <v>0</v>
      </c>
      <c r="EZ52" s="168">
        <f t="shared" si="22"/>
        <v>0</v>
      </c>
      <c r="FA52" s="168">
        <f t="shared" si="22"/>
        <v>0</v>
      </c>
      <c r="FB52" s="168">
        <f t="shared" si="22"/>
        <v>0</v>
      </c>
      <c r="FC52" s="168">
        <f t="shared" si="22"/>
        <v>0</v>
      </c>
      <c r="FD52" s="168">
        <f t="shared" si="22"/>
        <v>0</v>
      </c>
      <c r="FE52" s="168">
        <f t="shared" si="22"/>
        <v>0</v>
      </c>
      <c r="FF52" s="168">
        <f t="shared" si="22"/>
        <v>0</v>
      </c>
      <c r="FG52" s="168">
        <f t="shared" si="22"/>
        <v>0</v>
      </c>
      <c r="FH52" s="168">
        <f t="shared" si="22"/>
        <v>0</v>
      </c>
      <c r="FI52" s="168">
        <f t="shared" si="22"/>
        <v>0</v>
      </c>
      <c r="FJ52" s="168">
        <f t="shared" si="22"/>
        <v>0</v>
      </c>
      <c r="FK52" s="168">
        <f t="shared" si="22"/>
        <v>8655053</v>
      </c>
      <c r="FL52" s="168">
        <f t="shared" si="15"/>
        <v>0</v>
      </c>
      <c r="FM52" s="168">
        <f t="shared" si="15"/>
        <v>0</v>
      </c>
      <c r="FN52" s="168">
        <f t="shared" si="15"/>
        <v>0</v>
      </c>
    </row>
    <row r="53" spans="1:170" ht="13.8" x14ac:dyDescent="0.25">
      <c r="A53" s="163"/>
      <c r="B53" s="169"/>
      <c r="C53" s="164"/>
      <c r="D53" s="170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7"/>
      <c r="BQ53" s="167"/>
      <c r="BR53" s="167"/>
      <c r="BS53" s="167"/>
      <c r="BT53" s="167"/>
      <c r="BU53" s="167"/>
      <c r="BV53" s="167"/>
      <c r="BW53" s="167"/>
      <c r="BX53" s="167"/>
      <c r="BY53" s="167"/>
      <c r="BZ53" s="167"/>
      <c r="CA53" s="167"/>
      <c r="CB53" s="167"/>
      <c r="CC53" s="167"/>
      <c r="CD53" s="167"/>
      <c r="CE53" s="167"/>
      <c r="CF53" s="167"/>
      <c r="CG53" s="167"/>
      <c r="CH53" s="167"/>
      <c r="CI53" s="166">
        <f t="shared" si="23"/>
        <v>0</v>
      </c>
      <c r="CJ53" s="168">
        <f t="shared" si="23"/>
        <v>0</v>
      </c>
      <c r="CK53" s="168">
        <f t="shared" si="23"/>
        <v>0</v>
      </c>
      <c r="CL53" s="168">
        <f t="shared" si="23"/>
        <v>0</v>
      </c>
      <c r="CM53" s="168">
        <f t="shared" si="23"/>
        <v>0</v>
      </c>
      <c r="CN53" s="168">
        <f t="shared" si="23"/>
        <v>0</v>
      </c>
      <c r="CO53" s="168">
        <f t="shared" si="23"/>
        <v>0</v>
      </c>
      <c r="CP53" s="168">
        <f t="shared" si="23"/>
        <v>0</v>
      </c>
      <c r="CQ53" s="168">
        <f t="shared" si="23"/>
        <v>0</v>
      </c>
      <c r="CR53" s="168">
        <f t="shared" si="23"/>
        <v>0</v>
      </c>
      <c r="CS53" s="168">
        <f t="shared" si="23"/>
        <v>0</v>
      </c>
      <c r="CT53" s="168">
        <f t="shared" si="23"/>
        <v>0</v>
      </c>
      <c r="CU53" s="168">
        <f t="shared" si="23"/>
        <v>0</v>
      </c>
      <c r="CV53" s="168">
        <f t="shared" si="23"/>
        <v>0</v>
      </c>
      <c r="CW53" s="168">
        <f t="shared" si="23"/>
        <v>0</v>
      </c>
      <c r="CX53" s="168">
        <f t="shared" si="21"/>
        <v>0</v>
      </c>
      <c r="CY53" s="168">
        <f t="shared" si="19"/>
        <v>0</v>
      </c>
      <c r="CZ53" s="168">
        <f t="shared" si="16"/>
        <v>0</v>
      </c>
      <c r="DA53" s="168">
        <f t="shared" si="16"/>
        <v>0</v>
      </c>
      <c r="DB53" s="168">
        <f t="shared" si="16"/>
        <v>0</v>
      </c>
      <c r="DC53" s="168">
        <f t="shared" si="16"/>
        <v>0</v>
      </c>
      <c r="DD53" s="168">
        <f t="shared" si="16"/>
        <v>0</v>
      </c>
      <c r="DE53" s="168">
        <f t="shared" si="16"/>
        <v>0</v>
      </c>
      <c r="DF53" s="168">
        <f t="shared" si="16"/>
        <v>0</v>
      </c>
      <c r="DG53" s="168">
        <f t="shared" si="16"/>
        <v>0</v>
      </c>
      <c r="DH53" s="168">
        <f t="shared" si="16"/>
        <v>0</v>
      </c>
      <c r="DI53" s="168">
        <f t="shared" si="16"/>
        <v>0</v>
      </c>
      <c r="DJ53" s="168">
        <f t="shared" si="16"/>
        <v>0</v>
      </c>
      <c r="DK53" s="168">
        <f t="shared" si="16"/>
        <v>0</v>
      </c>
      <c r="DL53" s="168">
        <f t="shared" si="16"/>
        <v>0</v>
      </c>
      <c r="DM53" s="168">
        <f t="shared" si="16"/>
        <v>0</v>
      </c>
      <c r="DN53" s="168">
        <f t="shared" si="16"/>
        <v>0</v>
      </c>
      <c r="DO53" s="168">
        <f t="shared" si="16"/>
        <v>0</v>
      </c>
      <c r="DP53" s="168">
        <f t="shared" si="25"/>
        <v>0</v>
      </c>
      <c r="DQ53" s="168">
        <f t="shared" si="25"/>
        <v>0</v>
      </c>
      <c r="DR53" s="168">
        <f t="shared" si="25"/>
        <v>0</v>
      </c>
      <c r="DS53" s="168">
        <f t="shared" si="25"/>
        <v>0</v>
      </c>
      <c r="DT53" s="168">
        <f t="shared" si="25"/>
        <v>0</v>
      </c>
      <c r="DU53" s="168">
        <f t="shared" si="25"/>
        <v>0</v>
      </c>
      <c r="DV53" s="168">
        <f t="shared" si="25"/>
        <v>0</v>
      </c>
      <c r="DW53" s="168">
        <f t="shared" si="24"/>
        <v>0</v>
      </c>
      <c r="DX53" s="168">
        <f t="shared" si="20"/>
        <v>0</v>
      </c>
      <c r="DY53" s="168">
        <f t="shared" si="20"/>
        <v>0</v>
      </c>
      <c r="DZ53" s="168">
        <f t="shared" si="20"/>
        <v>0</v>
      </c>
      <c r="EA53" s="168">
        <f t="shared" si="20"/>
        <v>0</v>
      </c>
      <c r="EB53" s="168">
        <f t="shared" si="17"/>
        <v>0</v>
      </c>
      <c r="EC53" s="168">
        <f t="shared" si="17"/>
        <v>0</v>
      </c>
      <c r="ED53" s="168">
        <f t="shared" si="17"/>
        <v>0</v>
      </c>
      <c r="EE53" s="168">
        <f t="shared" si="17"/>
        <v>0</v>
      </c>
      <c r="EF53" s="168">
        <f t="shared" si="17"/>
        <v>0</v>
      </c>
      <c r="EG53" s="168">
        <f t="shared" si="17"/>
        <v>0</v>
      </c>
      <c r="EH53" s="168">
        <f t="shared" si="17"/>
        <v>0</v>
      </c>
      <c r="EI53" s="168">
        <f t="shared" si="17"/>
        <v>0</v>
      </c>
      <c r="EJ53" s="168">
        <f t="shared" si="17"/>
        <v>0</v>
      </c>
      <c r="EK53" s="168">
        <f t="shared" si="17"/>
        <v>0</v>
      </c>
      <c r="EL53" s="168">
        <f t="shared" si="17"/>
        <v>0</v>
      </c>
      <c r="EM53" s="168">
        <f t="shared" si="17"/>
        <v>0</v>
      </c>
      <c r="EN53" s="168">
        <f t="shared" si="17"/>
        <v>0</v>
      </c>
      <c r="EO53" s="168">
        <f t="shared" ref="EO53:EQ57" si="26">VALUE(BH53)</f>
        <v>0</v>
      </c>
      <c r="EP53" s="168">
        <f t="shared" si="26"/>
        <v>0</v>
      </c>
      <c r="EQ53" s="168">
        <f t="shared" si="26"/>
        <v>0</v>
      </c>
      <c r="ER53" s="168">
        <f t="shared" si="18"/>
        <v>0</v>
      </c>
      <c r="ES53" s="168">
        <f t="shared" si="18"/>
        <v>0</v>
      </c>
      <c r="ET53" s="168">
        <f t="shared" si="12"/>
        <v>0</v>
      </c>
      <c r="EU53" s="168">
        <f t="shared" si="7"/>
        <v>0</v>
      </c>
      <c r="EV53" s="168">
        <f t="shared" si="7"/>
        <v>0</v>
      </c>
      <c r="EW53" s="168">
        <f t="shared" si="7"/>
        <v>0</v>
      </c>
      <c r="EX53" s="168">
        <f t="shared" si="7"/>
        <v>0</v>
      </c>
      <c r="EY53" s="168">
        <f t="shared" si="22"/>
        <v>0</v>
      </c>
      <c r="EZ53" s="168">
        <f t="shared" si="22"/>
        <v>0</v>
      </c>
      <c r="FA53" s="168">
        <f t="shared" si="22"/>
        <v>0</v>
      </c>
      <c r="FB53" s="168">
        <f t="shared" si="22"/>
        <v>0</v>
      </c>
      <c r="FC53" s="168">
        <f t="shared" si="22"/>
        <v>0</v>
      </c>
      <c r="FD53" s="168">
        <f t="shared" si="22"/>
        <v>0</v>
      </c>
      <c r="FE53" s="168">
        <f t="shared" si="22"/>
        <v>0</v>
      </c>
      <c r="FF53" s="168">
        <f t="shared" si="22"/>
        <v>0</v>
      </c>
      <c r="FG53" s="168">
        <f t="shared" si="22"/>
        <v>0</v>
      </c>
      <c r="FH53" s="168">
        <f t="shared" si="22"/>
        <v>0</v>
      </c>
      <c r="FI53" s="168">
        <f t="shared" si="22"/>
        <v>0</v>
      </c>
      <c r="FJ53" s="168">
        <f t="shared" si="22"/>
        <v>0</v>
      </c>
      <c r="FK53" s="168">
        <f t="shared" si="22"/>
        <v>0</v>
      </c>
      <c r="FL53" s="168">
        <f t="shared" si="15"/>
        <v>0</v>
      </c>
      <c r="FM53" s="168">
        <f t="shared" si="15"/>
        <v>0</v>
      </c>
      <c r="FN53" s="168">
        <f t="shared" si="15"/>
        <v>0</v>
      </c>
    </row>
    <row r="54" spans="1:170" ht="13.8" x14ac:dyDescent="0.25">
      <c r="A54" s="163" t="s">
        <v>147</v>
      </c>
      <c r="B54" s="169"/>
      <c r="C54" s="164">
        <v>45291</v>
      </c>
      <c r="D54" s="170">
        <v>0</v>
      </c>
      <c r="E54" s="167">
        <v>25892121</v>
      </c>
      <c r="F54" s="167">
        <v>444908</v>
      </c>
      <c r="G54" s="167">
        <v>989345</v>
      </c>
      <c r="H54" s="167">
        <v>0</v>
      </c>
      <c r="I54" s="167">
        <v>0</v>
      </c>
      <c r="J54" s="167">
        <v>0</v>
      </c>
      <c r="K54" s="167">
        <v>0</v>
      </c>
      <c r="L54" s="167">
        <v>0</v>
      </c>
      <c r="M54" s="167">
        <v>0</v>
      </c>
      <c r="N54" s="167">
        <v>0</v>
      </c>
      <c r="O54" s="167">
        <v>0</v>
      </c>
      <c r="P54" s="167">
        <v>0</v>
      </c>
      <c r="Q54" s="167">
        <v>0</v>
      </c>
      <c r="R54" s="167">
        <v>0</v>
      </c>
      <c r="S54" s="167">
        <v>0</v>
      </c>
      <c r="T54" s="167">
        <v>0</v>
      </c>
      <c r="U54" s="167">
        <v>0</v>
      </c>
      <c r="V54" s="167">
        <v>23621</v>
      </c>
      <c r="W54" s="167">
        <v>0</v>
      </c>
      <c r="X54" s="167">
        <v>175021</v>
      </c>
      <c r="Y54" s="167">
        <v>506</v>
      </c>
      <c r="Z54" s="167">
        <v>0</v>
      </c>
      <c r="AA54" s="167">
        <v>0</v>
      </c>
      <c r="AB54" s="167">
        <v>0</v>
      </c>
      <c r="AC54" s="167">
        <v>0</v>
      </c>
      <c r="AD54" s="167">
        <v>0</v>
      </c>
      <c r="AE54" s="167">
        <v>0</v>
      </c>
      <c r="AF54" s="167">
        <v>0</v>
      </c>
      <c r="AG54" s="167">
        <v>0</v>
      </c>
      <c r="AH54" s="167">
        <v>0</v>
      </c>
      <c r="AI54" s="167">
        <v>0</v>
      </c>
      <c r="AJ54" s="167">
        <v>0</v>
      </c>
      <c r="AK54" s="167">
        <v>0</v>
      </c>
      <c r="AL54" s="167">
        <v>0</v>
      </c>
      <c r="AM54" s="167">
        <v>0</v>
      </c>
      <c r="AN54" s="167">
        <v>242925</v>
      </c>
      <c r="AO54" s="167">
        <v>27768447</v>
      </c>
      <c r="AP54" s="167">
        <v>0</v>
      </c>
      <c r="AQ54" s="167">
        <v>0</v>
      </c>
      <c r="AR54" s="167">
        <v>0</v>
      </c>
      <c r="AS54" s="167">
        <v>27768447</v>
      </c>
      <c r="AT54" s="167">
        <v>18141835</v>
      </c>
      <c r="AU54" s="167">
        <v>444908</v>
      </c>
      <c r="AV54" s="167">
        <v>989345</v>
      </c>
      <c r="AW54" s="167">
        <v>0</v>
      </c>
      <c r="AX54" s="167">
        <v>0</v>
      </c>
      <c r="AY54" s="167">
        <v>0</v>
      </c>
      <c r="AZ54" s="167">
        <v>0</v>
      </c>
      <c r="BA54" s="167">
        <v>0</v>
      </c>
      <c r="BB54" s="167">
        <v>0</v>
      </c>
      <c r="BC54" s="167">
        <v>0</v>
      </c>
      <c r="BD54" s="167">
        <v>0</v>
      </c>
      <c r="BE54" s="167">
        <v>0</v>
      </c>
      <c r="BF54" s="167">
        <v>0</v>
      </c>
      <c r="BG54" s="167">
        <v>0</v>
      </c>
      <c r="BH54" s="167">
        <v>0</v>
      </c>
      <c r="BI54" s="167">
        <v>0</v>
      </c>
      <c r="BJ54" s="167">
        <v>0</v>
      </c>
      <c r="BK54" s="167">
        <v>0</v>
      </c>
      <c r="BL54" s="167">
        <v>0</v>
      </c>
      <c r="BM54" s="167">
        <v>0</v>
      </c>
      <c r="BN54" s="167">
        <v>0</v>
      </c>
      <c r="BO54" s="167">
        <v>0</v>
      </c>
      <c r="BP54" s="167">
        <v>0</v>
      </c>
      <c r="BQ54" s="167">
        <v>0</v>
      </c>
      <c r="BR54" s="167">
        <v>0</v>
      </c>
      <c r="BS54" s="167">
        <v>0</v>
      </c>
      <c r="BT54" s="167">
        <v>0</v>
      </c>
      <c r="BU54" s="167">
        <v>0</v>
      </c>
      <c r="BV54" s="167">
        <v>0</v>
      </c>
      <c r="BW54" s="167">
        <v>0</v>
      </c>
      <c r="BX54" s="167">
        <v>0</v>
      </c>
      <c r="BY54" s="167">
        <v>0</v>
      </c>
      <c r="BZ54" s="167">
        <v>0</v>
      </c>
      <c r="CA54" s="167">
        <v>0</v>
      </c>
      <c r="CB54" s="167">
        <v>0</v>
      </c>
      <c r="CC54" s="167">
        <v>0</v>
      </c>
      <c r="CD54" s="167">
        <v>19576088</v>
      </c>
      <c r="CE54" s="167">
        <v>0</v>
      </c>
      <c r="CF54" s="167">
        <v>0</v>
      </c>
      <c r="CG54" s="167">
        <v>0</v>
      </c>
      <c r="CH54" s="167">
        <v>19576088</v>
      </c>
      <c r="CI54" s="166">
        <f t="shared" si="23"/>
        <v>0</v>
      </c>
      <c r="CJ54" s="168">
        <f t="shared" si="23"/>
        <v>45291</v>
      </c>
      <c r="CK54" s="168">
        <f t="shared" si="23"/>
        <v>0</v>
      </c>
      <c r="CL54" s="168">
        <f t="shared" si="23"/>
        <v>25892121</v>
      </c>
      <c r="CM54" s="168">
        <f t="shared" si="23"/>
        <v>444908</v>
      </c>
      <c r="CN54" s="168">
        <f t="shared" si="23"/>
        <v>989345</v>
      </c>
      <c r="CO54" s="168">
        <f t="shared" si="23"/>
        <v>0</v>
      </c>
      <c r="CP54" s="168">
        <f t="shared" si="23"/>
        <v>0</v>
      </c>
      <c r="CQ54" s="168">
        <f t="shared" si="23"/>
        <v>0</v>
      </c>
      <c r="CR54" s="168">
        <f t="shared" si="23"/>
        <v>0</v>
      </c>
      <c r="CS54" s="168">
        <f t="shared" si="23"/>
        <v>0</v>
      </c>
      <c r="CT54" s="168">
        <f t="shared" si="23"/>
        <v>0</v>
      </c>
      <c r="CU54" s="168">
        <f t="shared" si="23"/>
        <v>0</v>
      </c>
      <c r="CV54" s="168">
        <f t="shared" si="23"/>
        <v>0</v>
      </c>
      <c r="CW54" s="168">
        <f t="shared" si="23"/>
        <v>0</v>
      </c>
      <c r="CX54" s="168">
        <f t="shared" si="21"/>
        <v>0</v>
      </c>
      <c r="CY54" s="168">
        <f t="shared" si="19"/>
        <v>0</v>
      </c>
      <c r="CZ54" s="168">
        <f t="shared" si="16"/>
        <v>0</v>
      </c>
      <c r="DA54" s="168">
        <f t="shared" si="16"/>
        <v>0</v>
      </c>
      <c r="DB54" s="168">
        <f t="shared" si="16"/>
        <v>0</v>
      </c>
      <c r="DC54" s="168">
        <f t="shared" si="16"/>
        <v>23621</v>
      </c>
      <c r="DD54" s="168">
        <f t="shared" si="16"/>
        <v>0</v>
      </c>
      <c r="DE54" s="168">
        <f t="shared" si="16"/>
        <v>175021</v>
      </c>
      <c r="DF54" s="168">
        <f t="shared" si="16"/>
        <v>506</v>
      </c>
      <c r="DG54" s="168">
        <f t="shared" si="16"/>
        <v>0</v>
      </c>
      <c r="DH54" s="168">
        <f t="shared" si="16"/>
        <v>0</v>
      </c>
      <c r="DI54" s="168">
        <f t="shared" si="16"/>
        <v>0</v>
      </c>
      <c r="DJ54" s="168">
        <f t="shared" si="16"/>
        <v>0</v>
      </c>
      <c r="DK54" s="168">
        <f t="shared" si="16"/>
        <v>0</v>
      </c>
      <c r="DL54" s="168">
        <f t="shared" si="16"/>
        <v>0</v>
      </c>
      <c r="DM54" s="168">
        <f t="shared" si="16"/>
        <v>0</v>
      </c>
      <c r="DN54" s="168">
        <f t="shared" si="16"/>
        <v>0</v>
      </c>
      <c r="DO54" s="168">
        <f t="shared" si="16"/>
        <v>0</v>
      </c>
      <c r="DP54" s="168">
        <f t="shared" si="25"/>
        <v>0</v>
      </c>
      <c r="DQ54" s="168">
        <f t="shared" si="25"/>
        <v>0</v>
      </c>
      <c r="DR54" s="168">
        <f t="shared" si="25"/>
        <v>0</v>
      </c>
      <c r="DS54" s="168">
        <f t="shared" si="25"/>
        <v>0</v>
      </c>
      <c r="DT54" s="168">
        <f t="shared" si="25"/>
        <v>0</v>
      </c>
      <c r="DU54" s="168">
        <f t="shared" si="25"/>
        <v>242925</v>
      </c>
      <c r="DV54" s="168">
        <f t="shared" si="25"/>
        <v>27768447</v>
      </c>
      <c r="DW54" s="168">
        <f t="shared" si="24"/>
        <v>0</v>
      </c>
      <c r="DX54" s="168">
        <f t="shared" si="20"/>
        <v>0</v>
      </c>
      <c r="DY54" s="168">
        <f t="shared" si="20"/>
        <v>0</v>
      </c>
      <c r="DZ54" s="168">
        <f t="shared" si="20"/>
        <v>27768447</v>
      </c>
      <c r="EA54" s="168">
        <f t="shared" si="20"/>
        <v>18141835</v>
      </c>
      <c r="EB54" s="168">
        <f t="shared" si="20"/>
        <v>444908</v>
      </c>
      <c r="EC54" s="168">
        <f t="shared" si="20"/>
        <v>989345</v>
      </c>
      <c r="ED54" s="168">
        <f t="shared" si="20"/>
        <v>0</v>
      </c>
      <c r="EE54" s="168">
        <f t="shared" si="20"/>
        <v>0</v>
      </c>
      <c r="EF54" s="168">
        <f t="shared" si="20"/>
        <v>0</v>
      </c>
      <c r="EG54" s="168">
        <f t="shared" si="20"/>
        <v>0</v>
      </c>
      <c r="EH54" s="168">
        <f t="shared" si="20"/>
        <v>0</v>
      </c>
      <c r="EI54" s="168">
        <f t="shared" si="20"/>
        <v>0</v>
      </c>
      <c r="EJ54" s="168">
        <f t="shared" si="20"/>
        <v>0</v>
      </c>
      <c r="EK54" s="168">
        <f t="shared" si="20"/>
        <v>0</v>
      </c>
      <c r="EL54" s="168">
        <f t="shared" si="20"/>
        <v>0</v>
      </c>
      <c r="EM54" s="168">
        <f t="shared" si="20"/>
        <v>0</v>
      </c>
      <c r="EN54" s="168">
        <f t="shared" ref="EN54:EN57" si="27">VALUE(BG54)</f>
        <v>0</v>
      </c>
      <c r="EO54" s="168">
        <f t="shared" si="26"/>
        <v>0</v>
      </c>
      <c r="EP54" s="168">
        <f t="shared" si="26"/>
        <v>0</v>
      </c>
      <c r="EQ54" s="168">
        <f t="shared" si="26"/>
        <v>0</v>
      </c>
      <c r="ER54" s="168">
        <f t="shared" si="18"/>
        <v>0</v>
      </c>
      <c r="ES54" s="168">
        <f t="shared" si="18"/>
        <v>0</v>
      </c>
      <c r="ET54" s="168">
        <f t="shared" si="12"/>
        <v>0</v>
      </c>
      <c r="EU54" s="168">
        <f t="shared" si="7"/>
        <v>0</v>
      </c>
      <c r="EV54" s="168">
        <f t="shared" si="7"/>
        <v>0</v>
      </c>
      <c r="EW54" s="168">
        <f t="shared" si="7"/>
        <v>0</v>
      </c>
      <c r="EX54" s="168">
        <f t="shared" si="7"/>
        <v>0</v>
      </c>
      <c r="EY54" s="168">
        <f t="shared" si="22"/>
        <v>0</v>
      </c>
      <c r="EZ54" s="168">
        <f t="shared" si="22"/>
        <v>0</v>
      </c>
      <c r="FA54" s="168">
        <f t="shared" si="22"/>
        <v>0</v>
      </c>
      <c r="FB54" s="168">
        <f t="shared" si="22"/>
        <v>0</v>
      </c>
      <c r="FC54" s="168">
        <f t="shared" si="22"/>
        <v>0</v>
      </c>
      <c r="FD54" s="168">
        <f t="shared" si="22"/>
        <v>0</v>
      </c>
      <c r="FE54" s="168">
        <f t="shared" si="22"/>
        <v>0</v>
      </c>
      <c r="FF54" s="168">
        <f t="shared" si="22"/>
        <v>0</v>
      </c>
      <c r="FG54" s="168">
        <f t="shared" si="22"/>
        <v>0</v>
      </c>
      <c r="FH54" s="168">
        <f t="shared" si="22"/>
        <v>0</v>
      </c>
      <c r="FI54" s="168">
        <f t="shared" si="22"/>
        <v>0</v>
      </c>
      <c r="FJ54" s="168">
        <f t="shared" si="22"/>
        <v>0</v>
      </c>
      <c r="FK54" s="168">
        <f t="shared" si="22"/>
        <v>19576088</v>
      </c>
      <c r="FL54" s="168">
        <f t="shared" si="15"/>
        <v>0</v>
      </c>
      <c r="FM54" s="168">
        <f t="shared" si="15"/>
        <v>0</v>
      </c>
      <c r="FN54" s="168">
        <f t="shared" si="15"/>
        <v>0</v>
      </c>
    </row>
    <row r="55" spans="1:170" ht="13.8" x14ac:dyDescent="0.25">
      <c r="A55" s="163" t="s">
        <v>147</v>
      </c>
      <c r="B55" s="169"/>
      <c r="C55" s="164">
        <v>45473</v>
      </c>
      <c r="D55" s="170">
        <v>0</v>
      </c>
      <c r="E55" s="167">
        <v>26851692</v>
      </c>
      <c r="F55" s="167">
        <v>251482</v>
      </c>
      <c r="G55" s="167">
        <v>688104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>
        <v>0</v>
      </c>
      <c r="N55" s="167">
        <v>0</v>
      </c>
      <c r="O55" s="167">
        <v>0</v>
      </c>
      <c r="P55" s="167">
        <v>0</v>
      </c>
      <c r="Q55" s="167">
        <v>0</v>
      </c>
      <c r="R55" s="167">
        <v>0</v>
      </c>
      <c r="S55" s="167">
        <v>0</v>
      </c>
      <c r="T55" s="167">
        <v>0</v>
      </c>
      <c r="U55" s="167">
        <v>0</v>
      </c>
      <c r="V55" s="167">
        <v>30864</v>
      </c>
      <c r="W55" s="167">
        <v>0</v>
      </c>
      <c r="X55" s="167">
        <v>179441</v>
      </c>
      <c r="Y55" s="167">
        <v>659</v>
      </c>
      <c r="Z55" s="167">
        <v>0</v>
      </c>
      <c r="AA55" s="167">
        <v>0</v>
      </c>
      <c r="AB55" s="167">
        <v>0</v>
      </c>
      <c r="AC55" s="167">
        <v>0</v>
      </c>
      <c r="AD55" s="167">
        <v>0</v>
      </c>
      <c r="AE55" s="167">
        <v>0</v>
      </c>
      <c r="AF55" s="167">
        <v>0</v>
      </c>
      <c r="AG55" s="167">
        <v>0</v>
      </c>
      <c r="AH55" s="167">
        <v>0</v>
      </c>
      <c r="AI55" s="167">
        <v>0</v>
      </c>
      <c r="AJ55" s="167">
        <v>0</v>
      </c>
      <c r="AK55" s="167">
        <v>0</v>
      </c>
      <c r="AL55" s="167">
        <v>0</v>
      </c>
      <c r="AM55" s="167">
        <v>0</v>
      </c>
      <c r="AN55" s="167">
        <v>137747</v>
      </c>
      <c r="AO55" s="167">
        <v>28139989</v>
      </c>
      <c r="AP55" s="167">
        <v>0</v>
      </c>
      <c r="AQ55" s="167">
        <v>0</v>
      </c>
      <c r="AR55" s="167">
        <v>0</v>
      </c>
      <c r="AS55" s="167">
        <v>28139989</v>
      </c>
      <c r="AT55" s="167">
        <v>26851692</v>
      </c>
      <c r="AU55" s="167">
        <v>251482</v>
      </c>
      <c r="AV55" s="167">
        <v>688104</v>
      </c>
      <c r="AW55" s="167">
        <v>0</v>
      </c>
      <c r="AX55" s="167">
        <v>0</v>
      </c>
      <c r="AY55" s="167">
        <v>0</v>
      </c>
      <c r="AZ55" s="167">
        <v>0</v>
      </c>
      <c r="BA55" s="167">
        <v>0</v>
      </c>
      <c r="BB55" s="167">
        <v>0</v>
      </c>
      <c r="BC55" s="167">
        <v>0</v>
      </c>
      <c r="BD55" s="167">
        <v>0</v>
      </c>
      <c r="BE55" s="167">
        <v>0</v>
      </c>
      <c r="BF55" s="167">
        <v>0</v>
      </c>
      <c r="BG55" s="167">
        <v>0</v>
      </c>
      <c r="BH55" s="167">
        <v>0</v>
      </c>
      <c r="BI55" s="167">
        <v>0</v>
      </c>
      <c r="BJ55" s="167">
        <v>0</v>
      </c>
      <c r="BK55" s="167">
        <v>0</v>
      </c>
      <c r="BL55" s="167">
        <v>0</v>
      </c>
      <c r="BM55" s="167">
        <v>0</v>
      </c>
      <c r="BN55" s="167">
        <v>0</v>
      </c>
      <c r="BO55" s="167">
        <v>0</v>
      </c>
      <c r="BP55" s="167">
        <v>0</v>
      </c>
      <c r="BQ55" s="167">
        <v>0</v>
      </c>
      <c r="BR55" s="167">
        <v>0</v>
      </c>
      <c r="BS55" s="167">
        <v>0</v>
      </c>
      <c r="BT55" s="167">
        <v>0</v>
      </c>
      <c r="BU55" s="167">
        <v>0</v>
      </c>
      <c r="BV55" s="167">
        <v>0</v>
      </c>
      <c r="BW55" s="167">
        <v>0</v>
      </c>
      <c r="BX55" s="167">
        <v>0</v>
      </c>
      <c r="BY55" s="167">
        <v>0</v>
      </c>
      <c r="BZ55" s="167">
        <v>0</v>
      </c>
      <c r="CA55" s="167">
        <v>0</v>
      </c>
      <c r="CB55" s="167">
        <v>0</v>
      </c>
      <c r="CC55" s="167">
        <v>0</v>
      </c>
      <c r="CD55" s="167">
        <v>27791278</v>
      </c>
      <c r="CE55" s="167">
        <v>0</v>
      </c>
      <c r="CF55" s="167">
        <v>0</v>
      </c>
      <c r="CG55" s="167">
        <v>0</v>
      </c>
      <c r="CH55" s="167">
        <v>27791278</v>
      </c>
      <c r="CI55" s="166">
        <f t="shared" si="23"/>
        <v>0</v>
      </c>
      <c r="CJ55" s="168">
        <f t="shared" si="23"/>
        <v>45473</v>
      </c>
      <c r="CK55" s="168">
        <f t="shared" si="23"/>
        <v>0</v>
      </c>
      <c r="CL55" s="168">
        <f t="shared" si="23"/>
        <v>26851692</v>
      </c>
      <c r="CM55" s="168">
        <f t="shared" si="23"/>
        <v>251482</v>
      </c>
      <c r="CN55" s="168">
        <f t="shared" si="23"/>
        <v>688104</v>
      </c>
      <c r="CO55" s="168">
        <f t="shared" si="23"/>
        <v>0</v>
      </c>
      <c r="CP55" s="168">
        <f t="shared" si="23"/>
        <v>0</v>
      </c>
      <c r="CQ55" s="168">
        <f t="shared" si="23"/>
        <v>0</v>
      </c>
      <c r="CR55" s="168">
        <f t="shared" si="23"/>
        <v>0</v>
      </c>
      <c r="CS55" s="168">
        <f t="shared" si="23"/>
        <v>0</v>
      </c>
      <c r="CT55" s="168">
        <f t="shared" si="23"/>
        <v>0</v>
      </c>
      <c r="CU55" s="168">
        <f t="shared" si="23"/>
        <v>0</v>
      </c>
      <c r="CV55" s="168">
        <f t="shared" si="23"/>
        <v>0</v>
      </c>
      <c r="CW55" s="168">
        <f t="shared" si="23"/>
        <v>0</v>
      </c>
      <c r="CX55" s="168">
        <f t="shared" si="21"/>
        <v>0</v>
      </c>
      <c r="CY55" s="168">
        <f t="shared" si="19"/>
        <v>0</v>
      </c>
      <c r="CZ55" s="168">
        <f t="shared" si="16"/>
        <v>0</v>
      </c>
      <c r="DA55" s="168">
        <f t="shared" si="16"/>
        <v>0</v>
      </c>
      <c r="DB55" s="168">
        <f t="shared" si="16"/>
        <v>0</v>
      </c>
      <c r="DC55" s="168">
        <f t="shared" si="16"/>
        <v>30864</v>
      </c>
      <c r="DD55" s="168">
        <f t="shared" si="16"/>
        <v>0</v>
      </c>
      <c r="DE55" s="168">
        <f t="shared" si="16"/>
        <v>179441</v>
      </c>
      <c r="DF55" s="168">
        <f t="shared" si="16"/>
        <v>659</v>
      </c>
      <c r="DG55" s="168">
        <f t="shared" si="16"/>
        <v>0</v>
      </c>
      <c r="DH55" s="168">
        <f t="shared" si="16"/>
        <v>0</v>
      </c>
      <c r="DI55" s="168">
        <f t="shared" si="16"/>
        <v>0</v>
      </c>
      <c r="DJ55" s="168">
        <f t="shared" si="16"/>
        <v>0</v>
      </c>
      <c r="DK55" s="168">
        <f t="shared" si="16"/>
        <v>0</v>
      </c>
      <c r="DL55" s="168">
        <f t="shared" si="16"/>
        <v>0</v>
      </c>
      <c r="DM55" s="168">
        <f t="shared" si="16"/>
        <v>0</v>
      </c>
      <c r="DN55" s="168">
        <f t="shared" si="16"/>
        <v>0</v>
      </c>
      <c r="DO55" s="168">
        <f t="shared" si="16"/>
        <v>0</v>
      </c>
      <c r="DP55" s="168">
        <f t="shared" si="25"/>
        <v>0</v>
      </c>
      <c r="DQ55" s="168">
        <f t="shared" si="25"/>
        <v>0</v>
      </c>
      <c r="DR55" s="168">
        <f t="shared" si="25"/>
        <v>0</v>
      </c>
      <c r="DS55" s="168">
        <f t="shared" si="25"/>
        <v>0</v>
      </c>
      <c r="DT55" s="168">
        <f t="shared" si="25"/>
        <v>0</v>
      </c>
      <c r="DU55" s="168">
        <f t="shared" si="25"/>
        <v>137747</v>
      </c>
      <c r="DV55" s="168">
        <f t="shared" si="25"/>
        <v>28139989</v>
      </c>
      <c r="DW55" s="168">
        <f t="shared" si="24"/>
        <v>0</v>
      </c>
      <c r="DX55" s="168">
        <f t="shared" si="20"/>
        <v>0</v>
      </c>
      <c r="DY55" s="168">
        <f t="shared" si="20"/>
        <v>0</v>
      </c>
      <c r="DZ55" s="168">
        <f t="shared" si="20"/>
        <v>28139989</v>
      </c>
      <c r="EA55" s="168">
        <f t="shared" si="20"/>
        <v>26851692</v>
      </c>
      <c r="EB55" s="168">
        <f t="shared" si="20"/>
        <v>251482</v>
      </c>
      <c r="EC55" s="168">
        <f t="shared" si="20"/>
        <v>688104</v>
      </c>
      <c r="ED55" s="168">
        <f t="shared" si="20"/>
        <v>0</v>
      </c>
      <c r="EE55" s="168">
        <f t="shared" si="20"/>
        <v>0</v>
      </c>
      <c r="EF55" s="168">
        <f t="shared" si="20"/>
        <v>0</v>
      </c>
      <c r="EG55" s="168">
        <f t="shared" si="20"/>
        <v>0</v>
      </c>
      <c r="EH55" s="168">
        <f t="shared" si="20"/>
        <v>0</v>
      </c>
      <c r="EI55" s="168">
        <f t="shared" si="20"/>
        <v>0</v>
      </c>
      <c r="EJ55" s="168">
        <f t="shared" si="20"/>
        <v>0</v>
      </c>
      <c r="EK55" s="168">
        <f t="shared" si="20"/>
        <v>0</v>
      </c>
      <c r="EL55" s="168">
        <f t="shared" si="20"/>
        <v>0</v>
      </c>
      <c r="EM55" s="168">
        <f t="shared" si="20"/>
        <v>0</v>
      </c>
      <c r="EN55" s="168">
        <f t="shared" si="27"/>
        <v>0</v>
      </c>
      <c r="EO55" s="168">
        <f t="shared" si="26"/>
        <v>0</v>
      </c>
      <c r="EP55" s="168">
        <f t="shared" si="26"/>
        <v>0</v>
      </c>
      <c r="EQ55" s="168">
        <f t="shared" si="26"/>
        <v>0</v>
      </c>
      <c r="ER55" s="168">
        <f t="shared" si="18"/>
        <v>0</v>
      </c>
      <c r="ES55" s="168">
        <f t="shared" si="18"/>
        <v>0</v>
      </c>
      <c r="ET55" s="168">
        <f t="shared" si="12"/>
        <v>0</v>
      </c>
      <c r="EU55" s="168">
        <f t="shared" si="7"/>
        <v>0</v>
      </c>
      <c r="EV55" s="168">
        <f t="shared" si="7"/>
        <v>0</v>
      </c>
      <c r="EW55" s="168">
        <f t="shared" si="7"/>
        <v>0</v>
      </c>
      <c r="EX55" s="168">
        <f t="shared" si="7"/>
        <v>0</v>
      </c>
      <c r="EY55" s="168">
        <f t="shared" si="22"/>
        <v>0</v>
      </c>
      <c r="EZ55" s="168">
        <f t="shared" si="22"/>
        <v>0</v>
      </c>
      <c r="FA55" s="168">
        <f t="shared" si="22"/>
        <v>0</v>
      </c>
      <c r="FB55" s="168">
        <f t="shared" si="22"/>
        <v>0</v>
      </c>
      <c r="FC55" s="168">
        <f t="shared" si="22"/>
        <v>0</v>
      </c>
      <c r="FD55" s="168">
        <f t="shared" si="22"/>
        <v>0</v>
      </c>
      <c r="FE55" s="168">
        <f t="shared" si="22"/>
        <v>0</v>
      </c>
      <c r="FF55" s="168">
        <f t="shared" si="22"/>
        <v>0</v>
      </c>
      <c r="FG55" s="168">
        <f t="shared" si="22"/>
        <v>0</v>
      </c>
      <c r="FH55" s="168">
        <f t="shared" si="22"/>
        <v>0</v>
      </c>
      <c r="FI55" s="168">
        <f t="shared" si="22"/>
        <v>0</v>
      </c>
      <c r="FJ55" s="168">
        <f t="shared" si="22"/>
        <v>0</v>
      </c>
      <c r="FK55" s="168">
        <f t="shared" si="22"/>
        <v>27791278</v>
      </c>
      <c r="FL55" s="168">
        <f t="shared" si="15"/>
        <v>0</v>
      </c>
      <c r="FM55" s="168">
        <f t="shared" si="15"/>
        <v>0</v>
      </c>
      <c r="FN55" s="168">
        <f t="shared" si="15"/>
        <v>0</v>
      </c>
    </row>
    <row r="56" spans="1:170" ht="13.8" x14ac:dyDescent="0.25">
      <c r="A56" s="163" t="s">
        <v>193</v>
      </c>
      <c r="B56" s="169"/>
      <c r="C56" s="164">
        <v>45291</v>
      </c>
      <c r="D56" s="170">
        <v>0</v>
      </c>
      <c r="E56" s="167">
        <v>36346633</v>
      </c>
      <c r="F56" s="167">
        <v>691877</v>
      </c>
      <c r="G56" s="167">
        <v>2263453</v>
      </c>
      <c r="H56" s="167">
        <v>477981</v>
      </c>
      <c r="I56" s="167">
        <v>0</v>
      </c>
      <c r="J56" s="167">
        <v>0</v>
      </c>
      <c r="K56" s="167">
        <v>0</v>
      </c>
      <c r="L56" s="167">
        <v>0</v>
      </c>
      <c r="M56" s="167">
        <v>0</v>
      </c>
      <c r="N56" s="167">
        <v>0</v>
      </c>
      <c r="O56" s="167">
        <v>0</v>
      </c>
      <c r="P56" s="167">
        <v>0</v>
      </c>
      <c r="Q56" s="167">
        <v>0</v>
      </c>
      <c r="R56" s="167">
        <v>0</v>
      </c>
      <c r="S56" s="167">
        <v>0</v>
      </c>
      <c r="T56" s="167">
        <v>0</v>
      </c>
      <c r="U56" s="167">
        <v>0</v>
      </c>
      <c r="V56" s="167">
        <v>1820</v>
      </c>
      <c r="W56" s="167">
        <v>0</v>
      </c>
      <c r="X56" s="167">
        <v>736359</v>
      </c>
      <c r="Y56" s="167">
        <v>0</v>
      </c>
      <c r="Z56" s="167">
        <v>0</v>
      </c>
      <c r="AA56" s="167">
        <v>0</v>
      </c>
      <c r="AB56" s="167">
        <v>0</v>
      </c>
      <c r="AC56" s="167">
        <v>0</v>
      </c>
      <c r="AD56" s="167">
        <v>0</v>
      </c>
      <c r="AE56" s="167">
        <v>0</v>
      </c>
      <c r="AF56" s="167">
        <v>0</v>
      </c>
      <c r="AG56" s="167">
        <v>0</v>
      </c>
      <c r="AH56" s="167">
        <v>0</v>
      </c>
      <c r="AI56" s="167">
        <v>0</v>
      </c>
      <c r="AJ56" s="167">
        <v>0</v>
      </c>
      <c r="AK56" s="167">
        <v>0</v>
      </c>
      <c r="AL56" s="167">
        <v>0</v>
      </c>
      <c r="AM56" s="167">
        <v>0</v>
      </c>
      <c r="AN56" s="167">
        <v>20328</v>
      </c>
      <c r="AO56" s="167">
        <v>40538451</v>
      </c>
      <c r="AP56" s="167">
        <v>0</v>
      </c>
      <c r="AQ56" s="167">
        <v>0</v>
      </c>
      <c r="AR56" s="167">
        <v>0</v>
      </c>
      <c r="AS56" s="167">
        <v>40538451</v>
      </c>
      <c r="AT56" s="167">
        <v>27173515</v>
      </c>
      <c r="AU56" s="167">
        <v>691877</v>
      </c>
      <c r="AV56" s="167">
        <v>2263454</v>
      </c>
      <c r="AW56" s="167">
        <v>477981</v>
      </c>
      <c r="AX56" s="167">
        <v>0</v>
      </c>
      <c r="AY56" s="167">
        <v>0</v>
      </c>
      <c r="AZ56" s="167">
        <v>0</v>
      </c>
      <c r="BA56" s="167">
        <v>0</v>
      </c>
      <c r="BB56" s="167">
        <v>0</v>
      </c>
      <c r="BC56" s="167">
        <v>0</v>
      </c>
      <c r="BD56" s="167">
        <v>0</v>
      </c>
      <c r="BE56" s="167">
        <v>0</v>
      </c>
      <c r="BF56" s="167">
        <v>0</v>
      </c>
      <c r="BG56" s="167">
        <v>0</v>
      </c>
      <c r="BH56" s="167">
        <v>0</v>
      </c>
      <c r="BI56" s="167">
        <v>0</v>
      </c>
      <c r="BJ56" s="167">
        <v>0</v>
      </c>
      <c r="BK56" s="167">
        <v>1820</v>
      </c>
      <c r="BL56" s="167">
        <v>0</v>
      </c>
      <c r="BM56" s="167">
        <v>736359</v>
      </c>
      <c r="BN56" s="167">
        <v>0</v>
      </c>
      <c r="BO56" s="167">
        <v>0</v>
      </c>
      <c r="BP56" s="167">
        <v>0</v>
      </c>
      <c r="BQ56" s="167">
        <v>0</v>
      </c>
      <c r="BR56" s="167">
        <v>0</v>
      </c>
      <c r="BS56" s="167">
        <v>0</v>
      </c>
      <c r="BT56" s="167">
        <v>0</v>
      </c>
      <c r="BU56" s="167">
        <v>0</v>
      </c>
      <c r="BV56" s="167">
        <v>0</v>
      </c>
      <c r="BW56" s="167">
        <v>0</v>
      </c>
      <c r="BX56" s="167">
        <v>0</v>
      </c>
      <c r="BY56" s="167">
        <v>0</v>
      </c>
      <c r="BZ56" s="167">
        <v>0</v>
      </c>
      <c r="CA56" s="167">
        <v>0</v>
      </c>
      <c r="CB56" s="167">
        <v>0</v>
      </c>
      <c r="CC56" s="167">
        <v>20328</v>
      </c>
      <c r="CD56" s="167">
        <v>31365334</v>
      </c>
      <c r="CE56" s="167">
        <v>0</v>
      </c>
      <c r="CF56" s="167">
        <v>0</v>
      </c>
      <c r="CG56" s="167">
        <v>0</v>
      </c>
      <c r="CH56" s="167">
        <v>31365334</v>
      </c>
      <c r="CI56" s="166">
        <f t="shared" si="23"/>
        <v>0</v>
      </c>
      <c r="CJ56" s="168">
        <f t="shared" si="23"/>
        <v>45291</v>
      </c>
      <c r="CK56" s="168">
        <f t="shared" si="23"/>
        <v>0</v>
      </c>
      <c r="CL56" s="168">
        <f t="shared" si="23"/>
        <v>36346633</v>
      </c>
      <c r="CM56" s="168">
        <f t="shared" si="23"/>
        <v>691877</v>
      </c>
      <c r="CN56" s="168">
        <f t="shared" si="23"/>
        <v>2263453</v>
      </c>
      <c r="CO56" s="168">
        <f t="shared" si="23"/>
        <v>477981</v>
      </c>
      <c r="CP56" s="168">
        <f t="shared" si="23"/>
        <v>0</v>
      </c>
      <c r="CQ56" s="168">
        <f t="shared" si="23"/>
        <v>0</v>
      </c>
      <c r="CR56" s="168">
        <f t="shared" si="23"/>
        <v>0</v>
      </c>
      <c r="CS56" s="168">
        <f t="shared" si="23"/>
        <v>0</v>
      </c>
      <c r="CT56" s="168">
        <f t="shared" si="23"/>
        <v>0</v>
      </c>
      <c r="CU56" s="168">
        <f t="shared" si="23"/>
        <v>0</v>
      </c>
      <c r="CV56" s="168">
        <f t="shared" si="23"/>
        <v>0</v>
      </c>
      <c r="CW56" s="168">
        <f t="shared" si="23"/>
        <v>0</v>
      </c>
      <c r="CX56" s="168">
        <f t="shared" si="21"/>
        <v>0</v>
      </c>
      <c r="CY56" s="168">
        <f t="shared" si="19"/>
        <v>0</v>
      </c>
      <c r="CZ56" s="168">
        <f t="shared" si="16"/>
        <v>0</v>
      </c>
      <c r="DA56" s="168">
        <f t="shared" si="16"/>
        <v>0</v>
      </c>
      <c r="DB56" s="168">
        <f t="shared" si="16"/>
        <v>0</v>
      </c>
      <c r="DC56" s="168">
        <f t="shared" si="16"/>
        <v>1820</v>
      </c>
      <c r="DD56" s="168">
        <f t="shared" si="16"/>
        <v>0</v>
      </c>
      <c r="DE56" s="168">
        <f t="shared" si="16"/>
        <v>736359</v>
      </c>
      <c r="DF56" s="168">
        <f t="shared" si="16"/>
        <v>0</v>
      </c>
      <c r="DG56" s="168">
        <f t="shared" si="16"/>
        <v>0</v>
      </c>
      <c r="DH56" s="168">
        <f t="shared" si="16"/>
        <v>0</v>
      </c>
      <c r="DI56" s="168">
        <f t="shared" si="16"/>
        <v>0</v>
      </c>
      <c r="DJ56" s="168">
        <f t="shared" si="16"/>
        <v>0</v>
      </c>
      <c r="DK56" s="168">
        <f t="shared" si="16"/>
        <v>0</v>
      </c>
      <c r="DL56" s="168">
        <f t="shared" si="16"/>
        <v>0</v>
      </c>
      <c r="DM56" s="168">
        <f t="shared" si="16"/>
        <v>0</v>
      </c>
      <c r="DN56" s="168">
        <f t="shared" si="16"/>
        <v>0</v>
      </c>
      <c r="DO56" s="168">
        <f t="shared" si="16"/>
        <v>0</v>
      </c>
      <c r="DP56" s="168">
        <f t="shared" si="25"/>
        <v>0</v>
      </c>
      <c r="DQ56" s="168">
        <f t="shared" si="25"/>
        <v>0</v>
      </c>
      <c r="DR56" s="168">
        <f t="shared" si="25"/>
        <v>0</v>
      </c>
      <c r="DS56" s="168">
        <f t="shared" si="25"/>
        <v>0</v>
      </c>
      <c r="DT56" s="168">
        <f t="shared" si="25"/>
        <v>0</v>
      </c>
      <c r="DU56" s="168">
        <f t="shared" si="25"/>
        <v>20328</v>
      </c>
      <c r="DV56" s="168">
        <f t="shared" si="25"/>
        <v>40538451</v>
      </c>
      <c r="DW56" s="168">
        <f t="shared" si="24"/>
        <v>0</v>
      </c>
      <c r="DX56" s="168">
        <f t="shared" si="20"/>
        <v>0</v>
      </c>
      <c r="DY56" s="168">
        <f t="shared" si="20"/>
        <v>0</v>
      </c>
      <c r="DZ56" s="168">
        <f t="shared" si="20"/>
        <v>40538451</v>
      </c>
      <c r="EA56" s="168">
        <f t="shared" si="20"/>
        <v>27173515</v>
      </c>
      <c r="EB56" s="168">
        <f t="shared" si="20"/>
        <v>691877</v>
      </c>
      <c r="EC56" s="168">
        <f t="shared" si="20"/>
        <v>2263454</v>
      </c>
      <c r="ED56" s="168">
        <f t="shared" si="20"/>
        <v>477981</v>
      </c>
      <c r="EE56" s="168">
        <f t="shared" si="20"/>
        <v>0</v>
      </c>
      <c r="EF56" s="168">
        <f t="shared" si="20"/>
        <v>0</v>
      </c>
      <c r="EG56" s="168">
        <f t="shared" si="20"/>
        <v>0</v>
      </c>
      <c r="EH56" s="168">
        <f t="shared" si="20"/>
        <v>0</v>
      </c>
      <c r="EI56" s="168">
        <f t="shared" si="20"/>
        <v>0</v>
      </c>
      <c r="EJ56" s="168">
        <f t="shared" si="20"/>
        <v>0</v>
      </c>
      <c r="EK56" s="168">
        <f t="shared" si="20"/>
        <v>0</v>
      </c>
      <c r="EL56" s="168">
        <f t="shared" si="20"/>
        <v>0</v>
      </c>
      <c r="EM56" s="168">
        <f t="shared" si="20"/>
        <v>0</v>
      </c>
      <c r="EN56" s="168">
        <f t="shared" si="27"/>
        <v>0</v>
      </c>
      <c r="EO56" s="168">
        <f t="shared" si="26"/>
        <v>0</v>
      </c>
      <c r="EP56" s="168">
        <f t="shared" si="26"/>
        <v>0</v>
      </c>
      <c r="EQ56" s="168">
        <f t="shared" si="26"/>
        <v>0</v>
      </c>
      <c r="ER56" s="168">
        <f t="shared" si="18"/>
        <v>1820</v>
      </c>
      <c r="ES56" s="168">
        <f t="shared" si="18"/>
        <v>0</v>
      </c>
      <c r="ET56" s="168">
        <f t="shared" si="12"/>
        <v>736359</v>
      </c>
      <c r="EU56" s="168">
        <f t="shared" si="7"/>
        <v>0</v>
      </c>
      <c r="EV56" s="168">
        <f t="shared" si="7"/>
        <v>0</v>
      </c>
      <c r="EW56" s="168">
        <f t="shared" si="7"/>
        <v>0</v>
      </c>
      <c r="EX56" s="168">
        <f t="shared" si="7"/>
        <v>0</v>
      </c>
      <c r="EY56" s="168">
        <f t="shared" si="22"/>
        <v>0</v>
      </c>
      <c r="EZ56" s="168">
        <f t="shared" si="22"/>
        <v>0</v>
      </c>
      <c r="FA56" s="168">
        <f t="shared" si="22"/>
        <v>0</v>
      </c>
      <c r="FB56" s="168">
        <f t="shared" si="22"/>
        <v>0</v>
      </c>
      <c r="FC56" s="168">
        <f t="shared" si="22"/>
        <v>0</v>
      </c>
      <c r="FD56" s="168">
        <f t="shared" si="22"/>
        <v>0</v>
      </c>
      <c r="FE56" s="168">
        <f t="shared" si="22"/>
        <v>0</v>
      </c>
      <c r="FF56" s="168">
        <f t="shared" si="22"/>
        <v>0</v>
      </c>
      <c r="FG56" s="168">
        <f t="shared" si="22"/>
        <v>0</v>
      </c>
      <c r="FH56" s="168">
        <f t="shared" si="22"/>
        <v>0</v>
      </c>
      <c r="FI56" s="168">
        <f t="shared" si="22"/>
        <v>0</v>
      </c>
      <c r="FJ56" s="168">
        <f t="shared" si="22"/>
        <v>20328</v>
      </c>
      <c r="FK56" s="168">
        <f t="shared" si="22"/>
        <v>31365334</v>
      </c>
      <c r="FL56" s="168">
        <f t="shared" si="15"/>
        <v>0</v>
      </c>
      <c r="FM56" s="168">
        <f t="shared" si="15"/>
        <v>0</v>
      </c>
      <c r="FN56" s="168">
        <f t="shared" si="15"/>
        <v>0</v>
      </c>
    </row>
    <row r="57" spans="1:170" ht="13.8" x14ac:dyDescent="0.25">
      <c r="A57" s="163" t="s">
        <v>193</v>
      </c>
      <c r="B57" s="169"/>
      <c r="C57" s="164">
        <v>45473</v>
      </c>
      <c r="D57" s="170">
        <v>0</v>
      </c>
      <c r="E57" s="167">
        <v>39090523</v>
      </c>
      <c r="F57" s="167">
        <v>628283</v>
      </c>
      <c r="G57" s="167">
        <v>1890097</v>
      </c>
      <c r="H57" s="167">
        <v>348903</v>
      </c>
      <c r="I57" s="167">
        <v>0</v>
      </c>
      <c r="J57" s="167">
        <v>0</v>
      </c>
      <c r="K57" s="167">
        <v>0</v>
      </c>
      <c r="L57" s="167">
        <v>0</v>
      </c>
      <c r="M57" s="167">
        <v>0</v>
      </c>
      <c r="N57" s="167">
        <v>0</v>
      </c>
      <c r="O57" s="167">
        <v>0</v>
      </c>
      <c r="P57" s="167">
        <v>0</v>
      </c>
      <c r="Q57" s="167">
        <v>0</v>
      </c>
      <c r="R57" s="167">
        <v>0</v>
      </c>
      <c r="S57" s="167">
        <v>0</v>
      </c>
      <c r="T57" s="167">
        <v>0</v>
      </c>
      <c r="U57" s="167">
        <v>0</v>
      </c>
      <c r="V57" s="167">
        <v>3137</v>
      </c>
      <c r="W57" s="167">
        <v>0</v>
      </c>
      <c r="X57" s="167">
        <v>793654</v>
      </c>
      <c r="Y57" s="167">
        <v>0</v>
      </c>
      <c r="Z57" s="167">
        <v>0</v>
      </c>
      <c r="AA57" s="167">
        <v>0</v>
      </c>
      <c r="AB57" s="167">
        <v>0</v>
      </c>
      <c r="AC57" s="167">
        <v>0</v>
      </c>
      <c r="AD57" s="167">
        <v>0</v>
      </c>
      <c r="AE57" s="167">
        <v>0</v>
      </c>
      <c r="AF57" s="167">
        <v>0</v>
      </c>
      <c r="AG57" s="167">
        <v>0</v>
      </c>
      <c r="AH57" s="167">
        <v>0</v>
      </c>
      <c r="AI57" s="167">
        <v>0</v>
      </c>
      <c r="AJ57" s="167">
        <v>0</v>
      </c>
      <c r="AK57" s="167">
        <v>0</v>
      </c>
      <c r="AL57" s="167">
        <v>0</v>
      </c>
      <c r="AM57" s="167">
        <v>0</v>
      </c>
      <c r="AN57" s="167">
        <v>16369</v>
      </c>
      <c r="AO57" s="167">
        <v>42770966</v>
      </c>
      <c r="AP57" s="167">
        <v>0</v>
      </c>
      <c r="AQ57" s="167">
        <v>0</v>
      </c>
      <c r="AR57" s="167">
        <v>0</v>
      </c>
      <c r="AS57" s="167">
        <v>42770966</v>
      </c>
      <c r="AT57" s="167">
        <v>28008086</v>
      </c>
      <c r="AU57" s="167">
        <v>628283</v>
      </c>
      <c r="AV57" s="167">
        <v>1890097</v>
      </c>
      <c r="AW57" s="167">
        <v>348903</v>
      </c>
      <c r="AX57" s="167">
        <v>0</v>
      </c>
      <c r="AY57" s="167">
        <v>0</v>
      </c>
      <c r="AZ57" s="167">
        <v>0</v>
      </c>
      <c r="BA57" s="167">
        <v>0</v>
      </c>
      <c r="BB57" s="167">
        <v>0</v>
      </c>
      <c r="BC57" s="167">
        <v>0</v>
      </c>
      <c r="BD57" s="167">
        <v>0</v>
      </c>
      <c r="BE57" s="167">
        <v>0</v>
      </c>
      <c r="BF57" s="167">
        <v>0</v>
      </c>
      <c r="BG57" s="167">
        <v>0</v>
      </c>
      <c r="BH57" s="167">
        <v>0</v>
      </c>
      <c r="BI57" s="167">
        <v>0</v>
      </c>
      <c r="BJ57" s="167">
        <v>0</v>
      </c>
      <c r="BK57" s="167">
        <v>3137</v>
      </c>
      <c r="BL57" s="167">
        <v>0</v>
      </c>
      <c r="BM57" s="167">
        <v>793654</v>
      </c>
      <c r="BN57" s="167">
        <v>0</v>
      </c>
      <c r="BO57" s="167">
        <v>0</v>
      </c>
      <c r="BP57" s="167">
        <v>0</v>
      </c>
      <c r="BQ57" s="167">
        <v>0</v>
      </c>
      <c r="BR57" s="167">
        <v>0</v>
      </c>
      <c r="BS57" s="167">
        <v>0</v>
      </c>
      <c r="BT57" s="167">
        <v>0</v>
      </c>
      <c r="BU57" s="167">
        <v>0</v>
      </c>
      <c r="BV57" s="167">
        <v>0</v>
      </c>
      <c r="BW57" s="167">
        <v>0</v>
      </c>
      <c r="BX57" s="167">
        <v>0</v>
      </c>
      <c r="BY57" s="167">
        <v>0</v>
      </c>
      <c r="BZ57" s="167">
        <v>0</v>
      </c>
      <c r="CA57" s="167">
        <v>0</v>
      </c>
      <c r="CB57" s="167">
        <v>0</v>
      </c>
      <c r="CC57" s="167">
        <v>16369</v>
      </c>
      <c r="CD57" s="167">
        <v>31688529</v>
      </c>
      <c r="CE57" s="167">
        <v>0</v>
      </c>
      <c r="CF57" s="167">
        <v>0</v>
      </c>
      <c r="CG57" s="167">
        <v>0</v>
      </c>
      <c r="CH57" s="167">
        <v>31688529</v>
      </c>
      <c r="CI57" s="166">
        <f t="shared" si="23"/>
        <v>0</v>
      </c>
      <c r="CJ57" s="168">
        <f t="shared" si="23"/>
        <v>45473</v>
      </c>
      <c r="CK57" s="168">
        <f t="shared" si="23"/>
        <v>0</v>
      </c>
      <c r="CL57" s="168">
        <f t="shared" si="23"/>
        <v>39090523</v>
      </c>
      <c r="CM57" s="168">
        <f t="shared" si="23"/>
        <v>628283</v>
      </c>
      <c r="CN57" s="168">
        <f t="shared" si="23"/>
        <v>1890097</v>
      </c>
      <c r="CO57" s="168">
        <f t="shared" si="23"/>
        <v>348903</v>
      </c>
      <c r="CP57" s="168">
        <f t="shared" si="23"/>
        <v>0</v>
      </c>
      <c r="CQ57" s="168">
        <f t="shared" si="23"/>
        <v>0</v>
      </c>
      <c r="CR57" s="168">
        <f t="shared" si="23"/>
        <v>0</v>
      </c>
      <c r="CS57" s="168">
        <f t="shared" si="23"/>
        <v>0</v>
      </c>
      <c r="CT57" s="168">
        <f t="shared" si="23"/>
        <v>0</v>
      </c>
      <c r="CU57" s="168">
        <f t="shared" si="23"/>
        <v>0</v>
      </c>
      <c r="CV57" s="168">
        <f t="shared" si="23"/>
        <v>0</v>
      </c>
      <c r="CW57" s="168">
        <f t="shared" si="23"/>
        <v>0</v>
      </c>
      <c r="CX57" s="168">
        <f t="shared" si="21"/>
        <v>0</v>
      </c>
      <c r="CY57" s="168">
        <f t="shared" si="19"/>
        <v>0</v>
      </c>
      <c r="CZ57" s="168">
        <f t="shared" si="16"/>
        <v>0</v>
      </c>
      <c r="DA57" s="168">
        <f t="shared" si="16"/>
        <v>0</v>
      </c>
      <c r="DB57" s="168">
        <f t="shared" si="16"/>
        <v>0</v>
      </c>
      <c r="DC57" s="168">
        <f t="shared" si="16"/>
        <v>3137</v>
      </c>
      <c r="DD57" s="168">
        <f t="shared" si="16"/>
        <v>0</v>
      </c>
      <c r="DE57" s="168">
        <f t="shared" si="16"/>
        <v>793654</v>
      </c>
      <c r="DF57" s="168">
        <f t="shared" si="16"/>
        <v>0</v>
      </c>
      <c r="DG57" s="168">
        <f t="shared" si="16"/>
        <v>0</v>
      </c>
      <c r="DH57" s="168">
        <f t="shared" si="16"/>
        <v>0</v>
      </c>
      <c r="DI57" s="168">
        <f t="shared" si="16"/>
        <v>0</v>
      </c>
      <c r="DJ57" s="168">
        <f t="shared" si="16"/>
        <v>0</v>
      </c>
      <c r="DK57" s="168">
        <f t="shared" si="16"/>
        <v>0</v>
      </c>
      <c r="DL57" s="168">
        <f t="shared" si="16"/>
        <v>0</v>
      </c>
      <c r="DM57" s="168">
        <f t="shared" si="16"/>
        <v>0</v>
      </c>
      <c r="DN57" s="168">
        <f t="shared" si="16"/>
        <v>0</v>
      </c>
      <c r="DO57" s="168">
        <f t="shared" si="16"/>
        <v>0</v>
      </c>
      <c r="DP57" s="168">
        <f t="shared" si="25"/>
        <v>0</v>
      </c>
      <c r="DQ57" s="168">
        <f t="shared" si="25"/>
        <v>0</v>
      </c>
      <c r="DR57" s="168">
        <f t="shared" si="25"/>
        <v>0</v>
      </c>
      <c r="DS57" s="168">
        <f t="shared" si="25"/>
        <v>0</v>
      </c>
      <c r="DT57" s="168">
        <f t="shared" si="25"/>
        <v>0</v>
      </c>
      <c r="DU57" s="168">
        <f t="shared" si="25"/>
        <v>16369</v>
      </c>
      <c r="DV57" s="168">
        <f t="shared" si="25"/>
        <v>42770966</v>
      </c>
      <c r="DW57" s="168">
        <f t="shared" si="24"/>
        <v>0</v>
      </c>
      <c r="DX57" s="168">
        <f t="shared" si="20"/>
        <v>0</v>
      </c>
      <c r="DY57" s="168">
        <f t="shared" si="20"/>
        <v>0</v>
      </c>
      <c r="DZ57" s="168">
        <f t="shared" si="20"/>
        <v>42770966</v>
      </c>
      <c r="EA57" s="168">
        <f t="shared" si="20"/>
        <v>28008086</v>
      </c>
      <c r="EB57" s="168">
        <f t="shared" si="20"/>
        <v>628283</v>
      </c>
      <c r="EC57" s="168">
        <f t="shared" si="20"/>
        <v>1890097</v>
      </c>
      <c r="ED57" s="168">
        <f t="shared" si="20"/>
        <v>348903</v>
      </c>
      <c r="EE57" s="168">
        <f t="shared" si="20"/>
        <v>0</v>
      </c>
      <c r="EF57" s="168">
        <f t="shared" si="20"/>
        <v>0</v>
      </c>
      <c r="EG57" s="168">
        <f t="shared" si="20"/>
        <v>0</v>
      </c>
      <c r="EH57" s="168">
        <f t="shared" si="20"/>
        <v>0</v>
      </c>
      <c r="EI57" s="168">
        <f t="shared" si="20"/>
        <v>0</v>
      </c>
      <c r="EJ57" s="168">
        <f t="shared" si="20"/>
        <v>0</v>
      </c>
      <c r="EK57" s="168">
        <f t="shared" si="20"/>
        <v>0</v>
      </c>
      <c r="EL57" s="168">
        <f t="shared" si="20"/>
        <v>0</v>
      </c>
      <c r="EM57" s="168">
        <f t="shared" si="20"/>
        <v>0</v>
      </c>
      <c r="EN57" s="168">
        <f t="shared" si="27"/>
        <v>0</v>
      </c>
      <c r="EO57" s="168">
        <f t="shared" si="26"/>
        <v>0</v>
      </c>
      <c r="EP57" s="168">
        <f t="shared" si="26"/>
        <v>0</v>
      </c>
      <c r="EQ57" s="168">
        <f t="shared" si="26"/>
        <v>0</v>
      </c>
      <c r="ER57" s="168">
        <f t="shared" si="18"/>
        <v>3137</v>
      </c>
      <c r="ES57" s="168">
        <f t="shared" si="18"/>
        <v>0</v>
      </c>
      <c r="ET57" s="168">
        <f t="shared" si="12"/>
        <v>793654</v>
      </c>
      <c r="EU57" s="168">
        <f t="shared" si="7"/>
        <v>0</v>
      </c>
      <c r="EV57" s="168">
        <f t="shared" si="7"/>
        <v>0</v>
      </c>
      <c r="EW57" s="168">
        <f t="shared" si="7"/>
        <v>0</v>
      </c>
      <c r="EX57" s="168">
        <f t="shared" si="7"/>
        <v>0</v>
      </c>
      <c r="EY57" s="168">
        <f t="shared" si="22"/>
        <v>0</v>
      </c>
      <c r="EZ57" s="168">
        <f t="shared" si="22"/>
        <v>0</v>
      </c>
      <c r="FA57" s="168">
        <f t="shared" si="22"/>
        <v>0</v>
      </c>
      <c r="FB57" s="168">
        <f t="shared" si="22"/>
        <v>0</v>
      </c>
      <c r="FC57" s="168">
        <f t="shared" si="22"/>
        <v>0</v>
      </c>
      <c r="FD57" s="168">
        <f t="shared" si="22"/>
        <v>0</v>
      </c>
      <c r="FE57" s="168">
        <f t="shared" si="22"/>
        <v>0</v>
      </c>
      <c r="FF57" s="168">
        <f t="shared" si="22"/>
        <v>0</v>
      </c>
      <c r="FG57" s="168">
        <f t="shared" si="22"/>
        <v>0</v>
      </c>
      <c r="FH57" s="168">
        <f t="shared" si="22"/>
        <v>0</v>
      </c>
      <c r="FI57" s="168">
        <f t="shared" si="22"/>
        <v>0</v>
      </c>
      <c r="FJ57" s="168">
        <f t="shared" si="22"/>
        <v>16369</v>
      </c>
      <c r="FK57" s="168">
        <f t="shared" si="22"/>
        <v>31688529</v>
      </c>
      <c r="FL57" s="168">
        <f t="shared" si="15"/>
        <v>0</v>
      </c>
      <c r="FM57" s="168">
        <f t="shared" si="15"/>
        <v>0</v>
      </c>
      <c r="FN57" s="168">
        <f t="shared" si="15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57"/>
  <sheetViews>
    <sheetView workbookViewId="0"/>
  </sheetViews>
  <sheetFormatPr defaultColWidth="8.88671875" defaultRowHeight="13.2" x14ac:dyDescent="0.25"/>
  <cols>
    <col min="1" max="1" width="32.88671875" style="162" bestFit="1" customWidth="1"/>
    <col min="2" max="2" width="23.6640625" style="162" bestFit="1" customWidth="1"/>
    <col min="3" max="3" width="10.33203125" style="162" bestFit="1" customWidth="1"/>
    <col min="4" max="4" width="34.6640625" style="162" bestFit="1" customWidth="1"/>
    <col min="5" max="5" width="33.21875" style="162" bestFit="1" customWidth="1"/>
    <col min="6" max="6" width="35" style="162" bestFit="1" customWidth="1"/>
    <col min="7" max="7" width="43.44140625" style="162" bestFit="1" customWidth="1"/>
    <col min="8" max="8" width="38.109375" style="162" bestFit="1" customWidth="1"/>
    <col min="9" max="9" width="42.21875" style="162" bestFit="1" customWidth="1"/>
    <col min="10" max="10" width="27" style="162" bestFit="1" customWidth="1"/>
    <col min="11" max="11" width="23" style="162" bestFit="1" customWidth="1"/>
    <col min="12" max="12" width="35.5546875" style="162" bestFit="1" customWidth="1"/>
    <col min="13" max="13" width="31.5546875" style="162" bestFit="1" customWidth="1"/>
    <col min="14" max="14" width="30.88671875" style="162" bestFit="1" customWidth="1"/>
    <col min="15" max="15" width="34.33203125" style="162" bestFit="1" customWidth="1"/>
    <col min="16" max="16" width="40" style="162" bestFit="1" customWidth="1"/>
    <col min="17" max="17" width="34.109375" style="162" bestFit="1" customWidth="1"/>
    <col min="18" max="18" width="44" style="162" bestFit="1" customWidth="1"/>
    <col min="19" max="19" width="25.44140625" style="162" bestFit="1" customWidth="1"/>
    <col min="20" max="20" width="30.21875" style="162" bestFit="1" customWidth="1"/>
    <col min="21" max="21" width="43.77734375" style="162" bestFit="1" customWidth="1"/>
    <col min="22" max="22" width="39.21875" style="162" bestFit="1" customWidth="1"/>
    <col min="23" max="23" width="29.6640625" style="162" bestFit="1" customWidth="1"/>
    <col min="24" max="24" width="53.77734375" style="162" bestFit="1" customWidth="1"/>
    <col min="25" max="25" width="42.88671875" style="162" bestFit="1" customWidth="1"/>
    <col min="26" max="26" width="46.33203125" style="162" bestFit="1" customWidth="1"/>
    <col min="27" max="27" width="24.5546875" style="162" bestFit="1" customWidth="1"/>
    <col min="28" max="28" width="31.88671875" style="162" bestFit="1" customWidth="1"/>
    <col min="29" max="29" width="40.44140625" style="162" bestFit="1" customWidth="1"/>
    <col min="30" max="30" width="42.33203125" style="162" bestFit="1" customWidth="1"/>
    <col min="31" max="31" width="50.109375" style="162" bestFit="1" customWidth="1"/>
    <col min="32" max="32" width="37.109375" style="162" bestFit="1" customWidth="1"/>
    <col min="33" max="33" width="39.33203125" style="162" bestFit="1" customWidth="1"/>
    <col min="34" max="34" width="37.44140625" style="162" bestFit="1" customWidth="1"/>
    <col min="35" max="35" width="26.44140625" style="162" bestFit="1" customWidth="1"/>
    <col min="36" max="36" width="23.5546875" style="162" bestFit="1" customWidth="1"/>
    <col min="37" max="37" width="39.6640625" style="162" bestFit="1" customWidth="1"/>
    <col min="38" max="38" width="35" style="162" bestFit="1" customWidth="1"/>
    <col min="39" max="39" width="22.88671875" style="162" bestFit="1" customWidth="1"/>
    <col min="40" max="40" width="32.21875" style="162" bestFit="1" customWidth="1"/>
    <col min="41" max="16384" width="8.88671875" style="162"/>
  </cols>
  <sheetData>
    <row r="1" spans="1:40" ht="15.6" customHeight="1" x14ac:dyDescent="0.25">
      <c r="A1" s="161" t="s">
        <v>112</v>
      </c>
      <c r="B1" s="161" t="s">
        <v>113</v>
      </c>
      <c r="C1" s="161" t="s">
        <v>114</v>
      </c>
      <c r="D1" s="161" t="s">
        <v>277</v>
      </c>
      <c r="E1" s="161" t="s">
        <v>278</v>
      </c>
      <c r="F1" s="161" t="s">
        <v>279</v>
      </c>
      <c r="G1" s="161" t="s">
        <v>280</v>
      </c>
      <c r="H1" s="161" t="s">
        <v>281</v>
      </c>
      <c r="I1" s="161" t="s">
        <v>282</v>
      </c>
      <c r="J1" s="161" t="s">
        <v>283</v>
      </c>
      <c r="K1" s="161" t="s">
        <v>284</v>
      </c>
      <c r="L1" s="161" t="s">
        <v>285</v>
      </c>
      <c r="M1" s="161" t="s">
        <v>286</v>
      </c>
      <c r="N1" s="161" t="s">
        <v>287</v>
      </c>
      <c r="O1" s="161" t="s">
        <v>288</v>
      </c>
      <c r="P1" s="161" t="s">
        <v>289</v>
      </c>
      <c r="Q1" s="161" t="s">
        <v>290</v>
      </c>
      <c r="R1" s="161" t="s">
        <v>291</v>
      </c>
      <c r="S1" s="161" t="s">
        <v>292</v>
      </c>
      <c r="T1" s="161" t="s">
        <v>293</v>
      </c>
      <c r="U1" s="161" t="s">
        <v>294</v>
      </c>
      <c r="V1" s="161" t="s">
        <v>295</v>
      </c>
      <c r="W1" s="161" t="s">
        <v>296</v>
      </c>
      <c r="X1" s="161" t="s">
        <v>297</v>
      </c>
      <c r="Y1" s="161" t="s">
        <v>298</v>
      </c>
      <c r="Z1" s="161" t="s">
        <v>299</v>
      </c>
      <c r="AA1" s="161" t="s">
        <v>300</v>
      </c>
      <c r="AB1" s="161" t="s">
        <v>301</v>
      </c>
      <c r="AC1" s="161" t="s">
        <v>302</v>
      </c>
      <c r="AD1" s="161" t="s">
        <v>303</v>
      </c>
      <c r="AE1" s="161" t="s">
        <v>304</v>
      </c>
      <c r="AF1" s="161" t="s">
        <v>305</v>
      </c>
      <c r="AG1" s="161" t="s">
        <v>306</v>
      </c>
      <c r="AH1" s="161" t="s">
        <v>307</v>
      </c>
      <c r="AI1" s="161" t="s">
        <v>308</v>
      </c>
      <c r="AJ1" s="161" t="s">
        <v>309</v>
      </c>
      <c r="AK1" s="161" t="s">
        <v>310</v>
      </c>
      <c r="AL1" s="161" t="s">
        <v>311</v>
      </c>
      <c r="AM1" s="161" t="s">
        <v>312</v>
      </c>
      <c r="AN1" s="161" t="s">
        <v>313</v>
      </c>
    </row>
    <row r="2" spans="1:40" ht="15.6" customHeight="1" x14ac:dyDescent="0.25">
      <c r="A2" s="163" t="s">
        <v>133</v>
      </c>
      <c r="B2" s="163" t="s">
        <v>133</v>
      </c>
      <c r="C2" s="164">
        <v>45473</v>
      </c>
      <c r="D2" s="167">
        <v>0</v>
      </c>
      <c r="E2" s="167">
        <v>0</v>
      </c>
      <c r="F2" s="167">
        <v>0</v>
      </c>
      <c r="G2" s="167">
        <v>0</v>
      </c>
      <c r="H2" s="167">
        <v>0</v>
      </c>
      <c r="I2" s="167">
        <v>0</v>
      </c>
      <c r="J2" s="167">
        <v>0</v>
      </c>
      <c r="K2" s="167">
        <v>0</v>
      </c>
      <c r="L2" s="167">
        <v>0</v>
      </c>
      <c r="M2" s="167">
        <v>0</v>
      </c>
      <c r="N2" s="167">
        <v>0</v>
      </c>
      <c r="O2" s="167">
        <v>0</v>
      </c>
      <c r="P2" s="167">
        <v>0</v>
      </c>
      <c r="Q2" s="167">
        <v>0</v>
      </c>
      <c r="R2" s="167">
        <v>0</v>
      </c>
      <c r="S2" s="167">
        <v>0</v>
      </c>
      <c r="T2" s="167">
        <v>0</v>
      </c>
      <c r="U2" s="167">
        <v>0</v>
      </c>
      <c r="V2" s="167">
        <v>0</v>
      </c>
      <c r="W2" s="167">
        <v>-65974</v>
      </c>
      <c r="X2" s="167">
        <v>0</v>
      </c>
      <c r="Y2" s="167">
        <v>0</v>
      </c>
      <c r="Z2" s="167">
        <v>0</v>
      </c>
      <c r="AA2" s="167">
        <v>0</v>
      </c>
      <c r="AB2" s="167">
        <v>0</v>
      </c>
      <c r="AC2" s="167">
        <v>-841</v>
      </c>
      <c r="AD2" s="167">
        <v>0</v>
      </c>
      <c r="AE2" s="167">
        <v>-19612</v>
      </c>
      <c r="AF2" s="167">
        <v>0</v>
      </c>
      <c r="AG2" s="167">
        <v>0</v>
      </c>
      <c r="AH2" s="167">
        <v>0</v>
      </c>
      <c r="AI2" s="167">
        <v>0</v>
      </c>
      <c r="AJ2" s="167">
        <v>0</v>
      </c>
      <c r="AK2" s="167">
        <v>0</v>
      </c>
      <c r="AL2" s="167">
        <v>0</v>
      </c>
      <c r="AM2" s="167">
        <v>0</v>
      </c>
      <c r="AN2" s="167">
        <v>-86427</v>
      </c>
    </row>
    <row r="3" spans="1:40" ht="15.6" customHeight="1" x14ac:dyDescent="0.25">
      <c r="A3" s="163" t="s">
        <v>134</v>
      </c>
      <c r="B3" s="163" t="s">
        <v>134</v>
      </c>
      <c r="C3" s="164">
        <v>45473</v>
      </c>
      <c r="D3" s="167">
        <v>0</v>
      </c>
      <c r="E3" s="167">
        <v>0</v>
      </c>
      <c r="F3" s="167">
        <v>0</v>
      </c>
      <c r="G3" s="167">
        <v>0</v>
      </c>
      <c r="H3" s="167">
        <v>0</v>
      </c>
      <c r="I3" s="167">
        <v>0</v>
      </c>
      <c r="J3" s="167">
        <v>0</v>
      </c>
      <c r="K3" s="167">
        <v>0</v>
      </c>
      <c r="L3" s="167">
        <v>0</v>
      </c>
      <c r="M3" s="167">
        <v>0</v>
      </c>
      <c r="N3" s="167">
        <v>0</v>
      </c>
      <c r="O3" s="167">
        <v>0</v>
      </c>
      <c r="P3" s="167">
        <v>0</v>
      </c>
      <c r="Q3" s="167">
        <v>0</v>
      </c>
      <c r="R3" s="167">
        <v>0</v>
      </c>
      <c r="S3" s="167">
        <v>0</v>
      </c>
      <c r="T3" s="167">
        <v>0</v>
      </c>
      <c r="U3" s="167">
        <v>0</v>
      </c>
      <c r="V3" s="167">
        <v>0</v>
      </c>
      <c r="W3" s="167">
        <v>0</v>
      </c>
      <c r="X3" s="167">
        <v>0</v>
      </c>
      <c r="Y3" s="167">
        <v>0</v>
      </c>
      <c r="Z3" s="167">
        <v>0</v>
      </c>
      <c r="AA3" s="167">
        <v>0</v>
      </c>
      <c r="AB3" s="167">
        <v>0</v>
      </c>
      <c r="AC3" s="167">
        <v>-100488</v>
      </c>
      <c r="AD3" s="167">
        <v>0</v>
      </c>
      <c r="AE3" s="167">
        <v>0</v>
      </c>
      <c r="AF3" s="167">
        <v>0</v>
      </c>
      <c r="AG3" s="167">
        <v>0</v>
      </c>
      <c r="AH3" s="167">
        <v>0</v>
      </c>
      <c r="AI3" s="167">
        <v>0</v>
      </c>
      <c r="AJ3" s="167">
        <v>0</v>
      </c>
      <c r="AK3" s="167">
        <v>0</v>
      </c>
      <c r="AL3" s="167">
        <v>0</v>
      </c>
      <c r="AM3" s="167">
        <v>0</v>
      </c>
      <c r="AN3" s="167">
        <v>-100488</v>
      </c>
    </row>
    <row r="4" spans="1:40" ht="15.6" customHeight="1" x14ac:dyDescent="0.25">
      <c r="A4" s="163" t="s">
        <v>135</v>
      </c>
      <c r="B4" s="163" t="s">
        <v>134</v>
      </c>
      <c r="C4" s="164">
        <v>45473</v>
      </c>
      <c r="D4" s="167">
        <v>0</v>
      </c>
      <c r="E4" s="167">
        <v>0</v>
      </c>
      <c r="F4" s="167">
        <v>0</v>
      </c>
      <c r="G4" s="167">
        <v>0</v>
      </c>
      <c r="H4" s="167">
        <v>0</v>
      </c>
      <c r="I4" s="167">
        <v>0</v>
      </c>
      <c r="J4" s="167">
        <v>0</v>
      </c>
      <c r="K4" s="167">
        <v>0</v>
      </c>
      <c r="L4" s="167">
        <v>0</v>
      </c>
      <c r="M4" s="167">
        <v>0</v>
      </c>
      <c r="N4" s="167">
        <v>0</v>
      </c>
      <c r="O4" s="167">
        <v>0</v>
      </c>
      <c r="P4" s="167">
        <v>0</v>
      </c>
      <c r="Q4" s="167">
        <v>0</v>
      </c>
      <c r="R4" s="167">
        <v>0</v>
      </c>
      <c r="S4" s="167">
        <v>0</v>
      </c>
      <c r="T4" s="167">
        <v>0</v>
      </c>
      <c r="U4" s="167">
        <v>0</v>
      </c>
      <c r="V4" s="167">
        <v>0</v>
      </c>
      <c r="W4" s="167">
        <v>0</v>
      </c>
      <c r="X4" s="167">
        <v>0</v>
      </c>
      <c r="Y4" s="167">
        <v>0</v>
      </c>
      <c r="Z4" s="167">
        <v>0</v>
      </c>
      <c r="AA4" s="167">
        <v>0</v>
      </c>
      <c r="AB4" s="167">
        <v>0</v>
      </c>
      <c r="AC4" s="167">
        <v>-100488</v>
      </c>
      <c r="AD4" s="167">
        <v>0</v>
      </c>
      <c r="AE4" s="167">
        <v>0</v>
      </c>
      <c r="AF4" s="167">
        <v>0</v>
      </c>
      <c r="AG4" s="167">
        <v>0</v>
      </c>
      <c r="AH4" s="167">
        <v>0</v>
      </c>
      <c r="AI4" s="167">
        <v>0</v>
      </c>
      <c r="AJ4" s="167">
        <v>0</v>
      </c>
      <c r="AK4" s="167">
        <v>0</v>
      </c>
      <c r="AL4" s="167">
        <v>0</v>
      </c>
      <c r="AM4" s="167">
        <v>0</v>
      </c>
      <c r="AN4" s="167">
        <v>-100488</v>
      </c>
    </row>
    <row r="5" spans="1:40" ht="15.6" customHeight="1" x14ac:dyDescent="0.25">
      <c r="A5" s="163" t="s">
        <v>136</v>
      </c>
      <c r="B5" s="163" t="s">
        <v>137</v>
      </c>
      <c r="C5" s="164">
        <v>45473</v>
      </c>
      <c r="D5" s="167">
        <v>0</v>
      </c>
      <c r="E5" s="167">
        <v>0</v>
      </c>
      <c r="F5" s="167">
        <v>0</v>
      </c>
      <c r="G5" s="167">
        <v>0</v>
      </c>
      <c r="H5" s="167">
        <v>0</v>
      </c>
      <c r="I5" s="167">
        <v>0</v>
      </c>
      <c r="J5" s="167">
        <v>0</v>
      </c>
      <c r="K5" s="167">
        <v>0</v>
      </c>
      <c r="L5" s="167">
        <v>0</v>
      </c>
      <c r="M5" s="167">
        <v>0</v>
      </c>
      <c r="N5" s="167">
        <v>0</v>
      </c>
      <c r="O5" s="167">
        <v>0</v>
      </c>
      <c r="P5" s="167">
        <v>0</v>
      </c>
      <c r="Q5" s="167">
        <v>0</v>
      </c>
      <c r="R5" s="167">
        <v>0</v>
      </c>
      <c r="S5" s="167">
        <v>0</v>
      </c>
      <c r="T5" s="167">
        <v>0</v>
      </c>
      <c r="U5" s="167">
        <v>0</v>
      </c>
      <c r="V5" s="167">
        <v>0</v>
      </c>
      <c r="W5" s="167">
        <v>0</v>
      </c>
      <c r="X5" s="167">
        <v>0</v>
      </c>
      <c r="Y5" s="167">
        <v>0</v>
      </c>
      <c r="Z5" s="167">
        <v>0</v>
      </c>
      <c r="AA5" s="167">
        <v>0</v>
      </c>
      <c r="AB5" s="167">
        <v>0</v>
      </c>
      <c r="AC5" s="167">
        <v>0</v>
      </c>
      <c r="AD5" s="167">
        <v>0</v>
      </c>
      <c r="AE5" s="167">
        <v>0</v>
      </c>
      <c r="AF5" s="167">
        <v>0</v>
      </c>
      <c r="AG5" s="167">
        <v>0</v>
      </c>
      <c r="AH5" s="167">
        <v>0</v>
      </c>
      <c r="AI5" s="167">
        <v>0</v>
      </c>
      <c r="AJ5" s="167">
        <v>0</v>
      </c>
      <c r="AK5" s="167">
        <v>0</v>
      </c>
      <c r="AL5" s="167">
        <v>0</v>
      </c>
      <c r="AM5" s="167">
        <v>0</v>
      </c>
      <c r="AN5" s="167">
        <v>0</v>
      </c>
    </row>
    <row r="6" spans="1:40" ht="15.6" customHeight="1" x14ac:dyDescent="0.25">
      <c r="A6" s="163" t="s">
        <v>138</v>
      </c>
      <c r="B6" s="163" t="s">
        <v>139</v>
      </c>
      <c r="C6" s="164">
        <v>45473</v>
      </c>
      <c r="D6" s="167">
        <v>0</v>
      </c>
      <c r="E6" s="167">
        <v>0</v>
      </c>
      <c r="F6" s="167">
        <v>0</v>
      </c>
      <c r="G6" s="167">
        <v>0</v>
      </c>
      <c r="H6" s="167">
        <v>0</v>
      </c>
      <c r="I6" s="167">
        <v>0</v>
      </c>
      <c r="J6" s="167">
        <v>0</v>
      </c>
      <c r="K6" s="167">
        <v>0</v>
      </c>
      <c r="L6" s="167">
        <v>0</v>
      </c>
      <c r="M6" s="167">
        <v>0</v>
      </c>
      <c r="N6" s="167">
        <v>0</v>
      </c>
      <c r="O6" s="167">
        <v>0</v>
      </c>
      <c r="P6" s="167">
        <v>0</v>
      </c>
      <c r="Q6" s="167">
        <v>0</v>
      </c>
      <c r="R6" s="167">
        <v>0</v>
      </c>
      <c r="S6" s="167">
        <v>0</v>
      </c>
      <c r="T6" s="167">
        <v>0</v>
      </c>
      <c r="U6" s="167">
        <v>-909</v>
      </c>
      <c r="V6" s="167">
        <v>0</v>
      </c>
      <c r="W6" s="167">
        <v>-62456</v>
      </c>
      <c r="X6" s="167">
        <v>0</v>
      </c>
      <c r="Y6" s="167">
        <v>0</v>
      </c>
      <c r="Z6" s="167">
        <v>0</v>
      </c>
      <c r="AA6" s="167">
        <v>0</v>
      </c>
      <c r="AB6" s="167">
        <v>0</v>
      </c>
      <c r="AC6" s="167">
        <v>-575</v>
      </c>
      <c r="AD6" s="167">
        <v>0</v>
      </c>
      <c r="AE6" s="167">
        <v>0</v>
      </c>
      <c r="AF6" s="167">
        <v>0</v>
      </c>
      <c r="AG6" s="167">
        <v>0</v>
      </c>
      <c r="AH6" s="167">
        <v>0</v>
      </c>
      <c r="AI6" s="167">
        <v>0</v>
      </c>
      <c r="AJ6" s="167">
        <v>0</v>
      </c>
      <c r="AK6" s="167">
        <v>0</v>
      </c>
      <c r="AL6" s="167">
        <v>0</v>
      </c>
      <c r="AM6" s="167">
        <v>-11433</v>
      </c>
      <c r="AN6" s="167">
        <v>-75373</v>
      </c>
    </row>
    <row r="7" spans="1:40" ht="15.6" customHeight="1" x14ac:dyDescent="0.25">
      <c r="A7" s="163" t="s">
        <v>140</v>
      </c>
      <c r="B7" s="163" t="s">
        <v>139</v>
      </c>
      <c r="C7" s="164">
        <v>45473</v>
      </c>
      <c r="D7" s="167">
        <v>0</v>
      </c>
      <c r="E7" s="167">
        <v>0</v>
      </c>
      <c r="F7" s="167">
        <v>0</v>
      </c>
      <c r="G7" s="167">
        <v>0</v>
      </c>
      <c r="H7" s="167">
        <v>0</v>
      </c>
      <c r="I7" s="167">
        <v>0</v>
      </c>
      <c r="J7" s="167">
        <v>0</v>
      </c>
      <c r="K7" s="167">
        <v>0</v>
      </c>
      <c r="L7" s="167">
        <v>0</v>
      </c>
      <c r="M7" s="167">
        <v>0</v>
      </c>
      <c r="N7" s="167">
        <v>0</v>
      </c>
      <c r="O7" s="167">
        <v>0</v>
      </c>
      <c r="P7" s="167">
        <v>0</v>
      </c>
      <c r="Q7" s="167">
        <v>0</v>
      </c>
      <c r="R7" s="167">
        <v>0</v>
      </c>
      <c r="S7" s="167">
        <v>0</v>
      </c>
      <c r="T7" s="167">
        <v>0</v>
      </c>
      <c r="U7" s="167">
        <v>-909</v>
      </c>
      <c r="V7" s="167">
        <v>0</v>
      </c>
      <c r="W7" s="167">
        <v>-62456</v>
      </c>
      <c r="X7" s="167">
        <v>0</v>
      </c>
      <c r="Y7" s="167">
        <v>0</v>
      </c>
      <c r="Z7" s="167">
        <v>0</v>
      </c>
      <c r="AA7" s="167">
        <v>0</v>
      </c>
      <c r="AB7" s="167">
        <v>0</v>
      </c>
      <c r="AC7" s="167">
        <v>-575</v>
      </c>
      <c r="AD7" s="167">
        <v>0</v>
      </c>
      <c r="AE7" s="167">
        <v>0</v>
      </c>
      <c r="AF7" s="167">
        <v>0</v>
      </c>
      <c r="AG7" s="167">
        <v>0</v>
      </c>
      <c r="AH7" s="167">
        <v>0</v>
      </c>
      <c r="AI7" s="167">
        <v>0</v>
      </c>
      <c r="AJ7" s="167">
        <v>0</v>
      </c>
      <c r="AK7" s="167">
        <v>0</v>
      </c>
      <c r="AL7" s="167">
        <v>0</v>
      </c>
      <c r="AM7" s="167">
        <v>-11433</v>
      </c>
      <c r="AN7" s="167">
        <v>-75373</v>
      </c>
    </row>
    <row r="8" spans="1:40" ht="15.6" customHeight="1" x14ac:dyDescent="0.25">
      <c r="A8" s="163" t="s">
        <v>141</v>
      </c>
      <c r="B8" s="163" t="s">
        <v>141</v>
      </c>
      <c r="C8" s="164">
        <v>45473</v>
      </c>
      <c r="D8" s="167">
        <v>0</v>
      </c>
      <c r="E8" s="167">
        <v>0</v>
      </c>
      <c r="F8" s="167">
        <v>0</v>
      </c>
      <c r="G8" s="167">
        <v>0</v>
      </c>
      <c r="H8" s="167">
        <v>0</v>
      </c>
      <c r="I8" s="167">
        <v>0</v>
      </c>
      <c r="J8" s="167">
        <v>0</v>
      </c>
      <c r="K8" s="167">
        <v>0</v>
      </c>
      <c r="L8" s="167">
        <v>0</v>
      </c>
      <c r="M8" s="167">
        <v>0</v>
      </c>
      <c r="N8" s="167">
        <v>0</v>
      </c>
      <c r="O8" s="167">
        <v>0</v>
      </c>
      <c r="P8" s="167">
        <v>0</v>
      </c>
      <c r="Q8" s="167">
        <v>0</v>
      </c>
      <c r="R8" s="167">
        <v>0</v>
      </c>
      <c r="S8" s="167">
        <v>0</v>
      </c>
      <c r="T8" s="167">
        <v>0</v>
      </c>
      <c r="U8" s="167">
        <v>0</v>
      </c>
      <c r="V8" s="167">
        <v>0</v>
      </c>
      <c r="W8" s="167">
        <v>0</v>
      </c>
      <c r="X8" s="167">
        <v>0</v>
      </c>
      <c r="Y8" s="167">
        <v>0</v>
      </c>
      <c r="Z8" s="167">
        <v>0</v>
      </c>
      <c r="AA8" s="167">
        <v>0</v>
      </c>
      <c r="AB8" s="167">
        <v>0</v>
      </c>
      <c r="AC8" s="167">
        <v>0</v>
      </c>
      <c r="AD8" s="167">
        <v>0</v>
      </c>
      <c r="AE8" s="167">
        <v>0</v>
      </c>
      <c r="AF8" s="167">
        <v>0</v>
      </c>
      <c r="AG8" s="167">
        <v>0</v>
      </c>
      <c r="AH8" s="167">
        <v>0</v>
      </c>
      <c r="AI8" s="167">
        <v>0</v>
      </c>
      <c r="AJ8" s="167">
        <v>0</v>
      </c>
      <c r="AK8" s="167">
        <v>0</v>
      </c>
      <c r="AL8" s="167">
        <v>0</v>
      </c>
      <c r="AM8" s="167">
        <v>-8697</v>
      </c>
      <c r="AN8" s="167">
        <v>-8697</v>
      </c>
    </row>
    <row r="9" spans="1:40" ht="15.6" customHeight="1" x14ac:dyDescent="0.25">
      <c r="A9" s="163" t="s">
        <v>142</v>
      </c>
      <c r="B9" s="163" t="s">
        <v>143</v>
      </c>
      <c r="C9" s="164">
        <v>45473</v>
      </c>
      <c r="D9" s="167">
        <v>0</v>
      </c>
      <c r="E9" s="167">
        <v>0</v>
      </c>
      <c r="F9" s="167">
        <v>0</v>
      </c>
      <c r="G9" s="167">
        <v>0</v>
      </c>
      <c r="H9" s="167">
        <v>0</v>
      </c>
      <c r="I9" s="167">
        <v>0</v>
      </c>
      <c r="J9" s="167">
        <v>0</v>
      </c>
      <c r="K9" s="167">
        <v>0</v>
      </c>
      <c r="L9" s="167">
        <v>0</v>
      </c>
      <c r="M9" s="167">
        <v>0</v>
      </c>
      <c r="N9" s="167">
        <v>0</v>
      </c>
      <c r="O9" s="167">
        <v>0</v>
      </c>
      <c r="P9" s="167">
        <v>0</v>
      </c>
      <c r="Q9" s="167">
        <v>0</v>
      </c>
      <c r="R9" s="167">
        <v>0</v>
      </c>
      <c r="S9" s="167">
        <v>0</v>
      </c>
      <c r="T9" s="167">
        <v>0</v>
      </c>
      <c r="U9" s="167">
        <v>0</v>
      </c>
      <c r="V9" s="167">
        <v>0</v>
      </c>
      <c r="W9" s="167">
        <v>0</v>
      </c>
      <c r="X9" s="167">
        <v>0</v>
      </c>
      <c r="Y9" s="167">
        <v>0</v>
      </c>
      <c r="Z9" s="167">
        <v>0</v>
      </c>
      <c r="AA9" s="167">
        <v>0</v>
      </c>
      <c r="AB9" s="167">
        <v>0</v>
      </c>
      <c r="AC9" s="167">
        <v>0</v>
      </c>
      <c r="AD9" s="167">
        <v>0</v>
      </c>
      <c r="AE9" s="167">
        <v>-13019</v>
      </c>
      <c r="AF9" s="167">
        <v>0</v>
      </c>
      <c r="AG9" s="167">
        <v>0</v>
      </c>
      <c r="AH9" s="167">
        <v>0</v>
      </c>
      <c r="AI9" s="167">
        <v>0</v>
      </c>
      <c r="AJ9" s="167">
        <v>0</v>
      </c>
      <c r="AK9" s="167">
        <v>0</v>
      </c>
      <c r="AL9" s="167">
        <v>0</v>
      </c>
      <c r="AM9" s="167">
        <v>0</v>
      </c>
      <c r="AN9" s="167">
        <v>-13019</v>
      </c>
    </row>
    <row r="10" spans="1:40" ht="15.6" customHeight="1" x14ac:dyDescent="0.25">
      <c r="A10" s="163" t="s">
        <v>144</v>
      </c>
      <c r="B10" s="163" t="s">
        <v>139</v>
      </c>
      <c r="C10" s="164">
        <v>45473</v>
      </c>
      <c r="D10" s="167">
        <v>0</v>
      </c>
      <c r="E10" s="167">
        <v>0</v>
      </c>
      <c r="F10" s="167">
        <v>0</v>
      </c>
      <c r="G10" s="167">
        <v>0</v>
      </c>
      <c r="H10" s="167">
        <v>0</v>
      </c>
      <c r="I10" s="167">
        <v>0</v>
      </c>
      <c r="J10" s="167">
        <v>0</v>
      </c>
      <c r="K10" s="167">
        <v>0</v>
      </c>
      <c r="L10" s="167">
        <v>0</v>
      </c>
      <c r="M10" s="167">
        <v>0</v>
      </c>
      <c r="N10" s="167">
        <v>0</v>
      </c>
      <c r="O10" s="167">
        <v>0</v>
      </c>
      <c r="P10" s="167">
        <v>0</v>
      </c>
      <c r="Q10" s="167">
        <v>0</v>
      </c>
      <c r="R10" s="167">
        <v>0</v>
      </c>
      <c r="S10" s="167">
        <v>0</v>
      </c>
      <c r="T10" s="167">
        <v>0</v>
      </c>
      <c r="U10" s="167">
        <v>-909</v>
      </c>
      <c r="V10" s="167">
        <v>0</v>
      </c>
      <c r="W10" s="167">
        <v>-62456</v>
      </c>
      <c r="X10" s="167">
        <v>0</v>
      </c>
      <c r="Y10" s="167">
        <v>0</v>
      </c>
      <c r="Z10" s="167">
        <v>0</v>
      </c>
      <c r="AA10" s="167">
        <v>0</v>
      </c>
      <c r="AB10" s="167">
        <v>0</v>
      </c>
      <c r="AC10" s="167">
        <v>-575</v>
      </c>
      <c r="AD10" s="167">
        <v>0</v>
      </c>
      <c r="AE10" s="167">
        <v>0</v>
      </c>
      <c r="AF10" s="167">
        <v>0</v>
      </c>
      <c r="AG10" s="167">
        <v>0</v>
      </c>
      <c r="AH10" s="167">
        <v>0</v>
      </c>
      <c r="AI10" s="167">
        <v>0</v>
      </c>
      <c r="AJ10" s="167">
        <v>0</v>
      </c>
      <c r="AK10" s="167">
        <v>0</v>
      </c>
      <c r="AL10" s="167">
        <v>0</v>
      </c>
      <c r="AM10" s="167">
        <v>-11433</v>
      </c>
      <c r="AN10" s="167">
        <v>-75373</v>
      </c>
    </row>
    <row r="11" spans="1:40" ht="15.6" customHeight="1" x14ac:dyDescent="0.25">
      <c r="A11" s="163" t="s">
        <v>145</v>
      </c>
      <c r="B11" s="163" t="s">
        <v>137</v>
      </c>
      <c r="C11" s="164">
        <v>45473</v>
      </c>
      <c r="D11" s="167">
        <v>0</v>
      </c>
      <c r="E11" s="167">
        <v>0</v>
      </c>
      <c r="F11" s="167">
        <v>0</v>
      </c>
      <c r="G11" s="167">
        <v>0</v>
      </c>
      <c r="H11" s="167">
        <v>0</v>
      </c>
      <c r="I11" s="167">
        <v>0</v>
      </c>
      <c r="J11" s="167">
        <v>0</v>
      </c>
      <c r="K11" s="167">
        <v>0</v>
      </c>
      <c r="L11" s="167">
        <v>0</v>
      </c>
      <c r="M11" s="167">
        <v>0</v>
      </c>
      <c r="N11" s="167">
        <v>0</v>
      </c>
      <c r="O11" s="167">
        <v>0</v>
      </c>
      <c r="P11" s="167">
        <v>0</v>
      </c>
      <c r="Q11" s="167">
        <v>0</v>
      </c>
      <c r="R11" s="167">
        <v>0</v>
      </c>
      <c r="S11" s="167">
        <v>0</v>
      </c>
      <c r="T11" s="167">
        <v>0</v>
      </c>
      <c r="U11" s="167">
        <v>0</v>
      </c>
      <c r="V11" s="167">
        <v>0</v>
      </c>
      <c r="W11" s="167">
        <v>0</v>
      </c>
      <c r="X11" s="167">
        <v>0</v>
      </c>
      <c r="Y11" s="167">
        <v>0</v>
      </c>
      <c r="Z11" s="167">
        <v>0</v>
      </c>
      <c r="AA11" s="167">
        <v>0</v>
      </c>
      <c r="AB11" s="167">
        <v>0</v>
      </c>
      <c r="AC11" s="167">
        <v>0</v>
      </c>
      <c r="AD11" s="167">
        <v>0</v>
      </c>
      <c r="AE11" s="167">
        <v>0</v>
      </c>
      <c r="AF11" s="167">
        <v>0</v>
      </c>
      <c r="AG11" s="167">
        <v>0</v>
      </c>
      <c r="AH11" s="167">
        <v>0</v>
      </c>
      <c r="AI11" s="167">
        <v>0</v>
      </c>
      <c r="AJ11" s="167">
        <v>0</v>
      </c>
      <c r="AK11" s="167">
        <v>0</v>
      </c>
      <c r="AL11" s="167">
        <v>0</v>
      </c>
      <c r="AM11" s="167">
        <v>0</v>
      </c>
      <c r="AN11" s="167">
        <v>0</v>
      </c>
    </row>
    <row r="12" spans="1:40" ht="15.6" customHeight="1" x14ac:dyDescent="0.25">
      <c r="A12" s="163" t="s">
        <v>146</v>
      </c>
      <c r="B12" s="163" t="s">
        <v>139</v>
      </c>
      <c r="C12" s="164">
        <v>45473</v>
      </c>
      <c r="D12" s="167">
        <v>0</v>
      </c>
      <c r="E12" s="167">
        <v>0</v>
      </c>
      <c r="F12" s="167">
        <v>0</v>
      </c>
      <c r="G12" s="167">
        <v>0</v>
      </c>
      <c r="H12" s="167">
        <v>0</v>
      </c>
      <c r="I12" s="167">
        <v>0</v>
      </c>
      <c r="J12" s="167">
        <v>0</v>
      </c>
      <c r="K12" s="167">
        <v>0</v>
      </c>
      <c r="L12" s="167">
        <v>0</v>
      </c>
      <c r="M12" s="167">
        <v>0</v>
      </c>
      <c r="N12" s="167">
        <v>0</v>
      </c>
      <c r="O12" s="167">
        <v>0</v>
      </c>
      <c r="P12" s="167">
        <v>0</v>
      </c>
      <c r="Q12" s="167">
        <v>0</v>
      </c>
      <c r="R12" s="167">
        <v>0</v>
      </c>
      <c r="S12" s="167">
        <v>0</v>
      </c>
      <c r="T12" s="167">
        <v>0</v>
      </c>
      <c r="U12" s="167">
        <v>-909</v>
      </c>
      <c r="V12" s="167">
        <v>0</v>
      </c>
      <c r="W12" s="167">
        <v>-62456</v>
      </c>
      <c r="X12" s="167">
        <v>0</v>
      </c>
      <c r="Y12" s="167">
        <v>0</v>
      </c>
      <c r="Z12" s="167">
        <v>0</v>
      </c>
      <c r="AA12" s="167">
        <v>0</v>
      </c>
      <c r="AB12" s="167">
        <v>0</v>
      </c>
      <c r="AC12" s="167">
        <v>-575</v>
      </c>
      <c r="AD12" s="167">
        <v>0</v>
      </c>
      <c r="AE12" s="167">
        <v>0</v>
      </c>
      <c r="AF12" s="167">
        <v>0</v>
      </c>
      <c r="AG12" s="167">
        <v>0</v>
      </c>
      <c r="AH12" s="167">
        <v>0</v>
      </c>
      <c r="AI12" s="167">
        <v>0</v>
      </c>
      <c r="AJ12" s="167">
        <v>0</v>
      </c>
      <c r="AK12" s="167">
        <v>0</v>
      </c>
      <c r="AL12" s="167">
        <v>0</v>
      </c>
      <c r="AM12" s="167">
        <v>-11433</v>
      </c>
      <c r="AN12" s="167">
        <v>-75373</v>
      </c>
    </row>
    <row r="13" spans="1:40" ht="15.6" customHeight="1" x14ac:dyDescent="0.25">
      <c r="A13" s="163" t="s">
        <v>468</v>
      </c>
      <c r="B13" s="169"/>
      <c r="C13" s="164">
        <v>45473</v>
      </c>
      <c r="D13" s="167">
        <v>0</v>
      </c>
      <c r="E13" s="167">
        <v>0</v>
      </c>
      <c r="F13" s="167">
        <v>0</v>
      </c>
      <c r="G13" s="167">
        <v>0</v>
      </c>
      <c r="H13" s="167">
        <v>0</v>
      </c>
      <c r="I13" s="167">
        <v>0</v>
      </c>
      <c r="J13" s="167">
        <v>0</v>
      </c>
      <c r="K13" s="167">
        <v>0</v>
      </c>
      <c r="L13" s="167">
        <v>0</v>
      </c>
      <c r="M13" s="167">
        <v>0</v>
      </c>
      <c r="N13" s="167">
        <v>0</v>
      </c>
      <c r="O13" s="167">
        <v>0</v>
      </c>
      <c r="P13" s="167">
        <v>0</v>
      </c>
      <c r="Q13" s="167">
        <v>0</v>
      </c>
      <c r="R13" s="167">
        <v>0</v>
      </c>
      <c r="S13" s="167">
        <v>0</v>
      </c>
      <c r="T13" s="167">
        <v>0</v>
      </c>
      <c r="U13" s="167">
        <v>0</v>
      </c>
      <c r="V13" s="167">
        <v>0</v>
      </c>
      <c r="W13" s="167">
        <v>0</v>
      </c>
      <c r="X13" s="167">
        <v>0</v>
      </c>
      <c r="Y13" s="167">
        <v>0</v>
      </c>
      <c r="Z13" s="167">
        <v>0</v>
      </c>
      <c r="AA13" s="167">
        <v>0</v>
      </c>
      <c r="AB13" s="167">
        <v>0</v>
      </c>
      <c r="AC13" s="167">
        <v>0</v>
      </c>
      <c r="AD13" s="167">
        <v>0</v>
      </c>
      <c r="AE13" s="167">
        <v>0</v>
      </c>
      <c r="AF13" s="167">
        <v>0</v>
      </c>
      <c r="AG13" s="167">
        <v>0</v>
      </c>
      <c r="AH13" s="167">
        <v>0</v>
      </c>
      <c r="AI13" s="167">
        <v>0</v>
      </c>
      <c r="AJ13" s="167">
        <v>0</v>
      </c>
      <c r="AK13" s="167">
        <v>0</v>
      </c>
      <c r="AL13" s="167">
        <v>0</v>
      </c>
      <c r="AM13" s="167">
        <v>0</v>
      </c>
      <c r="AN13" s="167">
        <v>0</v>
      </c>
    </row>
    <row r="14" spans="1:40" ht="15.6" customHeight="1" x14ac:dyDescent="0.25">
      <c r="A14" s="163" t="s">
        <v>148</v>
      </c>
      <c r="B14" s="163" t="s">
        <v>149</v>
      </c>
      <c r="C14" s="164">
        <v>45473</v>
      </c>
      <c r="D14" s="167">
        <v>0</v>
      </c>
      <c r="E14" s="167">
        <v>0</v>
      </c>
      <c r="F14" s="167">
        <v>0</v>
      </c>
      <c r="G14" s="167">
        <v>-1998</v>
      </c>
      <c r="H14" s="167">
        <v>-1260</v>
      </c>
      <c r="I14" s="167">
        <v>0</v>
      </c>
      <c r="J14" s="167">
        <v>0</v>
      </c>
      <c r="K14" s="167">
        <v>0</v>
      </c>
      <c r="L14" s="167">
        <v>0</v>
      </c>
      <c r="M14" s="167">
        <v>0</v>
      </c>
      <c r="N14" s="167">
        <v>0</v>
      </c>
      <c r="O14" s="167">
        <v>365</v>
      </c>
      <c r="P14" s="167">
        <v>0</v>
      </c>
      <c r="Q14" s="167">
        <v>0</v>
      </c>
      <c r="R14" s="167">
        <v>0</v>
      </c>
      <c r="S14" s="167">
        <v>0</v>
      </c>
      <c r="T14" s="167">
        <v>-4994</v>
      </c>
      <c r="U14" s="167">
        <v>0</v>
      </c>
      <c r="V14" s="167">
        <v>0</v>
      </c>
      <c r="W14" s="167">
        <v>0</v>
      </c>
      <c r="X14" s="167">
        <v>0</v>
      </c>
      <c r="Y14" s="167">
        <v>0</v>
      </c>
      <c r="Z14" s="167">
        <v>0</v>
      </c>
      <c r="AA14" s="167">
        <v>0</v>
      </c>
      <c r="AB14" s="167">
        <v>0</v>
      </c>
      <c r="AC14" s="167">
        <v>-4884</v>
      </c>
      <c r="AD14" s="167">
        <v>0</v>
      </c>
      <c r="AE14" s="167">
        <v>0</v>
      </c>
      <c r="AF14" s="167">
        <v>0</v>
      </c>
      <c r="AG14" s="167">
        <v>0</v>
      </c>
      <c r="AH14" s="167">
        <v>0</v>
      </c>
      <c r="AI14" s="167">
        <v>0</v>
      </c>
      <c r="AJ14" s="167">
        <v>0</v>
      </c>
      <c r="AK14" s="167">
        <v>0</v>
      </c>
      <c r="AL14" s="167">
        <v>0</v>
      </c>
      <c r="AM14" s="167">
        <v>-14354</v>
      </c>
      <c r="AN14" s="167">
        <v>-27125</v>
      </c>
    </row>
    <row r="15" spans="1:40" ht="15.6" customHeight="1" x14ac:dyDescent="0.25">
      <c r="A15" s="163" t="s">
        <v>150</v>
      </c>
      <c r="B15" s="163" t="s">
        <v>139</v>
      </c>
      <c r="C15" s="164">
        <v>45473</v>
      </c>
      <c r="D15" s="167">
        <v>0</v>
      </c>
      <c r="E15" s="167">
        <v>0</v>
      </c>
      <c r="F15" s="167">
        <v>0</v>
      </c>
      <c r="G15" s="167">
        <v>0</v>
      </c>
      <c r="H15" s="167">
        <v>0</v>
      </c>
      <c r="I15" s="167">
        <v>0</v>
      </c>
      <c r="J15" s="167">
        <v>0</v>
      </c>
      <c r="K15" s="167">
        <v>0</v>
      </c>
      <c r="L15" s="167">
        <v>0</v>
      </c>
      <c r="M15" s="167">
        <v>0</v>
      </c>
      <c r="N15" s="167">
        <v>0</v>
      </c>
      <c r="O15" s="167">
        <v>0</v>
      </c>
      <c r="P15" s="167">
        <v>0</v>
      </c>
      <c r="Q15" s="167">
        <v>0</v>
      </c>
      <c r="R15" s="167">
        <v>0</v>
      </c>
      <c r="S15" s="167">
        <v>0</v>
      </c>
      <c r="T15" s="167">
        <v>0</v>
      </c>
      <c r="U15" s="167">
        <v>-909</v>
      </c>
      <c r="V15" s="167">
        <v>0</v>
      </c>
      <c r="W15" s="167">
        <v>-62456</v>
      </c>
      <c r="X15" s="167">
        <v>0</v>
      </c>
      <c r="Y15" s="167">
        <v>0</v>
      </c>
      <c r="Z15" s="167">
        <v>0</v>
      </c>
      <c r="AA15" s="167">
        <v>0</v>
      </c>
      <c r="AB15" s="167">
        <v>0</v>
      </c>
      <c r="AC15" s="167">
        <v>-575</v>
      </c>
      <c r="AD15" s="167">
        <v>0</v>
      </c>
      <c r="AE15" s="167">
        <v>0</v>
      </c>
      <c r="AF15" s="167">
        <v>0</v>
      </c>
      <c r="AG15" s="167">
        <v>0</v>
      </c>
      <c r="AH15" s="167">
        <v>0</v>
      </c>
      <c r="AI15" s="167">
        <v>0</v>
      </c>
      <c r="AJ15" s="167">
        <v>0</v>
      </c>
      <c r="AK15" s="167">
        <v>0</v>
      </c>
      <c r="AL15" s="167">
        <v>0</v>
      </c>
      <c r="AM15" s="167">
        <v>-11433</v>
      </c>
      <c r="AN15" s="167">
        <v>-75373</v>
      </c>
    </row>
    <row r="16" spans="1:40" ht="15.6" customHeight="1" x14ac:dyDescent="0.25">
      <c r="A16" s="163" t="s">
        <v>151</v>
      </c>
      <c r="B16" s="169"/>
      <c r="C16" s="164">
        <v>45473</v>
      </c>
      <c r="D16" s="167">
        <v>0</v>
      </c>
      <c r="E16" s="167">
        <v>0</v>
      </c>
      <c r="F16" s="167">
        <v>0</v>
      </c>
      <c r="G16" s="167">
        <v>0</v>
      </c>
      <c r="H16" s="167">
        <v>0</v>
      </c>
      <c r="I16" s="167">
        <v>0</v>
      </c>
      <c r="J16" s="167">
        <v>0</v>
      </c>
      <c r="K16" s="167">
        <v>0</v>
      </c>
      <c r="L16" s="167">
        <v>0</v>
      </c>
      <c r="M16" s="167">
        <v>0</v>
      </c>
      <c r="N16" s="167">
        <v>0</v>
      </c>
      <c r="O16" s="167">
        <v>0</v>
      </c>
      <c r="P16" s="167">
        <v>0</v>
      </c>
      <c r="Q16" s="167">
        <v>0</v>
      </c>
      <c r="R16" s="167">
        <v>0</v>
      </c>
      <c r="S16" s="167">
        <v>0</v>
      </c>
      <c r="T16" s="167">
        <v>0</v>
      </c>
      <c r="U16" s="167">
        <v>0</v>
      </c>
      <c r="V16" s="167">
        <v>0</v>
      </c>
      <c r="W16" s="167">
        <v>0</v>
      </c>
      <c r="X16" s="167">
        <v>0</v>
      </c>
      <c r="Y16" s="167">
        <v>0</v>
      </c>
      <c r="Z16" s="167">
        <v>0</v>
      </c>
      <c r="AA16" s="167">
        <v>-2094</v>
      </c>
      <c r="AB16" s="167">
        <v>0</v>
      </c>
      <c r="AC16" s="167">
        <v>-4894</v>
      </c>
      <c r="AD16" s="167">
        <v>0</v>
      </c>
      <c r="AE16" s="167">
        <v>0</v>
      </c>
      <c r="AF16" s="167">
        <v>0</v>
      </c>
      <c r="AG16" s="167">
        <v>0</v>
      </c>
      <c r="AH16" s="167">
        <v>0</v>
      </c>
      <c r="AI16" s="167">
        <v>0</v>
      </c>
      <c r="AJ16" s="167">
        <v>0</v>
      </c>
      <c r="AK16" s="167">
        <v>0</v>
      </c>
      <c r="AL16" s="167">
        <v>0</v>
      </c>
      <c r="AM16" s="167">
        <v>-3838</v>
      </c>
      <c r="AN16" s="167">
        <v>-10826</v>
      </c>
    </row>
    <row r="17" spans="1:40" ht="15.6" customHeight="1" x14ac:dyDescent="0.25">
      <c r="A17" s="163" t="s">
        <v>469</v>
      </c>
      <c r="B17" s="163" t="s">
        <v>152</v>
      </c>
      <c r="C17" s="164">
        <v>45473</v>
      </c>
      <c r="D17" s="167">
        <v>0</v>
      </c>
      <c r="E17" s="167">
        <v>0</v>
      </c>
      <c r="F17" s="167">
        <v>0</v>
      </c>
      <c r="G17" s="167">
        <v>0</v>
      </c>
      <c r="H17" s="167">
        <v>0</v>
      </c>
      <c r="I17" s="167">
        <v>0</v>
      </c>
      <c r="J17" s="167">
        <v>0</v>
      </c>
      <c r="K17" s="167">
        <v>0</v>
      </c>
      <c r="L17" s="167">
        <v>0</v>
      </c>
      <c r="M17" s="167">
        <v>0</v>
      </c>
      <c r="N17" s="167">
        <v>0</v>
      </c>
      <c r="O17" s="167">
        <v>0</v>
      </c>
      <c r="P17" s="167">
        <v>0</v>
      </c>
      <c r="Q17" s="167">
        <v>0</v>
      </c>
      <c r="R17" s="167">
        <v>0</v>
      </c>
      <c r="S17" s="167">
        <v>0</v>
      </c>
      <c r="T17" s="167">
        <v>0</v>
      </c>
      <c r="U17" s="167">
        <v>0</v>
      </c>
      <c r="V17" s="167">
        <v>0</v>
      </c>
      <c r="W17" s="167">
        <v>0</v>
      </c>
      <c r="X17" s="167">
        <v>0</v>
      </c>
      <c r="Y17" s="167">
        <v>0</v>
      </c>
      <c r="Z17" s="167">
        <v>0</v>
      </c>
      <c r="AA17" s="167">
        <v>0</v>
      </c>
      <c r="AB17" s="167">
        <v>0</v>
      </c>
      <c r="AC17" s="167">
        <v>0</v>
      </c>
      <c r="AD17" s="167">
        <v>0</v>
      </c>
      <c r="AE17" s="167">
        <v>0</v>
      </c>
      <c r="AF17" s="167">
        <v>0</v>
      </c>
      <c r="AG17" s="167">
        <v>0</v>
      </c>
      <c r="AH17" s="167">
        <v>0</v>
      </c>
      <c r="AI17" s="167">
        <v>0</v>
      </c>
      <c r="AJ17" s="167">
        <v>0</v>
      </c>
      <c r="AK17" s="167">
        <v>0</v>
      </c>
      <c r="AL17" s="167">
        <v>0</v>
      </c>
      <c r="AM17" s="167">
        <v>0</v>
      </c>
      <c r="AN17" s="167">
        <v>0</v>
      </c>
    </row>
    <row r="18" spans="1:40" ht="15.6" customHeight="1" x14ac:dyDescent="0.25">
      <c r="A18" s="163" t="s">
        <v>153</v>
      </c>
      <c r="B18" s="169"/>
      <c r="C18" s="164">
        <v>45473</v>
      </c>
      <c r="D18" s="167">
        <v>0</v>
      </c>
      <c r="E18" s="167">
        <v>0</v>
      </c>
      <c r="F18" s="167">
        <v>0</v>
      </c>
      <c r="G18" s="167">
        <v>0</v>
      </c>
      <c r="H18" s="167">
        <v>0</v>
      </c>
      <c r="I18" s="167">
        <v>0</v>
      </c>
      <c r="J18" s="167">
        <v>0</v>
      </c>
      <c r="K18" s="167">
        <v>0</v>
      </c>
      <c r="L18" s="167">
        <v>0</v>
      </c>
      <c r="M18" s="167">
        <v>0</v>
      </c>
      <c r="N18" s="167">
        <v>0</v>
      </c>
      <c r="O18" s="167">
        <v>0</v>
      </c>
      <c r="P18" s="167">
        <v>0</v>
      </c>
      <c r="Q18" s="167">
        <v>0</v>
      </c>
      <c r="R18" s="167">
        <v>0</v>
      </c>
      <c r="S18" s="167">
        <v>0</v>
      </c>
      <c r="T18" s="167">
        <v>0</v>
      </c>
      <c r="U18" s="167">
        <v>0</v>
      </c>
      <c r="V18" s="167">
        <v>0</v>
      </c>
      <c r="W18" s="167">
        <v>0</v>
      </c>
      <c r="X18" s="167">
        <v>0</v>
      </c>
      <c r="Y18" s="167">
        <v>0</v>
      </c>
      <c r="Z18" s="167">
        <v>0</v>
      </c>
      <c r="AA18" s="167">
        <v>0</v>
      </c>
      <c r="AB18" s="167">
        <v>0</v>
      </c>
      <c r="AC18" s="167">
        <v>-14541</v>
      </c>
      <c r="AD18" s="167">
        <v>0</v>
      </c>
      <c r="AE18" s="167">
        <v>0</v>
      </c>
      <c r="AF18" s="167">
        <v>0</v>
      </c>
      <c r="AG18" s="167">
        <v>0</v>
      </c>
      <c r="AH18" s="167">
        <v>0</v>
      </c>
      <c r="AI18" s="167">
        <v>0</v>
      </c>
      <c r="AJ18" s="167">
        <v>0</v>
      </c>
      <c r="AK18" s="167">
        <v>0</v>
      </c>
      <c r="AL18" s="167">
        <v>0</v>
      </c>
      <c r="AM18" s="167">
        <v>-72618</v>
      </c>
      <c r="AN18" s="167">
        <v>-87159</v>
      </c>
    </row>
    <row r="19" spans="1:40" ht="15.6" customHeight="1" x14ac:dyDescent="0.25">
      <c r="A19" s="163" t="s">
        <v>154</v>
      </c>
      <c r="B19" s="163" t="s">
        <v>155</v>
      </c>
      <c r="C19" s="164">
        <v>45473</v>
      </c>
      <c r="D19" s="167">
        <v>0</v>
      </c>
      <c r="E19" s="167">
        <v>0</v>
      </c>
      <c r="F19" s="167">
        <v>0</v>
      </c>
      <c r="G19" s="167">
        <v>0</v>
      </c>
      <c r="H19" s="167">
        <v>0</v>
      </c>
      <c r="I19" s="167">
        <v>0</v>
      </c>
      <c r="J19" s="167">
        <v>0</v>
      </c>
      <c r="K19" s="167">
        <v>0</v>
      </c>
      <c r="L19" s="167">
        <v>0</v>
      </c>
      <c r="M19" s="167">
        <v>0</v>
      </c>
      <c r="N19" s="167">
        <v>0</v>
      </c>
      <c r="O19" s="167">
        <v>0</v>
      </c>
      <c r="P19" s="167">
        <v>0</v>
      </c>
      <c r="Q19" s="167">
        <v>0</v>
      </c>
      <c r="R19" s="167">
        <v>0</v>
      </c>
      <c r="S19" s="167">
        <v>0</v>
      </c>
      <c r="T19" s="167">
        <v>0</v>
      </c>
      <c r="U19" s="167">
        <v>0</v>
      </c>
      <c r="V19" s="167">
        <v>0</v>
      </c>
      <c r="W19" s="167">
        <v>0</v>
      </c>
      <c r="X19" s="167">
        <v>0</v>
      </c>
      <c r="Y19" s="167">
        <v>0</v>
      </c>
      <c r="Z19" s="167">
        <v>0</v>
      </c>
      <c r="AA19" s="167">
        <v>0</v>
      </c>
      <c r="AB19" s="167">
        <v>0</v>
      </c>
      <c r="AC19" s="167">
        <v>0</v>
      </c>
      <c r="AD19" s="167">
        <v>0</v>
      </c>
      <c r="AE19" s="167">
        <v>0</v>
      </c>
      <c r="AF19" s="167">
        <v>0</v>
      </c>
      <c r="AG19" s="167">
        <v>0</v>
      </c>
      <c r="AH19" s="167">
        <v>0</v>
      </c>
      <c r="AI19" s="167">
        <v>0</v>
      </c>
      <c r="AJ19" s="167">
        <v>0</v>
      </c>
      <c r="AK19" s="167">
        <v>0</v>
      </c>
      <c r="AL19" s="167">
        <v>0</v>
      </c>
      <c r="AM19" s="167">
        <v>0</v>
      </c>
      <c r="AN19" s="167">
        <v>0</v>
      </c>
    </row>
    <row r="20" spans="1:40" ht="15.6" customHeight="1" x14ac:dyDescent="0.25">
      <c r="A20" s="163" t="s">
        <v>156</v>
      </c>
      <c r="B20" s="163" t="s">
        <v>155</v>
      </c>
      <c r="C20" s="164">
        <v>45473</v>
      </c>
      <c r="D20" s="167">
        <v>0</v>
      </c>
      <c r="E20" s="167">
        <v>0</v>
      </c>
      <c r="F20" s="167">
        <v>0</v>
      </c>
      <c r="G20" s="167">
        <v>0</v>
      </c>
      <c r="H20" s="167">
        <v>0</v>
      </c>
      <c r="I20" s="167">
        <v>0</v>
      </c>
      <c r="J20" s="167">
        <v>0</v>
      </c>
      <c r="K20" s="167">
        <v>0</v>
      </c>
      <c r="L20" s="167">
        <v>0</v>
      </c>
      <c r="M20" s="167">
        <v>0</v>
      </c>
      <c r="N20" s="167">
        <v>0</v>
      </c>
      <c r="O20" s="167">
        <v>0</v>
      </c>
      <c r="P20" s="167">
        <v>0</v>
      </c>
      <c r="Q20" s="167">
        <v>0</v>
      </c>
      <c r="R20" s="167">
        <v>0</v>
      </c>
      <c r="S20" s="167">
        <v>0</v>
      </c>
      <c r="T20" s="167">
        <v>0</v>
      </c>
      <c r="U20" s="167">
        <v>0</v>
      </c>
      <c r="V20" s="167">
        <v>0</v>
      </c>
      <c r="W20" s="167">
        <v>0</v>
      </c>
      <c r="X20" s="167">
        <v>0</v>
      </c>
      <c r="Y20" s="167">
        <v>0</v>
      </c>
      <c r="Z20" s="167">
        <v>0</v>
      </c>
      <c r="AA20" s="167">
        <v>0</v>
      </c>
      <c r="AB20" s="167">
        <v>0</v>
      </c>
      <c r="AC20" s="167">
        <v>0</v>
      </c>
      <c r="AD20" s="167">
        <v>0</v>
      </c>
      <c r="AE20" s="167">
        <v>0</v>
      </c>
      <c r="AF20" s="167">
        <v>0</v>
      </c>
      <c r="AG20" s="167">
        <v>0</v>
      </c>
      <c r="AH20" s="167">
        <v>0</v>
      </c>
      <c r="AI20" s="167">
        <v>0</v>
      </c>
      <c r="AJ20" s="167">
        <v>0</v>
      </c>
      <c r="AK20" s="167">
        <v>0</v>
      </c>
      <c r="AL20" s="167">
        <v>0</v>
      </c>
      <c r="AM20" s="167">
        <v>0</v>
      </c>
      <c r="AN20" s="167">
        <v>0</v>
      </c>
    </row>
    <row r="21" spans="1:40" ht="15.6" customHeight="1" x14ac:dyDescent="0.25">
      <c r="A21" s="163" t="s">
        <v>157</v>
      </c>
      <c r="B21" s="163" t="s">
        <v>155</v>
      </c>
      <c r="C21" s="164">
        <v>45473</v>
      </c>
      <c r="D21" s="167">
        <v>0</v>
      </c>
      <c r="E21" s="167">
        <v>0</v>
      </c>
      <c r="F21" s="167">
        <v>0</v>
      </c>
      <c r="G21" s="167">
        <v>0</v>
      </c>
      <c r="H21" s="167">
        <v>0</v>
      </c>
      <c r="I21" s="167">
        <v>0</v>
      </c>
      <c r="J21" s="167">
        <v>0</v>
      </c>
      <c r="K21" s="167">
        <v>0</v>
      </c>
      <c r="L21" s="167">
        <v>0</v>
      </c>
      <c r="M21" s="167">
        <v>0</v>
      </c>
      <c r="N21" s="167">
        <v>0</v>
      </c>
      <c r="O21" s="167">
        <v>0</v>
      </c>
      <c r="P21" s="167">
        <v>0</v>
      </c>
      <c r="Q21" s="167">
        <v>0</v>
      </c>
      <c r="R21" s="167">
        <v>0</v>
      </c>
      <c r="S21" s="167">
        <v>0</v>
      </c>
      <c r="T21" s="167">
        <v>0</v>
      </c>
      <c r="U21" s="167">
        <v>0</v>
      </c>
      <c r="V21" s="167">
        <v>0</v>
      </c>
      <c r="W21" s="167">
        <v>0</v>
      </c>
      <c r="X21" s="167">
        <v>0</v>
      </c>
      <c r="Y21" s="167">
        <v>0</v>
      </c>
      <c r="Z21" s="167">
        <v>0</v>
      </c>
      <c r="AA21" s="167">
        <v>0</v>
      </c>
      <c r="AB21" s="167">
        <v>0</v>
      </c>
      <c r="AC21" s="167">
        <v>0</v>
      </c>
      <c r="AD21" s="167">
        <v>0</v>
      </c>
      <c r="AE21" s="167">
        <v>0</v>
      </c>
      <c r="AF21" s="167">
        <v>0</v>
      </c>
      <c r="AG21" s="167">
        <v>0</v>
      </c>
      <c r="AH21" s="167">
        <v>0</v>
      </c>
      <c r="AI21" s="167">
        <v>0</v>
      </c>
      <c r="AJ21" s="167">
        <v>0</v>
      </c>
      <c r="AK21" s="167">
        <v>0</v>
      </c>
      <c r="AL21" s="167">
        <v>0</v>
      </c>
      <c r="AM21" s="167">
        <v>0</v>
      </c>
      <c r="AN21" s="167">
        <v>0</v>
      </c>
    </row>
    <row r="22" spans="1:40" ht="15.6" customHeight="1" x14ac:dyDescent="0.25">
      <c r="A22" s="163" t="s">
        <v>158</v>
      </c>
      <c r="B22" s="163" t="s">
        <v>159</v>
      </c>
      <c r="C22" s="164">
        <v>45473</v>
      </c>
      <c r="D22" s="167">
        <v>0</v>
      </c>
      <c r="E22" s="167">
        <v>0</v>
      </c>
      <c r="F22" s="167">
        <v>0</v>
      </c>
      <c r="G22" s="167">
        <v>0</v>
      </c>
      <c r="H22" s="167">
        <v>0</v>
      </c>
      <c r="I22" s="167">
        <v>0</v>
      </c>
      <c r="J22" s="167">
        <v>0</v>
      </c>
      <c r="K22" s="167">
        <v>0</v>
      </c>
      <c r="L22" s="167">
        <v>0</v>
      </c>
      <c r="M22" s="167">
        <v>0</v>
      </c>
      <c r="N22" s="167">
        <v>0</v>
      </c>
      <c r="O22" s="167">
        <v>0</v>
      </c>
      <c r="P22" s="167">
        <v>0</v>
      </c>
      <c r="Q22" s="167">
        <v>0</v>
      </c>
      <c r="R22" s="167">
        <v>0</v>
      </c>
      <c r="S22" s="167">
        <v>0</v>
      </c>
      <c r="T22" s="167">
        <v>0</v>
      </c>
      <c r="U22" s="167">
        <v>0</v>
      </c>
      <c r="V22" s="167">
        <v>0</v>
      </c>
      <c r="W22" s="167">
        <v>0</v>
      </c>
      <c r="X22" s="167">
        <v>0</v>
      </c>
      <c r="Y22" s="167">
        <v>0</v>
      </c>
      <c r="Z22" s="167">
        <v>0</v>
      </c>
      <c r="AA22" s="167">
        <v>0</v>
      </c>
      <c r="AB22" s="167">
        <v>0</v>
      </c>
      <c r="AC22" s="167">
        <v>0</v>
      </c>
      <c r="AD22" s="167">
        <v>0</v>
      </c>
      <c r="AE22" s="167">
        <v>0</v>
      </c>
      <c r="AF22" s="167">
        <v>0</v>
      </c>
      <c r="AG22" s="167">
        <v>0</v>
      </c>
      <c r="AH22" s="167">
        <v>0</v>
      </c>
      <c r="AI22" s="167">
        <v>0</v>
      </c>
      <c r="AJ22" s="167">
        <v>0</v>
      </c>
      <c r="AK22" s="167">
        <v>0</v>
      </c>
      <c r="AL22" s="167">
        <v>0</v>
      </c>
      <c r="AM22" s="167">
        <v>0</v>
      </c>
      <c r="AN22" s="167">
        <v>0</v>
      </c>
    </row>
    <row r="23" spans="1:40" ht="15.6" customHeight="1" x14ac:dyDescent="0.25">
      <c r="A23" s="163" t="s">
        <v>160</v>
      </c>
      <c r="B23" s="163" t="s">
        <v>159</v>
      </c>
      <c r="C23" s="164">
        <v>45473</v>
      </c>
      <c r="D23" s="167">
        <v>0</v>
      </c>
      <c r="E23" s="167">
        <v>0</v>
      </c>
      <c r="F23" s="167">
        <v>0</v>
      </c>
      <c r="G23" s="167">
        <v>0</v>
      </c>
      <c r="H23" s="167">
        <v>0</v>
      </c>
      <c r="I23" s="167">
        <v>0</v>
      </c>
      <c r="J23" s="167">
        <v>0</v>
      </c>
      <c r="K23" s="167">
        <v>0</v>
      </c>
      <c r="L23" s="167">
        <v>0</v>
      </c>
      <c r="M23" s="167">
        <v>0</v>
      </c>
      <c r="N23" s="167">
        <v>0</v>
      </c>
      <c r="O23" s="167">
        <v>0</v>
      </c>
      <c r="P23" s="167">
        <v>0</v>
      </c>
      <c r="Q23" s="167">
        <v>0</v>
      </c>
      <c r="R23" s="167">
        <v>0</v>
      </c>
      <c r="S23" s="167">
        <v>0</v>
      </c>
      <c r="T23" s="167">
        <v>0</v>
      </c>
      <c r="U23" s="167">
        <v>0</v>
      </c>
      <c r="V23" s="167">
        <v>0</v>
      </c>
      <c r="W23" s="167">
        <v>0</v>
      </c>
      <c r="X23" s="167">
        <v>0</v>
      </c>
      <c r="Y23" s="167">
        <v>0</v>
      </c>
      <c r="Z23" s="167">
        <v>0</v>
      </c>
      <c r="AA23" s="167">
        <v>0</v>
      </c>
      <c r="AB23" s="167">
        <v>0</v>
      </c>
      <c r="AC23" s="167">
        <v>0</v>
      </c>
      <c r="AD23" s="167">
        <v>0</v>
      </c>
      <c r="AE23" s="167">
        <v>0</v>
      </c>
      <c r="AF23" s="167">
        <v>0</v>
      </c>
      <c r="AG23" s="167">
        <v>0</v>
      </c>
      <c r="AH23" s="167">
        <v>0</v>
      </c>
      <c r="AI23" s="167">
        <v>0</v>
      </c>
      <c r="AJ23" s="167">
        <v>0</v>
      </c>
      <c r="AK23" s="167">
        <v>0</v>
      </c>
      <c r="AL23" s="167">
        <v>0</v>
      </c>
      <c r="AM23" s="167">
        <v>0</v>
      </c>
      <c r="AN23" s="167">
        <v>0</v>
      </c>
    </row>
    <row r="24" spans="1:40" ht="15.6" customHeight="1" x14ac:dyDescent="0.25">
      <c r="A24" s="163" t="s">
        <v>161</v>
      </c>
      <c r="B24" s="163" t="s">
        <v>159</v>
      </c>
      <c r="C24" s="164">
        <v>45473</v>
      </c>
      <c r="D24" s="167">
        <v>0</v>
      </c>
      <c r="E24" s="167">
        <v>0</v>
      </c>
      <c r="F24" s="167">
        <v>0</v>
      </c>
      <c r="G24" s="167">
        <v>0</v>
      </c>
      <c r="H24" s="167">
        <v>0</v>
      </c>
      <c r="I24" s="167">
        <v>0</v>
      </c>
      <c r="J24" s="167">
        <v>0</v>
      </c>
      <c r="K24" s="167">
        <v>0</v>
      </c>
      <c r="L24" s="167">
        <v>0</v>
      </c>
      <c r="M24" s="167">
        <v>0</v>
      </c>
      <c r="N24" s="167">
        <v>0</v>
      </c>
      <c r="O24" s="167">
        <v>0</v>
      </c>
      <c r="P24" s="167">
        <v>0</v>
      </c>
      <c r="Q24" s="167">
        <v>0</v>
      </c>
      <c r="R24" s="167">
        <v>0</v>
      </c>
      <c r="S24" s="167">
        <v>0</v>
      </c>
      <c r="T24" s="167">
        <v>0</v>
      </c>
      <c r="U24" s="167">
        <v>0</v>
      </c>
      <c r="V24" s="167">
        <v>0</v>
      </c>
      <c r="W24" s="167">
        <v>0</v>
      </c>
      <c r="X24" s="167">
        <v>0</v>
      </c>
      <c r="Y24" s="167">
        <v>0</v>
      </c>
      <c r="Z24" s="167">
        <v>0</v>
      </c>
      <c r="AA24" s="167">
        <v>0</v>
      </c>
      <c r="AB24" s="167">
        <v>0</v>
      </c>
      <c r="AC24" s="167">
        <v>0</v>
      </c>
      <c r="AD24" s="167">
        <v>0</v>
      </c>
      <c r="AE24" s="167">
        <v>0</v>
      </c>
      <c r="AF24" s="167">
        <v>0</v>
      </c>
      <c r="AG24" s="167">
        <v>0</v>
      </c>
      <c r="AH24" s="167">
        <v>0</v>
      </c>
      <c r="AI24" s="167">
        <v>0</v>
      </c>
      <c r="AJ24" s="167">
        <v>0</v>
      </c>
      <c r="AK24" s="167">
        <v>0</v>
      </c>
      <c r="AL24" s="167">
        <v>0</v>
      </c>
      <c r="AM24" s="167">
        <v>0</v>
      </c>
      <c r="AN24" s="167">
        <v>0</v>
      </c>
    </row>
    <row r="25" spans="1:40" ht="15.6" customHeight="1" x14ac:dyDescent="0.25">
      <c r="A25" s="163" t="s">
        <v>162</v>
      </c>
      <c r="B25" s="163" t="s">
        <v>159</v>
      </c>
      <c r="C25" s="164">
        <v>45473</v>
      </c>
      <c r="D25" s="167">
        <v>0</v>
      </c>
      <c r="E25" s="167">
        <v>0</v>
      </c>
      <c r="F25" s="167">
        <v>0</v>
      </c>
      <c r="G25" s="167">
        <v>0</v>
      </c>
      <c r="H25" s="167">
        <v>0</v>
      </c>
      <c r="I25" s="167">
        <v>0</v>
      </c>
      <c r="J25" s="167">
        <v>0</v>
      </c>
      <c r="K25" s="167">
        <v>0</v>
      </c>
      <c r="L25" s="167">
        <v>0</v>
      </c>
      <c r="M25" s="167">
        <v>0</v>
      </c>
      <c r="N25" s="167">
        <v>0</v>
      </c>
      <c r="O25" s="167">
        <v>0</v>
      </c>
      <c r="P25" s="167">
        <v>0</v>
      </c>
      <c r="Q25" s="167">
        <v>0</v>
      </c>
      <c r="R25" s="167">
        <v>0</v>
      </c>
      <c r="S25" s="167">
        <v>0</v>
      </c>
      <c r="T25" s="167">
        <v>0</v>
      </c>
      <c r="U25" s="167">
        <v>0</v>
      </c>
      <c r="V25" s="167">
        <v>0</v>
      </c>
      <c r="W25" s="167">
        <v>0</v>
      </c>
      <c r="X25" s="167">
        <v>0</v>
      </c>
      <c r="Y25" s="167">
        <v>0</v>
      </c>
      <c r="Z25" s="167">
        <v>0</v>
      </c>
      <c r="AA25" s="167">
        <v>0</v>
      </c>
      <c r="AB25" s="167">
        <v>0</v>
      </c>
      <c r="AC25" s="167">
        <v>0</v>
      </c>
      <c r="AD25" s="167">
        <v>0</v>
      </c>
      <c r="AE25" s="167">
        <v>0</v>
      </c>
      <c r="AF25" s="167">
        <v>0</v>
      </c>
      <c r="AG25" s="167">
        <v>0</v>
      </c>
      <c r="AH25" s="167">
        <v>0</v>
      </c>
      <c r="AI25" s="167">
        <v>0</v>
      </c>
      <c r="AJ25" s="167">
        <v>0</v>
      </c>
      <c r="AK25" s="167">
        <v>0</v>
      </c>
      <c r="AL25" s="167">
        <v>0</v>
      </c>
      <c r="AM25" s="167">
        <v>0</v>
      </c>
      <c r="AN25" s="167">
        <v>0</v>
      </c>
    </row>
    <row r="26" spans="1:40" ht="15.6" customHeight="1" x14ac:dyDescent="0.25">
      <c r="A26" s="163" t="s">
        <v>163</v>
      </c>
      <c r="B26" s="163" t="s">
        <v>159</v>
      </c>
      <c r="C26" s="164">
        <v>45473</v>
      </c>
      <c r="D26" s="167">
        <v>0</v>
      </c>
      <c r="E26" s="167">
        <v>0</v>
      </c>
      <c r="F26" s="167">
        <v>0</v>
      </c>
      <c r="G26" s="167">
        <v>0</v>
      </c>
      <c r="H26" s="167">
        <v>0</v>
      </c>
      <c r="I26" s="167">
        <v>0</v>
      </c>
      <c r="J26" s="167">
        <v>0</v>
      </c>
      <c r="K26" s="167">
        <v>0</v>
      </c>
      <c r="L26" s="167">
        <v>0</v>
      </c>
      <c r="M26" s="167">
        <v>0</v>
      </c>
      <c r="N26" s="167">
        <v>0</v>
      </c>
      <c r="O26" s="167">
        <v>0</v>
      </c>
      <c r="P26" s="167">
        <v>0</v>
      </c>
      <c r="Q26" s="167">
        <v>0</v>
      </c>
      <c r="R26" s="167">
        <v>0</v>
      </c>
      <c r="S26" s="167">
        <v>0</v>
      </c>
      <c r="T26" s="167">
        <v>0</v>
      </c>
      <c r="U26" s="167">
        <v>0</v>
      </c>
      <c r="V26" s="167">
        <v>0</v>
      </c>
      <c r="W26" s="167">
        <v>0</v>
      </c>
      <c r="X26" s="167">
        <v>0</v>
      </c>
      <c r="Y26" s="167">
        <v>0</v>
      </c>
      <c r="Z26" s="167">
        <v>0</v>
      </c>
      <c r="AA26" s="167">
        <v>0</v>
      </c>
      <c r="AB26" s="167">
        <v>0</v>
      </c>
      <c r="AC26" s="167">
        <v>0</v>
      </c>
      <c r="AD26" s="167">
        <v>0</v>
      </c>
      <c r="AE26" s="167">
        <v>0</v>
      </c>
      <c r="AF26" s="167">
        <v>0</v>
      </c>
      <c r="AG26" s="167">
        <v>0</v>
      </c>
      <c r="AH26" s="167">
        <v>0</v>
      </c>
      <c r="AI26" s="167">
        <v>0</v>
      </c>
      <c r="AJ26" s="167">
        <v>0</v>
      </c>
      <c r="AK26" s="167">
        <v>0</v>
      </c>
      <c r="AL26" s="167">
        <v>0</v>
      </c>
      <c r="AM26" s="167">
        <v>0</v>
      </c>
      <c r="AN26" s="167">
        <v>0</v>
      </c>
    </row>
    <row r="27" spans="1:40" ht="15.6" customHeight="1" x14ac:dyDescent="0.25">
      <c r="A27" s="163" t="s">
        <v>164</v>
      </c>
      <c r="B27" s="163" t="s">
        <v>159</v>
      </c>
      <c r="C27" s="164">
        <v>45473</v>
      </c>
      <c r="D27" s="167">
        <v>0</v>
      </c>
      <c r="E27" s="167">
        <v>0</v>
      </c>
      <c r="F27" s="167">
        <v>0</v>
      </c>
      <c r="G27" s="167">
        <v>0</v>
      </c>
      <c r="H27" s="167">
        <v>0</v>
      </c>
      <c r="I27" s="167">
        <v>0</v>
      </c>
      <c r="J27" s="167">
        <v>0</v>
      </c>
      <c r="K27" s="167">
        <v>0</v>
      </c>
      <c r="L27" s="167">
        <v>0</v>
      </c>
      <c r="M27" s="167">
        <v>0</v>
      </c>
      <c r="N27" s="167">
        <v>0</v>
      </c>
      <c r="O27" s="167">
        <v>0</v>
      </c>
      <c r="P27" s="167">
        <v>0</v>
      </c>
      <c r="Q27" s="167">
        <v>0</v>
      </c>
      <c r="R27" s="167">
        <v>0</v>
      </c>
      <c r="S27" s="167">
        <v>0</v>
      </c>
      <c r="T27" s="167">
        <v>0</v>
      </c>
      <c r="U27" s="167">
        <v>0</v>
      </c>
      <c r="V27" s="167">
        <v>0</v>
      </c>
      <c r="W27" s="167">
        <v>0</v>
      </c>
      <c r="X27" s="167">
        <v>0</v>
      </c>
      <c r="Y27" s="167">
        <v>0</v>
      </c>
      <c r="Z27" s="167">
        <v>0</v>
      </c>
      <c r="AA27" s="167">
        <v>0</v>
      </c>
      <c r="AB27" s="167">
        <v>0</v>
      </c>
      <c r="AC27" s="167">
        <v>0</v>
      </c>
      <c r="AD27" s="167">
        <v>0</v>
      </c>
      <c r="AE27" s="167">
        <v>0</v>
      </c>
      <c r="AF27" s="167">
        <v>0</v>
      </c>
      <c r="AG27" s="167">
        <v>0</v>
      </c>
      <c r="AH27" s="167">
        <v>0</v>
      </c>
      <c r="AI27" s="167">
        <v>0</v>
      </c>
      <c r="AJ27" s="167">
        <v>0</v>
      </c>
      <c r="AK27" s="167">
        <v>0</v>
      </c>
      <c r="AL27" s="167">
        <v>0</v>
      </c>
      <c r="AM27" s="167">
        <v>0</v>
      </c>
      <c r="AN27" s="167">
        <v>0</v>
      </c>
    </row>
    <row r="28" spans="1:40" ht="15.6" customHeight="1" x14ac:dyDescent="0.25">
      <c r="A28" s="163" t="s">
        <v>165</v>
      </c>
      <c r="B28" s="163" t="s">
        <v>159</v>
      </c>
      <c r="C28" s="164">
        <v>45473</v>
      </c>
      <c r="D28" s="167">
        <v>0</v>
      </c>
      <c r="E28" s="167">
        <v>0</v>
      </c>
      <c r="F28" s="167">
        <v>0</v>
      </c>
      <c r="G28" s="167">
        <v>0</v>
      </c>
      <c r="H28" s="167">
        <v>0</v>
      </c>
      <c r="I28" s="167">
        <v>0</v>
      </c>
      <c r="J28" s="167">
        <v>0</v>
      </c>
      <c r="K28" s="167">
        <v>0</v>
      </c>
      <c r="L28" s="167">
        <v>0</v>
      </c>
      <c r="M28" s="167">
        <v>0</v>
      </c>
      <c r="N28" s="167">
        <v>0</v>
      </c>
      <c r="O28" s="167">
        <v>0</v>
      </c>
      <c r="P28" s="167">
        <v>0</v>
      </c>
      <c r="Q28" s="167">
        <v>0</v>
      </c>
      <c r="R28" s="167">
        <v>0</v>
      </c>
      <c r="S28" s="167">
        <v>0</v>
      </c>
      <c r="T28" s="167">
        <v>0</v>
      </c>
      <c r="U28" s="167">
        <v>0</v>
      </c>
      <c r="V28" s="167">
        <v>0</v>
      </c>
      <c r="W28" s="167">
        <v>0</v>
      </c>
      <c r="X28" s="167">
        <v>0</v>
      </c>
      <c r="Y28" s="167">
        <v>0</v>
      </c>
      <c r="Z28" s="167">
        <v>0</v>
      </c>
      <c r="AA28" s="167">
        <v>0</v>
      </c>
      <c r="AB28" s="167">
        <v>0</v>
      </c>
      <c r="AC28" s="167">
        <v>0</v>
      </c>
      <c r="AD28" s="167">
        <v>0</v>
      </c>
      <c r="AE28" s="167">
        <v>0</v>
      </c>
      <c r="AF28" s="167">
        <v>0</v>
      </c>
      <c r="AG28" s="167">
        <v>0</v>
      </c>
      <c r="AH28" s="167">
        <v>0</v>
      </c>
      <c r="AI28" s="167">
        <v>0</v>
      </c>
      <c r="AJ28" s="167">
        <v>0</v>
      </c>
      <c r="AK28" s="167">
        <v>0</v>
      </c>
      <c r="AL28" s="167">
        <v>0</v>
      </c>
      <c r="AM28" s="167">
        <v>0</v>
      </c>
      <c r="AN28" s="167">
        <v>0</v>
      </c>
    </row>
    <row r="29" spans="1:40" ht="15.6" customHeight="1" x14ac:dyDescent="0.25">
      <c r="A29" s="163" t="s">
        <v>166</v>
      </c>
      <c r="B29" s="163" t="s">
        <v>166</v>
      </c>
      <c r="C29" s="164">
        <v>45473</v>
      </c>
      <c r="D29" s="167">
        <v>0</v>
      </c>
      <c r="E29" s="167">
        <v>0</v>
      </c>
      <c r="F29" s="167">
        <v>0</v>
      </c>
      <c r="G29" s="167">
        <v>0</v>
      </c>
      <c r="H29" s="167">
        <v>0</v>
      </c>
      <c r="I29" s="167">
        <v>0</v>
      </c>
      <c r="J29" s="167">
        <v>0</v>
      </c>
      <c r="K29" s="167">
        <v>0</v>
      </c>
      <c r="L29" s="167">
        <v>0</v>
      </c>
      <c r="M29" s="167">
        <v>0</v>
      </c>
      <c r="N29" s="167">
        <v>0</v>
      </c>
      <c r="O29" s="167">
        <v>0</v>
      </c>
      <c r="P29" s="167">
        <v>0</v>
      </c>
      <c r="Q29" s="167">
        <v>0</v>
      </c>
      <c r="R29" s="167">
        <v>0</v>
      </c>
      <c r="S29" s="167">
        <v>0</v>
      </c>
      <c r="T29" s="167">
        <v>0</v>
      </c>
      <c r="U29" s="167">
        <v>0</v>
      </c>
      <c r="V29" s="167">
        <v>0</v>
      </c>
      <c r="W29" s="167">
        <v>0</v>
      </c>
      <c r="X29" s="167">
        <v>-1332</v>
      </c>
      <c r="Y29" s="167">
        <v>0</v>
      </c>
      <c r="Z29" s="167">
        <v>0</v>
      </c>
      <c r="AA29" s="167">
        <v>0</v>
      </c>
      <c r="AB29" s="167">
        <v>0</v>
      </c>
      <c r="AC29" s="167">
        <v>-3968</v>
      </c>
      <c r="AD29" s="167">
        <v>0</v>
      </c>
      <c r="AE29" s="167">
        <v>0</v>
      </c>
      <c r="AF29" s="167">
        <v>0</v>
      </c>
      <c r="AG29" s="167">
        <v>0</v>
      </c>
      <c r="AH29" s="167">
        <v>0</v>
      </c>
      <c r="AI29" s="167">
        <v>0</v>
      </c>
      <c r="AJ29" s="167">
        <v>0</v>
      </c>
      <c r="AK29" s="167">
        <v>0</v>
      </c>
      <c r="AL29" s="167">
        <v>0</v>
      </c>
      <c r="AM29" s="167">
        <v>-11790</v>
      </c>
      <c r="AN29" s="167">
        <v>-17090</v>
      </c>
    </row>
    <row r="30" spans="1:40" ht="15.6" customHeight="1" x14ac:dyDescent="0.25">
      <c r="A30" s="163" t="s">
        <v>167</v>
      </c>
      <c r="B30" s="163" t="s">
        <v>137</v>
      </c>
      <c r="C30" s="164">
        <v>45473</v>
      </c>
      <c r="D30" s="167">
        <v>0</v>
      </c>
      <c r="E30" s="167">
        <v>0</v>
      </c>
      <c r="F30" s="167">
        <v>0</v>
      </c>
      <c r="G30" s="167">
        <v>0</v>
      </c>
      <c r="H30" s="167">
        <v>0</v>
      </c>
      <c r="I30" s="167">
        <v>0</v>
      </c>
      <c r="J30" s="167">
        <v>0</v>
      </c>
      <c r="K30" s="167">
        <v>0</v>
      </c>
      <c r="L30" s="167">
        <v>0</v>
      </c>
      <c r="M30" s="167">
        <v>0</v>
      </c>
      <c r="N30" s="167">
        <v>0</v>
      </c>
      <c r="O30" s="167">
        <v>0</v>
      </c>
      <c r="P30" s="167">
        <v>0</v>
      </c>
      <c r="Q30" s="167">
        <v>0</v>
      </c>
      <c r="R30" s="167">
        <v>0</v>
      </c>
      <c r="S30" s="167">
        <v>0</v>
      </c>
      <c r="T30" s="167">
        <v>0</v>
      </c>
      <c r="U30" s="167">
        <v>0</v>
      </c>
      <c r="V30" s="167">
        <v>0</v>
      </c>
      <c r="W30" s="167">
        <v>0</v>
      </c>
      <c r="X30" s="167">
        <v>0</v>
      </c>
      <c r="Y30" s="167">
        <v>0</v>
      </c>
      <c r="Z30" s="167">
        <v>0</v>
      </c>
      <c r="AA30" s="167">
        <v>0</v>
      </c>
      <c r="AB30" s="167">
        <v>0</v>
      </c>
      <c r="AC30" s="167">
        <v>0</v>
      </c>
      <c r="AD30" s="167">
        <v>0</v>
      </c>
      <c r="AE30" s="167">
        <v>0</v>
      </c>
      <c r="AF30" s="167">
        <v>0</v>
      </c>
      <c r="AG30" s="167">
        <v>0</v>
      </c>
      <c r="AH30" s="167">
        <v>0</v>
      </c>
      <c r="AI30" s="167">
        <v>0</v>
      </c>
      <c r="AJ30" s="167">
        <v>0</v>
      </c>
      <c r="AK30" s="167">
        <v>0</v>
      </c>
      <c r="AL30" s="167">
        <v>0</v>
      </c>
      <c r="AM30" s="167">
        <v>0</v>
      </c>
      <c r="AN30" s="167">
        <v>0</v>
      </c>
    </row>
    <row r="31" spans="1:40" ht="15.6" customHeight="1" x14ac:dyDescent="0.25">
      <c r="A31" s="163" t="s">
        <v>168</v>
      </c>
      <c r="B31" s="169"/>
      <c r="C31" s="164">
        <v>45473</v>
      </c>
      <c r="D31" s="167">
        <v>0</v>
      </c>
      <c r="E31" s="167">
        <v>0</v>
      </c>
      <c r="F31" s="167">
        <v>0</v>
      </c>
      <c r="G31" s="167">
        <v>0</v>
      </c>
      <c r="H31" s="167">
        <v>0</v>
      </c>
      <c r="I31" s="167">
        <v>0</v>
      </c>
      <c r="J31" s="167">
        <v>0</v>
      </c>
      <c r="K31" s="167">
        <v>0</v>
      </c>
      <c r="L31" s="167">
        <v>0</v>
      </c>
      <c r="M31" s="167">
        <v>0</v>
      </c>
      <c r="N31" s="167">
        <v>0</v>
      </c>
      <c r="O31" s="167">
        <v>0</v>
      </c>
      <c r="P31" s="167">
        <v>0</v>
      </c>
      <c r="Q31" s="167">
        <v>0</v>
      </c>
      <c r="R31" s="167">
        <v>0</v>
      </c>
      <c r="S31" s="167">
        <v>0</v>
      </c>
      <c r="T31" s="167">
        <v>0</v>
      </c>
      <c r="U31" s="167">
        <v>0</v>
      </c>
      <c r="V31" s="167">
        <v>0</v>
      </c>
      <c r="W31" s="167">
        <v>0</v>
      </c>
      <c r="X31" s="167">
        <v>0</v>
      </c>
      <c r="Y31" s="167">
        <v>0</v>
      </c>
      <c r="Z31" s="167">
        <v>0</v>
      </c>
      <c r="AA31" s="167">
        <v>0</v>
      </c>
      <c r="AB31" s="167">
        <v>0</v>
      </c>
      <c r="AC31" s="167">
        <v>0</v>
      </c>
      <c r="AD31" s="167">
        <v>0</v>
      </c>
      <c r="AE31" s="167">
        <v>0</v>
      </c>
      <c r="AF31" s="167">
        <v>0</v>
      </c>
      <c r="AG31" s="167">
        <v>0</v>
      </c>
      <c r="AH31" s="167">
        <v>0</v>
      </c>
      <c r="AI31" s="167">
        <v>0</v>
      </c>
      <c r="AJ31" s="167">
        <v>0</v>
      </c>
      <c r="AK31" s="167">
        <v>0</v>
      </c>
      <c r="AL31" s="167">
        <v>0</v>
      </c>
      <c r="AM31" s="167">
        <v>0</v>
      </c>
      <c r="AN31" s="167">
        <v>0</v>
      </c>
    </row>
    <row r="32" spans="1:40" ht="15.6" customHeight="1" x14ac:dyDescent="0.25">
      <c r="A32" s="163" t="s">
        <v>169</v>
      </c>
      <c r="B32" s="163" t="s">
        <v>170</v>
      </c>
      <c r="C32" s="164">
        <v>45473</v>
      </c>
      <c r="D32" s="167">
        <v>0</v>
      </c>
      <c r="E32" s="167">
        <v>0</v>
      </c>
      <c r="F32" s="167">
        <v>0</v>
      </c>
      <c r="G32" s="167">
        <v>0</v>
      </c>
      <c r="H32" s="167">
        <v>0</v>
      </c>
      <c r="I32" s="167">
        <v>0</v>
      </c>
      <c r="J32" s="167">
        <v>0</v>
      </c>
      <c r="K32" s="167">
        <v>0</v>
      </c>
      <c r="L32" s="167">
        <v>0</v>
      </c>
      <c r="M32" s="167">
        <v>0</v>
      </c>
      <c r="N32" s="167">
        <v>0</v>
      </c>
      <c r="O32" s="167">
        <v>0</v>
      </c>
      <c r="P32" s="167">
        <v>0</v>
      </c>
      <c r="Q32" s="167">
        <v>0</v>
      </c>
      <c r="R32" s="167">
        <v>0</v>
      </c>
      <c r="S32" s="167">
        <v>0</v>
      </c>
      <c r="T32" s="167">
        <v>0</v>
      </c>
      <c r="U32" s="167">
        <v>0</v>
      </c>
      <c r="V32" s="167">
        <v>0</v>
      </c>
      <c r="W32" s="167">
        <v>-60808</v>
      </c>
      <c r="X32" s="167">
        <v>0</v>
      </c>
      <c r="Y32" s="167">
        <v>0</v>
      </c>
      <c r="Z32" s="167">
        <v>0</v>
      </c>
      <c r="AA32" s="167">
        <v>0</v>
      </c>
      <c r="AB32" s="167">
        <v>0</v>
      </c>
      <c r="AC32" s="167">
        <v>0</v>
      </c>
      <c r="AD32" s="167">
        <v>0</v>
      </c>
      <c r="AE32" s="167">
        <v>0</v>
      </c>
      <c r="AF32" s="167">
        <v>0</v>
      </c>
      <c r="AG32" s="167">
        <v>0</v>
      </c>
      <c r="AH32" s="167">
        <v>0</v>
      </c>
      <c r="AI32" s="167">
        <v>0</v>
      </c>
      <c r="AJ32" s="167">
        <v>0</v>
      </c>
      <c r="AK32" s="167">
        <v>0</v>
      </c>
      <c r="AL32" s="167">
        <v>0</v>
      </c>
      <c r="AM32" s="167">
        <v>-10716</v>
      </c>
      <c r="AN32" s="167">
        <v>-71524</v>
      </c>
    </row>
    <row r="33" spans="1:40" ht="15.6" customHeight="1" x14ac:dyDescent="0.25">
      <c r="A33" s="163" t="s">
        <v>171</v>
      </c>
      <c r="B33" s="163" t="s">
        <v>170</v>
      </c>
      <c r="C33" s="164">
        <v>45473</v>
      </c>
      <c r="D33" s="167">
        <v>0</v>
      </c>
      <c r="E33" s="167">
        <v>0</v>
      </c>
      <c r="F33" s="167">
        <v>0</v>
      </c>
      <c r="G33" s="167">
        <v>0</v>
      </c>
      <c r="H33" s="167">
        <v>0</v>
      </c>
      <c r="I33" s="167">
        <v>0</v>
      </c>
      <c r="J33" s="167">
        <v>0</v>
      </c>
      <c r="K33" s="167">
        <v>0</v>
      </c>
      <c r="L33" s="167">
        <v>0</v>
      </c>
      <c r="M33" s="167">
        <v>0</v>
      </c>
      <c r="N33" s="167">
        <v>0</v>
      </c>
      <c r="O33" s="167">
        <v>0</v>
      </c>
      <c r="P33" s="167">
        <v>0</v>
      </c>
      <c r="Q33" s="167">
        <v>0</v>
      </c>
      <c r="R33" s="167">
        <v>0</v>
      </c>
      <c r="S33" s="167">
        <v>0</v>
      </c>
      <c r="T33" s="167">
        <v>0</v>
      </c>
      <c r="U33" s="167">
        <v>0</v>
      </c>
      <c r="V33" s="167">
        <v>0</v>
      </c>
      <c r="W33" s="167">
        <v>-50679</v>
      </c>
      <c r="X33" s="167">
        <v>0</v>
      </c>
      <c r="Y33" s="167">
        <v>0</v>
      </c>
      <c r="Z33" s="167">
        <v>0</v>
      </c>
      <c r="AA33" s="167">
        <v>0</v>
      </c>
      <c r="AB33" s="167">
        <v>0</v>
      </c>
      <c r="AC33" s="167">
        <v>0</v>
      </c>
      <c r="AD33" s="167">
        <v>0</v>
      </c>
      <c r="AE33" s="167">
        <v>0</v>
      </c>
      <c r="AF33" s="167">
        <v>0</v>
      </c>
      <c r="AG33" s="167">
        <v>0</v>
      </c>
      <c r="AH33" s="167">
        <v>0</v>
      </c>
      <c r="AI33" s="167">
        <v>0</v>
      </c>
      <c r="AJ33" s="167">
        <v>0</v>
      </c>
      <c r="AK33" s="167">
        <v>0</v>
      </c>
      <c r="AL33" s="167">
        <v>0</v>
      </c>
      <c r="AM33" s="167">
        <v>-9921</v>
      </c>
      <c r="AN33" s="167">
        <v>-60600</v>
      </c>
    </row>
    <row r="34" spans="1:40" ht="15.6" customHeight="1" x14ac:dyDescent="0.25">
      <c r="A34" s="163" t="s">
        <v>172</v>
      </c>
      <c r="B34" s="163" t="s">
        <v>170</v>
      </c>
      <c r="C34" s="164">
        <v>45473</v>
      </c>
      <c r="D34" s="167">
        <v>0</v>
      </c>
      <c r="E34" s="167">
        <v>0</v>
      </c>
      <c r="F34" s="167">
        <v>0</v>
      </c>
      <c r="G34" s="167">
        <v>0</v>
      </c>
      <c r="H34" s="167">
        <v>0</v>
      </c>
      <c r="I34" s="167">
        <v>0</v>
      </c>
      <c r="J34" s="167">
        <v>0</v>
      </c>
      <c r="K34" s="167">
        <v>0</v>
      </c>
      <c r="L34" s="167">
        <v>0</v>
      </c>
      <c r="M34" s="167">
        <v>0</v>
      </c>
      <c r="N34" s="167">
        <v>0</v>
      </c>
      <c r="O34" s="167">
        <v>0</v>
      </c>
      <c r="P34" s="167">
        <v>0</v>
      </c>
      <c r="Q34" s="167">
        <v>0</v>
      </c>
      <c r="R34" s="167">
        <v>0</v>
      </c>
      <c r="S34" s="167">
        <v>0</v>
      </c>
      <c r="T34" s="167">
        <v>0</v>
      </c>
      <c r="U34" s="167">
        <v>0</v>
      </c>
      <c r="V34" s="167">
        <v>0</v>
      </c>
      <c r="W34" s="167">
        <v>-60064</v>
      </c>
      <c r="X34" s="167">
        <v>0</v>
      </c>
      <c r="Y34" s="167">
        <v>0</v>
      </c>
      <c r="Z34" s="167">
        <v>0</v>
      </c>
      <c r="AA34" s="167">
        <v>0</v>
      </c>
      <c r="AB34" s="167">
        <v>0</v>
      </c>
      <c r="AC34" s="167">
        <v>0</v>
      </c>
      <c r="AD34" s="167">
        <v>0</v>
      </c>
      <c r="AE34" s="167">
        <v>0</v>
      </c>
      <c r="AF34" s="167">
        <v>0</v>
      </c>
      <c r="AG34" s="167">
        <v>0</v>
      </c>
      <c r="AH34" s="167">
        <v>0</v>
      </c>
      <c r="AI34" s="167">
        <v>0</v>
      </c>
      <c r="AJ34" s="167">
        <v>0</v>
      </c>
      <c r="AK34" s="167">
        <v>0</v>
      </c>
      <c r="AL34" s="167">
        <v>0</v>
      </c>
      <c r="AM34" s="167">
        <v>-10701</v>
      </c>
      <c r="AN34" s="167">
        <v>-70765</v>
      </c>
    </row>
    <row r="35" spans="1:40" ht="15.6" customHeight="1" x14ac:dyDescent="0.25">
      <c r="A35" s="163" t="s">
        <v>173</v>
      </c>
      <c r="B35" s="163" t="s">
        <v>174</v>
      </c>
      <c r="C35" s="164">
        <v>45473</v>
      </c>
      <c r="D35" s="167">
        <v>0</v>
      </c>
      <c r="E35" s="167">
        <v>0</v>
      </c>
      <c r="F35" s="167">
        <v>0</v>
      </c>
      <c r="G35" s="167">
        <v>0</v>
      </c>
      <c r="H35" s="167">
        <v>0</v>
      </c>
      <c r="I35" s="167">
        <v>0</v>
      </c>
      <c r="J35" s="167">
        <v>0</v>
      </c>
      <c r="K35" s="167">
        <v>0</v>
      </c>
      <c r="L35" s="167">
        <v>0</v>
      </c>
      <c r="M35" s="167">
        <v>0</v>
      </c>
      <c r="N35" s="167">
        <v>0</v>
      </c>
      <c r="O35" s="167">
        <v>0</v>
      </c>
      <c r="P35" s="167">
        <v>0</v>
      </c>
      <c r="Q35" s="167">
        <v>0</v>
      </c>
      <c r="R35" s="167">
        <v>0</v>
      </c>
      <c r="S35" s="167">
        <v>0</v>
      </c>
      <c r="T35" s="167">
        <v>0</v>
      </c>
      <c r="U35" s="167">
        <v>0</v>
      </c>
      <c r="V35" s="167">
        <v>0</v>
      </c>
      <c r="W35" s="167">
        <v>0</v>
      </c>
      <c r="X35" s="167">
        <v>0</v>
      </c>
      <c r="Y35" s="167">
        <v>0</v>
      </c>
      <c r="Z35" s="167">
        <v>0</v>
      </c>
      <c r="AA35" s="167">
        <v>0</v>
      </c>
      <c r="AB35" s="167">
        <v>0</v>
      </c>
      <c r="AC35" s="167">
        <v>0</v>
      </c>
      <c r="AD35" s="167">
        <v>0</v>
      </c>
      <c r="AE35" s="167">
        <v>0</v>
      </c>
      <c r="AF35" s="167">
        <v>0</v>
      </c>
      <c r="AG35" s="167">
        <v>0</v>
      </c>
      <c r="AH35" s="167">
        <v>0</v>
      </c>
      <c r="AI35" s="167">
        <v>0</v>
      </c>
      <c r="AJ35" s="167">
        <v>0</v>
      </c>
      <c r="AK35" s="167">
        <v>0</v>
      </c>
      <c r="AL35" s="167">
        <v>0</v>
      </c>
      <c r="AM35" s="167">
        <v>-188</v>
      </c>
      <c r="AN35" s="167">
        <v>-188</v>
      </c>
    </row>
    <row r="36" spans="1:40" ht="15.6" customHeight="1" x14ac:dyDescent="0.25">
      <c r="A36" s="163" t="s">
        <v>175</v>
      </c>
      <c r="B36" s="163" t="s">
        <v>174</v>
      </c>
      <c r="C36" s="164">
        <v>45473</v>
      </c>
      <c r="D36" s="167">
        <v>0</v>
      </c>
      <c r="E36" s="167">
        <v>0</v>
      </c>
      <c r="F36" s="167">
        <v>0</v>
      </c>
      <c r="G36" s="167">
        <v>0</v>
      </c>
      <c r="H36" s="167">
        <v>0</v>
      </c>
      <c r="I36" s="167">
        <v>0</v>
      </c>
      <c r="J36" s="167">
        <v>0</v>
      </c>
      <c r="K36" s="167">
        <v>0</v>
      </c>
      <c r="L36" s="167">
        <v>0</v>
      </c>
      <c r="M36" s="167">
        <v>0</v>
      </c>
      <c r="N36" s="167">
        <v>0</v>
      </c>
      <c r="O36" s="167">
        <v>0</v>
      </c>
      <c r="P36" s="167">
        <v>0</v>
      </c>
      <c r="Q36" s="167">
        <v>0</v>
      </c>
      <c r="R36" s="167">
        <v>0</v>
      </c>
      <c r="S36" s="167">
        <v>0</v>
      </c>
      <c r="T36" s="167">
        <v>0</v>
      </c>
      <c r="U36" s="167">
        <v>0</v>
      </c>
      <c r="V36" s="167">
        <v>0</v>
      </c>
      <c r="W36" s="167">
        <v>0</v>
      </c>
      <c r="X36" s="167">
        <v>0</v>
      </c>
      <c r="Y36" s="167">
        <v>0</v>
      </c>
      <c r="Z36" s="167">
        <v>0</v>
      </c>
      <c r="AA36" s="167">
        <v>0</v>
      </c>
      <c r="AB36" s="167">
        <v>0</v>
      </c>
      <c r="AC36" s="167">
        <v>0</v>
      </c>
      <c r="AD36" s="167">
        <v>0</v>
      </c>
      <c r="AE36" s="167">
        <v>0</v>
      </c>
      <c r="AF36" s="167">
        <v>0</v>
      </c>
      <c r="AG36" s="167">
        <v>0</v>
      </c>
      <c r="AH36" s="167">
        <v>0</v>
      </c>
      <c r="AI36" s="167">
        <v>0</v>
      </c>
      <c r="AJ36" s="167">
        <v>0</v>
      </c>
      <c r="AK36" s="167">
        <v>0</v>
      </c>
      <c r="AL36" s="167">
        <v>0</v>
      </c>
      <c r="AM36" s="167">
        <v>-188</v>
      </c>
      <c r="AN36" s="167">
        <v>-188</v>
      </c>
    </row>
    <row r="37" spans="1:40" ht="15.6" customHeight="1" x14ac:dyDescent="0.25">
      <c r="A37" s="163" t="s">
        <v>176</v>
      </c>
      <c r="B37" s="163" t="s">
        <v>174</v>
      </c>
      <c r="C37" s="164">
        <v>45473</v>
      </c>
      <c r="D37" s="167">
        <v>0</v>
      </c>
      <c r="E37" s="167">
        <v>0</v>
      </c>
      <c r="F37" s="167">
        <v>0</v>
      </c>
      <c r="G37" s="167">
        <v>0</v>
      </c>
      <c r="H37" s="167">
        <v>0</v>
      </c>
      <c r="I37" s="167">
        <v>0</v>
      </c>
      <c r="J37" s="167">
        <v>0</v>
      </c>
      <c r="K37" s="167">
        <v>0</v>
      </c>
      <c r="L37" s="167">
        <v>0</v>
      </c>
      <c r="M37" s="167">
        <v>0</v>
      </c>
      <c r="N37" s="167">
        <v>0</v>
      </c>
      <c r="O37" s="167">
        <v>0</v>
      </c>
      <c r="P37" s="167">
        <v>0</v>
      </c>
      <c r="Q37" s="167">
        <v>0</v>
      </c>
      <c r="R37" s="167">
        <v>0</v>
      </c>
      <c r="S37" s="167">
        <v>0</v>
      </c>
      <c r="T37" s="167">
        <v>0</v>
      </c>
      <c r="U37" s="167">
        <v>0</v>
      </c>
      <c r="V37" s="167">
        <v>0</v>
      </c>
      <c r="W37" s="167">
        <v>0</v>
      </c>
      <c r="X37" s="167">
        <v>0</v>
      </c>
      <c r="Y37" s="167">
        <v>0</v>
      </c>
      <c r="Z37" s="167">
        <v>0</v>
      </c>
      <c r="AA37" s="167">
        <v>0</v>
      </c>
      <c r="AB37" s="167">
        <v>0</v>
      </c>
      <c r="AC37" s="167">
        <v>0</v>
      </c>
      <c r="AD37" s="167">
        <v>0</v>
      </c>
      <c r="AE37" s="167">
        <v>0</v>
      </c>
      <c r="AF37" s="167">
        <v>0</v>
      </c>
      <c r="AG37" s="167">
        <v>0</v>
      </c>
      <c r="AH37" s="167">
        <v>0</v>
      </c>
      <c r="AI37" s="167">
        <v>0</v>
      </c>
      <c r="AJ37" s="167">
        <v>0</v>
      </c>
      <c r="AK37" s="167">
        <v>0</v>
      </c>
      <c r="AL37" s="167">
        <v>0</v>
      </c>
      <c r="AM37" s="167">
        <v>-1130</v>
      </c>
      <c r="AN37" s="167">
        <v>-1130</v>
      </c>
    </row>
    <row r="38" spans="1:40" ht="15.6" customHeight="1" x14ac:dyDescent="0.25">
      <c r="A38" s="163" t="s">
        <v>177</v>
      </c>
      <c r="B38" s="163" t="s">
        <v>174</v>
      </c>
      <c r="C38" s="164">
        <v>45473</v>
      </c>
      <c r="D38" s="167">
        <v>0</v>
      </c>
      <c r="E38" s="167">
        <v>0</v>
      </c>
      <c r="F38" s="167">
        <v>0</v>
      </c>
      <c r="G38" s="167">
        <v>0</v>
      </c>
      <c r="H38" s="167">
        <v>0</v>
      </c>
      <c r="I38" s="167">
        <v>0</v>
      </c>
      <c r="J38" s="167">
        <v>0</v>
      </c>
      <c r="K38" s="167">
        <v>0</v>
      </c>
      <c r="L38" s="167">
        <v>0</v>
      </c>
      <c r="M38" s="167">
        <v>0</v>
      </c>
      <c r="N38" s="167">
        <v>0</v>
      </c>
      <c r="O38" s="167">
        <v>0</v>
      </c>
      <c r="P38" s="167">
        <v>0</v>
      </c>
      <c r="Q38" s="167">
        <v>0</v>
      </c>
      <c r="R38" s="167">
        <v>0</v>
      </c>
      <c r="S38" s="167">
        <v>0</v>
      </c>
      <c r="T38" s="167">
        <v>0</v>
      </c>
      <c r="U38" s="167">
        <v>0</v>
      </c>
      <c r="V38" s="167">
        <v>0</v>
      </c>
      <c r="W38" s="167">
        <v>0</v>
      </c>
      <c r="X38" s="167">
        <v>0</v>
      </c>
      <c r="Y38" s="167">
        <v>0</v>
      </c>
      <c r="Z38" s="167">
        <v>0</v>
      </c>
      <c r="AA38" s="167">
        <v>0</v>
      </c>
      <c r="AB38" s="167">
        <v>0</v>
      </c>
      <c r="AC38" s="167">
        <v>0</v>
      </c>
      <c r="AD38" s="167">
        <v>0</v>
      </c>
      <c r="AE38" s="167">
        <v>0</v>
      </c>
      <c r="AF38" s="167">
        <v>0</v>
      </c>
      <c r="AG38" s="167">
        <v>0</v>
      </c>
      <c r="AH38" s="167">
        <v>0</v>
      </c>
      <c r="AI38" s="167">
        <v>0</v>
      </c>
      <c r="AJ38" s="167">
        <v>0</v>
      </c>
      <c r="AK38" s="167">
        <v>0</v>
      </c>
      <c r="AL38" s="167">
        <v>0</v>
      </c>
      <c r="AM38" s="167">
        <v>-188</v>
      </c>
      <c r="AN38" s="167">
        <v>-188</v>
      </c>
    </row>
    <row r="39" spans="1:40" ht="15.6" customHeight="1" x14ac:dyDescent="0.25">
      <c r="A39" s="163" t="s">
        <v>178</v>
      </c>
      <c r="B39" s="163" t="s">
        <v>174</v>
      </c>
      <c r="C39" s="164">
        <v>45473</v>
      </c>
      <c r="D39" s="167">
        <v>0</v>
      </c>
      <c r="E39" s="167">
        <v>0</v>
      </c>
      <c r="F39" s="167">
        <v>0</v>
      </c>
      <c r="G39" s="167">
        <v>0</v>
      </c>
      <c r="H39" s="167">
        <v>0</v>
      </c>
      <c r="I39" s="167">
        <v>0</v>
      </c>
      <c r="J39" s="167">
        <v>0</v>
      </c>
      <c r="K39" s="167">
        <v>0</v>
      </c>
      <c r="L39" s="167">
        <v>0</v>
      </c>
      <c r="M39" s="167">
        <v>0</v>
      </c>
      <c r="N39" s="167">
        <v>0</v>
      </c>
      <c r="O39" s="167">
        <v>0</v>
      </c>
      <c r="P39" s="167">
        <v>0</v>
      </c>
      <c r="Q39" s="167">
        <v>0</v>
      </c>
      <c r="R39" s="167">
        <v>0</v>
      </c>
      <c r="S39" s="167">
        <v>0</v>
      </c>
      <c r="T39" s="167">
        <v>0</v>
      </c>
      <c r="U39" s="167">
        <v>0</v>
      </c>
      <c r="V39" s="167">
        <v>0</v>
      </c>
      <c r="W39" s="167">
        <v>0</v>
      </c>
      <c r="X39" s="167">
        <v>0</v>
      </c>
      <c r="Y39" s="167">
        <v>0</v>
      </c>
      <c r="Z39" s="167">
        <v>0</v>
      </c>
      <c r="AA39" s="167">
        <v>0</v>
      </c>
      <c r="AB39" s="167">
        <v>0</v>
      </c>
      <c r="AC39" s="167">
        <v>0</v>
      </c>
      <c r="AD39" s="167">
        <v>0</v>
      </c>
      <c r="AE39" s="167">
        <v>0</v>
      </c>
      <c r="AF39" s="167">
        <v>0</v>
      </c>
      <c r="AG39" s="167">
        <v>0</v>
      </c>
      <c r="AH39" s="167">
        <v>0</v>
      </c>
      <c r="AI39" s="167">
        <v>0</v>
      </c>
      <c r="AJ39" s="167">
        <v>0</v>
      </c>
      <c r="AK39" s="167">
        <v>0</v>
      </c>
      <c r="AL39" s="167">
        <v>0</v>
      </c>
      <c r="AM39" s="167">
        <v>-296</v>
      </c>
      <c r="AN39" s="167">
        <v>-296</v>
      </c>
    </row>
    <row r="40" spans="1:40" ht="15.6" customHeight="1" x14ac:dyDescent="0.25">
      <c r="A40" s="163" t="s">
        <v>179</v>
      </c>
      <c r="B40" s="163" t="s">
        <v>174</v>
      </c>
      <c r="C40" s="164">
        <v>45473</v>
      </c>
      <c r="D40" s="167">
        <v>0</v>
      </c>
      <c r="E40" s="167">
        <v>0</v>
      </c>
      <c r="F40" s="167">
        <v>0</v>
      </c>
      <c r="G40" s="167">
        <v>0</v>
      </c>
      <c r="H40" s="167">
        <v>0</v>
      </c>
      <c r="I40" s="167">
        <v>0</v>
      </c>
      <c r="J40" s="167">
        <v>0</v>
      </c>
      <c r="K40" s="167">
        <v>0</v>
      </c>
      <c r="L40" s="167">
        <v>0</v>
      </c>
      <c r="M40" s="167">
        <v>0</v>
      </c>
      <c r="N40" s="167">
        <v>0</v>
      </c>
      <c r="O40" s="167">
        <v>0</v>
      </c>
      <c r="P40" s="167">
        <v>0</v>
      </c>
      <c r="Q40" s="167">
        <v>0</v>
      </c>
      <c r="R40" s="167">
        <v>0</v>
      </c>
      <c r="S40" s="167">
        <v>0</v>
      </c>
      <c r="T40" s="167">
        <v>0</v>
      </c>
      <c r="U40" s="167">
        <v>0</v>
      </c>
      <c r="V40" s="167">
        <v>0</v>
      </c>
      <c r="W40" s="167">
        <v>0</v>
      </c>
      <c r="X40" s="167">
        <v>0</v>
      </c>
      <c r="Y40" s="167">
        <v>0</v>
      </c>
      <c r="Z40" s="167">
        <v>0</v>
      </c>
      <c r="AA40" s="167">
        <v>0</v>
      </c>
      <c r="AB40" s="167">
        <v>0</v>
      </c>
      <c r="AC40" s="167">
        <v>0</v>
      </c>
      <c r="AD40" s="167">
        <v>0</v>
      </c>
      <c r="AE40" s="167">
        <v>0</v>
      </c>
      <c r="AF40" s="167">
        <v>0</v>
      </c>
      <c r="AG40" s="167">
        <v>0</v>
      </c>
      <c r="AH40" s="167">
        <v>0</v>
      </c>
      <c r="AI40" s="167">
        <v>0</v>
      </c>
      <c r="AJ40" s="167">
        <v>0</v>
      </c>
      <c r="AK40" s="167">
        <v>0</v>
      </c>
      <c r="AL40" s="167">
        <v>0</v>
      </c>
      <c r="AM40" s="167">
        <v>-296</v>
      </c>
      <c r="AN40" s="167">
        <v>-296</v>
      </c>
    </row>
    <row r="41" spans="1:40" ht="15.6" customHeight="1" x14ac:dyDescent="0.25">
      <c r="A41" s="163" t="s">
        <v>180</v>
      </c>
      <c r="B41" s="163" t="s">
        <v>174</v>
      </c>
      <c r="C41" s="164">
        <v>45473</v>
      </c>
      <c r="D41" s="167">
        <v>0</v>
      </c>
      <c r="E41" s="167">
        <v>0</v>
      </c>
      <c r="F41" s="167">
        <v>0</v>
      </c>
      <c r="G41" s="167">
        <v>0</v>
      </c>
      <c r="H41" s="167">
        <v>0</v>
      </c>
      <c r="I41" s="167">
        <v>0</v>
      </c>
      <c r="J41" s="167">
        <v>0</v>
      </c>
      <c r="K41" s="167">
        <v>0</v>
      </c>
      <c r="L41" s="167">
        <v>0</v>
      </c>
      <c r="M41" s="167">
        <v>0</v>
      </c>
      <c r="N41" s="167">
        <v>0</v>
      </c>
      <c r="O41" s="167">
        <v>0</v>
      </c>
      <c r="P41" s="167">
        <v>0</v>
      </c>
      <c r="Q41" s="167">
        <v>0</v>
      </c>
      <c r="R41" s="167">
        <v>0</v>
      </c>
      <c r="S41" s="167">
        <v>0</v>
      </c>
      <c r="T41" s="167">
        <v>0</v>
      </c>
      <c r="U41" s="167">
        <v>0</v>
      </c>
      <c r="V41" s="167">
        <v>0</v>
      </c>
      <c r="W41" s="167">
        <v>0</v>
      </c>
      <c r="X41" s="167">
        <v>0</v>
      </c>
      <c r="Y41" s="167">
        <v>0</v>
      </c>
      <c r="Z41" s="167">
        <v>0</v>
      </c>
      <c r="AA41" s="167">
        <v>0</v>
      </c>
      <c r="AB41" s="167">
        <v>0</v>
      </c>
      <c r="AC41" s="167">
        <v>0</v>
      </c>
      <c r="AD41" s="167">
        <v>0</v>
      </c>
      <c r="AE41" s="167">
        <v>0</v>
      </c>
      <c r="AF41" s="167">
        <v>0</v>
      </c>
      <c r="AG41" s="167">
        <v>0</v>
      </c>
      <c r="AH41" s="167">
        <v>0</v>
      </c>
      <c r="AI41" s="167">
        <v>0</v>
      </c>
      <c r="AJ41" s="167">
        <v>0</v>
      </c>
      <c r="AK41" s="167">
        <v>0</v>
      </c>
      <c r="AL41" s="167">
        <v>0</v>
      </c>
      <c r="AM41" s="167">
        <v>-54</v>
      </c>
      <c r="AN41" s="167">
        <v>-54</v>
      </c>
    </row>
    <row r="42" spans="1:40" ht="15.6" customHeight="1" x14ac:dyDescent="0.25">
      <c r="A42" s="163" t="s">
        <v>181</v>
      </c>
      <c r="B42" s="163" t="s">
        <v>174</v>
      </c>
      <c r="C42" s="164">
        <v>45473</v>
      </c>
      <c r="D42" s="167">
        <v>0</v>
      </c>
      <c r="E42" s="167">
        <v>0</v>
      </c>
      <c r="F42" s="167">
        <v>0</v>
      </c>
      <c r="G42" s="167">
        <v>0</v>
      </c>
      <c r="H42" s="167">
        <v>0</v>
      </c>
      <c r="I42" s="167">
        <v>0</v>
      </c>
      <c r="J42" s="167">
        <v>0</v>
      </c>
      <c r="K42" s="167">
        <v>0</v>
      </c>
      <c r="L42" s="167">
        <v>0</v>
      </c>
      <c r="M42" s="167">
        <v>0</v>
      </c>
      <c r="N42" s="167">
        <v>0</v>
      </c>
      <c r="O42" s="167">
        <v>0</v>
      </c>
      <c r="P42" s="167">
        <v>0</v>
      </c>
      <c r="Q42" s="167">
        <v>0</v>
      </c>
      <c r="R42" s="167">
        <v>0</v>
      </c>
      <c r="S42" s="167">
        <v>0</v>
      </c>
      <c r="T42" s="167">
        <v>0</v>
      </c>
      <c r="U42" s="167">
        <v>0</v>
      </c>
      <c r="V42" s="167">
        <v>0</v>
      </c>
      <c r="W42" s="167">
        <v>0</v>
      </c>
      <c r="X42" s="167">
        <v>0</v>
      </c>
      <c r="Y42" s="167">
        <v>0</v>
      </c>
      <c r="Z42" s="167">
        <v>0</v>
      </c>
      <c r="AA42" s="167">
        <v>0</v>
      </c>
      <c r="AB42" s="167">
        <v>0</v>
      </c>
      <c r="AC42" s="167">
        <v>0</v>
      </c>
      <c r="AD42" s="167">
        <v>0</v>
      </c>
      <c r="AE42" s="167">
        <v>0</v>
      </c>
      <c r="AF42" s="167">
        <v>0</v>
      </c>
      <c r="AG42" s="167">
        <v>0</v>
      </c>
      <c r="AH42" s="167">
        <v>0</v>
      </c>
      <c r="AI42" s="167">
        <v>0</v>
      </c>
      <c r="AJ42" s="167">
        <v>0</v>
      </c>
      <c r="AK42" s="167">
        <v>0</v>
      </c>
      <c r="AL42" s="167">
        <v>0</v>
      </c>
      <c r="AM42" s="167">
        <v>-188</v>
      </c>
      <c r="AN42" s="167">
        <v>-188</v>
      </c>
    </row>
    <row r="43" spans="1:40" ht="15.6" customHeight="1" x14ac:dyDescent="0.25">
      <c r="A43" s="163" t="s">
        <v>182</v>
      </c>
      <c r="B43" s="163" t="s">
        <v>174</v>
      </c>
      <c r="C43" s="164">
        <v>45473</v>
      </c>
      <c r="D43" s="167">
        <v>0</v>
      </c>
      <c r="E43" s="167">
        <v>0</v>
      </c>
      <c r="F43" s="167">
        <v>0</v>
      </c>
      <c r="G43" s="167">
        <v>0</v>
      </c>
      <c r="H43" s="167">
        <v>0</v>
      </c>
      <c r="I43" s="167">
        <v>0</v>
      </c>
      <c r="J43" s="167">
        <v>0</v>
      </c>
      <c r="K43" s="167">
        <v>0</v>
      </c>
      <c r="L43" s="167">
        <v>0</v>
      </c>
      <c r="M43" s="167">
        <v>0</v>
      </c>
      <c r="N43" s="167">
        <v>0</v>
      </c>
      <c r="O43" s="167">
        <v>0</v>
      </c>
      <c r="P43" s="167">
        <v>0</v>
      </c>
      <c r="Q43" s="167">
        <v>0</v>
      </c>
      <c r="R43" s="167">
        <v>0</v>
      </c>
      <c r="S43" s="167">
        <v>0</v>
      </c>
      <c r="T43" s="167">
        <v>0</v>
      </c>
      <c r="U43" s="167">
        <v>0</v>
      </c>
      <c r="V43" s="167">
        <v>0</v>
      </c>
      <c r="W43" s="167">
        <v>0</v>
      </c>
      <c r="X43" s="167">
        <v>0</v>
      </c>
      <c r="Y43" s="167">
        <v>0</v>
      </c>
      <c r="Z43" s="167">
        <v>0</v>
      </c>
      <c r="AA43" s="167">
        <v>0</v>
      </c>
      <c r="AB43" s="167">
        <v>0</v>
      </c>
      <c r="AC43" s="167">
        <v>0</v>
      </c>
      <c r="AD43" s="167">
        <v>0</v>
      </c>
      <c r="AE43" s="167">
        <v>0</v>
      </c>
      <c r="AF43" s="167">
        <v>0</v>
      </c>
      <c r="AG43" s="167">
        <v>0</v>
      </c>
      <c r="AH43" s="167">
        <v>0</v>
      </c>
      <c r="AI43" s="167">
        <v>0</v>
      </c>
      <c r="AJ43" s="167">
        <v>0</v>
      </c>
      <c r="AK43" s="167">
        <v>0</v>
      </c>
      <c r="AL43" s="167">
        <v>0</v>
      </c>
      <c r="AM43" s="167">
        <v>-188</v>
      </c>
      <c r="AN43" s="167">
        <v>-188</v>
      </c>
    </row>
    <row r="44" spans="1:40" ht="15.6" customHeight="1" x14ac:dyDescent="0.25">
      <c r="A44" s="163" t="s">
        <v>183</v>
      </c>
      <c r="B44" s="163" t="s">
        <v>174</v>
      </c>
      <c r="C44" s="164">
        <v>45473</v>
      </c>
      <c r="D44" s="167">
        <v>0</v>
      </c>
      <c r="E44" s="167">
        <v>0</v>
      </c>
      <c r="F44" s="167">
        <v>0</v>
      </c>
      <c r="G44" s="167">
        <v>0</v>
      </c>
      <c r="H44" s="167">
        <v>0</v>
      </c>
      <c r="I44" s="167">
        <v>0</v>
      </c>
      <c r="J44" s="167">
        <v>0</v>
      </c>
      <c r="K44" s="167">
        <v>0</v>
      </c>
      <c r="L44" s="167">
        <v>0</v>
      </c>
      <c r="M44" s="167">
        <v>0</v>
      </c>
      <c r="N44" s="167">
        <v>0</v>
      </c>
      <c r="O44" s="167">
        <v>0</v>
      </c>
      <c r="P44" s="167">
        <v>0</v>
      </c>
      <c r="Q44" s="167">
        <v>0</v>
      </c>
      <c r="R44" s="167">
        <v>0</v>
      </c>
      <c r="S44" s="167">
        <v>0</v>
      </c>
      <c r="T44" s="167">
        <v>0</v>
      </c>
      <c r="U44" s="167">
        <v>0</v>
      </c>
      <c r="V44" s="167">
        <v>0</v>
      </c>
      <c r="W44" s="167">
        <v>0</v>
      </c>
      <c r="X44" s="167">
        <v>0</v>
      </c>
      <c r="Y44" s="167">
        <v>0</v>
      </c>
      <c r="Z44" s="167">
        <v>0</v>
      </c>
      <c r="AA44" s="167">
        <v>0</v>
      </c>
      <c r="AB44" s="167">
        <v>0</v>
      </c>
      <c r="AC44" s="167">
        <v>0</v>
      </c>
      <c r="AD44" s="167">
        <v>0</v>
      </c>
      <c r="AE44" s="167">
        <v>0</v>
      </c>
      <c r="AF44" s="167">
        <v>0</v>
      </c>
      <c r="AG44" s="167">
        <v>0</v>
      </c>
      <c r="AH44" s="167">
        <v>0</v>
      </c>
      <c r="AI44" s="167">
        <v>0</v>
      </c>
      <c r="AJ44" s="167">
        <v>0</v>
      </c>
      <c r="AK44" s="167">
        <v>0</v>
      </c>
      <c r="AL44" s="167">
        <v>0</v>
      </c>
      <c r="AM44" s="167">
        <v>-188</v>
      </c>
      <c r="AN44" s="167">
        <v>-188</v>
      </c>
    </row>
    <row r="45" spans="1:40" ht="15.6" customHeight="1" x14ac:dyDescent="0.25">
      <c r="A45" s="163" t="s">
        <v>184</v>
      </c>
      <c r="B45" s="163" t="s">
        <v>174</v>
      </c>
      <c r="C45" s="164">
        <v>45473</v>
      </c>
      <c r="D45" s="167">
        <v>0</v>
      </c>
      <c r="E45" s="167">
        <v>0</v>
      </c>
      <c r="F45" s="167">
        <v>0</v>
      </c>
      <c r="G45" s="167">
        <v>0</v>
      </c>
      <c r="H45" s="167">
        <v>0</v>
      </c>
      <c r="I45" s="167">
        <v>0</v>
      </c>
      <c r="J45" s="167">
        <v>0</v>
      </c>
      <c r="K45" s="167">
        <v>0</v>
      </c>
      <c r="L45" s="167">
        <v>0</v>
      </c>
      <c r="M45" s="167">
        <v>0</v>
      </c>
      <c r="N45" s="167">
        <v>0</v>
      </c>
      <c r="O45" s="167">
        <v>0</v>
      </c>
      <c r="P45" s="167">
        <v>0</v>
      </c>
      <c r="Q45" s="167">
        <v>0</v>
      </c>
      <c r="R45" s="167">
        <v>0</v>
      </c>
      <c r="S45" s="167">
        <v>0</v>
      </c>
      <c r="T45" s="167">
        <v>0</v>
      </c>
      <c r="U45" s="167">
        <v>0</v>
      </c>
      <c r="V45" s="167">
        <v>0</v>
      </c>
      <c r="W45" s="167">
        <v>0</v>
      </c>
      <c r="X45" s="167">
        <v>0</v>
      </c>
      <c r="Y45" s="167">
        <v>0</v>
      </c>
      <c r="Z45" s="167">
        <v>0</v>
      </c>
      <c r="AA45" s="167">
        <v>0</v>
      </c>
      <c r="AB45" s="167">
        <v>0</v>
      </c>
      <c r="AC45" s="167">
        <v>0</v>
      </c>
      <c r="AD45" s="167">
        <v>0</v>
      </c>
      <c r="AE45" s="167">
        <v>0</v>
      </c>
      <c r="AF45" s="167">
        <v>0</v>
      </c>
      <c r="AG45" s="167">
        <v>0</v>
      </c>
      <c r="AH45" s="167">
        <v>0</v>
      </c>
      <c r="AI45" s="167">
        <v>0</v>
      </c>
      <c r="AJ45" s="167">
        <v>0</v>
      </c>
      <c r="AK45" s="167">
        <v>0</v>
      </c>
      <c r="AL45" s="167">
        <v>0</v>
      </c>
      <c r="AM45" s="167">
        <v>-484</v>
      </c>
      <c r="AN45" s="167">
        <v>-484</v>
      </c>
    </row>
    <row r="46" spans="1:40" ht="15.6" customHeight="1" x14ac:dyDescent="0.25">
      <c r="A46" s="163" t="s">
        <v>185</v>
      </c>
      <c r="B46" s="163" t="s">
        <v>174</v>
      </c>
      <c r="C46" s="164">
        <v>45473</v>
      </c>
      <c r="D46" s="167">
        <v>0</v>
      </c>
      <c r="E46" s="167">
        <v>0</v>
      </c>
      <c r="F46" s="167">
        <v>0</v>
      </c>
      <c r="G46" s="167">
        <v>0</v>
      </c>
      <c r="H46" s="167">
        <v>0</v>
      </c>
      <c r="I46" s="167">
        <v>0</v>
      </c>
      <c r="J46" s="167">
        <v>0</v>
      </c>
      <c r="K46" s="167">
        <v>0</v>
      </c>
      <c r="L46" s="167">
        <v>0</v>
      </c>
      <c r="M46" s="167">
        <v>0</v>
      </c>
      <c r="N46" s="167">
        <v>0</v>
      </c>
      <c r="O46" s="167">
        <v>0</v>
      </c>
      <c r="P46" s="167">
        <v>0</v>
      </c>
      <c r="Q46" s="167">
        <v>0</v>
      </c>
      <c r="R46" s="167">
        <v>0</v>
      </c>
      <c r="S46" s="167">
        <v>0</v>
      </c>
      <c r="T46" s="167">
        <v>0</v>
      </c>
      <c r="U46" s="167">
        <v>0</v>
      </c>
      <c r="V46" s="167">
        <v>0</v>
      </c>
      <c r="W46" s="167">
        <v>0</v>
      </c>
      <c r="X46" s="167">
        <v>0</v>
      </c>
      <c r="Y46" s="167">
        <v>0</v>
      </c>
      <c r="Z46" s="167">
        <v>0</v>
      </c>
      <c r="AA46" s="167">
        <v>0</v>
      </c>
      <c r="AB46" s="167">
        <v>0</v>
      </c>
      <c r="AC46" s="167">
        <v>0</v>
      </c>
      <c r="AD46" s="167">
        <v>0</v>
      </c>
      <c r="AE46" s="167">
        <v>0</v>
      </c>
      <c r="AF46" s="167">
        <v>0</v>
      </c>
      <c r="AG46" s="167">
        <v>0</v>
      </c>
      <c r="AH46" s="167">
        <v>0</v>
      </c>
      <c r="AI46" s="167">
        <v>0</v>
      </c>
      <c r="AJ46" s="167">
        <v>0</v>
      </c>
      <c r="AK46" s="167">
        <v>0</v>
      </c>
      <c r="AL46" s="167">
        <v>0</v>
      </c>
      <c r="AM46" s="167">
        <v>-188</v>
      </c>
      <c r="AN46" s="167">
        <v>-188</v>
      </c>
    </row>
    <row r="47" spans="1:40" ht="15.6" customHeight="1" x14ac:dyDescent="0.25">
      <c r="A47" s="163" t="s">
        <v>186</v>
      </c>
      <c r="B47" s="163" t="s">
        <v>139</v>
      </c>
      <c r="C47" s="164">
        <v>45473</v>
      </c>
      <c r="D47" s="167">
        <v>0</v>
      </c>
      <c r="E47" s="167">
        <v>0</v>
      </c>
      <c r="F47" s="167">
        <v>0</v>
      </c>
      <c r="G47" s="167">
        <v>0</v>
      </c>
      <c r="H47" s="167">
        <v>0</v>
      </c>
      <c r="I47" s="167">
        <v>0</v>
      </c>
      <c r="J47" s="167">
        <v>0</v>
      </c>
      <c r="K47" s="167">
        <v>0</v>
      </c>
      <c r="L47" s="167">
        <v>0</v>
      </c>
      <c r="M47" s="167">
        <v>0</v>
      </c>
      <c r="N47" s="167">
        <v>0</v>
      </c>
      <c r="O47" s="167">
        <v>0</v>
      </c>
      <c r="P47" s="167">
        <v>0</v>
      </c>
      <c r="Q47" s="167">
        <v>0</v>
      </c>
      <c r="R47" s="167">
        <v>0</v>
      </c>
      <c r="S47" s="167">
        <v>0</v>
      </c>
      <c r="T47" s="167">
        <v>0</v>
      </c>
      <c r="U47" s="167">
        <v>-909</v>
      </c>
      <c r="V47" s="167">
        <v>0</v>
      </c>
      <c r="W47" s="167">
        <v>-62456</v>
      </c>
      <c r="X47" s="167">
        <v>0</v>
      </c>
      <c r="Y47" s="167">
        <v>0</v>
      </c>
      <c r="Z47" s="167">
        <v>0</v>
      </c>
      <c r="AA47" s="167">
        <v>0</v>
      </c>
      <c r="AB47" s="167">
        <v>0</v>
      </c>
      <c r="AC47" s="167">
        <v>-575</v>
      </c>
      <c r="AD47" s="167">
        <v>0</v>
      </c>
      <c r="AE47" s="167">
        <v>0</v>
      </c>
      <c r="AF47" s="167">
        <v>0</v>
      </c>
      <c r="AG47" s="167">
        <v>0</v>
      </c>
      <c r="AH47" s="167">
        <v>0</v>
      </c>
      <c r="AI47" s="167">
        <v>0</v>
      </c>
      <c r="AJ47" s="167">
        <v>0</v>
      </c>
      <c r="AK47" s="167">
        <v>0</v>
      </c>
      <c r="AL47" s="167">
        <v>0</v>
      </c>
      <c r="AM47" s="167">
        <v>-11433</v>
      </c>
      <c r="AN47" s="167">
        <v>-75373</v>
      </c>
    </row>
    <row r="48" spans="1:40" ht="15.6" customHeight="1" x14ac:dyDescent="0.25">
      <c r="A48" s="163" t="s">
        <v>187</v>
      </c>
      <c r="B48" s="163" t="s">
        <v>139</v>
      </c>
      <c r="C48" s="164">
        <v>45473</v>
      </c>
      <c r="D48" s="167">
        <v>0</v>
      </c>
      <c r="E48" s="167">
        <v>0</v>
      </c>
      <c r="F48" s="167">
        <v>0</v>
      </c>
      <c r="G48" s="167">
        <v>0</v>
      </c>
      <c r="H48" s="167">
        <v>0</v>
      </c>
      <c r="I48" s="167">
        <v>0</v>
      </c>
      <c r="J48" s="167">
        <v>0</v>
      </c>
      <c r="K48" s="167">
        <v>0</v>
      </c>
      <c r="L48" s="167">
        <v>0</v>
      </c>
      <c r="M48" s="167">
        <v>0</v>
      </c>
      <c r="N48" s="167">
        <v>0</v>
      </c>
      <c r="O48" s="167">
        <v>0</v>
      </c>
      <c r="P48" s="167">
        <v>0</v>
      </c>
      <c r="Q48" s="167">
        <v>0</v>
      </c>
      <c r="R48" s="167">
        <v>0</v>
      </c>
      <c r="S48" s="167">
        <v>0</v>
      </c>
      <c r="T48" s="167">
        <v>0</v>
      </c>
      <c r="U48" s="167">
        <v>-909</v>
      </c>
      <c r="V48" s="167">
        <v>0</v>
      </c>
      <c r="W48" s="167">
        <v>-62456</v>
      </c>
      <c r="X48" s="167">
        <v>0</v>
      </c>
      <c r="Y48" s="167">
        <v>0</v>
      </c>
      <c r="Z48" s="167">
        <v>0</v>
      </c>
      <c r="AA48" s="167">
        <v>0</v>
      </c>
      <c r="AB48" s="167">
        <v>0</v>
      </c>
      <c r="AC48" s="167">
        <v>-575</v>
      </c>
      <c r="AD48" s="167">
        <v>0</v>
      </c>
      <c r="AE48" s="167">
        <v>0</v>
      </c>
      <c r="AF48" s="167">
        <v>0</v>
      </c>
      <c r="AG48" s="167">
        <v>0</v>
      </c>
      <c r="AH48" s="167">
        <v>0</v>
      </c>
      <c r="AI48" s="167">
        <v>0</v>
      </c>
      <c r="AJ48" s="167">
        <v>0</v>
      </c>
      <c r="AK48" s="167">
        <v>0</v>
      </c>
      <c r="AL48" s="167">
        <v>0</v>
      </c>
      <c r="AM48" s="167">
        <v>-11433</v>
      </c>
      <c r="AN48" s="167">
        <v>-75373</v>
      </c>
    </row>
    <row r="49" spans="1:40" ht="15.6" customHeight="1" x14ac:dyDescent="0.25">
      <c r="A49" s="163" t="s">
        <v>188</v>
      </c>
      <c r="B49" s="163" t="s">
        <v>189</v>
      </c>
      <c r="C49" s="164">
        <v>45473</v>
      </c>
      <c r="D49" s="167">
        <v>0</v>
      </c>
      <c r="E49" s="167">
        <v>0</v>
      </c>
      <c r="F49" s="167">
        <v>0</v>
      </c>
      <c r="G49" s="167">
        <v>0</v>
      </c>
      <c r="H49" s="167">
        <v>0</v>
      </c>
      <c r="I49" s="167">
        <v>0</v>
      </c>
      <c r="J49" s="167">
        <v>0</v>
      </c>
      <c r="K49" s="167">
        <v>0</v>
      </c>
      <c r="L49" s="167">
        <v>0</v>
      </c>
      <c r="M49" s="167">
        <v>0</v>
      </c>
      <c r="N49" s="167">
        <v>0</v>
      </c>
      <c r="O49" s="167">
        <v>0</v>
      </c>
      <c r="P49" s="167">
        <v>0</v>
      </c>
      <c r="Q49" s="167">
        <v>0</v>
      </c>
      <c r="R49" s="167">
        <v>0</v>
      </c>
      <c r="S49" s="167">
        <v>0</v>
      </c>
      <c r="T49" s="167">
        <v>0</v>
      </c>
      <c r="U49" s="167">
        <v>0</v>
      </c>
      <c r="V49" s="167">
        <v>0</v>
      </c>
      <c r="W49" s="167">
        <v>0</v>
      </c>
      <c r="X49" s="167">
        <v>-6734</v>
      </c>
      <c r="Y49" s="167">
        <v>0</v>
      </c>
      <c r="Z49" s="167">
        <v>0</v>
      </c>
      <c r="AA49" s="167">
        <v>0</v>
      </c>
      <c r="AB49" s="167">
        <v>0</v>
      </c>
      <c r="AC49" s="167">
        <v>0</v>
      </c>
      <c r="AD49" s="167">
        <v>0</v>
      </c>
      <c r="AE49" s="167">
        <v>0</v>
      </c>
      <c r="AF49" s="167">
        <v>0</v>
      </c>
      <c r="AG49" s="167">
        <v>0</v>
      </c>
      <c r="AH49" s="167">
        <v>0</v>
      </c>
      <c r="AI49" s="167">
        <v>0</v>
      </c>
      <c r="AJ49" s="167">
        <v>0</v>
      </c>
      <c r="AK49" s="167">
        <v>0</v>
      </c>
      <c r="AL49" s="167">
        <v>0</v>
      </c>
      <c r="AM49" s="167">
        <v>-18046</v>
      </c>
      <c r="AN49" s="167">
        <v>-24780</v>
      </c>
    </row>
    <row r="50" spans="1:40" ht="15.6" customHeight="1" x14ac:dyDescent="0.25">
      <c r="A50" s="163" t="s">
        <v>190</v>
      </c>
      <c r="B50" s="169"/>
      <c r="C50" s="164">
        <v>45473</v>
      </c>
      <c r="D50" s="167">
        <v>0</v>
      </c>
      <c r="E50" s="167">
        <v>0</v>
      </c>
      <c r="F50" s="167">
        <v>0</v>
      </c>
      <c r="G50" s="167">
        <v>0</v>
      </c>
      <c r="H50" s="167">
        <v>0</v>
      </c>
      <c r="I50" s="167">
        <v>0</v>
      </c>
      <c r="J50" s="167">
        <v>0</v>
      </c>
      <c r="K50" s="167">
        <v>0</v>
      </c>
      <c r="L50" s="167">
        <v>0</v>
      </c>
      <c r="M50" s="167">
        <v>0</v>
      </c>
      <c r="N50" s="167">
        <v>0</v>
      </c>
      <c r="O50" s="167">
        <v>0</v>
      </c>
      <c r="P50" s="167">
        <v>0</v>
      </c>
      <c r="Q50" s="167">
        <v>0</v>
      </c>
      <c r="R50" s="167">
        <v>0</v>
      </c>
      <c r="S50" s="167">
        <v>0</v>
      </c>
      <c r="T50" s="167">
        <v>0</v>
      </c>
      <c r="U50" s="167">
        <v>0</v>
      </c>
      <c r="V50" s="167">
        <v>0</v>
      </c>
      <c r="W50" s="167">
        <v>0</v>
      </c>
      <c r="X50" s="167">
        <v>0</v>
      </c>
      <c r="Y50" s="167">
        <v>0</v>
      </c>
      <c r="Z50" s="167">
        <v>0</v>
      </c>
      <c r="AA50" s="167">
        <v>0</v>
      </c>
      <c r="AB50" s="167">
        <v>0</v>
      </c>
      <c r="AC50" s="167">
        <v>0</v>
      </c>
      <c r="AD50" s="167">
        <v>0</v>
      </c>
      <c r="AE50" s="167">
        <v>0</v>
      </c>
      <c r="AF50" s="167">
        <v>0</v>
      </c>
      <c r="AG50" s="167">
        <v>0</v>
      </c>
      <c r="AH50" s="167">
        <v>0</v>
      </c>
      <c r="AI50" s="167">
        <v>0</v>
      </c>
      <c r="AJ50" s="167">
        <v>0</v>
      </c>
      <c r="AK50" s="167">
        <v>0</v>
      </c>
      <c r="AL50" s="167">
        <v>0</v>
      </c>
      <c r="AM50" s="167">
        <v>0</v>
      </c>
      <c r="AN50" s="167">
        <v>0</v>
      </c>
    </row>
    <row r="51" spans="1:40" ht="15.6" customHeight="1" x14ac:dyDescent="0.25">
      <c r="A51" s="163" t="s">
        <v>191</v>
      </c>
      <c r="B51" s="163" t="s">
        <v>139</v>
      </c>
      <c r="C51" s="164">
        <v>45473</v>
      </c>
      <c r="D51" s="167">
        <v>0</v>
      </c>
      <c r="E51" s="167">
        <v>0</v>
      </c>
      <c r="F51" s="167">
        <v>0</v>
      </c>
      <c r="G51" s="167">
        <v>0</v>
      </c>
      <c r="H51" s="167">
        <v>0</v>
      </c>
      <c r="I51" s="167">
        <v>0</v>
      </c>
      <c r="J51" s="167">
        <v>0</v>
      </c>
      <c r="K51" s="167">
        <v>0</v>
      </c>
      <c r="L51" s="167">
        <v>0</v>
      </c>
      <c r="M51" s="167">
        <v>0</v>
      </c>
      <c r="N51" s="167">
        <v>0</v>
      </c>
      <c r="O51" s="167">
        <v>0</v>
      </c>
      <c r="P51" s="167">
        <v>0</v>
      </c>
      <c r="Q51" s="167">
        <v>0</v>
      </c>
      <c r="R51" s="167">
        <v>0</v>
      </c>
      <c r="S51" s="167">
        <v>0</v>
      </c>
      <c r="T51" s="167">
        <v>0</v>
      </c>
      <c r="U51" s="167">
        <v>-909</v>
      </c>
      <c r="V51" s="167">
        <v>0</v>
      </c>
      <c r="W51" s="167">
        <v>-62456</v>
      </c>
      <c r="X51" s="167">
        <v>0</v>
      </c>
      <c r="Y51" s="167">
        <v>0</v>
      </c>
      <c r="Z51" s="167">
        <v>0</v>
      </c>
      <c r="AA51" s="167">
        <v>0</v>
      </c>
      <c r="AB51" s="167">
        <v>0</v>
      </c>
      <c r="AC51" s="167">
        <v>-575</v>
      </c>
      <c r="AD51" s="167">
        <v>0</v>
      </c>
      <c r="AE51" s="167">
        <v>0</v>
      </c>
      <c r="AF51" s="167">
        <v>0</v>
      </c>
      <c r="AG51" s="167">
        <v>0</v>
      </c>
      <c r="AH51" s="167">
        <v>0</v>
      </c>
      <c r="AI51" s="167">
        <v>0</v>
      </c>
      <c r="AJ51" s="167">
        <v>0</v>
      </c>
      <c r="AK51" s="167">
        <v>0</v>
      </c>
      <c r="AL51" s="167">
        <v>0</v>
      </c>
      <c r="AM51" s="167">
        <v>-11433</v>
      </c>
      <c r="AN51" s="167">
        <v>-75373</v>
      </c>
    </row>
    <row r="52" spans="1:40" ht="15.6" customHeight="1" x14ac:dyDescent="0.25">
      <c r="A52" s="163" t="s">
        <v>192</v>
      </c>
      <c r="B52" s="169"/>
      <c r="C52" s="164">
        <v>45473</v>
      </c>
      <c r="D52" s="167">
        <v>0</v>
      </c>
      <c r="E52" s="167">
        <v>0</v>
      </c>
      <c r="F52" s="167">
        <v>0</v>
      </c>
      <c r="G52" s="167">
        <v>0</v>
      </c>
      <c r="H52" s="167">
        <v>0</v>
      </c>
      <c r="I52" s="167">
        <v>0</v>
      </c>
      <c r="J52" s="167">
        <v>0</v>
      </c>
      <c r="K52" s="167">
        <v>0</v>
      </c>
      <c r="L52" s="167">
        <v>0</v>
      </c>
      <c r="M52" s="167">
        <v>0</v>
      </c>
      <c r="N52" s="167">
        <v>0</v>
      </c>
      <c r="O52" s="167">
        <v>0</v>
      </c>
      <c r="P52" s="167">
        <v>0</v>
      </c>
      <c r="Q52" s="167">
        <v>0</v>
      </c>
      <c r="R52" s="167">
        <v>0</v>
      </c>
      <c r="S52" s="167">
        <v>0</v>
      </c>
      <c r="T52" s="167">
        <v>0</v>
      </c>
      <c r="U52" s="167">
        <v>0</v>
      </c>
      <c r="V52" s="167">
        <v>0</v>
      </c>
      <c r="W52" s="167">
        <v>0</v>
      </c>
      <c r="X52" s="167">
        <v>0</v>
      </c>
      <c r="Y52" s="167">
        <v>0</v>
      </c>
      <c r="Z52" s="167">
        <v>0</v>
      </c>
      <c r="AA52" s="167">
        <v>0</v>
      </c>
      <c r="AB52" s="167">
        <v>0</v>
      </c>
      <c r="AC52" s="167">
        <v>0</v>
      </c>
      <c r="AD52" s="167">
        <v>0</v>
      </c>
      <c r="AE52" s="167">
        <v>0</v>
      </c>
      <c r="AF52" s="167">
        <v>0</v>
      </c>
      <c r="AG52" s="167">
        <v>0</v>
      </c>
      <c r="AH52" s="167">
        <v>0</v>
      </c>
      <c r="AI52" s="167">
        <v>0</v>
      </c>
      <c r="AJ52" s="167">
        <v>0</v>
      </c>
      <c r="AK52" s="167">
        <v>0</v>
      </c>
      <c r="AL52" s="167">
        <v>0</v>
      </c>
      <c r="AM52" s="167">
        <v>0</v>
      </c>
      <c r="AN52" s="167">
        <v>0</v>
      </c>
    </row>
    <row r="53" spans="1:40" ht="15.6" customHeight="1" x14ac:dyDescent="0.25">
      <c r="A53" s="163"/>
      <c r="B53" s="169"/>
      <c r="C53" s="164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</row>
    <row r="54" spans="1:40" ht="15.6" customHeight="1" x14ac:dyDescent="0.25">
      <c r="A54" s="163" t="s">
        <v>147</v>
      </c>
      <c r="B54" s="169"/>
      <c r="C54" s="164">
        <v>45291</v>
      </c>
      <c r="D54" s="167">
        <v>0</v>
      </c>
      <c r="E54" s="167">
        <v>0</v>
      </c>
      <c r="F54" s="167">
        <v>0</v>
      </c>
      <c r="G54" s="167">
        <v>0</v>
      </c>
      <c r="H54" s="167">
        <v>0</v>
      </c>
      <c r="I54" s="167">
        <v>0</v>
      </c>
      <c r="J54" s="167">
        <v>0</v>
      </c>
      <c r="K54" s="167">
        <v>0</v>
      </c>
      <c r="L54" s="167">
        <v>0</v>
      </c>
      <c r="M54" s="167">
        <v>0</v>
      </c>
      <c r="N54" s="167">
        <v>0</v>
      </c>
      <c r="O54" s="167">
        <v>0</v>
      </c>
      <c r="P54" s="167">
        <v>0</v>
      </c>
      <c r="Q54" s="167">
        <v>0</v>
      </c>
      <c r="R54" s="167">
        <v>0</v>
      </c>
      <c r="S54" s="167">
        <v>0</v>
      </c>
      <c r="T54" s="167">
        <v>0</v>
      </c>
      <c r="U54" s="167">
        <v>-23621</v>
      </c>
      <c r="V54" s="167">
        <v>0</v>
      </c>
      <c r="W54" s="167">
        <v>-175021</v>
      </c>
      <c r="X54" s="167">
        <v>-506</v>
      </c>
      <c r="Y54" s="167">
        <v>0</v>
      </c>
      <c r="Z54" s="167">
        <v>0</v>
      </c>
      <c r="AA54" s="167">
        <v>0</v>
      </c>
      <c r="AB54" s="167">
        <v>0</v>
      </c>
      <c r="AC54" s="167">
        <v>0</v>
      </c>
      <c r="AD54" s="167">
        <v>0</v>
      </c>
      <c r="AE54" s="167">
        <v>0</v>
      </c>
      <c r="AF54" s="167">
        <v>0</v>
      </c>
      <c r="AG54" s="167">
        <v>0</v>
      </c>
      <c r="AH54" s="167">
        <v>0</v>
      </c>
      <c r="AI54" s="167">
        <v>0</v>
      </c>
      <c r="AJ54" s="167">
        <v>0</v>
      </c>
      <c r="AK54" s="167">
        <v>0</v>
      </c>
      <c r="AL54" s="167">
        <v>0</v>
      </c>
      <c r="AM54" s="167">
        <v>-242925</v>
      </c>
      <c r="AN54" s="167">
        <v>-442073</v>
      </c>
    </row>
    <row r="55" spans="1:40" ht="15.6" customHeight="1" x14ac:dyDescent="0.25">
      <c r="A55" s="163" t="s">
        <v>147</v>
      </c>
      <c r="B55" s="169"/>
      <c r="C55" s="164">
        <v>45473</v>
      </c>
      <c r="D55" s="167">
        <v>0</v>
      </c>
      <c r="E55" s="167">
        <v>0</v>
      </c>
      <c r="F55" s="167">
        <v>0</v>
      </c>
      <c r="G55" s="167">
        <v>0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>
        <v>0</v>
      </c>
      <c r="N55" s="167">
        <v>0</v>
      </c>
      <c r="O55" s="167">
        <v>0</v>
      </c>
      <c r="P55" s="167">
        <v>0</v>
      </c>
      <c r="Q55" s="167">
        <v>0</v>
      </c>
      <c r="R55" s="167">
        <v>0</v>
      </c>
      <c r="S55" s="167">
        <v>0</v>
      </c>
      <c r="T55" s="167">
        <v>0</v>
      </c>
      <c r="U55" s="167">
        <v>-30864</v>
      </c>
      <c r="V55" s="167">
        <v>0</v>
      </c>
      <c r="W55" s="167">
        <v>-179441</v>
      </c>
      <c r="X55" s="167">
        <v>-659</v>
      </c>
      <c r="Y55" s="167">
        <v>0</v>
      </c>
      <c r="Z55" s="167">
        <v>0</v>
      </c>
      <c r="AA55" s="167">
        <v>0</v>
      </c>
      <c r="AB55" s="167">
        <v>0</v>
      </c>
      <c r="AC55" s="167">
        <v>0</v>
      </c>
      <c r="AD55" s="167">
        <v>0</v>
      </c>
      <c r="AE55" s="167">
        <v>0</v>
      </c>
      <c r="AF55" s="167">
        <v>0</v>
      </c>
      <c r="AG55" s="167">
        <v>0</v>
      </c>
      <c r="AH55" s="167">
        <v>0</v>
      </c>
      <c r="AI55" s="167">
        <v>0</v>
      </c>
      <c r="AJ55" s="167">
        <v>0</v>
      </c>
      <c r="AK55" s="167">
        <v>0</v>
      </c>
      <c r="AL55" s="167">
        <v>0</v>
      </c>
      <c r="AM55" s="167">
        <v>-137747</v>
      </c>
      <c r="AN55" s="167">
        <v>-348711</v>
      </c>
    </row>
    <row r="56" spans="1:40" ht="15.6" customHeight="1" x14ac:dyDescent="0.25">
      <c r="A56" s="163" t="s">
        <v>193</v>
      </c>
      <c r="B56" s="169"/>
      <c r="C56" s="164">
        <v>45291</v>
      </c>
      <c r="D56" s="167">
        <v>0</v>
      </c>
      <c r="E56" s="167">
        <v>0</v>
      </c>
      <c r="F56" s="167">
        <v>-2263454</v>
      </c>
      <c r="G56" s="167">
        <v>-477981</v>
      </c>
      <c r="H56" s="167">
        <v>0</v>
      </c>
      <c r="I56" s="167">
        <v>0</v>
      </c>
      <c r="J56" s="167">
        <v>0</v>
      </c>
      <c r="K56" s="167">
        <v>0</v>
      </c>
      <c r="L56" s="167">
        <v>0</v>
      </c>
      <c r="M56" s="167">
        <v>0</v>
      </c>
      <c r="N56" s="167">
        <v>0</v>
      </c>
      <c r="O56" s="167">
        <v>0</v>
      </c>
      <c r="P56" s="167">
        <v>0</v>
      </c>
      <c r="Q56" s="167">
        <v>0</v>
      </c>
      <c r="R56" s="167">
        <v>0</v>
      </c>
      <c r="S56" s="167">
        <v>0</v>
      </c>
      <c r="T56" s="167">
        <v>0</v>
      </c>
      <c r="U56" s="167">
        <v>-1820</v>
      </c>
      <c r="V56" s="167">
        <v>0</v>
      </c>
      <c r="W56" s="167">
        <v>-736359</v>
      </c>
      <c r="X56" s="167">
        <v>0</v>
      </c>
      <c r="Y56" s="167">
        <v>0</v>
      </c>
      <c r="Z56" s="167">
        <v>0</v>
      </c>
      <c r="AA56" s="167">
        <v>0</v>
      </c>
      <c r="AB56" s="167">
        <v>0</v>
      </c>
      <c r="AC56" s="167">
        <v>0</v>
      </c>
      <c r="AD56" s="167">
        <v>0</v>
      </c>
      <c r="AE56" s="167">
        <v>0</v>
      </c>
      <c r="AF56" s="167">
        <v>0</v>
      </c>
      <c r="AG56" s="167">
        <v>0</v>
      </c>
      <c r="AH56" s="167">
        <v>0</v>
      </c>
      <c r="AI56" s="167">
        <v>0</v>
      </c>
      <c r="AJ56" s="167">
        <v>0</v>
      </c>
      <c r="AK56" s="167">
        <v>0</v>
      </c>
      <c r="AL56" s="167">
        <v>0</v>
      </c>
      <c r="AM56" s="167">
        <v>-20328</v>
      </c>
      <c r="AN56" s="167">
        <v>-3499942</v>
      </c>
    </row>
    <row r="57" spans="1:40" ht="15.6" customHeight="1" x14ac:dyDescent="0.25">
      <c r="A57" s="163" t="s">
        <v>193</v>
      </c>
      <c r="B57" s="169"/>
      <c r="C57" s="164">
        <v>45473</v>
      </c>
      <c r="D57" s="167">
        <v>0</v>
      </c>
      <c r="E57" s="167">
        <v>0</v>
      </c>
      <c r="F57" s="167">
        <v>-1890097</v>
      </c>
      <c r="G57" s="167">
        <v>-348903</v>
      </c>
      <c r="H57" s="167">
        <v>0</v>
      </c>
      <c r="I57" s="167">
        <v>0</v>
      </c>
      <c r="J57" s="167">
        <v>0</v>
      </c>
      <c r="K57" s="167">
        <v>0</v>
      </c>
      <c r="L57" s="167">
        <v>0</v>
      </c>
      <c r="M57" s="167">
        <v>0</v>
      </c>
      <c r="N57" s="167">
        <v>0</v>
      </c>
      <c r="O57" s="167">
        <v>0</v>
      </c>
      <c r="P57" s="167">
        <v>0</v>
      </c>
      <c r="Q57" s="167">
        <v>0</v>
      </c>
      <c r="R57" s="167">
        <v>0</v>
      </c>
      <c r="S57" s="167">
        <v>0</v>
      </c>
      <c r="T57" s="167">
        <v>0</v>
      </c>
      <c r="U57" s="167">
        <v>-3137</v>
      </c>
      <c r="V57" s="167">
        <v>0</v>
      </c>
      <c r="W57" s="167">
        <v>-793654</v>
      </c>
      <c r="X57" s="167">
        <v>0</v>
      </c>
      <c r="Y57" s="167">
        <v>0</v>
      </c>
      <c r="Z57" s="167">
        <v>0</v>
      </c>
      <c r="AA57" s="167">
        <v>0</v>
      </c>
      <c r="AB57" s="167">
        <v>0</v>
      </c>
      <c r="AC57" s="167">
        <v>0</v>
      </c>
      <c r="AD57" s="167">
        <v>0</v>
      </c>
      <c r="AE57" s="167">
        <v>0</v>
      </c>
      <c r="AF57" s="167">
        <v>0</v>
      </c>
      <c r="AG57" s="167">
        <v>0</v>
      </c>
      <c r="AH57" s="167">
        <v>0</v>
      </c>
      <c r="AI57" s="167">
        <v>0</v>
      </c>
      <c r="AJ57" s="167">
        <v>0</v>
      </c>
      <c r="AK57" s="167">
        <v>0</v>
      </c>
      <c r="AL57" s="167">
        <v>0</v>
      </c>
      <c r="AM57" s="167">
        <v>-16369</v>
      </c>
      <c r="AN57" s="167">
        <v>-3052160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57"/>
  <sheetViews>
    <sheetView workbookViewId="0"/>
  </sheetViews>
  <sheetFormatPr defaultColWidth="8.88671875" defaultRowHeight="13.2" x14ac:dyDescent="0.25"/>
  <cols>
    <col min="1" max="1" width="32.88671875" style="162" bestFit="1" customWidth="1"/>
    <col min="2" max="2" width="23.6640625" style="162" bestFit="1" customWidth="1"/>
    <col min="3" max="3" width="10.33203125" style="162" bestFit="1" customWidth="1"/>
    <col min="4" max="4" width="27.21875" style="162" bestFit="1" customWidth="1"/>
    <col min="5" max="5" width="29.5546875" style="162" bestFit="1" customWidth="1"/>
    <col min="6" max="6" width="30.88671875" style="162" bestFit="1" customWidth="1"/>
    <col min="7" max="7" width="15.21875" style="162" bestFit="1" customWidth="1"/>
    <col min="8" max="8" width="15.33203125" style="162" bestFit="1" customWidth="1"/>
    <col min="9" max="9" width="37.44140625" style="162" bestFit="1" customWidth="1"/>
    <col min="10" max="10" width="41.109375" style="162" bestFit="1" customWidth="1"/>
    <col min="11" max="11" width="24.88671875" style="162" bestFit="1" customWidth="1"/>
    <col min="12" max="12" width="34.33203125" style="162" bestFit="1" customWidth="1"/>
    <col min="13" max="13" width="15.88671875" style="162" bestFit="1" customWidth="1"/>
    <col min="14" max="14" width="11.88671875" style="162" bestFit="1" customWidth="1"/>
    <col min="15" max="15" width="43" style="162" bestFit="1" customWidth="1"/>
    <col min="16" max="16" width="18.33203125" style="162" bestFit="1" customWidth="1"/>
    <col min="17" max="17" width="20.21875" style="162" bestFit="1" customWidth="1"/>
    <col min="18" max="18" width="48.21875" style="162" bestFit="1" customWidth="1"/>
    <col min="19" max="19" width="36.44140625" style="162" bestFit="1" customWidth="1"/>
    <col min="20" max="20" width="40.21875" style="162" bestFit="1" customWidth="1"/>
    <col min="21" max="21" width="22" style="162" bestFit="1" customWidth="1"/>
    <col min="22" max="22" width="36.44140625" style="162" bestFit="1" customWidth="1"/>
    <col min="23" max="23" width="27.33203125" style="162" bestFit="1" customWidth="1"/>
    <col min="24" max="24" width="46.44140625" style="162" bestFit="1" customWidth="1"/>
    <col min="25" max="25" width="39.109375" style="162" bestFit="1" customWidth="1"/>
    <col min="26" max="26" width="15.44140625" style="162" bestFit="1" customWidth="1"/>
    <col min="27" max="27" width="24.44140625" style="162" bestFit="1" customWidth="1"/>
    <col min="28" max="28" width="20.44140625" style="162" bestFit="1" customWidth="1"/>
    <col min="29" max="29" width="19.77734375" style="162" bestFit="1" customWidth="1"/>
    <col min="30" max="30" width="23.21875" style="162" bestFit="1" customWidth="1"/>
    <col min="31" max="31" width="14.77734375" style="162" bestFit="1" customWidth="1"/>
    <col min="32" max="16384" width="8.88671875" style="162"/>
  </cols>
  <sheetData>
    <row r="1" spans="1:31" ht="13.8" x14ac:dyDescent="0.25">
      <c r="A1" s="161" t="s">
        <v>112</v>
      </c>
      <c r="B1" s="161" t="s">
        <v>113</v>
      </c>
      <c r="C1" s="161" t="s">
        <v>114</v>
      </c>
      <c r="D1" s="161" t="s">
        <v>314</v>
      </c>
      <c r="E1" s="161" t="s">
        <v>315</v>
      </c>
      <c r="F1" s="161" t="s">
        <v>316</v>
      </c>
      <c r="G1" s="161" t="s">
        <v>317</v>
      </c>
      <c r="H1" s="161" t="s">
        <v>267</v>
      </c>
      <c r="I1" s="161" t="s">
        <v>318</v>
      </c>
      <c r="J1" s="161" t="s">
        <v>319</v>
      </c>
      <c r="K1" s="161" t="s">
        <v>320</v>
      </c>
      <c r="L1" s="161" t="s">
        <v>321</v>
      </c>
      <c r="M1" s="161" t="s">
        <v>242</v>
      </c>
      <c r="N1" s="161" t="s">
        <v>322</v>
      </c>
      <c r="O1" s="161" t="s">
        <v>323</v>
      </c>
      <c r="P1" s="161" t="s">
        <v>324</v>
      </c>
      <c r="Q1" s="161" t="s">
        <v>325</v>
      </c>
      <c r="R1" s="161" t="s">
        <v>326</v>
      </c>
      <c r="S1" s="161" t="s">
        <v>327</v>
      </c>
      <c r="T1" s="161" t="s">
        <v>328</v>
      </c>
      <c r="U1" s="161" t="s">
        <v>329</v>
      </c>
      <c r="V1" s="161" t="s">
        <v>330</v>
      </c>
      <c r="W1" s="161" t="s">
        <v>331</v>
      </c>
      <c r="X1" s="161" t="s">
        <v>332</v>
      </c>
      <c r="Y1" s="161" t="s">
        <v>333</v>
      </c>
      <c r="Z1" s="161" t="s">
        <v>334</v>
      </c>
      <c r="AA1" s="161" t="s">
        <v>244</v>
      </c>
      <c r="AB1" s="161" t="s">
        <v>245</v>
      </c>
      <c r="AC1" s="161" t="s">
        <v>246</v>
      </c>
      <c r="AD1" s="161" t="s">
        <v>247</v>
      </c>
      <c r="AE1" s="161" t="s">
        <v>335</v>
      </c>
    </row>
    <row r="2" spans="1:31" ht="13.8" x14ac:dyDescent="0.25">
      <c r="A2" s="163" t="s">
        <v>133</v>
      </c>
      <c r="B2" s="163" t="s">
        <v>133</v>
      </c>
      <c r="C2" s="164">
        <v>45473</v>
      </c>
      <c r="D2" s="170">
        <v>0</v>
      </c>
      <c r="E2" s="170">
        <v>0</v>
      </c>
      <c r="F2" s="170">
        <v>0</v>
      </c>
      <c r="G2" s="170">
        <v>0</v>
      </c>
      <c r="H2" s="170">
        <v>0</v>
      </c>
      <c r="I2" s="170">
        <v>0</v>
      </c>
      <c r="J2" s="170">
        <v>0</v>
      </c>
      <c r="K2" s="170">
        <v>-332</v>
      </c>
      <c r="L2" s="170">
        <v>0</v>
      </c>
      <c r="M2" s="170">
        <v>0</v>
      </c>
      <c r="N2" s="170">
        <v>0</v>
      </c>
      <c r="O2" s="170">
        <v>0</v>
      </c>
      <c r="P2" s="170">
        <v>0</v>
      </c>
      <c r="Q2" s="170">
        <v>-202441</v>
      </c>
      <c r="R2" s="170">
        <v>-2925</v>
      </c>
      <c r="S2" s="170">
        <v>0</v>
      </c>
      <c r="T2" s="170">
        <v>0</v>
      </c>
      <c r="U2" s="170">
        <v>0</v>
      </c>
      <c r="V2" s="170">
        <v>0</v>
      </c>
      <c r="W2" s="170">
        <v>0</v>
      </c>
      <c r="X2" s="170">
        <v>0</v>
      </c>
      <c r="Y2" s="170">
        <v>0</v>
      </c>
      <c r="Z2" s="170">
        <v>0</v>
      </c>
      <c r="AA2" s="170">
        <v>0</v>
      </c>
      <c r="AB2" s="170">
        <v>0</v>
      </c>
      <c r="AC2" s="170">
        <v>0</v>
      </c>
      <c r="AD2" s="170">
        <v>0</v>
      </c>
      <c r="AE2" s="170">
        <v>-205698</v>
      </c>
    </row>
    <row r="3" spans="1:31" ht="13.8" x14ac:dyDescent="0.25">
      <c r="A3" s="163" t="s">
        <v>134</v>
      </c>
      <c r="B3" s="163" t="s">
        <v>134</v>
      </c>
      <c r="C3" s="164">
        <v>45473</v>
      </c>
      <c r="D3" s="170">
        <v>0</v>
      </c>
      <c r="E3" s="170">
        <v>0</v>
      </c>
      <c r="F3" s="170">
        <v>0</v>
      </c>
      <c r="G3" s="170">
        <v>0</v>
      </c>
      <c r="H3" s="170">
        <v>0</v>
      </c>
      <c r="I3" s="170">
        <v>0</v>
      </c>
      <c r="J3" s="170">
        <v>0</v>
      </c>
      <c r="K3" s="170">
        <v>0</v>
      </c>
      <c r="L3" s="170">
        <v>0</v>
      </c>
      <c r="M3" s="170">
        <v>0</v>
      </c>
      <c r="N3" s="170">
        <v>0</v>
      </c>
      <c r="O3" s="170">
        <v>0</v>
      </c>
      <c r="P3" s="170">
        <v>0</v>
      </c>
      <c r="Q3" s="170">
        <v>0</v>
      </c>
      <c r="R3" s="170">
        <v>0</v>
      </c>
      <c r="S3" s="170">
        <v>0</v>
      </c>
      <c r="T3" s="170">
        <v>0</v>
      </c>
      <c r="U3" s="170">
        <v>0</v>
      </c>
      <c r="V3" s="170">
        <v>0</v>
      </c>
      <c r="W3" s="170">
        <v>0</v>
      </c>
      <c r="X3" s="170">
        <v>0</v>
      </c>
      <c r="Y3" s="170">
        <v>0</v>
      </c>
      <c r="Z3" s="170">
        <v>0</v>
      </c>
      <c r="AA3" s="170">
        <v>0</v>
      </c>
      <c r="AB3" s="170">
        <v>0</v>
      </c>
      <c r="AC3" s="170">
        <v>0</v>
      </c>
      <c r="AD3" s="170">
        <v>0</v>
      </c>
      <c r="AE3" s="170">
        <v>0</v>
      </c>
    </row>
    <row r="4" spans="1:31" ht="13.8" x14ac:dyDescent="0.25">
      <c r="A4" s="163" t="s">
        <v>135</v>
      </c>
      <c r="B4" s="163" t="s">
        <v>134</v>
      </c>
      <c r="C4" s="164">
        <v>45473</v>
      </c>
      <c r="D4" s="170">
        <v>0</v>
      </c>
      <c r="E4" s="170">
        <v>0</v>
      </c>
      <c r="F4" s="170">
        <v>0</v>
      </c>
      <c r="G4" s="170">
        <v>0</v>
      </c>
      <c r="H4" s="170">
        <v>0</v>
      </c>
      <c r="I4" s="170">
        <v>0</v>
      </c>
      <c r="J4" s="170">
        <v>0</v>
      </c>
      <c r="K4" s="170">
        <v>0</v>
      </c>
      <c r="L4" s="170">
        <v>0</v>
      </c>
      <c r="M4" s="170">
        <v>0</v>
      </c>
      <c r="N4" s="170">
        <v>0</v>
      </c>
      <c r="O4" s="170">
        <v>0</v>
      </c>
      <c r="P4" s="170">
        <v>0</v>
      </c>
      <c r="Q4" s="170">
        <v>0</v>
      </c>
      <c r="R4" s="170">
        <v>0</v>
      </c>
      <c r="S4" s="170">
        <v>0</v>
      </c>
      <c r="T4" s="170">
        <v>0</v>
      </c>
      <c r="U4" s="170">
        <v>0</v>
      </c>
      <c r="V4" s="170">
        <v>0</v>
      </c>
      <c r="W4" s="170">
        <v>0</v>
      </c>
      <c r="X4" s="170">
        <v>0</v>
      </c>
      <c r="Y4" s="170">
        <v>0</v>
      </c>
      <c r="Z4" s="170">
        <v>0</v>
      </c>
      <c r="AA4" s="170">
        <v>0</v>
      </c>
      <c r="AB4" s="170">
        <v>0</v>
      </c>
      <c r="AC4" s="170">
        <v>0</v>
      </c>
      <c r="AD4" s="170">
        <v>0</v>
      </c>
      <c r="AE4" s="170">
        <v>0</v>
      </c>
    </row>
    <row r="5" spans="1:31" ht="13.8" x14ac:dyDescent="0.25">
      <c r="A5" s="163" t="s">
        <v>136</v>
      </c>
      <c r="B5" s="163" t="s">
        <v>137</v>
      </c>
      <c r="C5" s="164">
        <v>45473</v>
      </c>
      <c r="D5" s="170">
        <v>0</v>
      </c>
      <c r="E5" s="170">
        <v>0</v>
      </c>
      <c r="F5" s="170">
        <v>0</v>
      </c>
      <c r="G5" s="170">
        <v>0</v>
      </c>
      <c r="H5" s="170">
        <v>0</v>
      </c>
      <c r="I5" s="170">
        <v>0</v>
      </c>
      <c r="J5" s="170">
        <v>0</v>
      </c>
      <c r="K5" s="170">
        <v>0</v>
      </c>
      <c r="L5" s="170">
        <v>0</v>
      </c>
      <c r="M5" s="170">
        <v>0</v>
      </c>
      <c r="N5" s="170">
        <v>0</v>
      </c>
      <c r="O5" s="170">
        <v>0</v>
      </c>
      <c r="P5" s="170">
        <v>0</v>
      </c>
      <c r="Q5" s="170">
        <v>-133434</v>
      </c>
      <c r="R5" s="170">
        <v>0</v>
      </c>
      <c r="S5" s="170">
        <v>0</v>
      </c>
      <c r="T5" s="170">
        <v>0</v>
      </c>
      <c r="U5" s="170">
        <v>0</v>
      </c>
      <c r="V5" s="170">
        <v>0</v>
      </c>
      <c r="W5" s="170">
        <v>0</v>
      </c>
      <c r="X5" s="170">
        <v>0</v>
      </c>
      <c r="Y5" s="170">
        <v>0</v>
      </c>
      <c r="Z5" s="170">
        <v>0</v>
      </c>
      <c r="AA5" s="170">
        <v>0</v>
      </c>
      <c r="AB5" s="170">
        <v>0</v>
      </c>
      <c r="AC5" s="170">
        <v>0</v>
      </c>
      <c r="AD5" s="170">
        <v>0</v>
      </c>
      <c r="AE5" s="170">
        <v>-133434</v>
      </c>
    </row>
    <row r="6" spans="1:31" ht="13.8" x14ac:dyDescent="0.25">
      <c r="A6" s="163" t="s">
        <v>138</v>
      </c>
      <c r="B6" s="163" t="s">
        <v>139</v>
      </c>
      <c r="C6" s="164">
        <v>45473</v>
      </c>
      <c r="D6" s="170">
        <v>0</v>
      </c>
      <c r="E6" s="170">
        <v>0</v>
      </c>
      <c r="F6" s="170">
        <v>0</v>
      </c>
      <c r="G6" s="170">
        <v>0</v>
      </c>
      <c r="H6" s="170">
        <v>0</v>
      </c>
      <c r="I6" s="170">
        <v>0</v>
      </c>
      <c r="J6" s="170">
        <v>0</v>
      </c>
      <c r="K6" s="170">
        <v>0</v>
      </c>
      <c r="L6" s="170">
        <v>0</v>
      </c>
      <c r="M6" s="170">
        <v>0</v>
      </c>
      <c r="N6" s="170">
        <v>0</v>
      </c>
      <c r="O6" s="170">
        <v>0</v>
      </c>
      <c r="P6" s="170">
        <v>-1638</v>
      </c>
      <c r="Q6" s="170">
        <v>-765999</v>
      </c>
      <c r="R6" s="170">
        <v>0</v>
      </c>
      <c r="S6" s="170">
        <v>0</v>
      </c>
      <c r="T6" s="170">
        <v>0</v>
      </c>
      <c r="U6" s="170">
        <v>0</v>
      </c>
      <c r="V6" s="170">
        <v>-9264</v>
      </c>
      <c r="W6" s="170">
        <v>0</v>
      </c>
      <c r="X6" s="170">
        <v>0</v>
      </c>
      <c r="Y6" s="170">
        <v>0</v>
      </c>
      <c r="Z6" s="170">
        <v>0</v>
      </c>
      <c r="AA6" s="170">
        <v>0</v>
      </c>
      <c r="AB6" s="170">
        <v>0</v>
      </c>
      <c r="AC6" s="170">
        <v>0</v>
      </c>
      <c r="AD6" s="170">
        <v>0</v>
      </c>
      <c r="AE6" s="170">
        <v>-776901</v>
      </c>
    </row>
    <row r="7" spans="1:31" ht="13.8" x14ac:dyDescent="0.25">
      <c r="A7" s="163" t="s">
        <v>140</v>
      </c>
      <c r="B7" s="163" t="s">
        <v>139</v>
      </c>
      <c r="C7" s="164">
        <v>45473</v>
      </c>
      <c r="D7" s="170">
        <v>0</v>
      </c>
      <c r="E7" s="170">
        <v>0</v>
      </c>
      <c r="F7" s="170">
        <v>0</v>
      </c>
      <c r="G7" s="170">
        <v>0</v>
      </c>
      <c r="H7" s="170">
        <v>0</v>
      </c>
      <c r="I7" s="170">
        <v>0</v>
      </c>
      <c r="J7" s="170">
        <v>0</v>
      </c>
      <c r="K7" s="170">
        <v>0</v>
      </c>
      <c r="L7" s="170">
        <v>0</v>
      </c>
      <c r="M7" s="170">
        <v>0</v>
      </c>
      <c r="N7" s="170">
        <v>0</v>
      </c>
      <c r="O7" s="170">
        <v>0</v>
      </c>
      <c r="P7" s="170">
        <v>-1638</v>
      </c>
      <c r="Q7" s="170">
        <v>-765999</v>
      </c>
      <c r="R7" s="170">
        <v>0</v>
      </c>
      <c r="S7" s="170">
        <v>0</v>
      </c>
      <c r="T7" s="170">
        <v>0</v>
      </c>
      <c r="U7" s="170">
        <v>0</v>
      </c>
      <c r="V7" s="170">
        <v>-9264</v>
      </c>
      <c r="W7" s="170">
        <v>0</v>
      </c>
      <c r="X7" s="170">
        <v>0</v>
      </c>
      <c r="Y7" s="170">
        <v>0</v>
      </c>
      <c r="Z7" s="170">
        <v>0</v>
      </c>
      <c r="AA7" s="170">
        <v>0</v>
      </c>
      <c r="AB7" s="170">
        <v>0</v>
      </c>
      <c r="AC7" s="170">
        <v>0</v>
      </c>
      <c r="AD7" s="170">
        <v>0</v>
      </c>
      <c r="AE7" s="170">
        <v>-776901</v>
      </c>
    </row>
    <row r="8" spans="1:31" ht="13.8" x14ac:dyDescent="0.25">
      <c r="A8" s="163" t="s">
        <v>141</v>
      </c>
      <c r="B8" s="163" t="s">
        <v>141</v>
      </c>
      <c r="C8" s="164">
        <v>45473</v>
      </c>
      <c r="D8" s="170">
        <v>0</v>
      </c>
      <c r="E8" s="170">
        <v>0</v>
      </c>
      <c r="F8" s="170">
        <v>0</v>
      </c>
      <c r="G8" s="170">
        <v>-47786</v>
      </c>
      <c r="H8" s="170">
        <v>0</v>
      </c>
      <c r="I8" s="170">
        <v>-1488</v>
      </c>
      <c r="J8" s="170">
        <v>0</v>
      </c>
      <c r="K8" s="170">
        <v>-27303</v>
      </c>
      <c r="L8" s="170">
        <v>0</v>
      </c>
      <c r="M8" s="170">
        <v>0</v>
      </c>
      <c r="N8" s="170">
        <v>0</v>
      </c>
      <c r="O8" s="170">
        <v>0</v>
      </c>
      <c r="P8" s="170">
        <v>0</v>
      </c>
      <c r="Q8" s="170">
        <v>0</v>
      </c>
      <c r="R8" s="170">
        <v>0</v>
      </c>
      <c r="S8" s="170">
        <v>-64346</v>
      </c>
      <c r="T8" s="170">
        <v>0</v>
      </c>
      <c r="U8" s="170">
        <v>0</v>
      </c>
      <c r="V8" s="170">
        <v>0</v>
      </c>
      <c r="W8" s="170">
        <v>0</v>
      </c>
      <c r="X8" s="170">
        <v>0</v>
      </c>
      <c r="Y8" s="170">
        <v>-1028</v>
      </c>
      <c r="Z8" s="170">
        <v>0</v>
      </c>
      <c r="AA8" s="170">
        <v>0</v>
      </c>
      <c r="AB8" s="170">
        <v>0</v>
      </c>
      <c r="AC8" s="170">
        <v>0</v>
      </c>
      <c r="AD8" s="170">
        <v>0</v>
      </c>
      <c r="AE8" s="170">
        <v>-141951</v>
      </c>
    </row>
    <row r="9" spans="1:31" ht="13.8" x14ac:dyDescent="0.25">
      <c r="A9" s="163" t="s">
        <v>142</v>
      </c>
      <c r="B9" s="163" t="s">
        <v>143</v>
      </c>
      <c r="C9" s="164">
        <v>45473</v>
      </c>
      <c r="D9" s="170">
        <v>0</v>
      </c>
      <c r="E9" s="170">
        <v>0</v>
      </c>
      <c r="F9" s="170">
        <v>0</v>
      </c>
      <c r="G9" s="170">
        <v>0</v>
      </c>
      <c r="H9" s="170">
        <v>0</v>
      </c>
      <c r="I9" s="170">
        <v>0</v>
      </c>
      <c r="J9" s="170">
        <v>-7545</v>
      </c>
      <c r="K9" s="170">
        <v>0</v>
      </c>
      <c r="L9" s="170">
        <v>0</v>
      </c>
      <c r="M9" s="170">
        <v>0</v>
      </c>
      <c r="N9" s="170">
        <v>0</v>
      </c>
      <c r="O9" s="170">
        <v>0</v>
      </c>
      <c r="P9" s="170">
        <v>0</v>
      </c>
      <c r="Q9" s="170">
        <v>0</v>
      </c>
      <c r="R9" s="170">
        <v>0</v>
      </c>
      <c r="S9" s="170">
        <v>0</v>
      </c>
      <c r="T9" s="170">
        <v>0</v>
      </c>
      <c r="U9" s="170">
        <v>0</v>
      </c>
      <c r="V9" s="170">
        <v>0</v>
      </c>
      <c r="W9" s="170">
        <v>0</v>
      </c>
      <c r="X9" s="170">
        <v>0</v>
      </c>
      <c r="Y9" s="170">
        <v>0</v>
      </c>
      <c r="Z9" s="170">
        <v>0</v>
      </c>
      <c r="AA9" s="170">
        <v>0</v>
      </c>
      <c r="AB9" s="170">
        <v>0</v>
      </c>
      <c r="AC9" s="170">
        <v>0</v>
      </c>
      <c r="AD9" s="170">
        <v>0</v>
      </c>
      <c r="AE9" s="170">
        <v>-7545</v>
      </c>
    </row>
    <row r="10" spans="1:31" ht="13.8" x14ac:dyDescent="0.25">
      <c r="A10" s="163" t="s">
        <v>144</v>
      </c>
      <c r="B10" s="163" t="s">
        <v>139</v>
      </c>
      <c r="C10" s="164">
        <v>45473</v>
      </c>
      <c r="D10" s="170">
        <v>0</v>
      </c>
      <c r="E10" s="170">
        <v>0</v>
      </c>
      <c r="F10" s="170">
        <v>0</v>
      </c>
      <c r="G10" s="170">
        <v>0</v>
      </c>
      <c r="H10" s="170">
        <v>0</v>
      </c>
      <c r="I10" s="170">
        <v>0</v>
      </c>
      <c r="J10" s="170">
        <v>0</v>
      </c>
      <c r="K10" s="170">
        <v>0</v>
      </c>
      <c r="L10" s="170">
        <v>0</v>
      </c>
      <c r="M10" s="170">
        <v>0</v>
      </c>
      <c r="N10" s="170">
        <v>0</v>
      </c>
      <c r="O10" s="170">
        <v>0</v>
      </c>
      <c r="P10" s="170">
        <v>-1638</v>
      </c>
      <c r="Q10" s="170">
        <v>-765999</v>
      </c>
      <c r="R10" s="170">
        <v>0</v>
      </c>
      <c r="S10" s="170">
        <v>0</v>
      </c>
      <c r="T10" s="170">
        <v>0</v>
      </c>
      <c r="U10" s="170">
        <v>0</v>
      </c>
      <c r="V10" s="170">
        <v>-9264</v>
      </c>
      <c r="W10" s="170">
        <v>0</v>
      </c>
      <c r="X10" s="170">
        <v>0</v>
      </c>
      <c r="Y10" s="170">
        <v>0</v>
      </c>
      <c r="Z10" s="170">
        <v>0</v>
      </c>
      <c r="AA10" s="170">
        <v>0</v>
      </c>
      <c r="AB10" s="170">
        <v>0</v>
      </c>
      <c r="AC10" s="170">
        <v>0</v>
      </c>
      <c r="AD10" s="170">
        <v>0</v>
      </c>
      <c r="AE10" s="170">
        <v>-776901</v>
      </c>
    </row>
    <row r="11" spans="1:31" ht="13.8" x14ac:dyDescent="0.25">
      <c r="A11" s="163" t="s">
        <v>145</v>
      </c>
      <c r="B11" s="163" t="s">
        <v>137</v>
      </c>
      <c r="C11" s="164">
        <v>45473</v>
      </c>
      <c r="D11" s="170">
        <v>0</v>
      </c>
      <c r="E11" s="170">
        <v>0</v>
      </c>
      <c r="F11" s="170">
        <v>0</v>
      </c>
      <c r="G11" s="170">
        <v>0</v>
      </c>
      <c r="H11" s="170">
        <v>0</v>
      </c>
      <c r="I11" s="170">
        <v>0</v>
      </c>
      <c r="J11" s="170">
        <v>0</v>
      </c>
      <c r="K11" s="170">
        <v>0</v>
      </c>
      <c r="L11" s="170">
        <v>0</v>
      </c>
      <c r="M11" s="170">
        <v>0</v>
      </c>
      <c r="N11" s="170">
        <v>0</v>
      </c>
      <c r="O11" s="170">
        <v>0</v>
      </c>
      <c r="P11" s="170">
        <v>0</v>
      </c>
      <c r="Q11" s="170">
        <v>-381472</v>
      </c>
      <c r="R11" s="170">
        <v>0</v>
      </c>
      <c r="S11" s="170">
        <v>0</v>
      </c>
      <c r="T11" s="170">
        <v>0</v>
      </c>
      <c r="U11" s="170">
        <v>0</v>
      </c>
      <c r="V11" s="170">
        <v>0</v>
      </c>
      <c r="W11" s="170">
        <v>0</v>
      </c>
      <c r="X11" s="170">
        <v>0</v>
      </c>
      <c r="Y11" s="170">
        <v>0</v>
      </c>
      <c r="Z11" s="170">
        <v>0</v>
      </c>
      <c r="AA11" s="170">
        <v>0</v>
      </c>
      <c r="AB11" s="170">
        <v>0</v>
      </c>
      <c r="AC11" s="170">
        <v>0</v>
      </c>
      <c r="AD11" s="170">
        <v>0</v>
      </c>
      <c r="AE11" s="170">
        <v>-381472</v>
      </c>
    </row>
    <row r="12" spans="1:31" ht="13.8" x14ac:dyDescent="0.25">
      <c r="A12" s="163" t="s">
        <v>146</v>
      </c>
      <c r="B12" s="163" t="s">
        <v>139</v>
      </c>
      <c r="C12" s="164">
        <v>45473</v>
      </c>
      <c r="D12" s="170">
        <v>0</v>
      </c>
      <c r="E12" s="170">
        <v>0</v>
      </c>
      <c r="F12" s="170">
        <v>0</v>
      </c>
      <c r="G12" s="170">
        <v>0</v>
      </c>
      <c r="H12" s="170">
        <v>0</v>
      </c>
      <c r="I12" s="170">
        <v>0</v>
      </c>
      <c r="J12" s="170">
        <v>0</v>
      </c>
      <c r="K12" s="170">
        <v>0</v>
      </c>
      <c r="L12" s="170">
        <v>0</v>
      </c>
      <c r="M12" s="170">
        <v>0</v>
      </c>
      <c r="N12" s="170">
        <v>0</v>
      </c>
      <c r="O12" s="170">
        <v>0</v>
      </c>
      <c r="P12" s="170">
        <v>-1638</v>
      </c>
      <c r="Q12" s="170">
        <v>-765999</v>
      </c>
      <c r="R12" s="170">
        <v>0</v>
      </c>
      <c r="S12" s="170">
        <v>0</v>
      </c>
      <c r="T12" s="170">
        <v>0</v>
      </c>
      <c r="U12" s="170">
        <v>0</v>
      </c>
      <c r="V12" s="170">
        <v>-9264</v>
      </c>
      <c r="W12" s="170">
        <v>0</v>
      </c>
      <c r="X12" s="170">
        <v>0</v>
      </c>
      <c r="Y12" s="170">
        <v>0</v>
      </c>
      <c r="Z12" s="170">
        <v>0</v>
      </c>
      <c r="AA12" s="170">
        <v>0</v>
      </c>
      <c r="AB12" s="170">
        <v>0</v>
      </c>
      <c r="AC12" s="170">
        <v>0</v>
      </c>
      <c r="AD12" s="170">
        <v>0</v>
      </c>
      <c r="AE12" s="170">
        <v>-776901</v>
      </c>
    </row>
    <row r="13" spans="1:31" ht="13.8" x14ac:dyDescent="0.25">
      <c r="A13" s="163" t="s">
        <v>468</v>
      </c>
      <c r="B13" s="169"/>
      <c r="C13" s="164">
        <v>45473</v>
      </c>
      <c r="D13" s="170">
        <v>0</v>
      </c>
      <c r="E13" s="170">
        <v>0</v>
      </c>
      <c r="F13" s="170">
        <v>0</v>
      </c>
      <c r="G13" s="170">
        <v>0</v>
      </c>
      <c r="H13" s="170">
        <v>0</v>
      </c>
      <c r="I13" s="170">
        <v>0</v>
      </c>
      <c r="J13" s="170">
        <v>0</v>
      </c>
      <c r="K13" s="170">
        <v>0</v>
      </c>
      <c r="L13" s="170">
        <v>0</v>
      </c>
      <c r="M13" s="170">
        <v>0</v>
      </c>
      <c r="N13" s="170">
        <v>0</v>
      </c>
      <c r="O13" s="170">
        <v>0</v>
      </c>
      <c r="P13" s="170">
        <v>0</v>
      </c>
      <c r="Q13" s="170">
        <v>0</v>
      </c>
      <c r="R13" s="170">
        <v>0</v>
      </c>
      <c r="S13" s="170">
        <v>0</v>
      </c>
      <c r="T13" s="170">
        <v>0</v>
      </c>
      <c r="U13" s="170">
        <v>0</v>
      </c>
      <c r="V13" s="170">
        <v>0</v>
      </c>
      <c r="W13" s="170">
        <v>0</v>
      </c>
      <c r="X13" s="170">
        <v>0</v>
      </c>
      <c r="Y13" s="170">
        <v>0</v>
      </c>
      <c r="Z13" s="170">
        <v>0</v>
      </c>
      <c r="AA13" s="170">
        <v>0</v>
      </c>
      <c r="AB13" s="170">
        <v>0</v>
      </c>
      <c r="AC13" s="170">
        <v>0</v>
      </c>
      <c r="AD13" s="170">
        <v>0</v>
      </c>
      <c r="AE13" s="170">
        <v>0</v>
      </c>
    </row>
    <row r="14" spans="1:31" ht="13.8" x14ac:dyDescent="0.25">
      <c r="A14" s="163" t="s">
        <v>148</v>
      </c>
      <c r="B14" s="163" t="s">
        <v>149</v>
      </c>
      <c r="C14" s="164">
        <v>45473</v>
      </c>
      <c r="D14" s="170">
        <v>0</v>
      </c>
      <c r="E14" s="170">
        <v>0</v>
      </c>
      <c r="F14" s="170">
        <v>0</v>
      </c>
      <c r="G14" s="170">
        <v>-17362</v>
      </c>
      <c r="H14" s="170">
        <v>0</v>
      </c>
      <c r="I14" s="170">
        <v>0</v>
      </c>
      <c r="J14" s="170">
        <v>-51394</v>
      </c>
      <c r="K14" s="170">
        <v>0</v>
      </c>
      <c r="L14" s="170">
        <v>0</v>
      </c>
      <c r="M14" s="170">
        <v>0</v>
      </c>
      <c r="N14" s="170">
        <v>0</v>
      </c>
      <c r="O14" s="170">
        <v>0</v>
      </c>
      <c r="P14" s="170">
        <v>0</v>
      </c>
      <c r="Q14" s="170">
        <v>-247231</v>
      </c>
      <c r="R14" s="170">
        <v>0</v>
      </c>
      <c r="S14" s="170">
        <v>0</v>
      </c>
      <c r="T14" s="170">
        <v>0</v>
      </c>
      <c r="U14" s="170">
        <v>0</v>
      </c>
      <c r="V14" s="170">
        <v>0</v>
      </c>
      <c r="W14" s="170">
        <v>0</v>
      </c>
      <c r="X14" s="170">
        <v>0</v>
      </c>
      <c r="Y14" s="170">
        <v>0</v>
      </c>
      <c r="Z14" s="170">
        <v>0</v>
      </c>
      <c r="AA14" s="170">
        <v>0</v>
      </c>
      <c r="AB14" s="170">
        <v>0</v>
      </c>
      <c r="AC14" s="170">
        <v>0</v>
      </c>
      <c r="AD14" s="170">
        <v>0</v>
      </c>
      <c r="AE14" s="170">
        <v>-315987</v>
      </c>
    </row>
    <row r="15" spans="1:31" ht="13.8" x14ac:dyDescent="0.25">
      <c r="A15" s="163" t="s">
        <v>150</v>
      </c>
      <c r="B15" s="163" t="s">
        <v>139</v>
      </c>
      <c r="C15" s="164">
        <v>45473</v>
      </c>
      <c r="D15" s="170">
        <v>0</v>
      </c>
      <c r="E15" s="170">
        <v>0</v>
      </c>
      <c r="F15" s="170">
        <v>0</v>
      </c>
      <c r="G15" s="170">
        <v>0</v>
      </c>
      <c r="H15" s="170">
        <v>0</v>
      </c>
      <c r="I15" s="170">
        <v>0</v>
      </c>
      <c r="J15" s="170">
        <v>0</v>
      </c>
      <c r="K15" s="170">
        <v>0</v>
      </c>
      <c r="L15" s="170">
        <v>0</v>
      </c>
      <c r="M15" s="170">
        <v>0</v>
      </c>
      <c r="N15" s="170">
        <v>0</v>
      </c>
      <c r="O15" s="170">
        <v>0</v>
      </c>
      <c r="P15" s="170">
        <v>-1638</v>
      </c>
      <c r="Q15" s="170">
        <v>-765999</v>
      </c>
      <c r="R15" s="170">
        <v>0</v>
      </c>
      <c r="S15" s="170">
        <v>0</v>
      </c>
      <c r="T15" s="170">
        <v>0</v>
      </c>
      <c r="U15" s="170">
        <v>0</v>
      </c>
      <c r="V15" s="170">
        <v>-9264</v>
      </c>
      <c r="W15" s="170">
        <v>0</v>
      </c>
      <c r="X15" s="170">
        <v>0</v>
      </c>
      <c r="Y15" s="170">
        <v>0</v>
      </c>
      <c r="Z15" s="170">
        <v>0</v>
      </c>
      <c r="AA15" s="170">
        <v>0</v>
      </c>
      <c r="AB15" s="170">
        <v>0</v>
      </c>
      <c r="AC15" s="170">
        <v>0</v>
      </c>
      <c r="AD15" s="170">
        <v>0</v>
      </c>
      <c r="AE15" s="170">
        <v>-776901</v>
      </c>
    </row>
    <row r="16" spans="1:31" ht="13.8" x14ac:dyDescent="0.25">
      <c r="A16" s="163" t="s">
        <v>151</v>
      </c>
      <c r="B16" s="169"/>
      <c r="C16" s="164">
        <v>45473</v>
      </c>
      <c r="D16" s="170">
        <v>0</v>
      </c>
      <c r="E16" s="170">
        <v>0</v>
      </c>
      <c r="F16" s="170">
        <v>0</v>
      </c>
      <c r="G16" s="170">
        <v>0</v>
      </c>
      <c r="H16" s="170">
        <v>0</v>
      </c>
      <c r="I16" s="170">
        <v>0</v>
      </c>
      <c r="J16" s="170">
        <v>0</v>
      </c>
      <c r="K16" s="170">
        <v>0</v>
      </c>
      <c r="L16" s="170">
        <v>0</v>
      </c>
      <c r="M16" s="170">
        <v>0</v>
      </c>
      <c r="N16" s="170">
        <v>0</v>
      </c>
      <c r="O16" s="170">
        <v>0</v>
      </c>
      <c r="P16" s="170">
        <v>-5750</v>
      </c>
      <c r="Q16" s="170">
        <v>-567952</v>
      </c>
      <c r="R16" s="170">
        <v>0</v>
      </c>
      <c r="S16" s="170">
        <v>0</v>
      </c>
      <c r="T16" s="170">
        <v>0</v>
      </c>
      <c r="U16" s="170">
        <v>0</v>
      </c>
      <c r="V16" s="170">
        <v>-10638</v>
      </c>
      <c r="W16" s="170">
        <v>0</v>
      </c>
      <c r="X16" s="170">
        <v>-200</v>
      </c>
      <c r="Y16" s="170">
        <v>0</v>
      </c>
      <c r="Z16" s="170">
        <v>0</v>
      </c>
      <c r="AA16" s="170">
        <v>0</v>
      </c>
      <c r="AB16" s="170">
        <v>0</v>
      </c>
      <c r="AC16" s="170">
        <v>0</v>
      </c>
      <c r="AD16" s="170">
        <v>0</v>
      </c>
      <c r="AE16" s="170">
        <v>-584540</v>
      </c>
    </row>
    <row r="17" spans="1:31" ht="13.8" x14ac:dyDescent="0.25">
      <c r="A17" s="163" t="s">
        <v>469</v>
      </c>
      <c r="B17" s="163" t="s">
        <v>152</v>
      </c>
      <c r="C17" s="164">
        <v>45473</v>
      </c>
      <c r="D17" s="170">
        <v>0</v>
      </c>
      <c r="E17" s="170">
        <v>0</v>
      </c>
      <c r="F17" s="170">
        <v>0</v>
      </c>
      <c r="G17" s="170">
        <v>0</v>
      </c>
      <c r="H17" s="170">
        <v>0</v>
      </c>
      <c r="I17" s="170">
        <v>0</v>
      </c>
      <c r="J17" s="170">
        <v>0</v>
      </c>
      <c r="K17" s="170">
        <v>0</v>
      </c>
      <c r="L17" s="170">
        <v>0</v>
      </c>
      <c r="M17" s="170">
        <v>0</v>
      </c>
      <c r="N17" s="170">
        <v>0</v>
      </c>
      <c r="O17" s="170">
        <v>0</v>
      </c>
      <c r="P17" s="170">
        <v>0</v>
      </c>
      <c r="Q17" s="170">
        <v>0</v>
      </c>
      <c r="R17" s="170">
        <v>0</v>
      </c>
      <c r="S17" s="170">
        <v>0</v>
      </c>
      <c r="T17" s="170">
        <v>0</v>
      </c>
      <c r="U17" s="170">
        <v>365646</v>
      </c>
      <c r="V17" s="170">
        <v>0</v>
      </c>
      <c r="W17" s="170">
        <v>0</v>
      </c>
      <c r="X17" s="170">
        <v>0</v>
      </c>
      <c r="Y17" s="170">
        <v>0</v>
      </c>
      <c r="Z17" s="170">
        <v>0</v>
      </c>
      <c r="AA17" s="170">
        <v>0</v>
      </c>
      <c r="AB17" s="170">
        <v>0</v>
      </c>
      <c r="AC17" s="170">
        <v>0</v>
      </c>
      <c r="AD17" s="170">
        <v>0</v>
      </c>
      <c r="AE17" s="170">
        <v>365646</v>
      </c>
    </row>
    <row r="18" spans="1:31" ht="13.8" x14ac:dyDescent="0.25">
      <c r="A18" s="163" t="s">
        <v>153</v>
      </c>
      <c r="B18" s="169"/>
      <c r="C18" s="164">
        <v>45473</v>
      </c>
      <c r="D18" s="170">
        <v>0</v>
      </c>
      <c r="E18" s="170">
        <v>0</v>
      </c>
      <c r="F18" s="170">
        <v>0</v>
      </c>
      <c r="G18" s="170">
        <v>0</v>
      </c>
      <c r="H18" s="170">
        <v>0</v>
      </c>
      <c r="I18" s="170">
        <v>0</v>
      </c>
      <c r="J18" s="170">
        <v>0</v>
      </c>
      <c r="K18" s="170">
        <v>0</v>
      </c>
      <c r="L18" s="170">
        <v>0</v>
      </c>
      <c r="M18" s="170">
        <v>0</v>
      </c>
      <c r="N18" s="170">
        <v>0</v>
      </c>
      <c r="O18" s="170">
        <v>0</v>
      </c>
      <c r="P18" s="170">
        <v>0</v>
      </c>
      <c r="Q18" s="170">
        <v>-450903</v>
      </c>
      <c r="R18" s="170">
        <v>0</v>
      </c>
      <c r="S18" s="170">
        <v>0</v>
      </c>
      <c r="T18" s="170">
        <v>0</v>
      </c>
      <c r="U18" s="170">
        <v>0</v>
      </c>
      <c r="V18" s="170">
        <v>0</v>
      </c>
      <c r="W18" s="170">
        <v>0</v>
      </c>
      <c r="X18" s="170">
        <v>0</v>
      </c>
      <c r="Y18" s="170">
        <v>0</v>
      </c>
      <c r="Z18" s="170">
        <v>0</v>
      </c>
      <c r="AA18" s="170">
        <v>0</v>
      </c>
      <c r="AB18" s="170">
        <v>0</v>
      </c>
      <c r="AC18" s="170">
        <v>0</v>
      </c>
      <c r="AD18" s="170">
        <v>0</v>
      </c>
      <c r="AE18" s="170">
        <v>-450903</v>
      </c>
    </row>
    <row r="19" spans="1:31" ht="13.8" x14ac:dyDescent="0.25">
      <c r="A19" s="163" t="s">
        <v>154</v>
      </c>
      <c r="B19" s="163" t="s">
        <v>155</v>
      </c>
      <c r="C19" s="164">
        <v>45473</v>
      </c>
      <c r="D19" s="170">
        <v>0</v>
      </c>
      <c r="E19" s="170">
        <v>0</v>
      </c>
      <c r="F19" s="170">
        <v>0</v>
      </c>
      <c r="G19" s="170">
        <v>0</v>
      </c>
      <c r="H19" s="170">
        <v>0</v>
      </c>
      <c r="I19" s="170">
        <v>0</v>
      </c>
      <c r="J19" s="170">
        <v>0</v>
      </c>
      <c r="K19" s="170">
        <v>0</v>
      </c>
      <c r="L19" s="170">
        <v>0</v>
      </c>
      <c r="M19" s="170">
        <v>0</v>
      </c>
      <c r="N19" s="170">
        <v>0</v>
      </c>
      <c r="O19" s="170">
        <v>0</v>
      </c>
      <c r="P19" s="170">
        <v>0</v>
      </c>
      <c r="Q19" s="170">
        <v>-67915</v>
      </c>
      <c r="R19" s="170">
        <v>-325</v>
      </c>
      <c r="S19" s="170">
        <v>0</v>
      </c>
      <c r="T19" s="170">
        <v>0</v>
      </c>
      <c r="U19" s="170">
        <v>0</v>
      </c>
      <c r="V19" s="170">
        <v>0</v>
      </c>
      <c r="W19" s="170">
        <v>0</v>
      </c>
      <c r="X19" s="170">
        <v>0</v>
      </c>
      <c r="Y19" s="170">
        <v>0</v>
      </c>
      <c r="Z19" s="170">
        <v>0</v>
      </c>
      <c r="AA19" s="170">
        <v>0</v>
      </c>
      <c r="AB19" s="170">
        <v>0</v>
      </c>
      <c r="AC19" s="170">
        <v>0</v>
      </c>
      <c r="AD19" s="170">
        <v>0</v>
      </c>
      <c r="AE19" s="170">
        <v>-68240</v>
      </c>
    </row>
    <row r="20" spans="1:31" ht="13.8" x14ac:dyDescent="0.25">
      <c r="A20" s="163" t="s">
        <v>156</v>
      </c>
      <c r="B20" s="163" t="s">
        <v>155</v>
      </c>
      <c r="C20" s="164">
        <v>45473</v>
      </c>
      <c r="D20" s="170">
        <v>0</v>
      </c>
      <c r="E20" s="170">
        <v>0</v>
      </c>
      <c r="F20" s="170">
        <v>0</v>
      </c>
      <c r="G20" s="170">
        <v>0</v>
      </c>
      <c r="H20" s="170">
        <v>0</v>
      </c>
      <c r="I20" s="170">
        <v>0</v>
      </c>
      <c r="J20" s="170">
        <v>0</v>
      </c>
      <c r="K20" s="170">
        <v>0</v>
      </c>
      <c r="L20" s="170">
        <v>0</v>
      </c>
      <c r="M20" s="170">
        <v>0</v>
      </c>
      <c r="N20" s="170">
        <v>0</v>
      </c>
      <c r="O20" s="170">
        <v>0</v>
      </c>
      <c r="P20" s="170">
        <v>0</v>
      </c>
      <c r="Q20" s="170">
        <v>-69619</v>
      </c>
      <c r="R20" s="170">
        <v>0</v>
      </c>
      <c r="S20" s="170">
        <v>0</v>
      </c>
      <c r="T20" s="170">
        <v>0</v>
      </c>
      <c r="U20" s="170">
        <v>0</v>
      </c>
      <c r="V20" s="170">
        <v>0</v>
      </c>
      <c r="W20" s="170">
        <v>0</v>
      </c>
      <c r="X20" s="170">
        <v>0</v>
      </c>
      <c r="Y20" s="170">
        <v>0</v>
      </c>
      <c r="Z20" s="170">
        <v>0</v>
      </c>
      <c r="AA20" s="170">
        <v>0</v>
      </c>
      <c r="AB20" s="170">
        <v>0</v>
      </c>
      <c r="AC20" s="170">
        <v>0</v>
      </c>
      <c r="AD20" s="170">
        <v>0</v>
      </c>
      <c r="AE20" s="170">
        <v>-69619</v>
      </c>
    </row>
    <row r="21" spans="1:31" ht="13.8" x14ac:dyDescent="0.25">
      <c r="A21" s="163" t="s">
        <v>157</v>
      </c>
      <c r="B21" s="163" t="s">
        <v>155</v>
      </c>
      <c r="C21" s="164">
        <v>45473</v>
      </c>
      <c r="D21" s="170">
        <v>0</v>
      </c>
      <c r="E21" s="170">
        <v>0</v>
      </c>
      <c r="F21" s="170">
        <v>0</v>
      </c>
      <c r="G21" s="170">
        <v>0</v>
      </c>
      <c r="H21" s="170">
        <v>0</v>
      </c>
      <c r="I21" s="170">
        <v>0</v>
      </c>
      <c r="J21" s="170">
        <v>0</v>
      </c>
      <c r="K21" s="170">
        <v>0</v>
      </c>
      <c r="L21" s="170">
        <v>0</v>
      </c>
      <c r="M21" s="170">
        <v>0</v>
      </c>
      <c r="N21" s="170">
        <v>0</v>
      </c>
      <c r="O21" s="170">
        <v>0</v>
      </c>
      <c r="P21" s="170">
        <v>0</v>
      </c>
      <c r="Q21" s="170">
        <v>-60971</v>
      </c>
      <c r="R21" s="170">
        <v>0</v>
      </c>
      <c r="S21" s="170">
        <v>0</v>
      </c>
      <c r="T21" s="170">
        <v>0</v>
      </c>
      <c r="U21" s="170">
        <v>0</v>
      </c>
      <c r="V21" s="170">
        <v>0</v>
      </c>
      <c r="W21" s="170">
        <v>0</v>
      </c>
      <c r="X21" s="170">
        <v>0</v>
      </c>
      <c r="Y21" s="170">
        <v>0</v>
      </c>
      <c r="Z21" s="170">
        <v>0</v>
      </c>
      <c r="AA21" s="170">
        <v>0</v>
      </c>
      <c r="AB21" s="170">
        <v>0</v>
      </c>
      <c r="AC21" s="170">
        <v>0</v>
      </c>
      <c r="AD21" s="170">
        <v>0</v>
      </c>
      <c r="AE21" s="170">
        <v>-60971</v>
      </c>
    </row>
    <row r="22" spans="1:31" ht="13.8" x14ac:dyDescent="0.25">
      <c r="A22" s="163" t="s">
        <v>158</v>
      </c>
      <c r="B22" s="163" t="s">
        <v>159</v>
      </c>
      <c r="C22" s="164">
        <v>45473</v>
      </c>
      <c r="D22" s="170">
        <v>0</v>
      </c>
      <c r="E22" s="170">
        <v>0</v>
      </c>
      <c r="F22" s="170">
        <v>0</v>
      </c>
      <c r="G22" s="170">
        <v>0</v>
      </c>
      <c r="H22" s="170">
        <v>0</v>
      </c>
      <c r="I22" s="170">
        <v>0</v>
      </c>
      <c r="J22" s="170">
        <v>0</v>
      </c>
      <c r="K22" s="170">
        <v>0</v>
      </c>
      <c r="L22" s="170">
        <v>0</v>
      </c>
      <c r="M22" s="170">
        <v>0</v>
      </c>
      <c r="N22" s="170">
        <v>0</v>
      </c>
      <c r="O22" s="170">
        <v>0</v>
      </c>
      <c r="P22" s="170">
        <v>0</v>
      </c>
      <c r="Q22" s="170">
        <v>0</v>
      </c>
      <c r="R22" s="170">
        <v>0</v>
      </c>
      <c r="S22" s="170">
        <v>0</v>
      </c>
      <c r="T22" s="170">
        <v>0</v>
      </c>
      <c r="U22" s="170">
        <v>0</v>
      </c>
      <c r="V22" s="170">
        <v>0</v>
      </c>
      <c r="W22" s="170">
        <v>0</v>
      </c>
      <c r="X22" s="170">
        <v>0</v>
      </c>
      <c r="Y22" s="170">
        <v>0</v>
      </c>
      <c r="Z22" s="170">
        <v>0</v>
      </c>
      <c r="AA22" s="170">
        <v>0</v>
      </c>
      <c r="AB22" s="170">
        <v>0</v>
      </c>
      <c r="AC22" s="170">
        <v>0</v>
      </c>
      <c r="AD22" s="170">
        <v>0</v>
      </c>
      <c r="AE22" s="170">
        <v>0</v>
      </c>
    </row>
    <row r="23" spans="1:31" ht="13.8" x14ac:dyDescent="0.25">
      <c r="A23" s="163" t="s">
        <v>160</v>
      </c>
      <c r="B23" s="163" t="s">
        <v>159</v>
      </c>
      <c r="C23" s="164">
        <v>45473</v>
      </c>
      <c r="D23" s="170">
        <v>0</v>
      </c>
      <c r="E23" s="170">
        <v>0</v>
      </c>
      <c r="F23" s="170">
        <v>0</v>
      </c>
      <c r="G23" s="170">
        <v>0</v>
      </c>
      <c r="H23" s="170">
        <v>0</v>
      </c>
      <c r="I23" s="170">
        <v>0</v>
      </c>
      <c r="J23" s="170">
        <v>0</v>
      </c>
      <c r="K23" s="170">
        <v>0</v>
      </c>
      <c r="L23" s="170">
        <v>0</v>
      </c>
      <c r="M23" s="170">
        <v>0</v>
      </c>
      <c r="N23" s="170">
        <v>0</v>
      </c>
      <c r="O23" s="170">
        <v>0</v>
      </c>
      <c r="P23" s="170">
        <v>0</v>
      </c>
      <c r="Q23" s="170">
        <v>0</v>
      </c>
      <c r="R23" s="170">
        <v>0</v>
      </c>
      <c r="S23" s="170">
        <v>0</v>
      </c>
      <c r="T23" s="170">
        <v>0</v>
      </c>
      <c r="U23" s="170">
        <v>0</v>
      </c>
      <c r="V23" s="170">
        <v>0</v>
      </c>
      <c r="W23" s="170">
        <v>0</v>
      </c>
      <c r="X23" s="170">
        <v>0</v>
      </c>
      <c r="Y23" s="170">
        <v>0</v>
      </c>
      <c r="Z23" s="170">
        <v>0</v>
      </c>
      <c r="AA23" s="170">
        <v>0</v>
      </c>
      <c r="AB23" s="170">
        <v>0</v>
      </c>
      <c r="AC23" s="170">
        <v>0</v>
      </c>
      <c r="AD23" s="170">
        <v>0</v>
      </c>
      <c r="AE23" s="170">
        <v>0</v>
      </c>
    </row>
    <row r="24" spans="1:31" ht="13.8" x14ac:dyDescent="0.25">
      <c r="A24" s="163" t="s">
        <v>161</v>
      </c>
      <c r="B24" s="163" t="s">
        <v>159</v>
      </c>
      <c r="C24" s="164">
        <v>45473</v>
      </c>
      <c r="D24" s="170">
        <v>0</v>
      </c>
      <c r="E24" s="170">
        <v>0</v>
      </c>
      <c r="F24" s="170">
        <v>0</v>
      </c>
      <c r="G24" s="170">
        <v>0</v>
      </c>
      <c r="H24" s="170">
        <v>0</v>
      </c>
      <c r="I24" s="170">
        <v>0</v>
      </c>
      <c r="J24" s="170">
        <v>0</v>
      </c>
      <c r="K24" s="170">
        <v>0</v>
      </c>
      <c r="L24" s="170">
        <v>0</v>
      </c>
      <c r="M24" s="170">
        <v>0</v>
      </c>
      <c r="N24" s="170">
        <v>0</v>
      </c>
      <c r="O24" s="170">
        <v>0</v>
      </c>
      <c r="P24" s="170">
        <v>0</v>
      </c>
      <c r="Q24" s="170">
        <v>0</v>
      </c>
      <c r="R24" s="170">
        <v>0</v>
      </c>
      <c r="S24" s="170">
        <v>0</v>
      </c>
      <c r="T24" s="170">
        <v>0</v>
      </c>
      <c r="U24" s="170">
        <v>0</v>
      </c>
      <c r="V24" s="170">
        <v>0</v>
      </c>
      <c r="W24" s="170">
        <v>0</v>
      </c>
      <c r="X24" s="170">
        <v>0</v>
      </c>
      <c r="Y24" s="170">
        <v>0</v>
      </c>
      <c r="Z24" s="170">
        <v>0</v>
      </c>
      <c r="AA24" s="170">
        <v>0</v>
      </c>
      <c r="AB24" s="170">
        <v>0</v>
      </c>
      <c r="AC24" s="170">
        <v>0</v>
      </c>
      <c r="AD24" s="170">
        <v>0</v>
      </c>
      <c r="AE24" s="170">
        <v>0</v>
      </c>
    </row>
    <row r="25" spans="1:31" ht="13.8" x14ac:dyDescent="0.25">
      <c r="A25" s="163" t="s">
        <v>162</v>
      </c>
      <c r="B25" s="163" t="s">
        <v>159</v>
      </c>
      <c r="C25" s="164">
        <v>45473</v>
      </c>
      <c r="D25" s="170">
        <v>0</v>
      </c>
      <c r="E25" s="170">
        <v>0</v>
      </c>
      <c r="F25" s="170">
        <v>0</v>
      </c>
      <c r="G25" s="170">
        <v>0</v>
      </c>
      <c r="H25" s="170">
        <v>0</v>
      </c>
      <c r="I25" s="170">
        <v>0</v>
      </c>
      <c r="J25" s="170">
        <v>0</v>
      </c>
      <c r="K25" s="170">
        <v>0</v>
      </c>
      <c r="L25" s="170">
        <v>0</v>
      </c>
      <c r="M25" s="170">
        <v>0</v>
      </c>
      <c r="N25" s="170">
        <v>0</v>
      </c>
      <c r="O25" s="170">
        <v>0</v>
      </c>
      <c r="P25" s="170">
        <v>0</v>
      </c>
      <c r="Q25" s="170">
        <v>0</v>
      </c>
      <c r="R25" s="170">
        <v>0</v>
      </c>
      <c r="S25" s="170">
        <v>0</v>
      </c>
      <c r="T25" s="170">
        <v>0</v>
      </c>
      <c r="U25" s="170">
        <v>0</v>
      </c>
      <c r="V25" s="170">
        <v>0</v>
      </c>
      <c r="W25" s="170">
        <v>0</v>
      </c>
      <c r="X25" s="170">
        <v>0</v>
      </c>
      <c r="Y25" s="170">
        <v>0</v>
      </c>
      <c r="Z25" s="170">
        <v>0</v>
      </c>
      <c r="AA25" s="170">
        <v>0</v>
      </c>
      <c r="AB25" s="170">
        <v>0</v>
      </c>
      <c r="AC25" s="170">
        <v>0</v>
      </c>
      <c r="AD25" s="170">
        <v>0</v>
      </c>
      <c r="AE25" s="170">
        <v>0</v>
      </c>
    </row>
    <row r="26" spans="1:31" ht="13.8" x14ac:dyDescent="0.25">
      <c r="A26" s="163" t="s">
        <v>163</v>
      </c>
      <c r="B26" s="163" t="s">
        <v>159</v>
      </c>
      <c r="C26" s="164">
        <v>45473</v>
      </c>
      <c r="D26" s="170">
        <v>0</v>
      </c>
      <c r="E26" s="170">
        <v>0</v>
      </c>
      <c r="F26" s="170">
        <v>0</v>
      </c>
      <c r="G26" s="170">
        <v>0</v>
      </c>
      <c r="H26" s="170">
        <v>0</v>
      </c>
      <c r="I26" s="170">
        <v>0</v>
      </c>
      <c r="J26" s="170">
        <v>0</v>
      </c>
      <c r="K26" s="170">
        <v>0</v>
      </c>
      <c r="L26" s="170">
        <v>0</v>
      </c>
      <c r="M26" s="170">
        <v>0</v>
      </c>
      <c r="N26" s="170">
        <v>0</v>
      </c>
      <c r="O26" s="170">
        <v>0</v>
      </c>
      <c r="P26" s="170">
        <v>0</v>
      </c>
      <c r="Q26" s="170">
        <v>0</v>
      </c>
      <c r="R26" s="170">
        <v>0</v>
      </c>
      <c r="S26" s="170">
        <v>0</v>
      </c>
      <c r="T26" s="170">
        <v>0</v>
      </c>
      <c r="U26" s="170">
        <v>0</v>
      </c>
      <c r="V26" s="170">
        <v>0</v>
      </c>
      <c r="W26" s="170">
        <v>0</v>
      </c>
      <c r="X26" s="170">
        <v>0</v>
      </c>
      <c r="Y26" s="170">
        <v>0</v>
      </c>
      <c r="Z26" s="170">
        <v>0</v>
      </c>
      <c r="AA26" s="170">
        <v>0</v>
      </c>
      <c r="AB26" s="170">
        <v>0</v>
      </c>
      <c r="AC26" s="170">
        <v>0</v>
      </c>
      <c r="AD26" s="170">
        <v>0</v>
      </c>
      <c r="AE26" s="170">
        <v>0</v>
      </c>
    </row>
    <row r="27" spans="1:31" ht="13.8" x14ac:dyDescent="0.25">
      <c r="A27" s="163" t="s">
        <v>164</v>
      </c>
      <c r="B27" s="163" t="s">
        <v>159</v>
      </c>
      <c r="C27" s="164">
        <v>45473</v>
      </c>
      <c r="D27" s="170">
        <v>0</v>
      </c>
      <c r="E27" s="170">
        <v>0</v>
      </c>
      <c r="F27" s="170">
        <v>0</v>
      </c>
      <c r="G27" s="170">
        <v>0</v>
      </c>
      <c r="H27" s="170">
        <v>0</v>
      </c>
      <c r="I27" s="170">
        <v>0</v>
      </c>
      <c r="J27" s="170">
        <v>0</v>
      </c>
      <c r="K27" s="170">
        <v>0</v>
      </c>
      <c r="L27" s="170">
        <v>0</v>
      </c>
      <c r="M27" s="170">
        <v>0</v>
      </c>
      <c r="N27" s="170">
        <v>0</v>
      </c>
      <c r="O27" s="170">
        <v>0</v>
      </c>
      <c r="P27" s="170">
        <v>0</v>
      </c>
      <c r="Q27" s="170">
        <v>0</v>
      </c>
      <c r="R27" s="170">
        <v>0</v>
      </c>
      <c r="S27" s="170">
        <v>0</v>
      </c>
      <c r="T27" s="170">
        <v>0</v>
      </c>
      <c r="U27" s="170">
        <v>0</v>
      </c>
      <c r="V27" s="170">
        <v>0</v>
      </c>
      <c r="W27" s="170">
        <v>0</v>
      </c>
      <c r="X27" s="170">
        <v>0</v>
      </c>
      <c r="Y27" s="170">
        <v>0</v>
      </c>
      <c r="Z27" s="170">
        <v>0</v>
      </c>
      <c r="AA27" s="170">
        <v>0</v>
      </c>
      <c r="AB27" s="170">
        <v>0</v>
      </c>
      <c r="AC27" s="170">
        <v>0</v>
      </c>
      <c r="AD27" s="170">
        <v>0</v>
      </c>
      <c r="AE27" s="170">
        <v>0</v>
      </c>
    </row>
    <row r="28" spans="1:31" ht="13.8" x14ac:dyDescent="0.25">
      <c r="A28" s="163" t="s">
        <v>165</v>
      </c>
      <c r="B28" s="163" t="s">
        <v>159</v>
      </c>
      <c r="C28" s="164">
        <v>45473</v>
      </c>
      <c r="D28" s="170">
        <v>0</v>
      </c>
      <c r="E28" s="170">
        <v>0</v>
      </c>
      <c r="F28" s="170">
        <v>0</v>
      </c>
      <c r="G28" s="170">
        <v>0</v>
      </c>
      <c r="H28" s="170">
        <v>0</v>
      </c>
      <c r="I28" s="170">
        <v>0</v>
      </c>
      <c r="J28" s="170">
        <v>0</v>
      </c>
      <c r="K28" s="170">
        <v>0</v>
      </c>
      <c r="L28" s="170">
        <v>0</v>
      </c>
      <c r="M28" s="170">
        <v>0</v>
      </c>
      <c r="N28" s="170">
        <v>0</v>
      </c>
      <c r="O28" s="170">
        <v>0</v>
      </c>
      <c r="P28" s="170">
        <v>0</v>
      </c>
      <c r="Q28" s="170">
        <v>0</v>
      </c>
      <c r="R28" s="170">
        <v>0</v>
      </c>
      <c r="S28" s="170">
        <v>0</v>
      </c>
      <c r="T28" s="170">
        <v>0</v>
      </c>
      <c r="U28" s="170">
        <v>0</v>
      </c>
      <c r="V28" s="170">
        <v>0</v>
      </c>
      <c r="W28" s="170">
        <v>0</v>
      </c>
      <c r="X28" s="170">
        <v>0</v>
      </c>
      <c r="Y28" s="170">
        <v>0</v>
      </c>
      <c r="Z28" s="170">
        <v>0</v>
      </c>
      <c r="AA28" s="170">
        <v>0</v>
      </c>
      <c r="AB28" s="170">
        <v>0</v>
      </c>
      <c r="AC28" s="170">
        <v>0</v>
      </c>
      <c r="AD28" s="170">
        <v>0</v>
      </c>
      <c r="AE28" s="170">
        <v>0</v>
      </c>
    </row>
    <row r="29" spans="1:31" ht="13.8" x14ac:dyDescent="0.25">
      <c r="A29" s="163" t="s">
        <v>166</v>
      </c>
      <c r="B29" s="163" t="s">
        <v>166</v>
      </c>
      <c r="C29" s="164">
        <v>45473</v>
      </c>
      <c r="D29" s="170">
        <v>0</v>
      </c>
      <c r="E29" s="170">
        <v>0</v>
      </c>
      <c r="F29" s="170">
        <v>0</v>
      </c>
      <c r="G29" s="170">
        <v>0</v>
      </c>
      <c r="H29" s="170">
        <v>0</v>
      </c>
      <c r="I29" s="170">
        <v>0</v>
      </c>
      <c r="J29" s="170">
        <v>-10442</v>
      </c>
      <c r="K29" s="170">
        <v>-69498</v>
      </c>
      <c r="L29" s="170">
        <v>0</v>
      </c>
      <c r="M29" s="170">
        <v>0</v>
      </c>
      <c r="N29" s="170">
        <v>0</v>
      </c>
      <c r="O29" s="170">
        <v>-2757</v>
      </c>
      <c r="P29" s="170">
        <v>0</v>
      </c>
      <c r="Q29" s="170">
        <v>-589514</v>
      </c>
      <c r="R29" s="170">
        <v>-13988</v>
      </c>
      <c r="S29" s="170">
        <v>0</v>
      </c>
      <c r="T29" s="170">
        <v>0</v>
      </c>
      <c r="U29" s="170">
        <v>0</v>
      </c>
      <c r="V29" s="170">
        <v>0</v>
      </c>
      <c r="W29" s="170">
        <v>0</v>
      </c>
      <c r="X29" s="170">
        <v>0</v>
      </c>
      <c r="Y29" s="170">
        <v>0</v>
      </c>
      <c r="Z29" s="170">
        <v>0</v>
      </c>
      <c r="AA29" s="170">
        <v>0</v>
      </c>
      <c r="AB29" s="170">
        <v>0</v>
      </c>
      <c r="AC29" s="170">
        <v>0</v>
      </c>
      <c r="AD29" s="170">
        <v>0</v>
      </c>
      <c r="AE29" s="170">
        <v>-686199</v>
      </c>
    </row>
    <row r="30" spans="1:31" ht="13.8" x14ac:dyDescent="0.25">
      <c r="A30" s="163" t="s">
        <v>167</v>
      </c>
      <c r="B30" s="163" t="s">
        <v>137</v>
      </c>
      <c r="C30" s="164">
        <v>45473</v>
      </c>
      <c r="D30" s="170">
        <v>0</v>
      </c>
      <c r="E30" s="170">
        <v>0</v>
      </c>
      <c r="F30" s="170">
        <v>0</v>
      </c>
      <c r="G30" s="170">
        <v>0</v>
      </c>
      <c r="H30" s="170">
        <v>0</v>
      </c>
      <c r="I30" s="170">
        <v>0</v>
      </c>
      <c r="J30" s="170">
        <v>0</v>
      </c>
      <c r="K30" s="170">
        <v>0</v>
      </c>
      <c r="L30" s="170">
        <v>0</v>
      </c>
      <c r="M30" s="170">
        <v>0</v>
      </c>
      <c r="N30" s="170">
        <v>0</v>
      </c>
      <c r="O30" s="170">
        <v>0</v>
      </c>
      <c r="P30" s="170">
        <v>0</v>
      </c>
      <c r="Q30" s="170">
        <v>-300726</v>
      </c>
      <c r="R30" s="170">
        <v>-3250</v>
      </c>
      <c r="S30" s="170">
        <v>0</v>
      </c>
      <c r="T30" s="170">
        <v>0</v>
      </c>
      <c r="U30" s="170">
        <v>0</v>
      </c>
      <c r="V30" s="170">
        <v>0</v>
      </c>
      <c r="W30" s="170">
        <v>0</v>
      </c>
      <c r="X30" s="170">
        <v>0</v>
      </c>
      <c r="Y30" s="170">
        <v>0</v>
      </c>
      <c r="Z30" s="170">
        <v>0</v>
      </c>
      <c r="AA30" s="170">
        <v>0</v>
      </c>
      <c r="AB30" s="170">
        <v>0</v>
      </c>
      <c r="AC30" s="170">
        <v>0</v>
      </c>
      <c r="AD30" s="170">
        <v>0</v>
      </c>
      <c r="AE30" s="170">
        <v>-303976</v>
      </c>
    </row>
    <row r="31" spans="1:31" ht="13.8" x14ac:dyDescent="0.25">
      <c r="A31" s="163" t="s">
        <v>168</v>
      </c>
      <c r="B31" s="169"/>
      <c r="C31" s="164">
        <v>45473</v>
      </c>
      <c r="D31" s="170">
        <v>0</v>
      </c>
      <c r="E31" s="170">
        <v>0</v>
      </c>
      <c r="F31" s="170">
        <v>0</v>
      </c>
      <c r="G31" s="170">
        <v>0</v>
      </c>
      <c r="H31" s="170">
        <v>0</v>
      </c>
      <c r="I31" s="170">
        <v>0</v>
      </c>
      <c r="J31" s="170">
        <v>-10848</v>
      </c>
      <c r="K31" s="170">
        <v>0</v>
      </c>
      <c r="L31" s="170">
        <v>-8379</v>
      </c>
      <c r="M31" s="170">
        <v>0</v>
      </c>
      <c r="N31" s="170">
        <v>0</v>
      </c>
      <c r="O31" s="170">
        <v>0</v>
      </c>
      <c r="P31" s="170">
        <v>-1094</v>
      </c>
      <c r="Q31" s="170">
        <v>-149087</v>
      </c>
      <c r="R31" s="170">
        <v>-2345</v>
      </c>
      <c r="S31" s="170">
        <v>0</v>
      </c>
      <c r="T31" s="170">
        <v>-80599</v>
      </c>
      <c r="U31" s="170">
        <v>191942</v>
      </c>
      <c r="V31" s="170">
        <v>-1166802</v>
      </c>
      <c r="W31" s="170">
        <v>-25329</v>
      </c>
      <c r="X31" s="170">
        <v>0</v>
      </c>
      <c r="Y31" s="170">
        <v>0</v>
      </c>
      <c r="Z31" s="170">
        <v>0</v>
      </c>
      <c r="AA31" s="170">
        <v>0</v>
      </c>
      <c r="AB31" s="170">
        <v>-88640</v>
      </c>
      <c r="AC31" s="170">
        <v>0</v>
      </c>
      <c r="AD31" s="170">
        <v>0</v>
      </c>
      <c r="AE31" s="170">
        <v>-1341181</v>
      </c>
    </row>
    <row r="32" spans="1:31" ht="13.8" x14ac:dyDescent="0.25">
      <c r="A32" s="163" t="s">
        <v>169</v>
      </c>
      <c r="B32" s="163" t="s">
        <v>170</v>
      </c>
      <c r="C32" s="164">
        <v>45473</v>
      </c>
      <c r="D32" s="170">
        <v>0</v>
      </c>
      <c r="E32" s="170">
        <v>0</v>
      </c>
      <c r="F32" s="170">
        <v>0</v>
      </c>
      <c r="G32" s="170">
        <v>0</v>
      </c>
      <c r="H32" s="170">
        <v>0</v>
      </c>
      <c r="I32" s="170">
        <v>0</v>
      </c>
      <c r="J32" s="170">
        <v>0</v>
      </c>
      <c r="K32" s="170">
        <v>0</v>
      </c>
      <c r="L32" s="170">
        <v>0</v>
      </c>
      <c r="M32" s="170">
        <v>0</v>
      </c>
      <c r="N32" s="170">
        <v>0</v>
      </c>
      <c r="O32" s="170">
        <v>0</v>
      </c>
      <c r="P32" s="170">
        <v>0</v>
      </c>
      <c r="Q32" s="170">
        <v>-71983</v>
      </c>
      <c r="R32" s="170">
        <v>0</v>
      </c>
      <c r="S32" s="170">
        <v>0</v>
      </c>
      <c r="T32" s="170">
        <v>0</v>
      </c>
      <c r="U32" s="170">
        <v>0</v>
      </c>
      <c r="V32" s="170">
        <v>0</v>
      </c>
      <c r="W32" s="170">
        <v>0</v>
      </c>
      <c r="X32" s="170">
        <v>0</v>
      </c>
      <c r="Y32" s="170">
        <v>0</v>
      </c>
      <c r="Z32" s="170">
        <v>0</v>
      </c>
      <c r="AA32" s="170">
        <v>0</v>
      </c>
      <c r="AB32" s="170">
        <v>0</v>
      </c>
      <c r="AC32" s="170">
        <v>0</v>
      </c>
      <c r="AD32" s="170">
        <v>0</v>
      </c>
      <c r="AE32" s="170">
        <v>-71983</v>
      </c>
    </row>
    <row r="33" spans="1:31" ht="13.8" x14ac:dyDescent="0.25">
      <c r="A33" s="163" t="s">
        <v>171</v>
      </c>
      <c r="B33" s="163" t="s">
        <v>170</v>
      </c>
      <c r="C33" s="164">
        <v>45473</v>
      </c>
      <c r="D33" s="170">
        <v>0</v>
      </c>
      <c r="E33" s="170">
        <v>0</v>
      </c>
      <c r="F33" s="170">
        <v>0</v>
      </c>
      <c r="G33" s="170">
        <v>0</v>
      </c>
      <c r="H33" s="170">
        <v>0</v>
      </c>
      <c r="I33" s="170">
        <v>0</v>
      </c>
      <c r="J33" s="170">
        <v>0</v>
      </c>
      <c r="K33" s="170">
        <v>0</v>
      </c>
      <c r="L33" s="170">
        <v>0</v>
      </c>
      <c r="M33" s="170">
        <v>0</v>
      </c>
      <c r="N33" s="170">
        <v>0</v>
      </c>
      <c r="O33" s="170">
        <v>0</v>
      </c>
      <c r="P33" s="170">
        <v>0</v>
      </c>
      <c r="Q33" s="170">
        <v>-78302</v>
      </c>
      <c r="R33" s="170">
        <v>0</v>
      </c>
      <c r="S33" s="170">
        <v>0</v>
      </c>
      <c r="T33" s="170">
        <v>0</v>
      </c>
      <c r="U33" s="170">
        <v>0</v>
      </c>
      <c r="V33" s="170">
        <v>0</v>
      </c>
      <c r="W33" s="170">
        <v>0</v>
      </c>
      <c r="X33" s="170">
        <v>0</v>
      </c>
      <c r="Y33" s="170">
        <v>0</v>
      </c>
      <c r="Z33" s="170">
        <v>0</v>
      </c>
      <c r="AA33" s="170">
        <v>0</v>
      </c>
      <c r="AB33" s="170">
        <v>0</v>
      </c>
      <c r="AC33" s="170">
        <v>0</v>
      </c>
      <c r="AD33" s="170">
        <v>0</v>
      </c>
      <c r="AE33" s="170">
        <v>-78302</v>
      </c>
    </row>
    <row r="34" spans="1:31" ht="13.8" x14ac:dyDescent="0.25">
      <c r="A34" s="163" t="s">
        <v>172</v>
      </c>
      <c r="B34" s="163" t="s">
        <v>170</v>
      </c>
      <c r="C34" s="164">
        <v>45473</v>
      </c>
      <c r="D34" s="170">
        <v>0</v>
      </c>
      <c r="E34" s="170">
        <v>0</v>
      </c>
      <c r="F34" s="170">
        <v>0</v>
      </c>
      <c r="G34" s="170">
        <v>0</v>
      </c>
      <c r="H34" s="170">
        <v>0</v>
      </c>
      <c r="I34" s="170">
        <v>0</v>
      </c>
      <c r="J34" s="170">
        <v>0</v>
      </c>
      <c r="K34" s="170">
        <v>0</v>
      </c>
      <c r="L34" s="170">
        <v>0</v>
      </c>
      <c r="M34" s="170">
        <v>0</v>
      </c>
      <c r="N34" s="170">
        <v>0</v>
      </c>
      <c r="O34" s="170">
        <v>0</v>
      </c>
      <c r="P34" s="170">
        <v>0</v>
      </c>
      <c r="Q34" s="170">
        <v>-73950</v>
      </c>
      <c r="R34" s="170">
        <v>0</v>
      </c>
      <c r="S34" s="170">
        <v>0</v>
      </c>
      <c r="T34" s="170">
        <v>0</v>
      </c>
      <c r="U34" s="170">
        <v>0</v>
      </c>
      <c r="V34" s="170">
        <v>0</v>
      </c>
      <c r="W34" s="170">
        <v>0</v>
      </c>
      <c r="X34" s="170">
        <v>0</v>
      </c>
      <c r="Y34" s="170">
        <v>0</v>
      </c>
      <c r="Z34" s="170">
        <v>0</v>
      </c>
      <c r="AA34" s="170">
        <v>0</v>
      </c>
      <c r="AB34" s="170">
        <v>0</v>
      </c>
      <c r="AC34" s="170">
        <v>0</v>
      </c>
      <c r="AD34" s="170">
        <v>0</v>
      </c>
      <c r="AE34" s="170">
        <v>-73950</v>
      </c>
    </row>
    <row r="35" spans="1:31" ht="13.8" x14ac:dyDescent="0.25">
      <c r="A35" s="163" t="s">
        <v>173</v>
      </c>
      <c r="B35" s="163" t="s">
        <v>174</v>
      </c>
      <c r="C35" s="164">
        <v>45473</v>
      </c>
      <c r="D35" s="170">
        <v>0</v>
      </c>
      <c r="E35" s="170">
        <v>0</v>
      </c>
      <c r="F35" s="170">
        <v>0</v>
      </c>
      <c r="G35" s="170">
        <v>0</v>
      </c>
      <c r="H35" s="170">
        <v>0</v>
      </c>
      <c r="I35" s="170">
        <v>0</v>
      </c>
      <c r="J35" s="170">
        <v>0</v>
      </c>
      <c r="K35" s="170">
        <v>0</v>
      </c>
      <c r="L35" s="170">
        <v>0</v>
      </c>
      <c r="M35" s="170">
        <v>0</v>
      </c>
      <c r="N35" s="170">
        <v>0</v>
      </c>
      <c r="O35" s="170">
        <v>0</v>
      </c>
      <c r="P35" s="170">
        <v>0</v>
      </c>
      <c r="Q35" s="170">
        <v>-71942</v>
      </c>
      <c r="R35" s="170">
        <v>0</v>
      </c>
      <c r="S35" s="170">
        <v>0</v>
      </c>
      <c r="T35" s="170">
        <v>0</v>
      </c>
      <c r="U35" s="170">
        <v>-26627</v>
      </c>
      <c r="V35" s="170">
        <v>-61096</v>
      </c>
      <c r="W35" s="170">
        <v>0</v>
      </c>
      <c r="X35" s="170">
        <v>13870</v>
      </c>
      <c r="Y35" s="170">
        <v>0</v>
      </c>
      <c r="Z35" s="170">
        <v>0</v>
      </c>
      <c r="AA35" s="170">
        <v>0</v>
      </c>
      <c r="AB35" s="170">
        <v>0</v>
      </c>
      <c r="AC35" s="170">
        <v>0</v>
      </c>
      <c r="AD35" s="170">
        <v>0</v>
      </c>
      <c r="AE35" s="170">
        <v>-145795</v>
      </c>
    </row>
    <row r="36" spans="1:31" ht="13.8" x14ac:dyDescent="0.25">
      <c r="A36" s="163" t="s">
        <v>175</v>
      </c>
      <c r="B36" s="163" t="s">
        <v>174</v>
      </c>
      <c r="C36" s="164">
        <v>45473</v>
      </c>
      <c r="D36" s="170">
        <v>0</v>
      </c>
      <c r="E36" s="170">
        <v>0</v>
      </c>
      <c r="F36" s="170">
        <v>0</v>
      </c>
      <c r="G36" s="170">
        <v>0</v>
      </c>
      <c r="H36" s="170">
        <v>0</v>
      </c>
      <c r="I36" s="170">
        <v>0</v>
      </c>
      <c r="J36" s="170">
        <v>-39</v>
      </c>
      <c r="K36" s="170">
        <v>0</v>
      </c>
      <c r="L36" s="170">
        <v>0</v>
      </c>
      <c r="M36" s="170">
        <v>0</v>
      </c>
      <c r="N36" s="170">
        <v>0</v>
      </c>
      <c r="O36" s="170">
        <v>0</v>
      </c>
      <c r="P36" s="170">
        <v>0</v>
      </c>
      <c r="Q36" s="170">
        <v>-68544</v>
      </c>
      <c r="R36" s="170">
        <v>-260</v>
      </c>
      <c r="S36" s="170">
        <v>0</v>
      </c>
      <c r="T36" s="170">
        <v>0</v>
      </c>
      <c r="U36" s="170">
        <v>-25536</v>
      </c>
      <c r="V36" s="170">
        <v>-59776</v>
      </c>
      <c r="W36" s="170">
        <v>0</v>
      </c>
      <c r="X36" s="170">
        <v>13516</v>
      </c>
      <c r="Y36" s="170">
        <v>0</v>
      </c>
      <c r="Z36" s="170">
        <v>0</v>
      </c>
      <c r="AA36" s="170">
        <v>0</v>
      </c>
      <c r="AB36" s="170">
        <v>0</v>
      </c>
      <c r="AC36" s="170">
        <v>0</v>
      </c>
      <c r="AD36" s="170">
        <v>0</v>
      </c>
      <c r="AE36" s="170">
        <v>-140639</v>
      </c>
    </row>
    <row r="37" spans="1:31" ht="13.8" x14ac:dyDescent="0.25">
      <c r="A37" s="163" t="s">
        <v>176</v>
      </c>
      <c r="B37" s="163" t="s">
        <v>174</v>
      </c>
      <c r="C37" s="164">
        <v>45473</v>
      </c>
      <c r="D37" s="170">
        <v>0</v>
      </c>
      <c r="E37" s="170">
        <v>0</v>
      </c>
      <c r="F37" s="170">
        <v>0</v>
      </c>
      <c r="G37" s="170">
        <v>0</v>
      </c>
      <c r="H37" s="170">
        <v>0</v>
      </c>
      <c r="I37" s="170">
        <v>0</v>
      </c>
      <c r="J37" s="170">
        <v>-2633</v>
      </c>
      <c r="K37" s="170">
        <v>0</v>
      </c>
      <c r="L37" s="170">
        <v>0</v>
      </c>
      <c r="M37" s="170">
        <v>0</v>
      </c>
      <c r="N37" s="170">
        <v>0</v>
      </c>
      <c r="O37" s="170">
        <v>0</v>
      </c>
      <c r="P37" s="170">
        <v>0</v>
      </c>
      <c r="Q37" s="170">
        <v>-74267</v>
      </c>
      <c r="R37" s="170">
        <v>-325</v>
      </c>
      <c r="S37" s="170">
        <v>0</v>
      </c>
      <c r="T37" s="170">
        <v>0</v>
      </c>
      <c r="U37" s="170">
        <v>-26253</v>
      </c>
      <c r="V37" s="170">
        <v>-21764</v>
      </c>
      <c r="W37" s="170">
        <v>-19026</v>
      </c>
      <c r="X37" s="170">
        <v>9779</v>
      </c>
      <c r="Y37" s="170">
        <v>0</v>
      </c>
      <c r="Z37" s="170">
        <v>0</v>
      </c>
      <c r="AA37" s="170">
        <v>0</v>
      </c>
      <c r="AB37" s="170">
        <v>0</v>
      </c>
      <c r="AC37" s="170">
        <v>0</v>
      </c>
      <c r="AD37" s="170">
        <v>0</v>
      </c>
      <c r="AE37" s="170">
        <v>-134489</v>
      </c>
    </row>
    <row r="38" spans="1:31" ht="13.8" x14ac:dyDescent="0.25">
      <c r="A38" s="163" t="s">
        <v>177</v>
      </c>
      <c r="B38" s="163" t="s">
        <v>174</v>
      </c>
      <c r="C38" s="164">
        <v>45473</v>
      </c>
      <c r="D38" s="170">
        <v>0</v>
      </c>
      <c r="E38" s="170">
        <v>0</v>
      </c>
      <c r="F38" s="170">
        <v>0</v>
      </c>
      <c r="G38" s="170">
        <v>0</v>
      </c>
      <c r="H38" s="170">
        <v>0</v>
      </c>
      <c r="I38" s="170">
        <v>0</v>
      </c>
      <c r="J38" s="170">
        <v>0</v>
      </c>
      <c r="K38" s="170">
        <v>0</v>
      </c>
      <c r="L38" s="170">
        <v>0</v>
      </c>
      <c r="M38" s="170">
        <v>0</v>
      </c>
      <c r="N38" s="170">
        <v>0</v>
      </c>
      <c r="O38" s="170">
        <v>0</v>
      </c>
      <c r="P38" s="170">
        <v>0</v>
      </c>
      <c r="Q38" s="170">
        <v>-63606</v>
      </c>
      <c r="R38" s="170">
        <v>0</v>
      </c>
      <c r="S38" s="170">
        <v>0</v>
      </c>
      <c r="T38" s="170">
        <v>0</v>
      </c>
      <c r="U38" s="170">
        <v>-21573</v>
      </c>
      <c r="V38" s="170">
        <v>-23838</v>
      </c>
      <c r="W38" s="170">
        <v>0</v>
      </c>
      <c r="X38" s="170">
        <v>1520</v>
      </c>
      <c r="Y38" s="170">
        <v>0</v>
      </c>
      <c r="Z38" s="170">
        <v>0</v>
      </c>
      <c r="AA38" s="170">
        <v>0</v>
      </c>
      <c r="AB38" s="170">
        <v>0</v>
      </c>
      <c r="AC38" s="170">
        <v>0</v>
      </c>
      <c r="AD38" s="170">
        <v>0</v>
      </c>
      <c r="AE38" s="170">
        <v>-107497</v>
      </c>
    </row>
    <row r="39" spans="1:31" ht="13.8" x14ac:dyDescent="0.25">
      <c r="A39" s="163" t="s">
        <v>178</v>
      </c>
      <c r="B39" s="163" t="s">
        <v>174</v>
      </c>
      <c r="C39" s="164">
        <v>45473</v>
      </c>
      <c r="D39" s="170">
        <v>0</v>
      </c>
      <c r="E39" s="170">
        <v>0</v>
      </c>
      <c r="F39" s="170">
        <v>0</v>
      </c>
      <c r="G39" s="170">
        <v>0</v>
      </c>
      <c r="H39" s="170">
        <v>0</v>
      </c>
      <c r="I39" s="170">
        <v>0</v>
      </c>
      <c r="J39" s="170">
        <v>-55719</v>
      </c>
      <c r="K39" s="170">
        <v>0</v>
      </c>
      <c r="L39" s="170">
        <v>0</v>
      </c>
      <c r="M39" s="170">
        <v>0</v>
      </c>
      <c r="N39" s="170">
        <v>0</v>
      </c>
      <c r="O39" s="170">
        <v>0</v>
      </c>
      <c r="P39" s="170">
        <v>0</v>
      </c>
      <c r="Q39" s="170">
        <v>-68603</v>
      </c>
      <c r="R39" s="170">
        <v>0</v>
      </c>
      <c r="S39" s="170">
        <v>0</v>
      </c>
      <c r="T39" s="170">
        <v>0</v>
      </c>
      <c r="U39" s="170">
        <v>-23121</v>
      </c>
      <c r="V39" s="170">
        <v>0</v>
      </c>
      <c r="W39" s="170">
        <v>0</v>
      </c>
      <c r="X39" s="170">
        <v>-8702</v>
      </c>
      <c r="Y39" s="170">
        <v>0</v>
      </c>
      <c r="Z39" s="170">
        <v>0</v>
      </c>
      <c r="AA39" s="170">
        <v>0</v>
      </c>
      <c r="AB39" s="170">
        <v>0</v>
      </c>
      <c r="AC39" s="170">
        <v>0</v>
      </c>
      <c r="AD39" s="170">
        <v>0</v>
      </c>
      <c r="AE39" s="170">
        <v>-156145</v>
      </c>
    </row>
    <row r="40" spans="1:31" ht="13.8" x14ac:dyDescent="0.25">
      <c r="A40" s="163" t="s">
        <v>179</v>
      </c>
      <c r="B40" s="163" t="s">
        <v>174</v>
      </c>
      <c r="C40" s="164">
        <v>45473</v>
      </c>
      <c r="D40" s="170">
        <v>0</v>
      </c>
      <c r="E40" s="170">
        <v>0</v>
      </c>
      <c r="F40" s="170">
        <v>0</v>
      </c>
      <c r="G40" s="170">
        <v>0</v>
      </c>
      <c r="H40" s="170">
        <v>0</v>
      </c>
      <c r="I40" s="170">
        <v>0</v>
      </c>
      <c r="J40" s="170">
        <v>-96511</v>
      </c>
      <c r="K40" s="170">
        <v>0</v>
      </c>
      <c r="L40" s="170">
        <v>0</v>
      </c>
      <c r="M40" s="170">
        <v>0</v>
      </c>
      <c r="N40" s="170">
        <v>0</v>
      </c>
      <c r="O40" s="170">
        <v>0</v>
      </c>
      <c r="P40" s="170">
        <v>0</v>
      </c>
      <c r="Q40" s="170">
        <v>-68804</v>
      </c>
      <c r="R40" s="170">
        <v>0</v>
      </c>
      <c r="S40" s="170">
        <v>0</v>
      </c>
      <c r="T40" s="170">
        <v>0</v>
      </c>
      <c r="U40" s="170">
        <v>-23810</v>
      </c>
      <c r="V40" s="170">
        <v>0</v>
      </c>
      <c r="W40" s="170">
        <v>0</v>
      </c>
      <c r="X40" s="170">
        <v>-16501</v>
      </c>
      <c r="Y40" s="170">
        <v>0</v>
      </c>
      <c r="Z40" s="170">
        <v>0</v>
      </c>
      <c r="AA40" s="170">
        <v>0</v>
      </c>
      <c r="AB40" s="170">
        <v>0</v>
      </c>
      <c r="AC40" s="170">
        <v>0</v>
      </c>
      <c r="AD40" s="170">
        <v>0</v>
      </c>
      <c r="AE40" s="170">
        <v>-205626</v>
      </c>
    </row>
    <row r="41" spans="1:31" ht="13.8" x14ac:dyDescent="0.25">
      <c r="A41" s="163" t="s">
        <v>180</v>
      </c>
      <c r="B41" s="163" t="s">
        <v>174</v>
      </c>
      <c r="C41" s="164">
        <v>45473</v>
      </c>
      <c r="D41" s="170">
        <v>0</v>
      </c>
      <c r="E41" s="170">
        <v>0</v>
      </c>
      <c r="F41" s="170">
        <v>0</v>
      </c>
      <c r="G41" s="170">
        <v>0</v>
      </c>
      <c r="H41" s="170">
        <v>0</v>
      </c>
      <c r="I41" s="170">
        <v>0</v>
      </c>
      <c r="J41" s="170">
        <v>0</v>
      </c>
      <c r="K41" s="170">
        <v>0</v>
      </c>
      <c r="L41" s="170">
        <v>0</v>
      </c>
      <c r="M41" s="170">
        <v>0</v>
      </c>
      <c r="N41" s="170">
        <v>0</v>
      </c>
      <c r="O41" s="170">
        <v>0</v>
      </c>
      <c r="P41" s="170">
        <v>0</v>
      </c>
      <c r="Q41" s="170">
        <v>-69238</v>
      </c>
      <c r="R41" s="170">
        <v>-78</v>
      </c>
      <c r="S41" s="170">
        <v>0</v>
      </c>
      <c r="T41" s="170">
        <v>0</v>
      </c>
      <c r="U41" s="170">
        <v>-27358</v>
      </c>
      <c r="V41" s="170">
        <v>-30082</v>
      </c>
      <c r="W41" s="170">
        <v>-108173</v>
      </c>
      <c r="X41" s="170">
        <v>3843</v>
      </c>
      <c r="Y41" s="170">
        <v>0</v>
      </c>
      <c r="Z41" s="170">
        <v>0</v>
      </c>
      <c r="AA41" s="170">
        <v>0</v>
      </c>
      <c r="AB41" s="170">
        <v>0</v>
      </c>
      <c r="AC41" s="170">
        <v>0</v>
      </c>
      <c r="AD41" s="170">
        <v>0</v>
      </c>
      <c r="AE41" s="170">
        <v>-231086</v>
      </c>
    </row>
    <row r="42" spans="1:31" ht="13.8" x14ac:dyDescent="0.25">
      <c r="A42" s="163" t="s">
        <v>181</v>
      </c>
      <c r="B42" s="163" t="s">
        <v>174</v>
      </c>
      <c r="C42" s="164">
        <v>45473</v>
      </c>
      <c r="D42" s="170">
        <v>0</v>
      </c>
      <c r="E42" s="170">
        <v>0</v>
      </c>
      <c r="F42" s="170">
        <v>0</v>
      </c>
      <c r="G42" s="170">
        <v>0</v>
      </c>
      <c r="H42" s="170">
        <v>0</v>
      </c>
      <c r="I42" s="170">
        <v>0</v>
      </c>
      <c r="J42" s="170">
        <v>-20</v>
      </c>
      <c r="K42" s="170">
        <v>0</v>
      </c>
      <c r="L42" s="170">
        <v>0</v>
      </c>
      <c r="M42" s="170">
        <v>0</v>
      </c>
      <c r="N42" s="170">
        <v>0</v>
      </c>
      <c r="O42" s="170">
        <v>0</v>
      </c>
      <c r="P42" s="170">
        <v>0</v>
      </c>
      <c r="Q42" s="170">
        <v>-73164</v>
      </c>
      <c r="R42" s="170">
        <v>-2600</v>
      </c>
      <c r="S42" s="170">
        <v>0</v>
      </c>
      <c r="T42" s="170">
        <v>0</v>
      </c>
      <c r="U42" s="170">
        <v>-23320</v>
      </c>
      <c r="V42" s="170">
        <v>-20869</v>
      </c>
      <c r="W42" s="170">
        <v>0</v>
      </c>
      <c r="X42" s="170">
        <v>11</v>
      </c>
      <c r="Y42" s="170">
        <v>0</v>
      </c>
      <c r="Z42" s="170">
        <v>0</v>
      </c>
      <c r="AA42" s="170">
        <v>0</v>
      </c>
      <c r="AB42" s="170">
        <v>0</v>
      </c>
      <c r="AC42" s="170">
        <v>0</v>
      </c>
      <c r="AD42" s="170">
        <v>0</v>
      </c>
      <c r="AE42" s="170">
        <v>-119962</v>
      </c>
    </row>
    <row r="43" spans="1:31" ht="13.8" x14ac:dyDescent="0.25">
      <c r="A43" s="163" t="s">
        <v>182</v>
      </c>
      <c r="B43" s="163" t="s">
        <v>174</v>
      </c>
      <c r="C43" s="164">
        <v>45473</v>
      </c>
      <c r="D43" s="170">
        <v>0</v>
      </c>
      <c r="E43" s="170">
        <v>0</v>
      </c>
      <c r="F43" s="170">
        <v>0</v>
      </c>
      <c r="G43" s="170">
        <v>0</v>
      </c>
      <c r="H43" s="170">
        <v>0</v>
      </c>
      <c r="I43" s="170">
        <v>0</v>
      </c>
      <c r="J43" s="170">
        <v>-503</v>
      </c>
      <c r="K43" s="170">
        <v>0</v>
      </c>
      <c r="L43" s="170">
        <v>0</v>
      </c>
      <c r="M43" s="170">
        <v>0</v>
      </c>
      <c r="N43" s="170">
        <v>0</v>
      </c>
      <c r="O43" s="170">
        <v>0</v>
      </c>
      <c r="P43" s="170">
        <v>0</v>
      </c>
      <c r="Q43" s="170">
        <v>-60948</v>
      </c>
      <c r="R43" s="170">
        <v>-2600</v>
      </c>
      <c r="S43" s="170">
        <v>0</v>
      </c>
      <c r="T43" s="170">
        <v>0</v>
      </c>
      <c r="U43" s="170">
        <v>-21943</v>
      </c>
      <c r="V43" s="170">
        <v>-18541</v>
      </c>
      <c r="W43" s="170">
        <v>-5350</v>
      </c>
      <c r="X43" s="170">
        <v>310</v>
      </c>
      <c r="Y43" s="170">
        <v>0</v>
      </c>
      <c r="Z43" s="170">
        <v>0</v>
      </c>
      <c r="AA43" s="170">
        <v>0</v>
      </c>
      <c r="AB43" s="170">
        <v>0</v>
      </c>
      <c r="AC43" s="170">
        <v>0</v>
      </c>
      <c r="AD43" s="170">
        <v>0</v>
      </c>
      <c r="AE43" s="170">
        <v>-109575</v>
      </c>
    </row>
    <row r="44" spans="1:31" ht="13.8" x14ac:dyDescent="0.25">
      <c r="A44" s="163" t="s">
        <v>183</v>
      </c>
      <c r="B44" s="163" t="s">
        <v>174</v>
      </c>
      <c r="C44" s="164">
        <v>45473</v>
      </c>
      <c r="D44" s="170">
        <v>0</v>
      </c>
      <c r="E44" s="170">
        <v>0</v>
      </c>
      <c r="F44" s="170">
        <v>0</v>
      </c>
      <c r="G44" s="170">
        <v>0</v>
      </c>
      <c r="H44" s="170">
        <v>0</v>
      </c>
      <c r="I44" s="170">
        <v>0</v>
      </c>
      <c r="J44" s="170">
        <v>0</v>
      </c>
      <c r="K44" s="170">
        <v>0</v>
      </c>
      <c r="L44" s="170">
        <v>0</v>
      </c>
      <c r="M44" s="170">
        <v>0</v>
      </c>
      <c r="N44" s="170">
        <v>0</v>
      </c>
      <c r="O44" s="170">
        <v>0</v>
      </c>
      <c r="P44" s="170">
        <v>0</v>
      </c>
      <c r="Q44" s="170">
        <v>-75996</v>
      </c>
      <c r="R44" s="170">
        <v>0</v>
      </c>
      <c r="S44" s="170">
        <v>0</v>
      </c>
      <c r="T44" s="170">
        <v>0</v>
      </c>
      <c r="U44" s="170">
        <v>-26692</v>
      </c>
      <c r="V44" s="170">
        <v>-24043</v>
      </c>
      <c r="W44" s="170">
        <v>0</v>
      </c>
      <c r="X44" s="170">
        <v>188</v>
      </c>
      <c r="Y44" s="170">
        <v>0</v>
      </c>
      <c r="Z44" s="170">
        <v>0</v>
      </c>
      <c r="AA44" s="170">
        <v>0</v>
      </c>
      <c r="AB44" s="170">
        <v>0</v>
      </c>
      <c r="AC44" s="170">
        <v>0</v>
      </c>
      <c r="AD44" s="170">
        <v>0</v>
      </c>
      <c r="AE44" s="170">
        <v>-126543</v>
      </c>
    </row>
    <row r="45" spans="1:31" ht="13.8" x14ac:dyDescent="0.25">
      <c r="A45" s="163" t="s">
        <v>184</v>
      </c>
      <c r="B45" s="163" t="s">
        <v>174</v>
      </c>
      <c r="C45" s="164">
        <v>45473</v>
      </c>
      <c r="D45" s="170">
        <v>0</v>
      </c>
      <c r="E45" s="170">
        <v>0</v>
      </c>
      <c r="F45" s="170">
        <v>0</v>
      </c>
      <c r="G45" s="170">
        <v>0</v>
      </c>
      <c r="H45" s="170">
        <v>0</v>
      </c>
      <c r="I45" s="170">
        <v>0</v>
      </c>
      <c r="J45" s="170">
        <v>-8226</v>
      </c>
      <c r="K45" s="170">
        <v>0</v>
      </c>
      <c r="L45" s="170">
        <v>0</v>
      </c>
      <c r="M45" s="170">
        <v>0</v>
      </c>
      <c r="N45" s="170">
        <v>0</v>
      </c>
      <c r="O45" s="170">
        <v>0</v>
      </c>
      <c r="P45" s="170">
        <v>0</v>
      </c>
      <c r="Q45" s="170">
        <v>-53252</v>
      </c>
      <c r="R45" s="170">
        <v>0</v>
      </c>
      <c r="S45" s="170">
        <v>0</v>
      </c>
      <c r="T45" s="170">
        <v>0</v>
      </c>
      <c r="U45" s="170">
        <v>-22561</v>
      </c>
      <c r="V45" s="170">
        <v>-32213</v>
      </c>
      <c r="W45" s="170">
        <v>-7443</v>
      </c>
      <c r="X45" s="170">
        <v>4442</v>
      </c>
      <c r="Y45" s="170">
        <v>0</v>
      </c>
      <c r="Z45" s="170">
        <v>0</v>
      </c>
      <c r="AA45" s="170">
        <v>0</v>
      </c>
      <c r="AB45" s="170">
        <v>0</v>
      </c>
      <c r="AC45" s="170">
        <v>0</v>
      </c>
      <c r="AD45" s="170">
        <v>0</v>
      </c>
      <c r="AE45" s="170">
        <v>-119253</v>
      </c>
    </row>
    <row r="46" spans="1:31" ht="13.8" x14ac:dyDescent="0.25">
      <c r="A46" s="163" t="s">
        <v>185</v>
      </c>
      <c r="B46" s="163" t="s">
        <v>174</v>
      </c>
      <c r="C46" s="164">
        <v>45473</v>
      </c>
      <c r="D46" s="170">
        <v>0</v>
      </c>
      <c r="E46" s="170">
        <v>0</v>
      </c>
      <c r="F46" s="170">
        <v>0</v>
      </c>
      <c r="G46" s="170">
        <v>0</v>
      </c>
      <c r="H46" s="170">
        <v>0</v>
      </c>
      <c r="I46" s="170">
        <v>0</v>
      </c>
      <c r="J46" s="170">
        <v>0</v>
      </c>
      <c r="K46" s="170">
        <v>0</v>
      </c>
      <c r="L46" s="170">
        <v>0</v>
      </c>
      <c r="M46" s="170">
        <v>0</v>
      </c>
      <c r="N46" s="170">
        <v>0</v>
      </c>
      <c r="O46" s="170">
        <v>0</v>
      </c>
      <c r="P46" s="170">
        <v>0</v>
      </c>
      <c r="Q46" s="170">
        <v>-66117</v>
      </c>
      <c r="R46" s="170">
        <v>-325</v>
      </c>
      <c r="S46" s="170">
        <v>0</v>
      </c>
      <c r="T46" s="170">
        <v>0</v>
      </c>
      <c r="U46" s="170">
        <v>-22616</v>
      </c>
      <c r="V46" s="170">
        <v>-29660</v>
      </c>
      <c r="W46" s="170">
        <v>-5350</v>
      </c>
      <c r="X46" s="170">
        <v>821</v>
      </c>
      <c r="Y46" s="170">
        <v>0</v>
      </c>
      <c r="Z46" s="170">
        <v>0</v>
      </c>
      <c r="AA46" s="170">
        <v>0</v>
      </c>
      <c r="AB46" s="170">
        <v>0</v>
      </c>
      <c r="AC46" s="170">
        <v>0</v>
      </c>
      <c r="AD46" s="170">
        <v>0</v>
      </c>
      <c r="AE46" s="170">
        <v>-123247</v>
      </c>
    </row>
    <row r="47" spans="1:31" ht="13.8" x14ac:dyDescent="0.25">
      <c r="A47" s="163" t="s">
        <v>186</v>
      </c>
      <c r="B47" s="163" t="s">
        <v>139</v>
      </c>
      <c r="C47" s="164">
        <v>45473</v>
      </c>
      <c r="D47" s="170">
        <v>0</v>
      </c>
      <c r="E47" s="170">
        <v>0</v>
      </c>
      <c r="F47" s="170">
        <v>0</v>
      </c>
      <c r="G47" s="170">
        <v>0</v>
      </c>
      <c r="H47" s="170">
        <v>0</v>
      </c>
      <c r="I47" s="170">
        <v>0</v>
      </c>
      <c r="J47" s="170">
        <v>0</v>
      </c>
      <c r="K47" s="170">
        <v>0</v>
      </c>
      <c r="L47" s="170">
        <v>0</v>
      </c>
      <c r="M47" s="170">
        <v>0</v>
      </c>
      <c r="N47" s="170">
        <v>0</v>
      </c>
      <c r="O47" s="170">
        <v>0</v>
      </c>
      <c r="P47" s="170">
        <v>-1638</v>
      </c>
      <c r="Q47" s="170">
        <v>-765999</v>
      </c>
      <c r="R47" s="170">
        <v>0</v>
      </c>
      <c r="S47" s="170">
        <v>0</v>
      </c>
      <c r="T47" s="170">
        <v>0</v>
      </c>
      <c r="U47" s="170">
        <v>0</v>
      </c>
      <c r="V47" s="170">
        <v>-9264</v>
      </c>
      <c r="W47" s="170">
        <v>0</v>
      </c>
      <c r="X47" s="170">
        <v>0</v>
      </c>
      <c r="Y47" s="170">
        <v>0</v>
      </c>
      <c r="Z47" s="170">
        <v>0</v>
      </c>
      <c r="AA47" s="170">
        <v>0</v>
      </c>
      <c r="AB47" s="170">
        <v>0</v>
      </c>
      <c r="AC47" s="170">
        <v>0</v>
      </c>
      <c r="AD47" s="170">
        <v>0</v>
      </c>
      <c r="AE47" s="170">
        <v>-776901</v>
      </c>
    </row>
    <row r="48" spans="1:31" ht="13.8" x14ac:dyDescent="0.25">
      <c r="A48" s="163" t="s">
        <v>187</v>
      </c>
      <c r="B48" s="163" t="s">
        <v>139</v>
      </c>
      <c r="C48" s="164">
        <v>45473</v>
      </c>
      <c r="D48" s="170">
        <v>0</v>
      </c>
      <c r="E48" s="170">
        <v>0</v>
      </c>
      <c r="F48" s="170">
        <v>0</v>
      </c>
      <c r="G48" s="170">
        <v>0</v>
      </c>
      <c r="H48" s="170">
        <v>0</v>
      </c>
      <c r="I48" s="170">
        <v>0</v>
      </c>
      <c r="J48" s="170">
        <v>0</v>
      </c>
      <c r="K48" s="170">
        <v>0</v>
      </c>
      <c r="L48" s="170">
        <v>0</v>
      </c>
      <c r="M48" s="170">
        <v>0</v>
      </c>
      <c r="N48" s="170">
        <v>0</v>
      </c>
      <c r="O48" s="170">
        <v>0</v>
      </c>
      <c r="P48" s="170">
        <v>-1638</v>
      </c>
      <c r="Q48" s="170">
        <v>-765999</v>
      </c>
      <c r="R48" s="170">
        <v>0</v>
      </c>
      <c r="S48" s="170">
        <v>0</v>
      </c>
      <c r="T48" s="170">
        <v>0</v>
      </c>
      <c r="U48" s="170">
        <v>0</v>
      </c>
      <c r="V48" s="170">
        <v>-9264</v>
      </c>
      <c r="W48" s="170">
        <v>0</v>
      </c>
      <c r="X48" s="170">
        <v>0</v>
      </c>
      <c r="Y48" s="170">
        <v>0</v>
      </c>
      <c r="Z48" s="170">
        <v>0</v>
      </c>
      <c r="AA48" s="170">
        <v>0</v>
      </c>
      <c r="AB48" s="170">
        <v>0</v>
      </c>
      <c r="AC48" s="170">
        <v>0</v>
      </c>
      <c r="AD48" s="170">
        <v>0</v>
      </c>
      <c r="AE48" s="170">
        <v>-776901</v>
      </c>
    </row>
    <row r="49" spans="1:31" ht="13.8" x14ac:dyDescent="0.25">
      <c r="A49" s="163" t="s">
        <v>188</v>
      </c>
      <c r="B49" s="163" t="s">
        <v>189</v>
      </c>
      <c r="C49" s="164">
        <v>45473</v>
      </c>
      <c r="D49" s="170">
        <v>0</v>
      </c>
      <c r="E49" s="170">
        <v>0</v>
      </c>
      <c r="F49" s="170">
        <v>0</v>
      </c>
      <c r="G49" s="170">
        <v>0</v>
      </c>
      <c r="H49" s="170">
        <v>0</v>
      </c>
      <c r="I49" s="170">
        <v>0</v>
      </c>
      <c r="J49" s="170">
        <v>-11525</v>
      </c>
      <c r="K49" s="170">
        <v>0</v>
      </c>
      <c r="L49" s="170">
        <v>0</v>
      </c>
      <c r="M49" s="170">
        <v>-181</v>
      </c>
      <c r="N49" s="170">
        <v>0</v>
      </c>
      <c r="O49" s="170">
        <v>0</v>
      </c>
      <c r="P49" s="170">
        <v>-199</v>
      </c>
      <c r="Q49" s="170">
        <v>-276863</v>
      </c>
      <c r="R49" s="170">
        <v>0</v>
      </c>
      <c r="S49" s="170">
        <v>0</v>
      </c>
      <c r="T49" s="170">
        <v>0</v>
      </c>
      <c r="U49" s="170">
        <v>0</v>
      </c>
      <c r="V49" s="170">
        <v>0</v>
      </c>
      <c r="W49" s="170">
        <v>0</v>
      </c>
      <c r="X49" s="170">
        <v>0</v>
      </c>
      <c r="Y49" s="170">
        <v>0</v>
      </c>
      <c r="Z49" s="170">
        <v>0</v>
      </c>
      <c r="AA49" s="170">
        <v>-6545</v>
      </c>
      <c r="AB49" s="170">
        <v>-9900</v>
      </c>
      <c r="AC49" s="170">
        <v>-1798</v>
      </c>
      <c r="AD49" s="170">
        <v>0</v>
      </c>
      <c r="AE49" s="170">
        <v>-307011</v>
      </c>
    </row>
    <row r="50" spans="1:31" ht="13.8" x14ac:dyDescent="0.25">
      <c r="A50" s="163" t="s">
        <v>190</v>
      </c>
      <c r="B50" s="169"/>
      <c r="C50" s="164">
        <v>45473</v>
      </c>
      <c r="D50" s="170">
        <v>0</v>
      </c>
      <c r="E50" s="170">
        <v>0</v>
      </c>
      <c r="F50" s="170">
        <v>0</v>
      </c>
      <c r="G50" s="170">
        <v>-25199</v>
      </c>
      <c r="H50" s="170">
        <v>0</v>
      </c>
      <c r="I50" s="170">
        <v>0</v>
      </c>
      <c r="J50" s="170">
        <v>-11387</v>
      </c>
      <c r="K50" s="170">
        <v>0</v>
      </c>
      <c r="L50" s="170">
        <v>0</v>
      </c>
      <c r="M50" s="170">
        <v>0</v>
      </c>
      <c r="N50" s="170">
        <v>0</v>
      </c>
      <c r="O50" s="170">
        <v>0</v>
      </c>
      <c r="P50" s="170">
        <v>-3759</v>
      </c>
      <c r="Q50" s="170">
        <v>-153441</v>
      </c>
      <c r="R50" s="170">
        <v>0</v>
      </c>
      <c r="S50" s="170">
        <v>0</v>
      </c>
      <c r="T50" s="170">
        <v>0</v>
      </c>
      <c r="U50" s="170">
        <v>0</v>
      </c>
      <c r="V50" s="170">
        <v>0</v>
      </c>
      <c r="W50" s="170">
        <v>0</v>
      </c>
      <c r="X50" s="170">
        <v>0</v>
      </c>
      <c r="Y50" s="170">
        <v>0</v>
      </c>
      <c r="Z50" s="170">
        <v>0</v>
      </c>
      <c r="AA50" s="170">
        <v>0</v>
      </c>
      <c r="AB50" s="170">
        <v>0</v>
      </c>
      <c r="AC50" s="170">
        <v>0</v>
      </c>
      <c r="AD50" s="170">
        <v>0</v>
      </c>
      <c r="AE50" s="170">
        <v>-193786</v>
      </c>
    </row>
    <row r="51" spans="1:31" ht="13.8" x14ac:dyDescent="0.25">
      <c r="A51" s="163" t="s">
        <v>191</v>
      </c>
      <c r="B51" s="163" t="s">
        <v>139</v>
      </c>
      <c r="C51" s="164">
        <v>45473</v>
      </c>
      <c r="D51" s="170">
        <v>0</v>
      </c>
      <c r="E51" s="170">
        <v>0</v>
      </c>
      <c r="F51" s="170">
        <v>0</v>
      </c>
      <c r="G51" s="170">
        <v>0</v>
      </c>
      <c r="H51" s="170">
        <v>0</v>
      </c>
      <c r="I51" s="170">
        <v>0</v>
      </c>
      <c r="J51" s="170">
        <v>0</v>
      </c>
      <c r="K51" s="170">
        <v>0</v>
      </c>
      <c r="L51" s="170">
        <v>0</v>
      </c>
      <c r="M51" s="170">
        <v>0</v>
      </c>
      <c r="N51" s="170">
        <v>0</v>
      </c>
      <c r="O51" s="170">
        <v>0</v>
      </c>
      <c r="P51" s="170">
        <v>-1638</v>
      </c>
      <c r="Q51" s="170">
        <v>-765999</v>
      </c>
      <c r="R51" s="170">
        <v>0</v>
      </c>
      <c r="S51" s="170">
        <v>0</v>
      </c>
      <c r="T51" s="170">
        <v>0</v>
      </c>
      <c r="U51" s="170">
        <v>0</v>
      </c>
      <c r="V51" s="170">
        <v>-9264</v>
      </c>
      <c r="W51" s="170">
        <v>0</v>
      </c>
      <c r="X51" s="170">
        <v>0</v>
      </c>
      <c r="Y51" s="170">
        <v>0</v>
      </c>
      <c r="Z51" s="170">
        <v>0</v>
      </c>
      <c r="AA51" s="170">
        <v>0</v>
      </c>
      <c r="AB51" s="170">
        <v>0</v>
      </c>
      <c r="AC51" s="170">
        <v>0</v>
      </c>
      <c r="AD51" s="170">
        <v>0</v>
      </c>
      <c r="AE51" s="170">
        <v>-776901</v>
      </c>
    </row>
    <row r="52" spans="1:31" ht="13.8" x14ac:dyDescent="0.25">
      <c r="A52" s="163" t="s">
        <v>192</v>
      </c>
      <c r="B52" s="169"/>
      <c r="C52" s="164">
        <v>45473</v>
      </c>
      <c r="D52" s="170">
        <v>0</v>
      </c>
      <c r="E52" s="170">
        <v>0</v>
      </c>
      <c r="F52" s="170">
        <v>0</v>
      </c>
      <c r="G52" s="170">
        <v>0</v>
      </c>
      <c r="H52" s="170">
        <v>0</v>
      </c>
      <c r="I52" s="170">
        <v>0</v>
      </c>
      <c r="J52" s="170">
        <v>0</v>
      </c>
      <c r="K52" s="170">
        <v>0</v>
      </c>
      <c r="L52" s="170">
        <v>0</v>
      </c>
      <c r="M52" s="170">
        <v>0</v>
      </c>
      <c r="N52" s="170">
        <v>0</v>
      </c>
      <c r="O52" s="170">
        <v>0</v>
      </c>
      <c r="P52" s="170">
        <v>0</v>
      </c>
      <c r="Q52" s="170">
        <v>-464369</v>
      </c>
      <c r="R52" s="170">
        <v>0</v>
      </c>
      <c r="S52" s="170">
        <v>0</v>
      </c>
      <c r="T52" s="170">
        <v>0</v>
      </c>
      <c r="U52" s="170">
        <v>0</v>
      </c>
      <c r="V52" s="170">
        <v>0</v>
      </c>
      <c r="W52" s="170">
        <v>0</v>
      </c>
      <c r="X52" s="170">
        <v>0</v>
      </c>
      <c r="Y52" s="170">
        <v>0</v>
      </c>
      <c r="Z52" s="170">
        <v>0</v>
      </c>
      <c r="AA52" s="170">
        <v>0</v>
      </c>
      <c r="AB52" s="170">
        <v>0</v>
      </c>
      <c r="AC52" s="170">
        <v>0</v>
      </c>
      <c r="AD52" s="170">
        <v>0</v>
      </c>
      <c r="AE52" s="170">
        <v>-464369</v>
      </c>
    </row>
    <row r="53" spans="1:31" ht="13.8" x14ac:dyDescent="0.25">
      <c r="A53" s="163"/>
      <c r="B53" s="169"/>
      <c r="C53" s="164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</row>
    <row r="54" spans="1:31" ht="13.8" x14ac:dyDescent="0.25">
      <c r="A54" s="163" t="s">
        <v>147</v>
      </c>
      <c r="B54" s="169"/>
      <c r="C54" s="164">
        <v>45291</v>
      </c>
      <c r="D54" s="170">
        <v>0</v>
      </c>
      <c r="E54" s="170">
        <v>0</v>
      </c>
      <c r="F54" s="170">
        <v>0</v>
      </c>
      <c r="G54" s="170">
        <v>0</v>
      </c>
      <c r="H54" s="170">
        <v>0</v>
      </c>
      <c r="I54" s="170">
        <v>0</v>
      </c>
      <c r="J54" s="170">
        <v>-1687269</v>
      </c>
      <c r="K54" s="170">
        <v>0</v>
      </c>
      <c r="L54" s="170">
        <v>0</v>
      </c>
      <c r="M54" s="170">
        <v>0</v>
      </c>
      <c r="N54" s="170">
        <v>0</v>
      </c>
      <c r="O54" s="170">
        <v>0</v>
      </c>
      <c r="P54" s="170">
        <v>0</v>
      </c>
      <c r="Q54" s="170">
        <v>-981645</v>
      </c>
      <c r="R54" s="170">
        <v>-6500</v>
      </c>
      <c r="S54" s="170">
        <v>0</v>
      </c>
      <c r="T54" s="170">
        <v>0</v>
      </c>
      <c r="U54" s="170">
        <v>94522</v>
      </c>
      <c r="V54" s="170">
        <v>0</v>
      </c>
      <c r="W54" s="170">
        <v>379374</v>
      </c>
      <c r="X54" s="170">
        <v>0</v>
      </c>
      <c r="Y54" s="170">
        <v>0</v>
      </c>
      <c r="Z54" s="170">
        <v>0</v>
      </c>
      <c r="AA54" s="170">
        <v>0</v>
      </c>
      <c r="AB54" s="170">
        <v>0</v>
      </c>
      <c r="AC54" s="170">
        <v>0</v>
      </c>
      <c r="AD54" s="170">
        <v>0</v>
      </c>
      <c r="AE54" s="170">
        <v>-2201518</v>
      </c>
    </row>
    <row r="55" spans="1:31" ht="13.8" x14ac:dyDescent="0.25">
      <c r="A55" s="163" t="s">
        <v>147</v>
      </c>
      <c r="B55" s="169"/>
      <c r="C55" s="164">
        <v>45473</v>
      </c>
      <c r="D55" s="170">
        <v>0</v>
      </c>
      <c r="E55" s="170">
        <v>0</v>
      </c>
      <c r="F55" s="170">
        <v>0</v>
      </c>
      <c r="G55" s="170">
        <v>0</v>
      </c>
      <c r="H55" s="170">
        <v>0</v>
      </c>
      <c r="I55" s="170">
        <v>0</v>
      </c>
      <c r="J55" s="170">
        <v>-2635438</v>
      </c>
      <c r="K55" s="170">
        <v>0</v>
      </c>
      <c r="L55" s="170">
        <v>0</v>
      </c>
      <c r="M55" s="170">
        <v>0</v>
      </c>
      <c r="N55" s="170">
        <v>0</v>
      </c>
      <c r="O55" s="170">
        <v>0</v>
      </c>
      <c r="P55" s="170">
        <v>0</v>
      </c>
      <c r="Q55" s="170">
        <v>-1269036</v>
      </c>
      <c r="R55" s="170">
        <v>-1300</v>
      </c>
      <c r="S55" s="170">
        <v>0</v>
      </c>
      <c r="T55" s="170">
        <v>0</v>
      </c>
      <c r="U55" s="170">
        <v>97955</v>
      </c>
      <c r="V55" s="170">
        <v>0</v>
      </c>
      <c r="W55" s="170">
        <v>0</v>
      </c>
      <c r="X55" s="170">
        <v>333635</v>
      </c>
      <c r="Y55" s="170">
        <v>0</v>
      </c>
      <c r="Z55" s="170">
        <v>0</v>
      </c>
      <c r="AA55" s="170">
        <v>0</v>
      </c>
      <c r="AB55" s="170">
        <v>0</v>
      </c>
      <c r="AC55" s="170">
        <v>0</v>
      </c>
      <c r="AD55" s="170">
        <v>0</v>
      </c>
      <c r="AE55" s="170">
        <v>-3474184</v>
      </c>
    </row>
    <row r="56" spans="1:31" ht="13.8" x14ac:dyDescent="0.25">
      <c r="A56" s="163" t="s">
        <v>193</v>
      </c>
      <c r="B56" s="169"/>
      <c r="C56" s="164">
        <v>45291</v>
      </c>
      <c r="D56" s="170">
        <v>0</v>
      </c>
      <c r="E56" s="170">
        <v>0</v>
      </c>
      <c r="F56" s="170">
        <v>0</v>
      </c>
      <c r="G56" s="170">
        <v>0</v>
      </c>
      <c r="H56" s="170">
        <v>0</v>
      </c>
      <c r="I56" s="170">
        <v>0</v>
      </c>
      <c r="J56" s="170">
        <v>-8201417</v>
      </c>
      <c r="K56" s="170">
        <v>0</v>
      </c>
      <c r="L56" s="170">
        <v>0</v>
      </c>
      <c r="M56" s="170">
        <v>0</v>
      </c>
      <c r="N56" s="170">
        <v>0</v>
      </c>
      <c r="O56" s="170">
        <v>0</v>
      </c>
      <c r="P56" s="170">
        <v>0</v>
      </c>
      <c r="Q56" s="170">
        <v>0</v>
      </c>
      <c r="R56" s="170">
        <v>0</v>
      </c>
      <c r="S56" s="170">
        <v>0</v>
      </c>
      <c r="T56" s="170">
        <v>0</v>
      </c>
      <c r="U56" s="170">
        <v>0</v>
      </c>
      <c r="V56" s="170">
        <v>0</v>
      </c>
      <c r="W56" s="170">
        <v>0</v>
      </c>
      <c r="X56" s="170">
        <v>0</v>
      </c>
      <c r="Y56" s="170">
        <v>0</v>
      </c>
      <c r="Z56" s="170">
        <v>0</v>
      </c>
      <c r="AA56" s="170">
        <v>0</v>
      </c>
      <c r="AB56" s="170">
        <v>0</v>
      </c>
      <c r="AC56" s="170">
        <v>0</v>
      </c>
      <c r="AD56" s="170">
        <v>0</v>
      </c>
      <c r="AE56" s="170">
        <v>-8201417</v>
      </c>
    </row>
    <row r="57" spans="1:31" ht="13.8" x14ac:dyDescent="0.25">
      <c r="A57" s="163" t="s">
        <v>193</v>
      </c>
      <c r="B57" s="169"/>
      <c r="C57" s="164">
        <v>45473</v>
      </c>
      <c r="D57" s="170">
        <v>0</v>
      </c>
      <c r="E57" s="170">
        <v>0</v>
      </c>
      <c r="F57" s="170">
        <v>0</v>
      </c>
      <c r="G57" s="170">
        <v>0</v>
      </c>
      <c r="H57" s="170">
        <v>0</v>
      </c>
      <c r="I57" s="170">
        <v>0</v>
      </c>
      <c r="J57" s="170">
        <v>-10007529</v>
      </c>
      <c r="K57" s="170">
        <v>0</v>
      </c>
      <c r="L57" s="170">
        <v>0</v>
      </c>
      <c r="M57" s="170">
        <v>0</v>
      </c>
      <c r="N57" s="170">
        <v>0</v>
      </c>
      <c r="O57" s="170">
        <v>0</v>
      </c>
      <c r="P57" s="170">
        <v>0</v>
      </c>
      <c r="Q57" s="170">
        <v>0</v>
      </c>
      <c r="R57" s="170">
        <v>0</v>
      </c>
      <c r="S57" s="170">
        <v>0</v>
      </c>
      <c r="T57" s="170">
        <v>0</v>
      </c>
      <c r="U57" s="170">
        <v>0</v>
      </c>
      <c r="V57" s="170">
        <v>0</v>
      </c>
      <c r="W57" s="170">
        <v>0</v>
      </c>
      <c r="X57" s="170">
        <v>0</v>
      </c>
      <c r="Y57" s="170">
        <v>0</v>
      </c>
      <c r="Z57" s="170">
        <v>0</v>
      </c>
      <c r="AA57" s="170">
        <v>0</v>
      </c>
      <c r="AB57" s="170">
        <v>0</v>
      </c>
      <c r="AC57" s="170">
        <v>0</v>
      </c>
      <c r="AD57" s="170">
        <v>0</v>
      </c>
      <c r="AE57" s="170">
        <v>-10007529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A6036B-F8F4-4FA0-9329-28AD78B921C4}"/>
</file>

<file path=customXml/itemProps2.xml><?xml version="1.0" encoding="utf-8"?>
<ds:datastoreItem xmlns:ds="http://schemas.openxmlformats.org/officeDocument/2006/customXml" ds:itemID="{9FBDBC15-38E4-4F04-B6D4-53FE76BC7DB4}"/>
</file>

<file path=customXml/itemProps3.xml><?xml version="1.0" encoding="utf-8"?>
<ds:datastoreItem xmlns:ds="http://schemas.openxmlformats.org/officeDocument/2006/customXml" ds:itemID="{5FB202A2-AE3B-446A-8DD9-DC07A4FFA0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COST &amp; STATS</vt:lpstr>
      <vt:lpstr>SUM COST &amp; STATS</vt:lpstr>
      <vt:lpstr>SRC</vt:lpstr>
      <vt:lpstr>ALL</vt:lpstr>
      <vt:lpstr>MAX PAYMENT</vt:lpstr>
      <vt:lpstr>Stats</vt:lpstr>
      <vt:lpstr>Revenue</vt:lpstr>
      <vt:lpstr>Offsets</vt:lpstr>
      <vt:lpstr>Unallow &amp; Limits</vt:lpstr>
      <vt:lpstr>Total Expense</vt:lpstr>
      <vt:lpstr>ICF.ID Expense</vt:lpstr>
      <vt:lpstr>'COST &amp; STATS'!Print_Titles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NicoleElizabethMosbaugh</dc:creator>
  <cp:lastModifiedBy>Andrew Johnson</cp:lastModifiedBy>
  <cp:lastPrinted>2021-01-28T22:35:38Z</cp:lastPrinted>
  <dcterms:created xsi:type="dcterms:W3CDTF">2005-12-12T15:06:46Z</dcterms:created>
  <dcterms:modified xsi:type="dcterms:W3CDTF">2025-01-28T15:37:51Z</dcterms:modified>
</cp:coreProperties>
</file>