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C:\Users\mschnet\Downloads\"/>
    </mc:Choice>
  </mc:AlternateContent>
  <xr:revisionPtr revIDLastSave="0" documentId="8_{370F9EED-4231-42CE-B184-FD9E53C3A036}" xr6:coauthVersionLast="47" xr6:coauthVersionMax="47" xr10:uidLastSave="{00000000-0000-0000-0000-000000000000}"/>
  <bookViews>
    <workbookView xWindow="-28920" yWindow="-120" windowWidth="29040" windowHeight="15840" xr2:uid="{ABC6BDCB-77B3-4002-9C5D-ACA9A9D68D2E}"/>
  </bookViews>
  <sheets>
    <sheet name="Non-Flate Rate Change Order" sheetId="1" r:id="rId1"/>
    <sheet name="+15% Change Order Checklist" sheetId="3" r:id="rId2"/>
    <sheet name="Seq #" sheetId="2" r:id="rId3"/>
  </sheets>
  <definedNames>
    <definedName name="_xlnm._FilterDatabase" localSheetId="2" hidden="1">'Seq #'!$A$1:$C$85</definedName>
    <definedName name="ColumnTitle1">#REF!</definedName>
    <definedName name="ColumnTitleRegion2..C9.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8" i="1"/>
  <c r="B29" i="1"/>
  <c r="B30" i="1"/>
  <c r="B31" i="1"/>
  <c r="B32" i="1"/>
  <c r="B33" i="1"/>
  <c r="B34" i="1"/>
  <c r="B35" i="1"/>
  <c r="B36" i="1"/>
  <c r="B37" i="1"/>
  <c r="B38" i="1"/>
  <c r="B39" i="1"/>
  <c r="B26" i="1"/>
  <c r="B10" i="1"/>
  <c r="B11" i="1"/>
  <c r="B12" i="1"/>
  <c r="B13" i="1"/>
  <c r="B14" i="1"/>
  <c r="B15" i="1"/>
  <c r="B16" i="1"/>
  <c r="B17" i="1"/>
  <c r="B18" i="1"/>
  <c r="B19" i="1"/>
  <c r="B20" i="1"/>
  <c r="B21" i="1"/>
  <c r="B22" i="1"/>
  <c r="B9" i="1"/>
  <c r="A88" i="1" l="1"/>
  <c r="A87" i="1"/>
  <c r="A86" i="1"/>
  <c r="A85" i="1"/>
  <c r="A84" i="1"/>
  <c r="A83" i="1"/>
  <c r="A82" i="1"/>
  <c r="A81" i="1"/>
  <c r="A80" i="1"/>
  <c r="A79" i="1"/>
  <c r="A78" i="1"/>
  <c r="A77" i="1"/>
  <c r="A76" i="1"/>
  <c r="A75" i="1"/>
  <c r="A73" i="1"/>
  <c r="A72" i="1"/>
  <c r="A71" i="1"/>
  <c r="A70" i="1"/>
  <c r="A69" i="1"/>
  <c r="A68" i="1"/>
  <c r="A67" i="1"/>
  <c r="A66" i="1"/>
  <c r="A65" i="1"/>
  <c r="A64" i="1"/>
  <c r="A63" i="1"/>
  <c r="A62" i="1"/>
  <c r="A61" i="1"/>
  <c r="A6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2" i="1"/>
  <c r="I22" i="1"/>
  <c r="J21" i="1"/>
  <c r="I21" i="1"/>
  <c r="J20" i="1"/>
  <c r="I20" i="1"/>
  <c r="J19" i="1"/>
  <c r="I19" i="1"/>
  <c r="J18" i="1"/>
  <c r="I18" i="1"/>
  <c r="J17" i="1"/>
  <c r="I17" i="1"/>
  <c r="J16" i="1"/>
  <c r="I16" i="1"/>
  <c r="J15" i="1"/>
  <c r="I15" i="1"/>
  <c r="J14" i="1"/>
  <c r="I14" i="1"/>
  <c r="J13" i="1"/>
  <c r="I13" i="1"/>
  <c r="J12" i="1"/>
  <c r="I12" i="1"/>
  <c r="J11" i="1"/>
  <c r="J10" i="1"/>
  <c r="I10" i="1"/>
  <c r="J9" i="1"/>
  <c r="I9" i="1"/>
  <c r="K34" i="1" l="1"/>
  <c r="K16" i="1"/>
  <c r="K20" i="1"/>
  <c r="K14" i="1"/>
  <c r="K21" i="1"/>
  <c r="K12" i="1"/>
  <c r="K27" i="1"/>
  <c r="K32" i="1"/>
  <c r="K22" i="1"/>
  <c r="K19" i="1"/>
  <c r="K30" i="1"/>
  <c r="K18" i="1"/>
  <c r="K38" i="1"/>
  <c r="K36" i="1"/>
  <c r="K26" i="1"/>
  <c r="K17" i="1"/>
  <c r="J23" i="1"/>
  <c r="I23" i="1"/>
  <c r="K28" i="1"/>
  <c r="K10" i="1"/>
  <c r="K13" i="1"/>
  <c r="K29" i="1"/>
  <c r="K37" i="1"/>
  <c r="K33" i="1"/>
  <c r="K9" i="1"/>
  <c r="J40" i="1"/>
  <c r="K35" i="1"/>
  <c r="K15" i="1"/>
  <c r="K11" i="1"/>
  <c r="K31" i="1"/>
  <c r="K39" i="1"/>
  <c r="I40" i="1"/>
  <c r="F43" i="1" l="1"/>
  <c r="K40" i="1"/>
  <c r="K23" i="1"/>
  <c r="D43" i="1"/>
  <c r="I43" i="1" l="1"/>
  <c r="F45" i="1" l="1"/>
  <c r="I44" i="1" l="1"/>
  <c r="D45" i="1"/>
  <c r="A57" i="1" l="1"/>
  <c r="A55" i="1"/>
  <c r="A53" i="1"/>
  <c r="K43" i="1"/>
  <c r="I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A8" authorId="0" shapeId="0" xr:uid="{7F91347A-4974-4290-99BB-EDC1F6B28725}">
      <text>
        <r>
          <rPr>
            <sz val="9"/>
            <color indexed="81"/>
            <rFont val="Tahoma"/>
            <family val="2"/>
          </rPr>
          <t xml:space="preserve">
Enter Sequence numbers in column A to populate Workitem's</t>
        </r>
      </text>
    </comment>
    <comment ref="A25" authorId="0" shapeId="0" xr:uid="{EA6B697C-41B7-41B9-9DBB-8BD981CECEEC}">
      <text>
        <r>
          <rPr>
            <sz val="9"/>
            <color indexed="81"/>
            <rFont val="Tahoma"/>
            <family val="2"/>
          </rPr>
          <t xml:space="preserve">
Enter Sequence numbers in column A to populate Workitem's</t>
        </r>
      </text>
    </comment>
    <comment ref="A59" authorId="0" shapeId="0" xr:uid="{52BA4601-E9DF-4F3C-A859-EC3BD9913234}">
      <text>
        <r>
          <rPr>
            <sz val="12"/>
            <color indexed="81"/>
            <rFont val="Tahoma"/>
            <family val="2"/>
          </rPr>
          <t xml:space="preserve">Auto-fills from page 1
</t>
        </r>
      </text>
    </comment>
    <comment ref="A74" authorId="0" shapeId="0" xr:uid="{E525423F-A88A-4615-B7B4-B496064767C5}">
      <text>
        <r>
          <rPr>
            <sz val="12"/>
            <color indexed="81"/>
            <rFont val="Tahoma"/>
            <family val="2"/>
          </rPr>
          <t>Auto-fills from page 1</t>
        </r>
        <r>
          <rPr>
            <sz val="9"/>
            <color indexed="81"/>
            <rFont val="Tahoma"/>
            <family val="2"/>
          </rPr>
          <t xml:space="preserve">
</t>
        </r>
      </text>
    </comment>
  </commentList>
</comments>
</file>

<file path=xl/sharedStrings.xml><?xml version="1.0" encoding="utf-8"?>
<sst xmlns="http://schemas.openxmlformats.org/spreadsheetml/2006/main" count="249" uniqueCount="157">
  <si>
    <t>Approval Date:</t>
  </si>
  <si>
    <t>Job #:</t>
  </si>
  <si>
    <t>Client Name:</t>
  </si>
  <si>
    <t>Address, City, Zip:</t>
  </si>
  <si>
    <t>THE PARTIES TO THIS CONTRACT HAVE AGREED TO THE FOLLOWING CHANGES</t>
  </si>
  <si>
    <t>Work ItemsTo Be Added</t>
  </si>
  <si>
    <t>Seq #</t>
  </si>
  <si>
    <t>Material/ Workitem</t>
  </si>
  <si>
    <t>Material     Ea</t>
  </si>
  <si>
    <t>Labor     Ea</t>
  </si>
  <si>
    <t>Qty.</t>
  </si>
  <si>
    <t>Material     Total</t>
  </si>
  <si>
    <t>Labor      Total</t>
  </si>
  <si>
    <t>Total</t>
  </si>
  <si>
    <t>Additional Workitems Subtotal:</t>
  </si>
  <si>
    <t>Work Items To Be Deleted</t>
  </si>
  <si>
    <t>Material Ea</t>
  </si>
  <si>
    <t>Material      Total</t>
  </si>
  <si>
    <t>Deleted Workitems Subtotal:</t>
  </si>
  <si>
    <t xml:space="preserve">Material </t>
  </si>
  <si>
    <t>Labor</t>
  </si>
  <si>
    <t>% of Work Order</t>
  </si>
  <si>
    <t>Change Order Totals</t>
  </si>
  <si>
    <t>Work Order Totals</t>
  </si>
  <si>
    <t>By entering your name below, you acknowledge and agree that this action constitutes your electronic signature, which is legally binding and serves as your official authorization for the purposes of this document.</t>
  </si>
  <si>
    <t>Name of Contractor:</t>
  </si>
  <si>
    <t>Contractor Signature:</t>
  </si>
  <si>
    <t>Date:</t>
  </si>
  <si>
    <t>Coordinator Signature:</t>
  </si>
  <si>
    <t>State Signature:</t>
  </si>
  <si>
    <t xml:space="preserve"> </t>
  </si>
  <si>
    <t>Seq#</t>
  </si>
  <si>
    <t>Work Items to be Added - List Location and Reason for Change</t>
  </si>
  <si>
    <t>ECM</t>
  </si>
  <si>
    <t>Work Items to be Deleted - List Reason for Change</t>
  </si>
  <si>
    <t>Enter Additional Notes Below</t>
  </si>
  <si>
    <t>Plumbing Repair (Gen. H&amp;S Repair) (per job)</t>
  </si>
  <si>
    <t>H</t>
  </si>
  <si>
    <t>Sump Pump (Gen. H&amp;S Repair) (per job)</t>
  </si>
  <si>
    <t>Electrical Repair (Gen. H&amp;S Repair) (per job)</t>
  </si>
  <si>
    <t xml:space="preserve">Moisture/Mold Cleanup (Gen. H&amp;S Repair) (per job) </t>
  </si>
  <si>
    <t>Pest removal (Gen. H&amp;S Repair) (per job)</t>
  </si>
  <si>
    <t>Minor asbestos abatement (Gen H&amp;S Repair) (per job)</t>
  </si>
  <si>
    <t xml:space="preserve">Gas dryer repair/replacement (Gen. H&amp;S Repair) (per job) </t>
  </si>
  <si>
    <t>Gas stove repair/replacement (Gen. H&amp;S Repair) (per job)</t>
  </si>
  <si>
    <t>Elastomeric roof coat</t>
  </si>
  <si>
    <t>R</t>
  </si>
  <si>
    <t>Remove refrigerator 1</t>
  </si>
  <si>
    <t>Remove refrigerator 2</t>
  </si>
  <si>
    <t>U</t>
  </si>
  <si>
    <t>Exchange refrigerator 1</t>
  </si>
  <si>
    <t>Exchange refrigerator 2</t>
  </si>
  <si>
    <t>Remove freezer 1</t>
  </si>
  <si>
    <t>Remove freezer 2</t>
  </si>
  <si>
    <t>Exchange freezer 1</t>
  </si>
  <si>
    <t>Exchange freezer 2</t>
  </si>
  <si>
    <t>Water heater repair (per job)</t>
  </si>
  <si>
    <t>Gas line repair (per job)</t>
  </si>
  <si>
    <t>Furnace repair (per job)</t>
  </si>
  <si>
    <t>Exhaust fan - electrical contractor (each fan)</t>
  </si>
  <si>
    <t>Furnace Venting (per job)</t>
  </si>
  <si>
    <t>F</t>
  </si>
  <si>
    <t>Water Heater Venting (per job)</t>
  </si>
  <si>
    <t>Trip charge - LABOR ONLY</t>
  </si>
  <si>
    <t>Duct Work/Returns - new or replace</t>
  </si>
  <si>
    <t>Duct Work/Returns - repair</t>
  </si>
  <si>
    <t>Heat Pump replacing an electric furnace - utility funds</t>
  </si>
  <si>
    <t>Mini-Split</t>
  </si>
  <si>
    <t>C</t>
  </si>
  <si>
    <t>SEQ</t>
  </si>
  <si>
    <t>Work Item</t>
  </si>
  <si>
    <t>Cost Category</t>
  </si>
  <si>
    <t xml:space="preserve">LP alarm </t>
  </si>
  <si>
    <t>Exhaust fan (ea) - moistures issues (excludes venting)</t>
  </si>
  <si>
    <t xml:space="preserve">Energy recovery ventilator (ERV) </t>
  </si>
  <si>
    <t xml:space="preserve">Transfer grille </t>
  </si>
  <si>
    <t>Foil tape (per job)</t>
  </si>
  <si>
    <t>Dryer vent (exterior kit)</t>
  </si>
  <si>
    <t>Bathroom vent (exterior kit) 4 in.</t>
  </si>
  <si>
    <t>Bathroom vent (exterior kit) 6 in.</t>
  </si>
  <si>
    <t>Kitchen vent (exterior kit)</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</si>
  <si>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</si>
  <si>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</si>
  <si>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</si>
  <si>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</si>
  <si>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</si>
  <si>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</si>
  <si>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</si>
  <si>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</si>
  <si>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4 in. elbows (ea)</t>
  </si>
  <si>
    <t>Water heater replacement - electric (ea) - H&amp;S</t>
  </si>
  <si>
    <t>Heat Pump Water Heater - electric (ea) - H&amp;S</t>
  </si>
  <si>
    <t>Water heater overflow pipe (ea)</t>
  </si>
  <si>
    <t>5 in. elbows (ea)</t>
  </si>
  <si>
    <t>6 in. elbows (ea)</t>
  </si>
  <si>
    <t>Reducer (ea)</t>
  </si>
  <si>
    <t>Clamp (ea)</t>
  </si>
  <si>
    <t>Furnace replacement - 80% (ea) - H&amp;S</t>
  </si>
  <si>
    <t>Furnace replacement - gas/oil - 95%+ (ea) - H&amp;S</t>
  </si>
  <si>
    <t>Furnace replacement - electric (ea) - H&amp;S</t>
  </si>
  <si>
    <t>Electric baseboard heater (ea) - H&amp;S</t>
  </si>
  <si>
    <t>Boiler replacement (ea) - H&amp;S</t>
  </si>
  <si>
    <t>Space heater replacement (ea) - H&amp;S</t>
  </si>
  <si>
    <t>Heat pump replacement (ea) - H&amp;S</t>
  </si>
  <si>
    <t>Furnace replacement - electric - efficiency (ea)</t>
  </si>
  <si>
    <t>Boiler replacement - efficiency (ea)</t>
  </si>
  <si>
    <t>Heat pump replacement - efficiency (ea)</t>
  </si>
  <si>
    <t>Programmable thermostat - Energy Star - (ea)</t>
  </si>
  <si>
    <t>Smart Thermostat (ea) - utility funds only</t>
  </si>
  <si>
    <t>Air Conditioner A-Coil Clean (ea)</t>
  </si>
  <si>
    <t>Water heater replacement - electric (ea) - efficiency</t>
  </si>
  <si>
    <t>Heat Pump Water Heater - electric (ea) - efficiency</t>
  </si>
  <si>
    <t>Furnace tune and clean (ea)</t>
  </si>
  <si>
    <t>Furnace replacement - ECIP (ea)</t>
  </si>
  <si>
    <t>Furnace Replacement - gas/oil - efficiency (ea)</t>
  </si>
  <si>
    <t>Safety check - LABOR ONLY</t>
  </si>
  <si>
    <t>Final safety check - LABOR ONLY</t>
  </si>
  <si>
    <t>Miscellaneous health and safety repair - 2</t>
  </si>
  <si>
    <t>Miscellaneous health and safety repair - 1</t>
  </si>
  <si>
    <t>Water heater replacement -  pv/ dv - NG (ea) - efficiency</t>
  </si>
  <si>
    <t>Water heater replacement -  pv/ dv - LP gas (ea) - H&amp;S</t>
  </si>
  <si>
    <t>Water heater replacement - pv/ dv - NG (ea) - H&amp;S</t>
  </si>
  <si>
    <t>Water heater replacement -  pv/ dv - LP (ea) - efficiency</t>
  </si>
  <si>
    <t>Exhaust fan (ea) - for ASHRAE (excludes venting)</t>
  </si>
  <si>
    <t>Exhaust fan w/light (ea) - for ASHRAE (excludes venting)</t>
  </si>
  <si>
    <t>Kitchen exhaust (ea) - for ASHRAE (excludes venting)</t>
  </si>
  <si>
    <t>Exhaust fan w/light (ea) - moisture issues (excludes venting)</t>
  </si>
  <si>
    <t>Kitchen exhaust (ea) - moisture issues (excludes venting)</t>
  </si>
  <si>
    <t>Subgrantee Change Order Approval Checklist - 15% Overage</t>
  </si>
  <si>
    <t>Iowa Weatherization Program</t>
  </si>
  <si>
    <t>Agency Name:</t>
  </si>
  <si>
    <t>Agency Contact:</t>
  </si>
  <si>
    <t>Phone Number:</t>
  </si>
  <si>
    <t>Job Number:</t>
  </si>
  <si>
    <r>
      <t xml:space="preserve">Requests will </t>
    </r>
    <r>
      <rPr>
        <b/>
        <i/>
        <u/>
        <sz val="12"/>
        <color rgb="FF000000"/>
        <rFont val="Arial"/>
        <family val="2"/>
      </rPr>
      <t>NOT</t>
    </r>
    <r>
      <rPr>
        <sz val="12"/>
        <color rgb="FF000000"/>
        <rFont val="Arial"/>
        <family val="2"/>
      </rPr>
      <t xml:space="preserve"> be approved without </t>
    </r>
    <r>
      <rPr>
        <b/>
        <i/>
        <u/>
        <sz val="12"/>
        <color rgb="FF000000"/>
        <rFont val="Arial"/>
        <family val="2"/>
      </rPr>
      <t>ALL</t>
    </r>
    <r>
      <rPr>
        <sz val="12"/>
        <color rgb="FF000000"/>
        <rFont val="Arial"/>
        <family val="2"/>
      </rPr>
      <t xml:space="preserve"> supporting documentation</t>
    </r>
  </si>
  <si>
    <t>Use (Shift + P) to check the box next to each item below</t>
  </si>
  <si>
    <t>Completed Audit/ Inspection data collection form</t>
  </si>
  <si>
    <t>Original Work Order or bidding documents</t>
  </si>
  <si>
    <t>Completed Change Order Form</t>
  </si>
  <si>
    <t>Pre &amp; Post Input Reports from Waweb</t>
  </si>
  <si>
    <t>Pre &amp; Post Recommended Measures Reports from Waweb</t>
  </si>
  <si>
    <t>Relevant photos (in color and labeled)</t>
  </si>
  <si>
    <t>This completed checklist</t>
  </si>
  <si>
    <t>Please provide any additional clarification or supporting details below.</t>
  </si>
  <si>
    <t>Email requests to:</t>
  </si>
  <si>
    <t>chris.bracy@hhs.iowa.gov</t>
  </si>
  <si>
    <t>alan.ditsworth@hhs.iowa.gov</t>
  </si>
  <si>
    <t>kurt.nicholson@hhs.iowa.gov</t>
  </si>
  <si>
    <t>Agency number, Agency name, Change Order Request, Client last name - job number</t>
  </si>
  <si>
    <t>ex: 02 HACAP Change Order Request Smith-1234-5</t>
  </si>
  <si>
    <t>Revised 06/01/2025</t>
  </si>
  <si>
    <t>Grantee approval is required when a Change Order amount exceeds 15% of the original Work Order.
Approval will be processed within three business days from the date the request is received; however, if additional information is required, approval will be delayed accordingly.</t>
  </si>
  <si>
    <t>Please complete the checklist below to ensure you have attached the required documentation</t>
  </si>
  <si>
    <t>•••••• NOTE - Please use the following format in the email Subject Line ••••••</t>
  </si>
  <si>
    <t>Non-Flat Rate Change Order</t>
  </si>
  <si>
    <r>
      <t xml:space="preserve">NOTE: Approval requirements will Auto-Fill based on the amount of the Change Order in relation to the amount of the original Work Order
</t>
    </r>
    <r>
      <rPr>
        <b/>
        <sz val="10"/>
        <color rgb="FFFF0000"/>
        <rFont val="Arial"/>
        <family val="2"/>
      </rPr>
      <t>• &lt;</t>
    </r>
    <r>
      <rPr>
        <b/>
        <u/>
        <sz val="10"/>
        <color rgb="FFFF0000"/>
        <rFont val="Arial"/>
        <family val="2"/>
      </rPr>
      <t xml:space="preserve"> 10% requires EA/QCI</t>
    </r>
    <r>
      <rPr>
        <b/>
        <sz val="10"/>
        <color rgb="FFFF0000"/>
        <rFont val="Arial"/>
        <family val="2"/>
      </rPr>
      <t xml:space="preserve"> •                         • </t>
    </r>
    <r>
      <rPr>
        <b/>
        <u/>
        <sz val="10"/>
        <color rgb="FFFF0000"/>
        <rFont val="Arial"/>
        <family val="2"/>
      </rPr>
      <t>10.01% to 15% requires Wx Coordinator</t>
    </r>
    <r>
      <rPr>
        <b/>
        <sz val="10"/>
        <color rgb="FFFF0000"/>
        <rFont val="Arial"/>
        <family val="2"/>
      </rPr>
      <t xml:space="preserve"> •                         • &gt;</t>
    </r>
    <r>
      <rPr>
        <b/>
        <u/>
        <sz val="10"/>
        <color rgb="FFFF0000"/>
        <rFont val="Arial"/>
        <family val="2"/>
      </rPr>
      <t xml:space="preserve"> 15% requires State Approval</t>
    </r>
    <r>
      <rPr>
        <b/>
        <sz val="10"/>
        <color rgb="FFFF0000"/>
        <rFont val="Arial"/>
        <family val="2"/>
      </rPr>
      <t xml:space="preserve"> •</t>
    </r>
  </si>
  <si>
    <t>EA/QCI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</si>
</sst>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0.0000"/>
    <numFmt numFmtId="165" formatCode="&quot;$&quot;#,##0.00"/>
    <numFmt numFmtId="166" formatCode="m/d/yy;@"/>
    <numFmt numFmtId="167" formatCode="\$\ 0.00"/>
  </numFmts>
  <fonts count="38" x14ac:knownFonts="1">
    <font>
      <sz val="12"/>
      <color theme="1"/>
      <name val="Arial"/>
      <family val="2"/>
    </font>
    <font>
      <sz val="12"/>
      <color theme="1"/>
      <name val="Arial"/>
      <family val="2"/>
    </font>
    <font>
      <b/>
      <sz val="12"/>
      <color theme="1"/>
      <name val="Arial"/>
      <family val="2"/>
    </font>
    <font>
      <sz val="10"/>
      <color rgb="FF000000"/>
      <name val="Arial"/>
      <family val="2"/>
    </font>
    <font>
      <sz val="11"/>
      <color theme="1"/>
      <name val="Aptos Narrow"/>
      <family val="2"/>
      <scheme val="minor"/>
    </font>
    <font>
      <b/>
      <u/>
      <sz val="16"/>
      <color theme="1"/>
      <name val="Arial"/>
      <family val="2"/>
    </font>
    <font>
      <sz val="16"/>
      <color theme="1"/>
      <name val="Arial"/>
      <family val="2"/>
    </font>
    <font>
      <b/>
      <u/>
      <sz val="12"/>
      <color theme="1"/>
      <name val="Arial"/>
      <family val="2"/>
    </font>
    <font>
      <sz val="10"/>
      <name val="Arial"/>
      <family val="2"/>
    </font>
    <font>
      <sz val="12"/>
      <name val="Arial"/>
      <family val="2"/>
    </font>
    <font>
      <sz val="14"/>
      <color theme="1"/>
      <name val="Arial"/>
      <family val="2"/>
    </font>
    <font>
      <b/>
      <sz val="12"/>
      <name val="Arial"/>
      <family val="2"/>
    </font>
    <font>
      <b/>
      <sz val="11"/>
      <color theme="3"/>
      <name val="Aptos Narrow"/>
      <family val="2"/>
      <scheme val="minor"/>
    </font>
    <font>
      <b/>
      <sz val="14"/>
      <name val="Arial"/>
      <family val="2"/>
    </font>
    <font>
      <sz val="14"/>
      <color theme="1"/>
      <name val="Aptos Narrow"/>
      <family val="2"/>
      <scheme val="minor"/>
    </font>
    <font>
      <b/>
      <sz val="12"/>
      <color theme="1"/>
      <name val="Aptos Narrow"/>
      <family val="2"/>
      <scheme val="minor"/>
    </font>
    <font>
      <sz val="16"/>
      <name val="Arial"/>
      <family val="2"/>
    </font>
    <font>
      <b/>
      <sz val="16"/>
      <color rgb="FFFF0000"/>
      <name val="Arial"/>
      <family val="2"/>
    </font>
    <font>
      <u/>
      <sz val="14"/>
      <color theme="1"/>
      <name val="Aptos Narrow"/>
      <family val="2"/>
      <scheme val="minor"/>
    </font>
    <font>
      <b/>
      <sz val="16"/>
      <name val="Arial"/>
      <family val="2"/>
    </font>
    <font>
      <b/>
      <sz val="16"/>
      <color theme="1"/>
      <name val="Arial"/>
      <family val="2"/>
    </font>
    <font>
      <b/>
      <sz val="12"/>
      <color rgb="FFFF0000"/>
      <name val="Arial"/>
      <family val="2"/>
    </font>
    <font>
      <b/>
      <sz val="10"/>
      <color rgb="FFFF0000"/>
      <name val="Arial"/>
      <family val="2"/>
    </font>
    <font>
      <b/>
      <u/>
      <sz val="10"/>
      <color rgb="FFFF0000"/>
      <name val="Arial"/>
      <family val="2"/>
    </font>
    <font>
      <sz val="14"/>
      <color theme="1"/>
      <name val="Brush Script MT"/>
      <family val="4"/>
    </font>
    <font>
      <sz val="12"/>
      <color theme="1"/>
      <name val="Aptos Narrow"/>
      <family val="2"/>
      <scheme val="minor"/>
    </font>
    <font>
      <sz val="9"/>
      <color indexed="81"/>
      <name val="Tahoma"/>
      <family val="2"/>
    </font>
    <font>
      <sz val="12"/>
      <color indexed="81"/>
      <name val="Tahoma"/>
      <family val="2"/>
    </font>
    <font>
      <u/>
      <sz val="12"/>
      <color theme="10"/>
      <name val="Arial"/>
      <family val="2"/>
    </font>
    <font>
      <b/>
      <sz val="20"/>
      <name val="Arial"/>
      <family val="2"/>
    </font>
    <font>
      <sz val="12"/>
      <color rgb="FF000000"/>
      <name val="Arial"/>
      <family val="2"/>
    </font>
    <font>
      <b/>
      <i/>
      <u/>
      <sz val="12"/>
      <color rgb="FF000000"/>
      <name val="Arial"/>
      <family val="2"/>
    </font>
    <font>
      <b/>
      <sz val="14"/>
      <color theme="1"/>
      <name val="Wingdings 2"/>
      <family val="1"/>
      <charset val="2"/>
    </font>
    <font>
      <b/>
      <u/>
      <sz val="12"/>
      <name val="Arial"/>
      <family val="2"/>
    </font>
    <font>
      <sz val="9"/>
      <name val="Arial"/>
      <family val="2"/>
    </font>
    <font>
      <b/>
      <u/>
      <sz val="10"/>
      <color rgb="FF000000"/>
      <name val="Arial"/>
      <family val="2"/>
    </font>
    <font>
      <b/>
      <sz val="12"/>
      <color rgb="FF000000"/>
      <name val="Arial"/>
      <family val="2"/>
    </font>
    <font>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CECFF"/>
        <bgColor indexed="64"/>
      </patternFill>
    </fill>
    <fill>
      <patternFill patternType="solid">
        <fgColor rgb="FFFEF2EC"/>
        <bgColor indexed="64"/>
      </patternFill>
    </fill>
    <fill>
      <patternFill patternType="solid">
        <fgColor rgb="FFFFFF00"/>
        <bgColor indexed="64"/>
      </patternFill>
    </fill>
    <fill>
      <patternFill patternType="solid">
        <fgColor rgb="FFEAEAEA"/>
        <bgColor indexed="64"/>
      </patternFill>
    </fill>
    <fill>
      <patternFill patternType="solid">
        <fgColor theme="9" tint="0.79998168889431442"/>
        <bgColor indexed="64"/>
      </patternFill>
    </fill>
  </fills>
  <borders count="49">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auto="1"/>
      </right>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right style="double">
        <color rgb="FFFF0000"/>
      </right>
      <top/>
      <bottom style="thin">
        <color theme="0" tint="-0.24994659260841701"/>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theme="1"/>
      </left>
      <right style="thin">
        <color theme="1"/>
      </right>
      <top style="thin">
        <color auto="1"/>
      </top>
      <bottom style="thin">
        <color theme="1"/>
      </bottom>
      <diagonal/>
    </border>
    <border>
      <left/>
      <right style="thin">
        <color auto="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auto="1"/>
      </right>
      <top/>
      <bottom style="thin">
        <color theme="1"/>
      </bottom>
      <diagonal/>
    </border>
    <border>
      <left style="thin">
        <color auto="1"/>
      </left>
      <right style="thin">
        <color auto="1"/>
      </right>
      <top style="medium">
        <color auto="1"/>
      </top>
      <bottom/>
      <diagonal/>
    </border>
    <border>
      <left/>
      <right/>
      <top/>
      <bottom style="thick">
        <color auto="1"/>
      </bottom>
      <diagonal/>
    </border>
    <border>
      <left/>
      <right/>
      <top style="thick">
        <color auto="1"/>
      </top>
      <bottom/>
      <diagonal/>
    </border>
    <border>
      <left/>
      <right/>
      <top style="thin">
        <color indexed="64"/>
      </top>
      <bottom style="thin">
        <color rgb="FF000000"/>
      </bottom>
      <diagonal/>
    </border>
    <border>
      <left/>
      <right/>
      <top/>
      <bottom style="thick">
        <color rgb="FF000000"/>
      </bottom>
      <diagonal/>
    </border>
    <border>
      <left/>
      <right/>
      <top style="thick">
        <color rgb="FF000000"/>
      </top>
      <bottom style="thin">
        <color rgb="FF000000"/>
      </bottom>
      <diagonal/>
    </border>
    <border>
      <left/>
      <right/>
      <top style="thin">
        <color rgb="FF000000"/>
      </top>
      <bottom style="thick">
        <color rgb="FF000000"/>
      </bottom>
      <diagonal/>
    </border>
    <border>
      <left/>
      <right/>
      <top style="thick">
        <color rgb="FF000000"/>
      </top>
      <bottom/>
      <diagonal/>
    </border>
  </borders>
  <cellStyleXfs count="6">
    <xf numFmtId="0" fontId="0" fillId="0" borderId="0"/>
    <xf numFmtId="0" fontId="4" fillId="0" borderId="0"/>
    <xf numFmtId="164" fontId="8" fillId="0" borderId="0"/>
    <xf numFmtId="0" fontId="12" fillId="0" borderId="0" applyNumberFormat="0" applyFill="0" applyBorder="0" applyAlignment="0" applyProtection="0"/>
    <xf numFmtId="44" fontId="4" fillId="0" borderId="0" applyFont="0" applyFill="0" applyBorder="0" applyAlignment="0" applyProtection="0"/>
    <xf numFmtId="0" fontId="28" fillId="0" borderId="0" applyNumberFormat="0" applyFill="0" applyBorder="0" applyAlignment="0" applyProtection="0"/>
  </cellStyleXfs>
  <cellXfs count="192">
    <xf numFmtId="0" fontId="0" fillId="0" borderId="0" xfId="0"/>
    <xf numFmtId="0" fontId="4" fillId="0" borderId="0" xfId="1" applyAlignment="1">
      <alignment vertical="center"/>
    </xf>
    <xf numFmtId="0" fontId="7" fillId="0" borderId="0" xfId="1" applyFont="1" applyAlignment="1">
      <alignment horizontal="center"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xf>
    <xf numFmtId="1" fontId="1" fillId="2" borderId="9" xfId="1" applyNumberFormat="1" applyFont="1" applyFill="1" applyBorder="1" applyAlignment="1" applyProtection="1">
      <alignment horizontal="center" vertical="center"/>
      <protection locked="0"/>
    </xf>
    <xf numFmtId="0" fontId="1" fillId="2" borderId="9" xfId="1" applyFont="1" applyFill="1" applyBorder="1" applyAlignment="1" applyProtection="1">
      <alignment horizontal="center" vertical="center"/>
      <protection locked="0"/>
    </xf>
    <xf numFmtId="8" fontId="1" fillId="0" borderId="9" xfId="1" applyNumberFormat="1" applyFont="1" applyBorder="1" applyAlignment="1">
      <alignment horizontal="center" vertical="center"/>
    </xf>
    <xf numFmtId="8" fontId="10" fillId="0" borderId="10" xfId="1" applyNumberFormat="1" applyFont="1" applyBorder="1" applyAlignment="1">
      <alignment horizontal="center" vertical="center"/>
    </xf>
    <xf numFmtId="0" fontId="2" fillId="4" borderId="9" xfId="1" applyFont="1" applyFill="1" applyBorder="1" applyAlignment="1">
      <alignment horizontal="center" vertical="center"/>
    </xf>
    <xf numFmtId="0" fontId="2" fillId="4" borderId="9" xfId="1" applyFont="1" applyFill="1" applyBorder="1" applyAlignment="1">
      <alignment horizontal="center" vertical="center" wrapText="1"/>
    </xf>
    <xf numFmtId="0" fontId="10" fillId="0" borderId="0" xfId="1" applyFont="1" applyAlignment="1">
      <alignment horizontal="center" vertical="center"/>
    </xf>
    <xf numFmtId="8" fontId="10" fillId="0" borderId="15" xfId="1" applyNumberFormat="1" applyFont="1" applyBorder="1" applyAlignment="1">
      <alignment horizontal="center" vertical="center"/>
    </xf>
    <xf numFmtId="8" fontId="10" fillId="0" borderId="0" xfId="1" applyNumberFormat="1" applyFont="1" applyAlignment="1">
      <alignment horizontal="center" vertical="center"/>
    </xf>
    <xf numFmtId="0" fontId="11" fillId="3" borderId="19" xfId="1" applyFont="1" applyFill="1" applyBorder="1" applyAlignment="1">
      <alignment horizontal="center" vertical="center" wrapText="1"/>
    </xf>
    <xf numFmtId="0" fontId="14" fillId="0" borderId="0" xfId="1" applyFont="1" applyAlignment="1">
      <alignment horizontal="center" vertical="center"/>
    </xf>
    <xf numFmtId="8" fontId="15" fillId="0" borderId="0" xfId="1" applyNumberFormat="1" applyFont="1" applyAlignment="1">
      <alignment horizontal="center" vertical="center"/>
    </xf>
    <xf numFmtId="0" fontId="18" fillId="0" borderId="0" xfId="1" applyFont="1" applyAlignment="1">
      <alignment horizontal="right" vertical="center"/>
    </xf>
    <xf numFmtId="8" fontId="14" fillId="0" borderId="0" xfId="1" applyNumberFormat="1" applyFont="1" applyAlignment="1">
      <alignment horizontal="center" vertical="center"/>
    </xf>
    <xf numFmtId="0" fontId="1" fillId="0" borderId="30" xfId="1" applyFont="1" applyBorder="1" applyAlignment="1">
      <alignment horizontal="right" vertical="center"/>
    </xf>
    <xf numFmtId="0" fontId="10" fillId="0" borderId="0" xfId="1" applyFont="1" applyAlignment="1">
      <alignment vertical="center"/>
    </xf>
    <xf numFmtId="0" fontId="10" fillId="0" borderId="31" xfId="1" applyFont="1" applyBorder="1" applyAlignment="1">
      <alignment vertical="center"/>
    </xf>
    <xf numFmtId="166" fontId="1" fillId="2" borderId="32" xfId="1" applyNumberFormat="1" applyFont="1" applyFill="1" applyBorder="1" applyAlignment="1" applyProtection="1">
      <alignment horizontal="left" vertical="center"/>
      <protection locked="0"/>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1" fillId="0" borderId="34" xfId="1" applyFont="1" applyBorder="1" applyAlignment="1">
      <alignment horizontal="right" vertical="center"/>
    </xf>
    <xf numFmtId="0" fontId="1" fillId="0" borderId="34" xfId="1" applyFont="1" applyBorder="1" applyAlignment="1" applyProtection="1">
      <alignment horizontal="center" vertical="center"/>
      <protection locked="0"/>
    </xf>
    <xf numFmtId="0" fontId="1" fillId="0" borderId="35" xfId="1" applyFont="1" applyBorder="1" applyAlignment="1" applyProtection="1">
      <alignment horizontal="center" vertical="center"/>
      <protection locked="0"/>
    </xf>
    <xf numFmtId="0" fontId="14" fillId="0" borderId="30" xfId="1" applyFont="1" applyBorder="1" applyAlignment="1">
      <alignment horizontal="right" vertical="center"/>
    </xf>
    <xf numFmtId="0" fontId="14" fillId="0" borderId="0" xfId="1" applyFont="1" applyAlignment="1">
      <alignment horizontal="right" vertical="center"/>
    </xf>
    <xf numFmtId="0" fontId="24" fillId="0" borderId="0" xfId="1" applyFont="1" applyAlignment="1">
      <alignment horizontal="center" vertical="center"/>
    </xf>
    <xf numFmtId="0" fontId="14" fillId="0" borderId="0" xfId="1" applyFont="1" applyAlignment="1">
      <alignment vertical="center"/>
    </xf>
    <xf numFmtId="14" fontId="14" fillId="0" borderId="0" xfId="1" applyNumberFormat="1" applyFont="1" applyAlignment="1">
      <alignment horizontal="center" vertical="center"/>
    </xf>
    <xf numFmtId="14" fontId="14" fillId="0" borderId="31" xfId="1" applyNumberFormat="1" applyFont="1" applyBorder="1" applyAlignment="1">
      <alignment horizontal="center" vertical="center"/>
    </xf>
    <xf numFmtId="0" fontId="1" fillId="0" borderId="0" xfId="1" applyFont="1" applyAlignment="1" applyProtection="1">
      <alignment horizontal="center" vertical="center"/>
      <protection locked="0"/>
    </xf>
    <xf numFmtId="0" fontId="1" fillId="0" borderId="31" xfId="1" applyFont="1" applyBorder="1" applyAlignment="1" applyProtection="1">
      <alignment horizontal="center" vertical="center"/>
      <protection locked="0"/>
    </xf>
    <xf numFmtId="166" fontId="1" fillId="2" borderId="35" xfId="1" applyNumberFormat="1" applyFont="1" applyFill="1" applyBorder="1" applyAlignment="1" applyProtection="1">
      <alignment horizontal="left" vertical="center"/>
      <protection locked="0"/>
    </xf>
    <xf numFmtId="0" fontId="1" fillId="0" borderId="0" xfId="1" applyFont="1" applyAlignment="1" applyProtection="1">
      <alignment horizontal="center"/>
      <protection locked="0"/>
    </xf>
    <xf numFmtId="14" fontId="1" fillId="0" borderId="0" xfId="1" applyNumberFormat="1" applyFont="1" applyAlignment="1" applyProtection="1">
      <alignment horizontal="center" vertical="center"/>
      <protection locked="0"/>
    </xf>
    <xf numFmtId="0" fontId="2" fillId="3" borderId="26" xfId="1" applyFont="1" applyFill="1" applyBorder="1" applyAlignment="1">
      <alignment horizontal="center" vertical="center"/>
    </xf>
    <xf numFmtId="0" fontId="25" fillId="0" borderId="0" xfId="1" applyFont="1" applyAlignment="1">
      <alignment vertical="center"/>
    </xf>
    <xf numFmtId="1" fontId="1" fillId="0" borderId="26" xfId="1" applyNumberFormat="1" applyFont="1" applyBorder="1" applyAlignment="1">
      <alignment horizontal="center" vertical="center"/>
    </xf>
    <xf numFmtId="0" fontId="1" fillId="6" borderId="26" xfId="1" applyFont="1" applyFill="1" applyBorder="1" applyAlignment="1" applyProtection="1">
      <alignment horizontal="center" vertical="center"/>
      <protection locked="0"/>
    </xf>
    <xf numFmtId="0" fontId="1" fillId="0" borderId="26" xfId="1" applyFont="1" applyBorder="1" applyAlignment="1">
      <alignment horizontal="center" vertical="center"/>
    </xf>
    <xf numFmtId="0" fontId="2" fillId="4" borderId="26" xfId="1" applyFont="1" applyFill="1" applyBorder="1" applyAlignment="1">
      <alignment horizontal="center" vertical="center"/>
    </xf>
    <xf numFmtId="0" fontId="1" fillId="0" borderId="36" xfId="1" applyFont="1" applyBorder="1" applyAlignment="1">
      <alignment horizontal="center" vertical="center"/>
    </xf>
    <xf numFmtId="0" fontId="1" fillId="0" borderId="9" xfId="1" applyFont="1" applyBorder="1" applyAlignment="1">
      <alignment horizontal="center" vertical="center"/>
    </xf>
    <xf numFmtId="0" fontId="1" fillId="0" borderId="25" xfId="0" applyFont="1" applyBorder="1"/>
    <xf numFmtId="0" fontId="1" fillId="0" borderId="25" xfId="0" applyFont="1" applyBorder="1" applyAlignment="1">
      <alignment horizontal="center"/>
    </xf>
    <xf numFmtId="1" fontId="1" fillId="0" borderId="25"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7" borderId="19" xfId="0" applyFont="1" applyFill="1" applyBorder="1" applyAlignment="1">
      <alignment horizontal="center" vertical="center" wrapText="1"/>
    </xf>
    <xf numFmtId="0" fontId="1" fillId="7" borderId="19" xfId="0" applyFont="1" applyFill="1" applyBorder="1" applyAlignment="1">
      <alignment horizontal="left" vertical="center" wrapText="1"/>
    </xf>
    <xf numFmtId="49" fontId="0" fillId="0" borderId="41" xfId="0" applyNumberFormat="1" applyBorder="1" applyAlignment="1">
      <alignment horizontal="center" vertical="center"/>
    </xf>
    <xf numFmtId="0" fontId="0" fillId="0" borderId="41" xfId="0" applyBorder="1"/>
    <xf numFmtId="0" fontId="0" fillId="0" borderId="41" xfId="0" applyBorder="1" applyAlignment="1">
      <alignment horizontal="center"/>
    </xf>
    <xf numFmtId="49" fontId="0" fillId="0" borderId="25" xfId="0" applyNumberFormat="1" applyBorder="1" applyAlignment="1">
      <alignment horizontal="center" vertical="center"/>
    </xf>
    <xf numFmtId="0" fontId="0" fillId="0" borderId="25" xfId="0" applyBorder="1"/>
    <xf numFmtId="0" fontId="0" fillId="0" borderId="25" xfId="0" applyBorder="1" applyAlignment="1">
      <alignment horizontal="center"/>
    </xf>
    <xf numFmtId="49" fontId="9" fillId="0" borderId="25" xfId="0" applyNumberFormat="1" applyFont="1" applyBorder="1" applyAlignment="1">
      <alignment horizontal="center" vertical="center"/>
    </xf>
    <xf numFmtId="0" fontId="9" fillId="0" borderId="25" xfId="0" applyFont="1" applyBorder="1"/>
    <xf numFmtId="49" fontId="0" fillId="0" borderId="25" xfId="0" applyNumberFormat="1" applyBorder="1" applyAlignment="1">
      <alignment horizontal="center"/>
    </xf>
    <xf numFmtId="165" fontId="9" fillId="2" borderId="9" xfId="2" applyNumberFormat="1" applyFont="1" applyFill="1" applyBorder="1" applyAlignment="1" applyProtection="1">
      <alignment horizontal="center" vertical="center"/>
      <protection locked="0"/>
    </xf>
    <xf numFmtId="0" fontId="0" fillId="0" borderId="0" xfId="0" applyAlignment="1">
      <alignment horizontal="left" vertical="top"/>
    </xf>
    <xf numFmtId="0" fontId="9" fillId="0" borderId="0" xfId="0" applyFont="1" applyAlignment="1">
      <alignment horizontal="center" wrapText="1"/>
    </xf>
    <xf numFmtId="0" fontId="30" fillId="0" borderId="0" xfId="0" applyFont="1" applyAlignment="1">
      <alignment horizontal="center" wrapText="1"/>
    </xf>
    <xf numFmtId="0" fontId="9" fillId="0" borderId="0" xfId="0" applyFont="1" applyAlignment="1">
      <alignment horizontal="right" wrapText="1"/>
    </xf>
    <xf numFmtId="0" fontId="30" fillId="0" borderId="0" xfId="0" applyFont="1" applyAlignment="1">
      <alignment horizontal="right" wrapText="1"/>
    </xf>
    <xf numFmtId="0" fontId="30" fillId="0" borderId="42" xfId="0" applyFont="1" applyBorder="1" applyAlignment="1">
      <alignment horizontal="right" wrapText="1"/>
    </xf>
    <xf numFmtId="0" fontId="30" fillId="0" borderId="42" xfId="0" applyFont="1" applyBorder="1" applyAlignment="1">
      <alignment horizontal="left" wrapText="1"/>
    </xf>
    <xf numFmtId="0" fontId="30" fillId="0" borderId="42" xfId="0" applyFont="1" applyBorder="1" applyAlignment="1">
      <alignment horizontal="center" wrapText="1"/>
    </xf>
    <xf numFmtId="0" fontId="9" fillId="0" borderId="0" xfId="0" applyFont="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167" fontId="30" fillId="0" borderId="0" xfId="0" applyNumberFormat="1" applyFont="1" applyAlignment="1">
      <alignment horizontal="center" vertical="center" shrinkToFit="1"/>
    </xf>
    <xf numFmtId="0" fontId="30" fillId="0" borderId="0" xfId="0" applyFont="1" applyAlignment="1">
      <alignment horizontal="left" vertical="center" wrapText="1"/>
    </xf>
    <xf numFmtId="0" fontId="32" fillId="2" borderId="26" xfId="0" applyFont="1" applyFill="1" applyBorder="1" applyAlignment="1">
      <alignment horizontal="left" wrapText="1"/>
    </xf>
    <xf numFmtId="0" fontId="9" fillId="0" borderId="0" xfId="0" applyFont="1" applyAlignment="1">
      <alignment horizontal="left" vertical="center" wrapText="1"/>
    </xf>
    <xf numFmtId="0" fontId="30" fillId="0" borderId="45" xfId="0" applyFont="1" applyBorder="1" applyAlignment="1">
      <alignment horizontal="left" vertical="center" wrapText="1"/>
    </xf>
    <xf numFmtId="0" fontId="30" fillId="0" borderId="45" xfId="0" applyFont="1" applyBorder="1" applyAlignment="1">
      <alignment horizontal="center" vertical="center"/>
    </xf>
    <xf numFmtId="0" fontId="30" fillId="0" borderId="0" xfId="0" applyFont="1" applyAlignment="1">
      <alignment horizontal="left" vertical="top" wrapText="1" indent="1"/>
    </xf>
    <xf numFmtId="0" fontId="30" fillId="0" borderId="0" xfId="0" applyFont="1" applyAlignment="1">
      <alignment horizontal="left" vertical="top"/>
    </xf>
    <xf numFmtId="0" fontId="28" fillId="0" borderId="0" xfId="5" applyBorder="1" applyAlignment="1">
      <alignment horizontal="center" vertical="center" wrapText="1"/>
    </xf>
    <xf numFmtId="0" fontId="33" fillId="0" borderId="0" xfId="0" applyFont="1" applyAlignment="1">
      <alignment horizontal="center" wrapText="1"/>
    </xf>
    <xf numFmtId="0" fontId="9"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right" vertical="center" wrapText="1"/>
    </xf>
    <xf numFmtId="0" fontId="30" fillId="0" borderId="0" xfId="0" applyFont="1" applyAlignment="1">
      <alignment horizontal="left" vertical="top" wrapText="1"/>
    </xf>
    <xf numFmtId="0" fontId="1" fillId="0" borderId="0" xfId="1" applyFont="1" applyAlignment="1">
      <alignment horizontal="right" vertical="center"/>
    </xf>
    <xf numFmtId="0" fontId="1" fillId="2" borderId="2" xfId="1" applyFont="1" applyFill="1" applyBorder="1" applyAlignment="1">
      <alignment horizontal="left" vertical="center"/>
    </xf>
    <xf numFmtId="0" fontId="1" fillId="0" borderId="1" xfId="1" applyFont="1" applyBorder="1" applyAlignment="1">
      <alignment horizontal="center" vertical="center"/>
    </xf>
    <xf numFmtId="0" fontId="1" fillId="0" borderId="0" xfId="1" applyFont="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7" xfId="1" applyFont="1" applyFill="1" applyBorder="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14" fontId="1" fillId="2" borderId="1" xfId="1" applyNumberFormat="1" applyFont="1" applyFill="1" applyBorder="1" applyAlignment="1" applyProtection="1">
      <alignment horizontal="center" vertical="center"/>
      <protection locked="0"/>
    </xf>
    <xf numFmtId="0" fontId="1" fillId="2" borderId="1" xfId="1" applyFont="1" applyFill="1" applyBorder="1" applyAlignment="1">
      <alignment horizontal="left" vertical="center"/>
    </xf>
    <xf numFmtId="0" fontId="1" fillId="0" borderId="9" xfId="1" applyFont="1" applyBorder="1" applyAlignment="1">
      <alignment horizontal="left" vertical="center" wrapText="1"/>
    </xf>
    <xf numFmtId="0" fontId="1" fillId="0" borderId="9" xfId="1" applyFont="1" applyBorder="1" applyAlignment="1">
      <alignment horizontal="center" vertical="center" wrapText="1"/>
    </xf>
    <xf numFmtId="0" fontId="2" fillId="4" borderId="11" xfId="1" applyFont="1" applyFill="1" applyBorder="1" applyAlignment="1">
      <alignment horizontal="center" vertical="center"/>
    </xf>
    <xf numFmtId="0" fontId="2" fillId="4" borderId="12" xfId="1" applyFont="1" applyFill="1" applyBorder="1" applyAlignment="1">
      <alignment horizontal="center" vertical="center"/>
    </xf>
    <xf numFmtId="0" fontId="2" fillId="4" borderId="13" xfId="1" applyFont="1" applyFill="1" applyBorder="1" applyAlignment="1">
      <alignment horizontal="center" vertical="center"/>
    </xf>
    <xf numFmtId="0" fontId="2" fillId="4" borderId="9" xfId="1" applyFont="1" applyFill="1" applyBorder="1" applyAlignment="1">
      <alignment horizontal="center" vertical="center"/>
    </xf>
    <xf numFmtId="0" fontId="1" fillId="0" borderId="14" xfId="1" applyFont="1" applyBorder="1" applyAlignment="1">
      <alignment horizontal="right" vertical="center"/>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3" fillId="3" borderId="19" xfId="3" applyFont="1" applyFill="1" applyBorder="1" applyAlignment="1">
      <alignment horizontal="center" vertical="center"/>
    </xf>
    <xf numFmtId="0" fontId="13" fillId="3" borderId="19" xfId="1" applyFont="1" applyFill="1" applyBorder="1" applyAlignment="1">
      <alignment horizontal="center" vertical="center" wrapText="1"/>
    </xf>
    <xf numFmtId="0" fontId="13"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165" fontId="19" fillId="0" borderId="22" xfId="1" applyNumberFormat="1" applyFont="1" applyBorder="1" applyAlignment="1">
      <alignment horizontal="center" vertical="center" wrapText="1"/>
    </xf>
    <xf numFmtId="165" fontId="19" fillId="0" borderId="24" xfId="1" applyNumberFormat="1" applyFont="1" applyBorder="1" applyAlignment="1">
      <alignment horizontal="center" vertical="center" wrapText="1"/>
    </xf>
    <xf numFmtId="165" fontId="19" fillId="0" borderId="26" xfId="4" applyNumberFormat="1" applyFont="1" applyFill="1" applyBorder="1" applyAlignment="1">
      <alignment horizontal="center" vertical="center"/>
    </xf>
    <xf numFmtId="44" fontId="19" fillId="0" borderId="26" xfId="4" applyFont="1" applyFill="1" applyBorder="1" applyAlignment="1">
      <alignment horizontal="center" vertical="center"/>
    </xf>
    <xf numFmtId="165" fontId="20" fillId="0" borderId="22" xfId="1" applyNumberFormat="1" applyFont="1" applyBorder="1" applyAlignment="1">
      <alignment horizontal="center" vertical="center"/>
    </xf>
    <xf numFmtId="165" fontId="20" fillId="0" borderId="24" xfId="1" applyNumberFormat="1" applyFont="1" applyBorder="1" applyAlignment="1">
      <alignment horizontal="center" vertical="center"/>
    </xf>
    <xf numFmtId="0" fontId="21" fillId="0" borderId="2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30" xfId="1" applyFont="1" applyBorder="1" applyAlignment="1">
      <alignment horizontal="center" vertical="center" wrapText="1"/>
    </xf>
    <xf numFmtId="0" fontId="21" fillId="0" borderId="0" xfId="1" applyFont="1" applyAlignment="1">
      <alignment horizontal="center" vertical="center" wrapText="1"/>
    </xf>
    <xf numFmtId="0" fontId="21" fillId="0" borderId="31" xfId="1" applyFont="1" applyBorder="1" applyAlignment="1">
      <alignment horizontal="center" vertical="center" wrapText="1"/>
    </xf>
    <xf numFmtId="0" fontId="1" fillId="0" borderId="30" xfId="1" applyFont="1" applyBorder="1" applyAlignment="1">
      <alignment horizontal="right" vertical="center"/>
    </xf>
    <xf numFmtId="0" fontId="1" fillId="2" borderId="1" xfId="1" applyFont="1" applyFill="1" applyBorder="1" applyAlignment="1" applyProtection="1">
      <alignment horizontal="center" vertical="center"/>
      <protection locked="0"/>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4" xfId="1" applyFont="1" applyBorder="1" applyAlignment="1">
      <alignment horizontal="center" vertical="center" wrapText="1"/>
    </xf>
    <xf numFmtId="165" fontId="16" fillId="0" borderId="16" xfId="1" applyNumberFormat="1" applyFont="1" applyBorder="1" applyAlignment="1">
      <alignment horizontal="center" vertical="center" wrapText="1"/>
    </xf>
    <xf numFmtId="165" fontId="16" fillId="0" borderId="18" xfId="1" applyNumberFormat="1" applyFont="1" applyBorder="1" applyAlignment="1">
      <alignment horizontal="center" vertical="center" wrapText="1"/>
    </xf>
    <xf numFmtId="165" fontId="16" fillId="0" borderId="15" xfId="1" applyNumberFormat="1" applyFont="1" applyBorder="1" applyAlignment="1">
      <alignment horizontal="center" vertical="center" wrapText="1"/>
    </xf>
    <xf numFmtId="165" fontId="6" fillId="0" borderId="16" xfId="1" applyNumberFormat="1" applyFont="1" applyBorder="1" applyAlignment="1">
      <alignment horizontal="center" vertical="center"/>
    </xf>
    <xf numFmtId="165" fontId="6" fillId="0" borderId="18" xfId="1" applyNumberFormat="1" applyFont="1" applyBorder="1" applyAlignment="1">
      <alignment horizontal="center" vertical="center"/>
    </xf>
    <xf numFmtId="10" fontId="17" fillId="5" borderId="25" xfId="1" applyNumberFormat="1" applyFont="1" applyFill="1" applyBorder="1" applyAlignment="1">
      <alignment horizontal="center" vertical="center"/>
    </xf>
    <xf numFmtId="10" fontId="17" fillId="5" borderId="15" xfId="1" applyNumberFormat="1" applyFont="1" applyFill="1" applyBorder="1" applyAlignment="1">
      <alignment horizontal="center" vertical="center"/>
    </xf>
    <xf numFmtId="165" fontId="16" fillId="2" borderId="22" xfId="1" applyNumberFormat="1" applyFont="1" applyFill="1" applyBorder="1" applyAlignment="1" applyProtection="1">
      <alignment horizontal="center" vertical="center" wrapText="1"/>
      <protection locked="0"/>
    </xf>
    <xf numFmtId="165" fontId="16" fillId="2" borderId="24" xfId="1" applyNumberFormat="1" applyFont="1" applyFill="1" applyBorder="1" applyAlignment="1" applyProtection="1">
      <alignment horizontal="center" vertical="center" wrapText="1"/>
      <protection locked="0"/>
    </xf>
    <xf numFmtId="165" fontId="16" fillId="2" borderId="26" xfId="1" applyNumberFormat="1" applyFont="1" applyFill="1" applyBorder="1" applyAlignment="1" applyProtection="1">
      <alignment horizontal="center" vertical="center" wrapText="1"/>
      <protection locked="0"/>
    </xf>
    <xf numFmtId="165" fontId="6" fillId="0" borderId="22" xfId="1" applyNumberFormat="1" applyFont="1" applyBorder="1" applyAlignment="1">
      <alignment horizontal="center" vertical="center"/>
    </xf>
    <xf numFmtId="165" fontId="6" fillId="0" borderId="24" xfId="1" applyNumberFormat="1" applyFont="1" applyBorder="1" applyAlignment="1">
      <alignment horizontal="center" vertical="center"/>
    </xf>
    <xf numFmtId="0" fontId="21" fillId="0" borderId="33" xfId="1" applyFont="1" applyBorder="1" applyAlignment="1">
      <alignment horizontal="center" vertical="center" wrapText="1"/>
    </xf>
    <xf numFmtId="0" fontId="21" fillId="0" borderId="34" xfId="1" applyFont="1" applyBorder="1" applyAlignment="1">
      <alignment horizontal="center" vertical="center" wrapText="1"/>
    </xf>
    <xf numFmtId="0" fontId="1" fillId="2" borderId="34" xfId="1" applyFont="1" applyFill="1" applyBorder="1" applyAlignment="1" applyProtection="1">
      <alignment horizontal="center" vertical="center"/>
      <protection locked="0"/>
    </xf>
    <xf numFmtId="0" fontId="2" fillId="3" borderId="26" xfId="1" applyFont="1" applyFill="1" applyBorder="1" applyAlignment="1">
      <alignment horizontal="center" vertical="center"/>
    </xf>
    <xf numFmtId="0" fontId="37" fillId="6" borderId="26" xfId="1" applyFont="1" applyFill="1" applyBorder="1" applyAlignment="1" applyProtection="1">
      <alignment horizontal="left" vertical="center"/>
      <protection locked="0"/>
    </xf>
    <xf numFmtId="0" fontId="2" fillId="0" borderId="30" xfId="1" applyFont="1" applyBorder="1" applyAlignment="1">
      <alignment horizontal="center" vertical="center"/>
    </xf>
    <xf numFmtId="0" fontId="2" fillId="0" borderId="0" xfId="1" applyFont="1" applyAlignment="1">
      <alignment horizontal="center" vertical="center"/>
    </xf>
    <xf numFmtId="0" fontId="2" fillId="4" borderId="26" xfId="1" applyFont="1" applyFill="1" applyBorder="1" applyAlignment="1">
      <alignment horizontal="center" vertical="center"/>
    </xf>
    <xf numFmtId="0" fontId="37" fillId="2" borderId="9" xfId="1" applyFont="1" applyFill="1" applyBorder="1" applyAlignment="1" applyProtection="1">
      <alignment horizontal="left" vertical="center"/>
      <protection locked="0"/>
    </xf>
    <xf numFmtId="0" fontId="37" fillId="2" borderId="36" xfId="1" applyFont="1" applyFill="1" applyBorder="1" applyAlignment="1" applyProtection="1">
      <alignment horizontal="left" vertical="center"/>
      <protection locked="0"/>
    </xf>
    <xf numFmtId="0" fontId="37" fillId="2" borderId="3" xfId="1" applyFont="1" applyFill="1" applyBorder="1" applyAlignment="1" applyProtection="1">
      <alignment vertical="center" wrapText="1"/>
      <protection locked="0"/>
    </xf>
    <xf numFmtId="0" fontId="37" fillId="2" borderId="4" xfId="1" applyFont="1" applyFill="1" applyBorder="1" applyAlignment="1" applyProtection="1">
      <alignment vertical="center" wrapText="1"/>
      <protection locked="0"/>
    </xf>
    <xf numFmtId="0" fontId="37" fillId="2" borderId="37" xfId="1" applyFont="1" applyFill="1" applyBorder="1" applyAlignment="1" applyProtection="1">
      <alignment vertical="center" wrapText="1"/>
      <protection locked="0"/>
    </xf>
    <xf numFmtId="0" fontId="2" fillId="3" borderId="37" xfId="1" applyFont="1" applyFill="1" applyBorder="1" applyAlignment="1">
      <alignment horizontal="center" vertical="center"/>
    </xf>
    <xf numFmtId="0" fontId="37" fillId="2" borderId="38" xfId="1" applyFont="1" applyFill="1" applyBorder="1" applyAlignment="1" applyProtection="1">
      <alignment vertical="center"/>
      <protection locked="0"/>
    </xf>
    <xf numFmtId="0" fontId="37" fillId="2" borderId="39" xfId="1" applyFont="1" applyFill="1" applyBorder="1" applyAlignment="1" applyProtection="1">
      <alignment vertical="center"/>
      <protection locked="0"/>
    </xf>
    <xf numFmtId="0" fontId="37" fillId="2" borderId="40" xfId="1" applyFont="1" applyFill="1" applyBorder="1" applyAlignment="1" applyProtection="1">
      <alignment vertical="center"/>
      <protection locked="0"/>
    </xf>
    <xf numFmtId="0" fontId="37" fillId="2" borderId="3" xfId="1" applyFont="1" applyFill="1" applyBorder="1" applyAlignment="1" applyProtection="1">
      <alignment horizontal="left" vertical="center" wrapText="1"/>
      <protection locked="0"/>
    </xf>
    <xf numFmtId="0" fontId="37" fillId="2" borderId="4" xfId="1" applyFont="1" applyFill="1" applyBorder="1" applyAlignment="1" applyProtection="1">
      <alignment horizontal="left" vertical="center" wrapText="1"/>
      <protection locked="0"/>
    </xf>
    <xf numFmtId="0" fontId="37" fillId="2" borderId="37" xfId="1" applyFont="1" applyFill="1" applyBorder="1" applyAlignment="1" applyProtection="1">
      <alignment horizontal="left" vertical="center" wrapText="1"/>
      <protection locked="0"/>
    </xf>
    <xf numFmtId="0" fontId="28" fillId="0" borderId="0" xfId="5" applyBorder="1" applyAlignment="1">
      <alignment horizontal="left" wrapText="1"/>
    </xf>
    <xf numFmtId="0" fontId="1" fillId="0" borderId="0" xfId="5" applyFont="1" applyBorder="1" applyAlignment="1">
      <alignment horizontal="center" wrapText="1"/>
    </xf>
    <xf numFmtId="0" fontId="36" fillId="0" borderId="0" xfId="0" applyFont="1" applyAlignment="1">
      <alignment horizontal="center" wrapText="1"/>
    </xf>
    <xf numFmtId="0" fontId="34" fillId="0" borderId="42" xfId="0" applyFont="1" applyBorder="1" applyAlignment="1">
      <alignment horizontal="right" wrapText="1" indent="1"/>
    </xf>
    <xf numFmtId="0" fontId="9" fillId="2" borderId="17" xfId="0" applyFont="1" applyFill="1" applyBorder="1" applyAlignment="1">
      <alignment horizontal="center" wrapText="1"/>
    </xf>
    <xf numFmtId="0" fontId="9" fillId="2" borderId="23" xfId="0" applyFont="1" applyFill="1" applyBorder="1" applyAlignment="1">
      <alignment horizontal="center" wrapText="1"/>
    </xf>
    <xf numFmtId="0" fontId="30" fillId="2" borderId="23" xfId="0" applyFont="1" applyFill="1" applyBorder="1" applyAlignment="1">
      <alignment horizontal="left" wrapText="1"/>
    </xf>
    <xf numFmtId="0" fontId="9" fillId="0" borderId="48" xfId="0" applyFont="1" applyBorder="1" applyAlignment="1">
      <alignment horizontal="center" wrapText="1"/>
    </xf>
    <xf numFmtId="0" fontId="9" fillId="0" borderId="0" xfId="0" applyFont="1" applyAlignment="1">
      <alignment horizontal="left" wrapText="1"/>
    </xf>
    <xf numFmtId="0" fontId="9" fillId="0" borderId="0" xfId="0" applyFont="1" applyAlignment="1">
      <alignment horizontal="left" vertical="center" wrapText="1"/>
    </xf>
    <xf numFmtId="0" fontId="9" fillId="0" borderId="46" xfId="0" applyFont="1" applyBorder="1" applyAlignment="1">
      <alignment horizontal="center" vertical="center" wrapText="1"/>
    </xf>
    <xf numFmtId="0" fontId="30" fillId="0" borderId="46" xfId="0" applyFont="1" applyBorder="1" applyAlignment="1">
      <alignment horizontal="center" vertical="center" wrapText="1"/>
    </xf>
    <xf numFmtId="0" fontId="30" fillId="2" borderId="47" xfId="0" applyFont="1" applyFill="1" applyBorder="1" applyAlignment="1">
      <alignment horizontal="left" vertical="top" wrapText="1"/>
    </xf>
    <xf numFmtId="0" fontId="30" fillId="0" borderId="0" xfId="0" applyFont="1" applyAlignment="1">
      <alignment horizontal="center" wrapText="1"/>
    </xf>
    <xf numFmtId="0" fontId="35" fillId="0" borderId="0" xfId="0" applyFont="1" applyAlignment="1">
      <alignment horizontal="center" vertical="top" wrapText="1"/>
    </xf>
    <xf numFmtId="0" fontId="30" fillId="0" borderId="0" xfId="0" applyFont="1" applyAlignment="1">
      <alignment horizontal="left" vertical="center" wrapText="1"/>
    </xf>
    <xf numFmtId="0" fontId="9" fillId="0" borderId="0" xfId="0" applyFont="1" applyAlignment="1">
      <alignment horizontal="right" wrapText="1"/>
    </xf>
    <xf numFmtId="0" fontId="9" fillId="2" borderId="44" xfId="0" applyFont="1" applyFill="1" applyBorder="1" applyAlignment="1">
      <alignment horizontal="center" wrapText="1"/>
    </xf>
    <xf numFmtId="0" fontId="30" fillId="0" borderId="0" xfId="0" applyFont="1" applyAlignment="1">
      <alignment horizontal="center" vertical="center" wrapText="1"/>
    </xf>
    <xf numFmtId="0" fontId="29" fillId="0" borderId="0" xfId="0" applyFont="1" applyAlignment="1">
      <alignment horizontal="center" vertical="top" wrapText="1"/>
    </xf>
    <xf numFmtId="0" fontId="9" fillId="0" borderId="0" xfId="0" applyFont="1" applyAlignment="1">
      <alignment horizontal="center" wrapText="1"/>
    </xf>
    <xf numFmtId="0" fontId="9" fillId="0" borderId="42" xfId="0" applyFont="1" applyBorder="1" applyAlignment="1">
      <alignment horizontal="center" vertical="top" wrapText="1"/>
    </xf>
    <xf numFmtId="0" fontId="9" fillId="0" borderId="43" xfId="0" applyFont="1" applyBorder="1" applyAlignment="1">
      <alignment horizontal="center" vertical="top" wrapText="1"/>
    </xf>
  </cellXfs>
  <cellStyles count="6">
    <cellStyle name="Currency 2" xfId="4" xr:uid="{FB779C67-34D2-4D53-8D0F-4DF79300EB7F}"/>
    <cellStyle name="Heading 4 2" xfId="3" xr:uid="{AFB588DA-BA97-43D1-B41F-575D949CF27A}"/>
    <cellStyle name="Hyperlink" xfId="5" builtinId="8"/>
    <cellStyle name="Normal" xfId="0" builtinId="0"/>
    <cellStyle name="Normal 2" xfId="2" xr:uid="{F8D2B777-F504-4BE1-9E3B-4CAE1B33DB6D}"/>
    <cellStyle name="Normal 3" xfId="1" xr:uid="{7BFBBD7C-159D-4933-A432-99AD2783FCAE}"/>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1595235</xdr:colOff>
      <xdr:row>52</xdr:row>
      <xdr:rowOff>386782</xdr:rowOff>
    </xdr:from>
    <xdr:to>
      <xdr:col>3</xdr:col>
      <xdr:colOff>1600357</xdr:colOff>
      <xdr:row>52</xdr:row>
      <xdr:rowOff>386782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48DD8406-637B-47BE-BAA8-0A0ADB426D99}"/>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twoCellAnchor>
  <xdr:oneCellAnchor>
    <xdr:from>
      <xdr:col>3</xdr:col>
      <xdr:colOff>1595235</xdr:colOff>
      <xdr:row>54</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3" name="Ink 2">
              <a:extLst>
                <a:ext uri="{FF2B5EF4-FFF2-40B4-BE49-F238E27FC236}">
                  <a16:creationId xmlns:a16="http://schemas.microsoft.com/office/drawing/2014/main" id="{B1F18EA8-637B-4D16-9B60-B279F26F76F8}"/>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xdr:oneCellAnchor>
    <xdr:from>
      <xdr:col>3</xdr:col>
      <xdr:colOff>1595235</xdr:colOff>
      <xdr:row>56</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4" name="Ink 3">
              <a:extLst>
                <a:ext uri="{FF2B5EF4-FFF2-40B4-BE49-F238E27FC236}">
                  <a16:creationId xmlns:a16="http://schemas.microsoft.com/office/drawing/2014/main" id="{F7AE4F6A-FF33-49C7-BE0A-0FFD1BCCE506}"/>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10</xdr:col>
          <xdr:colOff>85725</xdr:colOff>
          <xdr:row>3</xdr:row>
          <xdr:rowOff>200025</xdr:rowOff>
        </xdr:from>
        <xdr:to>
          <xdr:col>10</xdr:col>
          <xdr:colOff>647700</xdr:colOff>
          <xdr:row>5</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xdr:row>
          <xdr:rowOff>190500</xdr:rowOff>
        </xdr:from>
        <xdr:to>
          <xdr:col>11</xdr:col>
          <xdr:colOff>190500</xdr:colOff>
          <xdr:row>5</xdr:row>
          <xdr:rowOff>104775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Unhide Rows</a:t>
              </a:r>
            </a:p>
          </xdr:txBody>
        </xdr:sp>
        <xdr:clientData fPrintsWithSheet="0"/>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9T17:06:58.270"/>
    </inkml:context>
    <inkml:brush xml:id="br0">
      <inkml:brushProperty name="width" value="0.035" units="cm"/>
      <inkml:brushProperty name="height" value="0.035" units="cm"/>
    </inkml:brush>
  </inkml:definitions>
  <inkml:trace contextRef="#ctx0" brushRef="#br0">0 1 0 0 0,'0'0'3656'0'0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9T17:06:58.271"/>
    </inkml:context>
    <inkml:brush xml:id="br0">
      <inkml:brushProperty name="width" value="0.035" units="cm"/>
      <inkml:brushProperty name="height" value="0.035" units="cm"/>
    </inkml:brush>
  </inkml:definitions>
  <inkml:trace contextRef="#ctx0" brushRef="#br0">0 1 0 0 0,'0'0'3656'0'0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9T17:06:58.272"/>
    </inkml:context>
    <inkml:brush xml:id="br0">
      <inkml:brushProperty name="width" value="0.035" units="cm"/>
      <inkml:brushProperty name="height" value="0.035" units="cm"/>
    </inkml:brush>
  </inkml:definitions>
  <inkml:trace contextRef="#ctx0" brushRef="#br0">0 1 0 0 0,'0'0'3656'0'0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mailto:kurt.nicholson@hhs.iowa.gov" TargetMode="External"/><Relationship Id="rId2" Type="http://schemas.openxmlformats.org/officeDocument/2006/relationships/hyperlink" Target="mailto:%20alan.ditsworth@hhs.iowa.gov" TargetMode="External"/><Relationship Id="rId1" Type="http://schemas.openxmlformats.org/officeDocument/2006/relationships/hyperlink" Target="mailto:chris.bracy@hhs.iow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2AC2-C11E-4491-BB2C-3C96B4A8509E}">
  <sheetPr codeName="Sheet2">
    <tabColor theme="5"/>
    <pageSetUpPr fitToPage="1"/>
  </sheetPr>
  <dimension ref="A1:Q102"/>
  <sheetViews>
    <sheetView showGridLines="0" showZeros="0" tabSelected="1" zoomScaleNormal="100" workbookViewId="0">
      <selection activeCell="A9" sqref="A9"/>
    </sheetView>
  </sheetViews>
  <sheetFormatPr defaultColWidth="7.5546875" defaultRowHeight="15" x14ac:dyDescent="0.2"/>
  <cols>
    <col min="1" max="1" width="9.21875" style="1" customWidth="1"/>
    <col min="2" max="2" width="10.21875" style="1" customWidth="1"/>
    <col min="3" max="3" width="8.6640625" style="1" customWidth="1"/>
    <col min="4" max="4" width="22.21875" style="1" customWidth="1"/>
    <col min="5" max="5" width="7.5546875" style="1" customWidth="1"/>
    <col min="6" max="7" width="9.6640625" style="1" customWidth="1"/>
    <col min="8" max="8" width="6.88671875" style="1" customWidth="1"/>
    <col min="9" max="9" width="12.109375" style="1" customWidth="1"/>
    <col min="10" max="10" width="12.21875" style="1" customWidth="1"/>
    <col min="11" max="11" width="12.88671875" style="1" customWidth="1"/>
    <col min="12" max="16384" width="7.5546875" style="1"/>
  </cols>
  <sheetData>
    <row r="1" spans="1:11" ht="19.899999999999999" customHeight="1" x14ac:dyDescent="0.2">
      <c r="A1" s="102" t="s">
        <v>154</v>
      </c>
      <c r="B1" s="103"/>
      <c r="C1" s="103"/>
      <c r="D1" s="103"/>
      <c r="E1" s="103"/>
      <c r="F1" s="103"/>
      <c r="G1" s="103"/>
      <c r="H1" s="103"/>
      <c r="I1" s="103"/>
      <c r="J1" s="103"/>
      <c r="K1" s="103"/>
    </row>
    <row r="2" spans="1:11" ht="4.1500000000000004" customHeight="1" x14ac:dyDescent="0.2">
      <c r="A2" s="2"/>
      <c r="B2" s="3"/>
      <c r="C2" s="3"/>
      <c r="D2" s="3"/>
      <c r="E2" s="3"/>
      <c r="F2" s="3"/>
      <c r="G2" s="3"/>
      <c r="H2" s="3"/>
      <c r="I2" s="3"/>
      <c r="J2" s="3"/>
      <c r="K2" s="3"/>
    </row>
    <row r="3" spans="1:11" ht="20.65" customHeight="1" x14ac:dyDescent="0.2">
      <c r="A3" s="94" t="s">
        <v>0</v>
      </c>
      <c r="B3" s="94"/>
      <c r="C3" s="104"/>
      <c r="D3" s="104"/>
      <c r="E3" s="5"/>
      <c r="F3" s="5"/>
      <c r="G3" s="5"/>
      <c r="H3" s="5"/>
      <c r="I3" s="4" t="s">
        <v>1</v>
      </c>
      <c r="J3" s="105"/>
      <c r="K3" s="105"/>
    </row>
    <row r="4" spans="1:11" ht="20.65" customHeight="1" x14ac:dyDescent="0.2">
      <c r="A4" s="94" t="s">
        <v>2</v>
      </c>
      <c r="B4" s="94"/>
      <c r="C4" s="105"/>
      <c r="D4" s="105"/>
      <c r="E4" s="105"/>
      <c r="F4" s="105"/>
      <c r="G4" s="5"/>
      <c r="H4" s="5"/>
      <c r="I4" s="5"/>
      <c r="J4" s="5"/>
      <c r="K4" s="5"/>
    </row>
    <row r="5" spans="1:11" ht="20.65" customHeight="1" x14ac:dyDescent="0.2">
      <c r="A5" s="94" t="s">
        <v>3</v>
      </c>
      <c r="B5" s="94"/>
      <c r="C5" s="95"/>
      <c r="D5" s="95"/>
      <c r="E5" s="95"/>
      <c r="F5" s="95"/>
      <c r="G5" s="96"/>
      <c r="H5" s="96"/>
      <c r="I5" s="96"/>
      <c r="J5" s="96"/>
      <c r="K5" s="5"/>
    </row>
    <row r="6" spans="1:11" ht="18.600000000000001" customHeight="1" x14ac:dyDescent="0.2">
      <c r="A6" s="97" t="s">
        <v>4</v>
      </c>
      <c r="B6" s="97"/>
      <c r="C6" s="97"/>
      <c r="D6" s="97"/>
      <c r="E6" s="97"/>
      <c r="F6" s="97"/>
      <c r="G6" s="97"/>
      <c r="H6" s="97"/>
      <c r="I6" s="97"/>
      <c r="J6" s="97"/>
      <c r="K6" s="97"/>
    </row>
    <row r="7" spans="1:11" ht="15.75" x14ac:dyDescent="0.2">
      <c r="A7" s="98" t="s">
        <v>5</v>
      </c>
      <c r="B7" s="99"/>
      <c r="C7" s="99"/>
      <c r="D7" s="99"/>
      <c r="E7" s="99"/>
      <c r="F7" s="99"/>
      <c r="G7" s="99"/>
      <c r="H7" s="99"/>
      <c r="I7" s="99"/>
      <c r="J7" s="99"/>
      <c r="K7" s="100"/>
    </row>
    <row r="8" spans="1:11" ht="31.5" x14ac:dyDescent="0.2">
      <c r="A8" s="6" t="s">
        <v>6</v>
      </c>
      <c r="B8" s="101" t="s">
        <v>7</v>
      </c>
      <c r="C8" s="101"/>
      <c r="D8" s="101"/>
      <c r="E8" s="101"/>
      <c r="F8" s="8" t="s">
        <v>8</v>
      </c>
      <c r="G8" s="8" t="s">
        <v>9</v>
      </c>
      <c r="H8" s="7" t="s">
        <v>10</v>
      </c>
      <c r="I8" s="8" t="s">
        <v>11</v>
      </c>
      <c r="J8" s="8" t="s">
        <v>12</v>
      </c>
      <c r="K8" s="9" t="s">
        <v>13</v>
      </c>
    </row>
    <row r="9" spans="1:11" ht="28.15" customHeight="1" x14ac:dyDescent="0.2">
      <c r="A9" s="10"/>
      <c r="B9" s="106" t="str">
        <f>IFERROR(VLOOKUP(A9,'Seq #'!$A$2:$B$150,2,FALSE)," ")</f>
        <v xml:space="preserve"> </v>
      </c>
      <c r="C9" s="106"/>
      <c r="D9" s="106"/>
      <c r="E9" s="106"/>
      <c r="F9" s="68"/>
      <c r="G9" s="68"/>
      <c r="H9" s="11"/>
      <c r="I9" s="12">
        <f>IFERROR($F9*$H9,"")</f>
        <v>0</v>
      </c>
      <c r="J9" s="12">
        <f>IFERROR($G9*$H9,"")</f>
        <v>0</v>
      </c>
      <c r="K9" s="12">
        <f>IFERROR(I9+J9,"")</f>
        <v>0</v>
      </c>
    </row>
    <row r="10" spans="1:11" ht="28.15" customHeight="1" x14ac:dyDescent="0.2">
      <c r="A10" s="11"/>
      <c r="B10" s="106" t="str">
        <f>IFERROR(VLOOKUP(A10,'Seq #'!$A$2:$B$150,2,FALSE)," ")</f>
        <v xml:space="preserve"> </v>
      </c>
      <c r="C10" s="106"/>
      <c r="D10" s="106"/>
      <c r="E10" s="106"/>
      <c r="F10" s="68"/>
      <c r="G10" s="68"/>
      <c r="H10" s="11"/>
      <c r="I10" s="12">
        <f t="shared" ref="I10:I22" si="0">IFERROR($F10*$H10,"")</f>
        <v>0</v>
      </c>
      <c r="J10" s="12">
        <f t="shared" ref="J10:J22" si="1">IFERROR($G10*$H10,"")</f>
        <v>0</v>
      </c>
      <c r="K10" s="12">
        <f t="shared" ref="K10:K22" si="2">IFERROR(I10+J10,"")</f>
        <v>0</v>
      </c>
    </row>
    <row r="11" spans="1:11" ht="28.15" customHeight="1" x14ac:dyDescent="0.2">
      <c r="A11" s="11"/>
      <c r="B11" s="106" t="str">
        <f>IFERROR(VLOOKUP(A11,'Seq #'!$A$2:$B$150,2,FALSE)," ")</f>
        <v xml:space="preserve"> </v>
      </c>
      <c r="C11" s="106"/>
      <c r="D11" s="106"/>
      <c r="E11" s="106"/>
      <c r="F11" s="68"/>
      <c r="G11" s="68"/>
      <c r="H11" s="11"/>
      <c r="I11" s="12"/>
      <c r="J11" s="12">
        <f t="shared" si="1"/>
        <v>0</v>
      </c>
      <c r="K11" s="12">
        <f t="shared" si="2"/>
        <v>0</v>
      </c>
    </row>
    <row r="12" spans="1:11" ht="28.15" customHeight="1" x14ac:dyDescent="0.2">
      <c r="A12" s="11"/>
      <c r="B12" s="106" t="str">
        <f>IFERROR(VLOOKUP(A12,'Seq #'!$A$2:$B$150,2,FALSE)," ")</f>
        <v xml:space="preserve"> </v>
      </c>
      <c r="C12" s="106"/>
      <c r="D12" s="106"/>
      <c r="E12" s="106"/>
      <c r="F12" s="68"/>
      <c r="G12" s="68"/>
      <c r="H12" s="11"/>
      <c r="I12" s="12">
        <f t="shared" si="0"/>
        <v>0</v>
      </c>
      <c r="J12" s="12">
        <f t="shared" si="1"/>
        <v>0</v>
      </c>
      <c r="K12" s="12">
        <f t="shared" si="2"/>
        <v>0</v>
      </c>
    </row>
    <row r="13" spans="1:11" ht="28.15" customHeight="1" x14ac:dyDescent="0.2">
      <c r="A13" s="11"/>
      <c r="B13" s="106" t="str">
        <f>IFERROR(VLOOKUP(A13,'Seq #'!$A$2:$B$150,2,FALSE)," ")</f>
        <v xml:space="preserve"> </v>
      </c>
      <c r="C13" s="106"/>
      <c r="D13" s="106"/>
      <c r="E13" s="106"/>
      <c r="F13" s="68"/>
      <c r="G13" s="68"/>
      <c r="H13" s="11"/>
      <c r="I13" s="12">
        <f t="shared" si="0"/>
        <v>0</v>
      </c>
      <c r="J13" s="12">
        <f t="shared" si="1"/>
        <v>0</v>
      </c>
      <c r="K13" s="12">
        <f t="shared" si="2"/>
        <v>0</v>
      </c>
    </row>
    <row r="14" spans="1:11" ht="28.15" customHeight="1" x14ac:dyDescent="0.2">
      <c r="A14" s="11"/>
      <c r="B14" s="106" t="str">
        <f>IFERROR(VLOOKUP(A14,'Seq #'!$A$2:$B$150,2,FALSE)," ")</f>
        <v xml:space="preserve"> </v>
      </c>
      <c r="C14" s="106"/>
      <c r="D14" s="106"/>
      <c r="E14" s="106"/>
      <c r="F14" s="68"/>
      <c r="G14" s="68"/>
      <c r="H14" s="11"/>
      <c r="I14" s="12">
        <f t="shared" si="0"/>
        <v>0</v>
      </c>
      <c r="J14" s="12">
        <f t="shared" si="1"/>
        <v>0</v>
      </c>
      <c r="K14" s="12">
        <f t="shared" si="2"/>
        <v>0</v>
      </c>
    </row>
    <row r="15" spans="1:11" ht="28.15" customHeight="1" x14ac:dyDescent="0.2">
      <c r="A15" s="11"/>
      <c r="B15" s="106" t="str">
        <f>IFERROR(VLOOKUP(A15,'Seq #'!$A$2:$B$150,2,FALSE)," ")</f>
        <v xml:space="preserve"> </v>
      </c>
      <c r="C15" s="106"/>
      <c r="D15" s="106"/>
      <c r="E15" s="106"/>
      <c r="F15" s="68"/>
      <c r="G15" s="68"/>
      <c r="H15" s="11"/>
      <c r="I15" s="12">
        <f t="shared" si="0"/>
        <v>0</v>
      </c>
      <c r="J15" s="12">
        <f t="shared" si="1"/>
        <v>0</v>
      </c>
      <c r="K15" s="12">
        <f t="shared" si="2"/>
        <v>0</v>
      </c>
    </row>
    <row r="16" spans="1:11" ht="28.15" customHeight="1" x14ac:dyDescent="0.2">
      <c r="A16" s="11"/>
      <c r="B16" s="106" t="str">
        <f>IFERROR(VLOOKUP(A16,'Seq #'!$A$2:$B$150,2,FALSE)," ")</f>
        <v xml:space="preserve"> </v>
      </c>
      <c r="C16" s="106"/>
      <c r="D16" s="106"/>
      <c r="E16" s="106"/>
      <c r="F16" s="68"/>
      <c r="G16" s="68"/>
      <c r="H16" s="11"/>
      <c r="I16" s="12">
        <f t="shared" si="0"/>
        <v>0</v>
      </c>
      <c r="J16" s="12">
        <f t="shared" si="1"/>
        <v>0</v>
      </c>
      <c r="K16" s="12">
        <f t="shared" si="2"/>
        <v>0</v>
      </c>
    </row>
    <row r="17" spans="1:11" ht="28.15" customHeight="1" x14ac:dyDescent="0.2">
      <c r="A17" s="11"/>
      <c r="B17" s="106" t="str">
        <f>IFERROR(VLOOKUP(A17,'Seq #'!$A$2:$B$150,2,FALSE)," ")</f>
        <v xml:space="preserve"> </v>
      </c>
      <c r="C17" s="106"/>
      <c r="D17" s="106"/>
      <c r="E17" s="106"/>
      <c r="F17" s="68"/>
      <c r="G17" s="68"/>
      <c r="H17" s="11"/>
      <c r="I17" s="12">
        <f t="shared" si="0"/>
        <v>0</v>
      </c>
      <c r="J17" s="12">
        <f t="shared" si="1"/>
        <v>0</v>
      </c>
      <c r="K17" s="12">
        <f t="shared" si="2"/>
        <v>0</v>
      </c>
    </row>
    <row r="18" spans="1:11" ht="28.15" customHeight="1" x14ac:dyDescent="0.2">
      <c r="A18" s="11"/>
      <c r="B18" s="106" t="str">
        <f>IFERROR(VLOOKUP(A18,'Seq #'!$A$2:$B$150,2,FALSE)," ")</f>
        <v xml:space="preserve"> </v>
      </c>
      <c r="C18" s="106"/>
      <c r="D18" s="106"/>
      <c r="E18" s="106"/>
      <c r="F18" s="68"/>
      <c r="G18" s="68"/>
      <c r="H18" s="11"/>
      <c r="I18" s="12">
        <f t="shared" si="0"/>
        <v>0</v>
      </c>
      <c r="J18" s="12">
        <f t="shared" si="1"/>
        <v>0</v>
      </c>
      <c r="K18" s="12">
        <f t="shared" si="2"/>
        <v>0</v>
      </c>
    </row>
    <row r="19" spans="1:11" ht="28.15" customHeight="1" x14ac:dyDescent="0.2">
      <c r="A19" s="11"/>
      <c r="B19" s="106" t="str">
        <f>IFERROR(VLOOKUP(A19,'Seq #'!$A$2:$B$150,2,FALSE)," ")</f>
        <v xml:space="preserve"> </v>
      </c>
      <c r="C19" s="106"/>
      <c r="D19" s="106"/>
      <c r="E19" s="106"/>
      <c r="F19" s="68"/>
      <c r="G19" s="68"/>
      <c r="H19" s="11"/>
      <c r="I19" s="12">
        <f t="shared" si="0"/>
        <v>0</v>
      </c>
      <c r="J19" s="12">
        <f t="shared" si="1"/>
        <v>0</v>
      </c>
      <c r="K19" s="12">
        <f t="shared" si="2"/>
        <v>0</v>
      </c>
    </row>
    <row r="20" spans="1:11" ht="28.15" customHeight="1" x14ac:dyDescent="0.2">
      <c r="A20" s="11"/>
      <c r="B20" s="106" t="str">
        <f>IFERROR(VLOOKUP(A20,'Seq #'!$A$2:$B$150,2,FALSE)," ")</f>
        <v xml:space="preserve"> </v>
      </c>
      <c r="C20" s="106"/>
      <c r="D20" s="106"/>
      <c r="E20" s="106"/>
      <c r="F20" s="68"/>
      <c r="G20" s="68"/>
      <c r="H20" s="11"/>
      <c r="I20" s="12">
        <f t="shared" si="0"/>
        <v>0</v>
      </c>
      <c r="J20" s="12">
        <f t="shared" si="1"/>
        <v>0</v>
      </c>
      <c r="K20" s="12">
        <f t="shared" si="2"/>
        <v>0</v>
      </c>
    </row>
    <row r="21" spans="1:11" ht="28.15" customHeight="1" x14ac:dyDescent="0.2">
      <c r="A21" s="11"/>
      <c r="B21" s="106" t="str">
        <f>IFERROR(VLOOKUP(A21,'Seq #'!$A$2:$B$150,2,FALSE)," ")</f>
        <v xml:space="preserve"> </v>
      </c>
      <c r="C21" s="106"/>
      <c r="D21" s="106"/>
      <c r="E21" s="106"/>
      <c r="F21" s="68"/>
      <c r="G21" s="68"/>
      <c r="H21" s="11"/>
      <c r="I21" s="12">
        <f t="shared" si="0"/>
        <v>0</v>
      </c>
      <c r="J21" s="12">
        <f t="shared" si="1"/>
        <v>0</v>
      </c>
      <c r="K21" s="12">
        <f t="shared" si="2"/>
        <v>0</v>
      </c>
    </row>
    <row r="22" spans="1:11" ht="28.15" customHeight="1" x14ac:dyDescent="0.2">
      <c r="A22" s="11"/>
      <c r="B22" s="106" t="str">
        <f>IFERROR(VLOOKUP(A22,'Seq #'!$A$2:$B$150,2,FALSE)," ")</f>
        <v xml:space="preserve"> </v>
      </c>
      <c r="C22" s="106"/>
      <c r="D22" s="106"/>
      <c r="E22" s="106"/>
      <c r="F22" s="68"/>
      <c r="G22" s="68"/>
      <c r="H22" s="11"/>
      <c r="I22" s="12">
        <f t="shared" si="0"/>
        <v>0</v>
      </c>
      <c r="J22" s="12">
        <f t="shared" si="1"/>
        <v>0</v>
      </c>
      <c r="K22" s="12">
        <f t="shared" si="2"/>
        <v>0</v>
      </c>
    </row>
    <row r="23" spans="1:11" ht="25.15" customHeight="1" x14ac:dyDescent="0.2">
      <c r="A23" s="3"/>
      <c r="B23" s="3"/>
      <c r="C23" s="3"/>
      <c r="D23" s="3"/>
      <c r="E23" s="3"/>
      <c r="F23" s="94" t="s">
        <v>14</v>
      </c>
      <c r="G23" s="94"/>
      <c r="H23" s="94"/>
      <c r="I23" s="13">
        <f>SUM(I9:I22)</f>
        <v>0</v>
      </c>
      <c r="J23" s="13">
        <f>SUM(J9:J22)</f>
        <v>0</v>
      </c>
      <c r="K23" s="13">
        <f t="shared" ref="K23" si="3">I23+J23</f>
        <v>0</v>
      </c>
    </row>
    <row r="24" spans="1:11" ht="15.75" x14ac:dyDescent="0.2">
      <c r="A24" s="108" t="s">
        <v>15</v>
      </c>
      <c r="B24" s="109"/>
      <c r="C24" s="109"/>
      <c r="D24" s="109"/>
      <c r="E24" s="109"/>
      <c r="F24" s="109"/>
      <c r="G24" s="109"/>
      <c r="H24" s="109"/>
      <c r="I24" s="109"/>
      <c r="J24" s="109"/>
      <c r="K24" s="110"/>
    </row>
    <row r="25" spans="1:11" ht="31.5" x14ac:dyDescent="0.2">
      <c r="A25" s="14" t="s">
        <v>6</v>
      </c>
      <c r="B25" s="111" t="s">
        <v>7</v>
      </c>
      <c r="C25" s="111"/>
      <c r="D25" s="111"/>
      <c r="E25" s="111"/>
      <c r="F25" s="15" t="s">
        <v>16</v>
      </c>
      <c r="G25" s="15" t="s">
        <v>9</v>
      </c>
      <c r="H25" s="14" t="s">
        <v>10</v>
      </c>
      <c r="I25" s="15" t="s">
        <v>17</v>
      </c>
      <c r="J25" s="15" t="s">
        <v>12</v>
      </c>
      <c r="K25" s="14" t="s">
        <v>13</v>
      </c>
    </row>
    <row r="26" spans="1:11" ht="28.15" customHeight="1" x14ac:dyDescent="0.2">
      <c r="A26" s="10"/>
      <c r="B26" s="107" t="str">
        <f>IFERROR(VLOOKUP(A26,'Seq #'!$A$2:$B$150,2,FALSE)," ")</f>
        <v xml:space="preserve"> </v>
      </c>
      <c r="C26" s="107"/>
      <c r="D26" s="107"/>
      <c r="E26" s="107"/>
      <c r="F26" s="68"/>
      <c r="G26" s="68"/>
      <c r="H26" s="11"/>
      <c r="I26" s="12">
        <f>IFERROR($F26*$H26*(-1),"")</f>
        <v>0</v>
      </c>
      <c r="J26" s="12">
        <f>IFERROR($G26*$H26*(-1),"")</f>
        <v>0</v>
      </c>
      <c r="K26" s="12">
        <f>IFERROR(I26+J26,"")</f>
        <v>0</v>
      </c>
    </row>
    <row r="27" spans="1:11" ht="28.15" customHeight="1" x14ac:dyDescent="0.2">
      <c r="A27" s="11"/>
      <c r="B27" s="107" t="str">
        <f>IFERROR(VLOOKUP(A27,'Seq #'!$A$2:$B$150,2,FALSE)," ")</f>
        <v xml:space="preserve"> </v>
      </c>
      <c r="C27" s="107"/>
      <c r="D27" s="107"/>
      <c r="E27" s="107"/>
      <c r="F27" s="68"/>
      <c r="G27" s="68"/>
      <c r="H27" s="11"/>
      <c r="I27" s="12">
        <f t="shared" ref="I27:I39" si="4">IFERROR($F27*$H27*(-1),"")</f>
        <v>0</v>
      </c>
      <c r="J27" s="12">
        <f t="shared" ref="J27:J39" si="5">IFERROR($G27*$H27*(-1),"")</f>
        <v>0</v>
      </c>
      <c r="K27" s="12">
        <f t="shared" ref="K27:K39" si="6">IFERROR(I27+J27,"")</f>
        <v>0</v>
      </c>
    </row>
    <row r="28" spans="1:11" ht="28.15" customHeight="1" x14ac:dyDescent="0.2">
      <c r="A28" s="11"/>
      <c r="B28" s="107" t="str">
        <f>IFERROR(VLOOKUP(A28,'Seq #'!$A$2:$B$150,2,FALSE)," ")</f>
        <v xml:space="preserve"> </v>
      </c>
      <c r="C28" s="107"/>
      <c r="D28" s="107"/>
      <c r="E28" s="107"/>
      <c r="F28" s="68"/>
      <c r="G28" s="68"/>
      <c r="H28" s="11"/>
      <c r="I28" s="12">
        <f t="shared" si="4"/>
        <v>0</v>
      </c>
      <c r="J28" s="12">
        <f t="shared" si="5"/>
        <v>0</v>
      </c>
      <c r="K28" s="12">
        <f t="shared" si="6"/>
        <v>0</v>
      </c>
    </row>
    <row r="29" spans="1:11" ht="28.15" customHeight="1" x14ac:dyDescent="0.2">
      <c r="A29" s="11"/>
      <c r="B29" s="107" t="str">
        <f>IFERROR(VLOOKUP(A29,'Seq #'!$A$2:$B$150,2,FALSE)," ")</f>
        <v xml:space="preserve"> </v>
      </c>
      <c r="C29" s="107"/>
      <c r="D29" s="107"/>
      <c r="E29" s="107"/>
      <c r="F29" s="68"/>
      <c r="G29" s="68"/>
      <c r="H29" s="11"/>
      <c r="I29" s="12">
        <f t="shared" si="4"/>
        <v>0</v>
      </c>
      <c r="J29" s="12">
        <f t="shared" si="5"/>
        <v>0</v>
      </c>
      <c r="K29" s="12">
        <f t="shared" si="6"/>
        <v>0</v>
      </c>
    </row>
    <row r="30" spans="1:11" ht="28.15" customHeight="1" x14ac:dyDescent="0.2">
      <c r="A30" s="11"/>
      <c r="B30" s="107" t="str">
        <f>IFERROR(VLOOKUP(A30,'Seq #'!$A$2:$B$150,2,FALSE)," ")</f>
        <v xml:space="preserve"> </v>
      </c>
      <c r="C30" s="107"/>
      <c r="D30" s="107"/>
      <c r="E30" s="107"/>
      <c r="F30" s="68"/>
      <c r="G30" s="68"/>
      <c r="H30" s="11"/>
      <c r="I30" s="12">
        <f t="shared" si="4"/>
        <v>0</v>
      </c>
      <c r="J30" s="12">
        <f t="shared" si="5"/>
        <v>0</v>
      </c>
      <c r="K30" s="12">
        <f t="shared" si="6"/>
        <v>0</v>
      </c>
    </row>
    <row r="31" spans="1:11" ht="28.15" customHeight="1" x14ac:dyDescent="0.2">
      <c r="A31" s="11"/>
      <c r="B31" s="107" t="str">
        <f>IFERROR(VLOOKUP(A31,'Seq #'!$A$2:$B$150,2,FALSE)," ")</f>
        <v xml:space="preserve"> </v>
      </c>
      <c r="C31" s="107"/>
      <c r="D31" s="107"/>
      <c r="E31" s="107"/>
      <c r="F31" s="68"/>
      <c r="G31" s="68"/>
      <c r="H31" s="11"/>
      <c r="I31" s="12">
        <f t="shared" si="4"/>
        <v>0</v>
      </c>
      <c r="J31" s="12">
        <f t="shared" si="5"/>
        <v>0</v>
      </c>
      <c r="K31" s="12">
        <f t="shared" si="6"/>
        <v>0</v>
      </c>
    </row>
    <row r="32" spans="1:11" ht="28.15" customHeight="1" x14ac:dyDescent="0.2">
      <c r="A32" s="11"/>
      <c r="B32" s="107" t="str">
        <f>IFERROR(VLOOKUP(A32,'Seq #'!$A$2:$B$150,2,FALSE)," ")</f>
        <v xml:space="preserve"> </v>
      </c>
      <c r="C32" s="107"/>
      <c r="D32" s="107"/>
      <c r="E32" s="107"/>
      <c r="F32" s="68"/>
      <c r="G32" s="68"/>
      <c r="H32" s="11"/>
      <c r="I32" s="12">
        <f t="shared" si="4"/>
        <v>0</v>
      </c>
      <c r="J32" s="12">
        <f t="shared" si="5"/>
        <v>0</v>
      </c>
      <c r="K32" s="12">
        <f t="shared" si="6"/>
        <v>0</v>
      </c>
    </row>
    <row r="33" spans="1:17" ht="28.15" customHeight="1" x14ac:dyDescent="0.2">
      <c r="A33" s="11"/>
      <c r="B33" s="107" t="str">
        <f>IFERROR(VLOOKUP(A33,'Seq #'!$A$2:$B$150,2,FALSE)," ")</f>
        <v xml:space="preserve"> </v>
      </c>
      <c r="C33" s="107"/>
      <c r="D33" s="107"/>
      <c r="E33" s="107"/>
      <c r="F33" s="68"/>
      <c r="G33" s="68"/>
      <c r="H33" s="11"/>
      <c r="I33" s="12">
        <f t="shared" si="4"/>
        <v>0</v>
      </c>
      <c r="J33" s="12">
        <f t="shared" si="5"/>
        <v>0</v>
      </c>
      <c r="K33" s="12">
        <f t="shared" si="6"/>
        <v>0</v>
      </c>
    </row>
    <row r="34" spans="1:17" ht="28.15" customHeight="1" x14ac:dyDescent="0.2">
      <c r="A34" s="11"/>
      <c r="B34" s="107" t="str">
        <f>IFERROR(VLOOKUP(A34,'Seq #'!$A$2:$B$150,2,FALSE)," ")</f>
        <v xml:space="preserve"> </v>
      </c>
      <c r="C34" s="107"/>
      <c r="D34" s="107"/>
      <c r="E34" s="107"/>
      <c r="F34" s="68"/>
      <c r="G34" s="68"/>
      <c r="H34" s="11"/>
      <c r="I34" s="12">
        <f t="shared" si="4"/>
        <v>0</v>
      </c>
      <c r="J34" s="12">
        <f t="shared" si="5"/>
        <v>0</v>
      </c>
      <c r="K34" s="12">
        <f t="shared" si="6"/>
        <v>0</v>
      </c>
    </row>
    <row r="35" spans="1:17" ht="28.15" customHeight="1" x14ac:dyDescent="0.2">
      <c r="A35" s="11"/>
      <c r="B35" s="107" t="str">
        <f>IFERROR(VLOOKUP(A35,'Seq #'!$A$2:$B$150,2,FALSE)," ")</f>
        <v xml:space="preserve"> </v>
      </c>
      <c r="C35" s="107"/>
      <c r="D35" s="107"/>
      <c r="E35" s="107"/>
      <c r="F35" s="68"/>
      <c r="G35" s="68"/>
      <c r="H35" s="11"/>
      <c r="I35" s="12">
        <f t="shared" si="4"/>
        <v>0</v>
      </c>
      <c r="J35" s="12">
        <f t="shared" si="5"/>
        <v>0</v>
      </c>
      <c r="K35" s="12">
        <f t="shared" si="6"/>
        <v>0</v>
      </c>
    </row>
    <row r="36" spans="1:17" ht="28.15" customHeight="1" x14ac:dyDescent="0.2">
      <c r="A36" s="11"/>
      <c r="B36" s="107" t="str">
        <f>IFERROR(VLOOKUP(A36,'Seq #'!$A$2:$B$150,2,FALSE)," ")</f>
        <v xml:space="preserve"> </v>
      </c>
      <c r="C36" s="107"/>
      <c r="D36" s="107"/>
      <c r="E36" s="107"/>
      <c r="F36" s="68"/>
      <c r="G36" s="68"/>
      <c r="H36" s="11"/>
      <c r="I36" s="12">
        <f t="shared" si="4"/>
        <v>0</v>
      </c>
      <c r="J36" s="12">
        <f t="shared" si="5"/>
        <v>0</v>
      </c>
      <c r="K36" s="12">
        <f t="shared" si="6"/>
        <v>0</v>
      </c>
    </row>
    <row r="37" spans="1:17" ht="28.15" customHeight="1" x14ac:dyDescent="0.2">
      <c r="A37" s="11"/>
      <c r="B37" s="107" t="str">
        <f>IFERROR(VLOOKUP(A37,'Seq #'!$A$2:$B$150,2,FALSE)," ")</f>
        <v xml:space="preserve"> </v>
      </c>
      <c r="C37" s="107"/>
      <c r="D37" s="107"/>
      <c r="E37" s="107"/>
      <c r="F37" s="68"/>
      <c r="G37" s="68"/>
      <c r="H37" s="11"/>
      <c r="I37" s="12">
        <f t="shared" si="4"/>
        <v>0</v>
      </c>
      <c r="J37" s="12">
        <f t="shared" si="5"/>
        <v>0</v>
      </c>
      <c r="K37" s="12">
        <f t="shared" si="6"/>
        <v>0</v>
      </c>
    </row>
    <row r="38" spans="1:17" ht="28.15" customHeight="1" x14ac:dyDescent="0.2">
      <c r="A38" s="11"/>
      <c r="B38" s="107" t="str">
        <f>IFERROR(VLOOKUP(A38,'Seq #'!$A$2:$B$150,2,FALSE)," ")</f>
        <v xml:space="preserve"> </v>
      </c>
      <c r="C38" s="107"/>
      <c r="D38" s="107"/>
      <c r="E38" s="107"/>
      <c r="F38" s="68"/>
      <c r="G38" s="68"/>
      <c r="H38" s="11"/>
      <c r="I38" s="12">
        <f t="shared" si="4"/>
        <v>0</v>
      </c>
      <c r="J38" s="12">
        <f t="shared" si="5"/>
        <v>0</v>
      </c>
      <c r="K38" s="12">
        <f t="shared" si="6"/>
        <v>0</v>
      </c>
    </row>
    <row r="39" spans="1:17" ht="28.15" customHeight="1" x14ac:dyDescent="0.2">
      <c r="A39" s="11"/>
      <c r="B39" s="107" t="str">
        <f>IFERROR(VLOOKUP(A39,'Seq #'!$A$2:$B$150,2,FALSE)," ")</f>
        <v xml:space="preserve"> </v>
      </c>
      <c r="C39" s="107"/>
      <c r="D39" s="107"/>
      <c r="E39" s="107"/>
      <c r="F39" s="68"/>
      <c r="G39" s="68"/>
      <c r="H39" s="11"/>
      <c r="I39" s="12">
        <f t="shared" si="4"/>
        <v>0</v>
      </c>
      <c r="J39" s="12">
        <f t="shared" si="5"/>
        <v>0</v>
      </c>
      <c r="K39" s="12">
        <f t="shared" si="6"/>
        <v>0</v>
      </c>
    </row>
    <row r="40" spans="1:17" ht="27.6" customHeight="1" x14ac:dyDescent="0.2">
      <c r="A40" s="16"/>
      <c r="B40" s="16"/>
      <c r="C40" s="16"/>
      <c r="D40" s="16"/>
      <c r="E40" s="94" t="s">
        <v>18</v>
      </c>
      <c r="F40" s="94"/>
      <c r="G40" s="94"/>
      <c r="H40" s="112"/>
      <c r="I40" s="17">
        <f>SUM(I26:I39)</f>
        <v>0</v>
      </c>
      <c r="J40" s="17">
        <f>SUM(J26:J39)</f>
        <v>0</v>
      </c>
      <c r="K40" s="17">
        <f t="shared" ref="K40" si="7">I40+J40</f>
        <v>0</v>
      </c>
    </row>
    <row r="41" spans="1:17" ht="15" customHeight="1" x14ac:dyDescent="0.2">
      <c r="A41" s="16"/>
      <c r="B41" s="16"/>
      <c r="C41" s="16"/>
      <c r="D41" s="16"/>
      <c r="E41" s="4"/>
      <c r="F41" s="4"/>
      <c r="G41" s="4"/>
      <c r="H41" s="4"/>
      <c r="I41" s="18"/>
      <c r="J41" s="18"/>
      <c r="K41" s="18"/>
    </row>
    <row r="42" spans="1:17" ht="30.6" customHeight="1" thickBot="1" x14ac:dyDescent="0.25">
      <c r="A42" s="113"/>
      <c r="B42" s="114"/>
      <c r="C42" s="115"/>
      <c r="D42" s="116" t="s">
        <v>19</v>
      </c>
      <c r="E42" s="116"/>
      <c r="F42" s="117" t="s">
        <v>20</v>
      </c>
      <c r="G42" s="117"/>
      <c r="H42" s="117"/>
      <c r="I42" s="118" t="s">
        <v>13</v>
      </c>
      <c r="J42" s="119"/>
      <c r="K42" s="19" t="s">
        <v>21</v>
      </c>
      <c r="L42" s="20"/>
      <c r="M42" s="20"/>
      <c r="N42" s="20"/>
      <c r="O42" s="21"/>
      <c r="P42" s="21"/>
      <c r="Q42" s="21"/>
    </row>
    <row r="43" spans="1:17" ht="30" customHeight="1" x14ac:dyDescent="0.2">
      <c r="A43" s="134" t="s">
        <v>22</v>
      </c>
      <c r="B43" s="135"/>
      <c r="C43" s="136"/>
      <c r="D43" s="137">
        <f>I23+I40</f>
        <v>0</v>
      </c>
      <c r="E43" s="138"/>
      <c r="F43" s="139">
        <f>J23+J40</f>
        <v>0</v>
      </c>
      <c r="G43" s="139"/>
      <c r="H43" s="139"/>
      <c r="I43" s="140">
        <f>D43+F43</f>
        <v>0</v>
      </c>
      <c r="J43" s="141"/>
      <c r="K43" s="142" t="e">
        <f>I43/I44</f>
        <v>#DIV/0!</v>
      </c>
      <c r="L43" s="22"/>
      <c r="M43" s="22"/>
      <c r="N43" s="22"/>
      <c r="O43" s="23"/>
      <c r="P43" s="23"/>
      <c r="Q43" s="23"/>
    </row>
    <row r="44" spans="1:17" ht="30" customHeight="1" x14ac:dyDescent="0.2">
      <c r="A44" s="134" t="s">
        <v>23</v>
      </c>
      <c r="B44" s="135"/>
      <c r="C44" s="136"/>
      <c r="D44" s="144"/>
      <c r="E44" s="145"/>
      <c r="F44" s="146"/>
      <c r="G44" s="146"/>
      <c r="H44" s="146"/>
      <c r="I44" s="147">
        <f>D44+F44</f>
        <v>0</v>
      </c>
      <c r="J44" s="148"/>
      <c r="K44" s="142"/>
      <c r="L44" s="22"/>
      <c r="M44" s="22"/>
      <c r="N44" s="22"/>
      <c r="O44" s="23"/>
      <c r="P44" s="23"/>
      <c r="Q44" s="23"/>
    </row>
    <row r="45" spans="1:17" ht="30" customHeight="1" x14ac:dyDescent="0.2">
      <c r="A45" s="134" t="s">
        <v>13</v>
      </c>
      <c r="B45" s="135"/>
      <c r="C45" s="136"/>
      <c r="D45" s="120">
        <f>D43+D44</f>
        <v>0</v>
      </c>
      <c r="E45" s="121"/>
      <c r="F45" s="122">
        <f>F43+F44</f>
        <v>0</v>
      </c>
      <c r="G45" s="123"/>
      <c r="H45" s="123"/>
      <c r="I45" s="124">
        <f>I43+I44</f>
        <v>0</v>
      </c>
      <c r="J45" s="125"/>
      <c r="K45" s="143"/>
      <c r="L45" s="22"/>
      <c r="M45" s="22"/>
      <c r="N45" s="22"/>
      <c r="O45" s="23"/>
      <c r="P45" s="23"/>
      <c r="Q45" s="23"/>
    </row>
    <row r="46" spans="1:17" ht="22.15" customHeight="1" thickBot="1" x14ac:dyDescent="0.25"/>
    <row r="47" spans="1:17" ht="15.75" thickTop="1" x14ac:dyDescent="0.2">
      <c r="A47" s="126" t="s">
        <v>24</v>
      </c>
      <c r="B47" s="127"/>
      <c r="C47" s="127"/>
      <c r="D47" s="127"/>
      <c r="E47" s="127"/>
      <c r="F47" s="127"/>
      <c r="G47" s="127"/>
      <c r="H47" s="127"/>
      <c r="I47" s="127"/>
      <c r="J47" s="127"/>
      <c r="K47" s="128"/>
    </row>
    <row r="48" spans="1:17" ht="25.15" customHeight="1" x14ac:dyDescent="0.2">
      <c r="A48" s="129"/>
      <c r="B48" s="130"/>
      <c r="C48" s="130"/>
      <c r="D48" s="130"/>
      <c r="E48" s="130"/>
      <c r="F48" s="130"/>
      <c r="G48" s="130"/>
      <c r="H48" s="130"/>
      <c r="I48" s="130"/>
      <c r="J48" s="130"/>
      <c r="K48" s="131"/>
    </row>
    <row r="49" spans="1:11" ht="33" customHeight="1" x14ac:dyDescent="0.2">
      <c r="A49" s="132" t="s">
        <v>25</v>
      </c>
      <c r="B49" s="94"/>
      <c r="C49" s="94"/>
      <c r="D49" s="133"/>
      <c r="E49" s="133"/>
      <c r="F49" s="133"/>
      <c r="G49" s="133"/>
      <c r="H49" s="133"/>
      <c r="I49" s="133"/>
      <c r="J49" s="25"/>
      <c r="K49" s="26"/>
    </row>
    <row r="50" spans="1:11" ht="32.25" customHeight="1" x14ac:dyDescent="0.2">
      <c r="A50" s="154"/>
      <c r="B50" s="155"/>
      <c r="C50" s="155"/>
      <c r="D50" s="4" t="s">
        <v>26</v>
      </c>
      <c r="E50" s="133"/>
      <c r="F50" s="133"/>
      <c r="G50" s="133"/>
      <c r="H50" s="133"/>
      <c r="I50" s="133"/>
      <c r="J50" s="4" t="s">
        <v>27</v>
      </c>
      <c r="K50" s="27"/>
    </row>
    <row r="51" spans="1:11" ht="5.45" customHeight="1" thickBot="1" x14ac:dyDescent="0.25">
      <c r="A51" s="28"/>
      <c r="B51" s="29"/>
      <c r="C51" s="29"/>
      <c r="D51" s="30"/>
      <c r="E51" s="31"/>
      <c r="F51" s="31"/>
      <c r="G51" s="31"/>
      <c r="H51" s="31"/>
      <c r="I51" s="31"/>
      <c r="J51" s="30"/>
      <c r="K51" s="32"/>
    </row>
    <row r="52" spans="1:11" ht="34.15" customHeight="1" thickTop="1" x14ac:dyDescent="0.2">
      <c r="A52" s="126" t="s">
        <v>155</v>
      </c>
      <c r="B52" s="127"/>
      <c r="C52" s="127"/>
      <c r="D52" s="127"/>
      <c r="E52" s="127"/>
      <c r="F52" s="127"/>
      <c r="G52" s="127"/>
      <c r="H52" s="127"/>
      <c r="I52" s="127"/>
      <c r="J52" s="127"/>
      <c r="K52" s="128"/>
    </row>
    <row r="53" spans="1:11" ht="32.25" customHeight="1" x14ac:dyDescent="0.2">
      <c r="A53" s="129" t="str">
        <f>IF(I43&lt;=I44*0.1, "***Less Than 10% - QCI may Approve***", "")</f>
        <v>***Less Than 10% - QCI may Approve***</v>
      </c>
      <c r="B53" s="130"/>
      <c r="C53" s="130"/>
      <c r="D53" s="4" t="s">
        <v>156</v>
      </c>
      <c r="E53" s="133"/>
      <c r="F53" s="133"/>
      <c r="G53" s="133"/>
      <c r="H53" s="133"/>
      <c r="I53" s="133"/>
      <c r="J53" s="4" t="s">
        <v>27</v>
      </c>
      <c r="K53" s="27"/>
    </row>
    <row r="54" spans="1:11" ht="5.45" customHeight="1" x14ac:dyDescent="0.2">
      <c r="A54" s="33"/>
      <c r="B54" s="34"/>
      <c r="C54" s="34"/>
      <c r="D54" s="35"/>
      <c r="E54" s="35"/>
      <c r="F54" s="35"/>
      <c r="G54" s="35"/>
      <c r="H54" s="36"/>
      <c r="I54" s="34"/>
      <c r="J54" s="37"/>
      <c r="K54" s="38"/>
    </row>
    <row r="55" spans="1:11" ht="32.25" customHeight="1" x14ac:dyDescent="0.2">
      <c r="A55" s="129" t="str">
        <f>IF(AND(I43&gt;I44*0.1001, I43&lt;=I44*0.15), "***10.01 - 15% - Coordinator Approval is Required***", "")</f>
        <v/>
      </c>
      <c r="B55" s="130"/>
      <c r="C55" s="130"/>
      <c r="D55" s="4" t="s">
        <v>28</v>
      </c>
      <c r="E55" s="133"/>
      <c r="F55" s="133"/>
      <c r="G55" s="133"/>
      <c r="H55" s="133"/>
      <c r="I55" s="133"/>
      <c r="J55" s="4" t="s">
        <v>27</v>
      </c>
      <c r="K55" s="27"/>
    </row>
    <row r="56" spans="1:11" ht="5.45" customHeight="1" x14ac:dyDescent="0.2">
      <c r="A56" s="24"/>
      <c r="B56" s="4"/>
      <c r="D56" s="4"/>
      <c r="E56" s="39"/>
      <c r="F56" s="39"/>
      <c r="G56" s="39"/>
      <c r="H56" s="39"/>
      <c r="I56" s="39"/>
      <c r="J56" s="4"/>
      <c r="K56" s="40"/>
    </row>
    <row r="57" spans="1:11" ht="32.25" customHeight="1" thickBot="1" x14ac:dyDescent="0.25">
      <c r="A57" s="149" t="str">
        <f>IF(I43&gt;I44*0.15, "***OVER 15% - STATE APPROVAL IS REQUIRED***", "")</f>
        <v/>
      </c>
      <c r="B57" s="150"/>
      <c r="C57" s="150"/>
      <c r="D57" s="30" t="s">
        <v>29</v>
      </c>
      <c r="E57" s="151"/>
      <c r="F57" s="151"/>
      <c r="G57" s="151"/>
      <c r="H57" s="151"/>
      <c r="I57" s="151"/>
      <c r="J57" s="30" t="s">
        <v>27</v>
      </c>
      <c r="K57" s="41"/>
    </row>
    <row r="58" spans="1:11" ht="22.15" customHeight="1" thickTop="1" x14ac:dyDescent="0.2">
      <c r="A58" s="4"/>
      <c r="B58" s="4"/>
      <c r="C58" s="4"/>
      <c r="D58" s="42" t="s">
        <v>30</v>
      </c>
      <c r="E58" s="42"/>
      <c r="F58" s="42"/>
      <c r="G58" s="42"/>
      <c r="H58" s="25"/>
      <c r="I58" s="4"/>
      <c r="J58" s="43"/>
      <c r="K58" s="43"/>
    </row>
    <row r="59" spans="1:11" s="45" customFormat="1" ht="21" customHeight="1" x14ac:dyDescent="0.2">
      <c r="A59" s="44" t="s">
        <v>31</v>
      </c>
      <c r="B59" s="152" t="s">
        <v>32</v>
      </c>
      <c r="C59" s="152"/>
      <c r="D59" s="152"/>
      <c r="E59" s="152"/>
      <c r="F59" s="152"/>
      <c r="G59" s="152"/>
      <c r="H59" s="152"/>
      <c r="I59" s="152"/>
      <c r="J59" s="152"/>
      <c r="K59" s="44" t="s">
        <v>33</v>
      </c>
    </row>
    <row r="60" spans="1:11" s="45" customFormat="1" ht="28.15" customHeight="1" x14ac:dyDescent="0.2">
      <c r="A60" s="46">
        <f t="shared" ref="A60:A73" si="8">A9</f>
        <v>0</v>
      </c>
      <c r="B60" s="153"/>
      <c r="C60" s="153"/>
      <c r="D60" s="153"/>
      <c r="E60" s="153"/>
      <c r="F60" s="153"/>
      <c r="G60" s="153"/>
      <c r="H60" s="153"/>
      <c r="I60" s="153"/>
      <c r="J60" s="153"/>
      <c r="K60" s="47"/>
    </row>
    <row r="61" spans="1:11" s="45" customFormat="1" ht="28.15" customHeight="1" x14ac:dyDescent="0.2">
      <c r="A61" s="48">
        <f t="shared" si="8"/>
        <v>0</v>
      </c>
      <c r="B61" s="153"/>
      <c r="C61" s="153"/>
      <c r="D61" s="153"/>
      <c r="E61" s="153"/>
      <c r="F61" s="153"/>
      <c r="G61" s="153"/>
      <c r="H61" s="153"/>
      <c r="I61" s="153"/>
      <c r="J61" s="153"/>
      <c r="K61" s="47"/>
    </row>
    <row r="62" spans="1:11" s="45" customFormat="1" ht="28.15" customHeight="1" x14ac:dyDescent="0.2">
      <c r="A62" s="48">
        <f t="shared" si="8"/>
        <v>0</v>
      </c>
      <c r="B62" s="153"/>
      <c r="C62" s="153"/>
      <c r="D62" s="153"/>
      <c r="E62" s="153"/>
      <c r="F62" s="153"/>
      <c r="G62" s="153"/>
      <c r="H62" s="153"/>
      <c r="I62" s="153"/>
      <c r="J62" s="153"/>
      <c r="K62" s="47"/>
    </row>
    <row r="63" spans="1:11" s="45" customFormat="1" ht="28.15" customHeight="1" x14ac:dyDescent="0.2">
      <c r="A63" s="48">
        <f t="shared" si="8"/>
        <v>0</v>
      </c>
      <c r="B63" s="153"/>
      <c r="C63" s="153"/>
      <c r="D63" s="153"/>
      <c r="E63" s="153"/>
      <c r="F63" s="153"/>
      <c r="G63" s="153"/>
      <c r="H63" s="153"/>
      <c r="I63" s="153"/>
      <c r="J63" s="153"/>
      <c r="K63" s="47"/>
    </row>
    <row r="64" spans="1:11" s="45" customFormat="1" ht="28.15" customHeight="1" x14ac:dyDescent="0.2">
      <c r="A64" s="48">
        <f t="shared" si="8"/>
        <v>0</v>
      </c>
      <c r="B64" s="153"/>
      <c r="C64" s="153"/>
      <c r="D64" s="153"/>
      <c r="E64" s="153"/>
      <c r="F64" s="153"/>
      <c r="G64" s="153"/>
      <c r="H64" s="153"/>
      <c r="I64" s="153"/>
      <c r="J64" s="153"/>
      <c r="K64" s="47"/>
    </row>
    <row r="65" spans="1:11" s="45" customFormat="1" ht="28.15" customHeight="1" x14ac:dyDescent="0.2">
      <c r="A65" s="48">
        <f t="shared" si="8"/>
        <v>0</v>
      </c>
      <c r="B65" s="153"/>
      <c r="C65" s="153"/>
      <c r="D65" s="153"/>
      <c r="E65" s="153"/>
      <c r="F65" s="153"/>
      <c r="G65" s="153"/>
      <c r="H65" s="153"/>
      <c r="I65" s="153"/>
      <c r="J65" s="153"/>
      <c r="K65" s="47"/>
    </row>
    <row r="66" spans="1:11" s="45" customFormat="1" ht="28.15" customHeight="1" x14ac:dyDescent="0.2">
      <c r="A66" s="48">
        <f t="shared" si="8"/>
        <v>0</v>
      </c>
      <c r="B66" s="153"/>
      <c r="C66" s="153"/>
      <c r="D66" s="153"/>
      <c r="E66" s="153"/>
      <c r="F66" s="153"/>
      <c r="G66" s="153"/>
      <c r="H66" s="153"/>
      <c r="I66" s="153"/>
      <c r="J66" s="153"/>
      <c r="K66" s="47"/>
    </row>
    <row r="67" spans="1:11" s="45" customFormat="1" ht="28.15" customHeight="1" x14ac:dyDescent="0.2">
      <c r="A67" s="48">
        <f t="shared" si="8"/>
        <v>0</v>
      </c>
      <c r="B67" s="153"/>
      <c r="C67" s="153"/>
      <c r="D67" s="153"/>
      <c r="E67" s="153"/>
      <c r="F67" s="153"/>
      <c r="G67" s="153"/>
      <c r="H67" s="153"/>
      <c r="I67" s="153"/>
      <c r="J67" s="153"/>
      <c r="K67" s="47"/>
    </row>
    <row r="68" spans="1:11" s="45" customFormat="1" ht="28.15" customHeight="1" x14ac:dyDescent="0.2">
      <c r="A68" s="48">
        <f t="shared" si="8"/>
        <v>0</v>
      </c>
      <c r="B68" s="153"/>
      <c r="C68" s="153"/>
      <c r="D68" s="153"/>
      <c r="E68" s="153"/>
      <c r="F68" s="153"/>
      <c r="G68" s="153"/>
      <c r="H68" s="153"/>
      <c r="I68" s="153"/>
      <c r="J68" s="153"/>
      <c r="K68" s="47"/>
    </row>
    <row r="69" spans="1:11" s="45" customFormat="1" ht="28.15" customHeight="1" x14ac:dyDescent="0.2">
      <c r="A69" s="48">
        <f t="shared" si="8"/>
        <v>0</v>
      </c>
      <c r="B69" s="153"/>
      <c r="C69" s="153"/>
      <c r="D69" s="153"/>
      <c r="E69" s="153"/>
      <c r="F69" s="153"/>
      <c r="G69" s="153"/>
      <c r="H69" s="153"/>
      <c r="I69" s="153"/>
      <c r="J69" s="153"/>
      <c r="K69" s="47"/>
    </row>
    <row r="70" spans="1:11" s="45" customFormat="1" ht="28.15" customHeight="1" x14ac:dyDescent="0.2">
      <c r="A70" s="48">
        <f t="shared" si="8"/>
        <v>0</v>
      </c>
      <c r="B70" s="153"/>
      <c r="C70" s="153"/>
      <c r="D70" s="153"/>
      <c r="E70" s="153"/>
      <c r="F70" s="153"/>
      <c r="G70" s="153"/>
      <c r="H70" s="153"/>
      <c r="I70" s="153"/>
      <c r="J70" s="153"/>
      <c r="K70" s="47"/>
    </row>
    <row r="71" spans="1:11" s="45" customFormat="1" ht="28.15" customHeight="1" x14ac:dyDescent="0.2">
      <c r="A71" s="48">
        <f t="shared" si="8"/>
        <v>0</v>
      </c>
      <c r="B71" s="153"/>
      <c r="C71" s="153"/>
      <c r="D71" s="153"/>
      <c r="E71" s="153"/>
      <c r="F71" s="153"/>
      <c r="G71" s="153"/>
      <c r="H71" s="153"/>
      <c r="I71" s="153"/>
      <c r="J71" s="153"/>
      <c r="K71" s="47"/>
    </row>
    <row r="72" spans="1:11" s="45" customFormat="1" ht="28.15" customHeight="1" x14ac:dyDescent="0.2">
      <c r="A72" s="48">
        <f t="shared" si="8"/>
        <v>0</v>
      </c>
      <c r="B72" s="153"/>
      <c r="C72" s="153"/>
      <c r="D72" s="153"/>
      <c r="E72" s="153"/>
      <c r="F72" s="153"/>
      <c r="G72" s="153"/>
      <c r="H72" s="153"/>
      <c r="I72" s="153"/>
      <c r="J72" s="153"/>
      <c r="K72" s="47"/>
    </row>
    <row r="73" spans="1:11" s="45" customFormat="1" ht="28.15" customHeight="1" x14ac:dyDescent="0.2">
      <c r="A73" s="48">
        <f t="shared" si="8"/>
        <v>0</v>
      </c>
      <c r="B73" s="153"/>
      <c r="C73" s="153"/>
      <c r="D73" s="153"/>
      <c r="E73" s="153"/>
      <c r="F73" s="153"/>
      <c r="G73" s="153"/>
      <c r="H73" s="153"/>
      <c r="I73" s="153"/>
      <c r="J73" s="153"/>
      <c r="K73" s="47"/>
    </row>
    <row r="74" spans="1:11" s="45" customFormat="1" ht="21" customHeight="1" x14ac:dyDescent="0.2">
      <c r="A74" s="49" t="s">
        <v>6</v>
      </c>
      <c r="B74" s="156" t="s">
        <v>34</v>
      </c>
      <c r="C74" s="156"/>
      <c r="D74" s="156"/>
      <c r="E74" s="156"/>
      <c r="F74" s="156"/>
      <c r="G74" s="156"/>
      <c r="H74" s="156"/>
      <c r="I74" s="156"/>
      <c r="J74" s="156"/>
      <c r="K74" s="156"/>
    </row>
    <row r="75" spans="1:11" s="45" customFormat="1" ht="28.15" customHeight="1" x14ac:dyDescent="0.2">
      <c r="A75" s="50">
        <f t="shared" ref="A75:A88" si="9">A26</f>
        <v>0</v>
      </c>
      <c r="B75" s="158"/>
      <c r="C75" s="158"/>
      <c r="D75" s="158"/>
      <c r="E75" s="158"/>
      <c r="F75" s="158"/>
      <c r="G75" s="158"/>
      <c r="H75" s="158"/>
      <c r="I75" s="158"/>
      <c r="J75" s="158"/>
      <c r="K75" s="158"/>
    </row>
    <row r="76" spans="1:11" s="45" customFormat="1" ht="28.15" customHeight="1" x14ac:dyDescent="0.2">
      <c r="A76" s="51">
        <f t="shared" si="9"/>
        <v>0</v>
      </c>
      <c r="B76" s="157"/>
      <c r="C76" s="157"/>
      <c r="D76" s="157"/>
      <c r="E76" s="157"/>
      <c r="F76" s="157"/>
      <c r="G76" s="157"/>
      <c r="H76" s="157"/>
      <c r="I76" s="157"/>
      <c r="J76" s="157"/>
      <c r="K76" s="157"/>
    </row>
    <row r="77" spans="1:11" s="45" customFormat="1" ht="28.15" customHeight="1" x14ac:dyDescent="0.2">
      <c r="A77" s="51">
        <f t="shared" si="9"/>
        <v>0</v>
      </c>
      <c r="B77" s="157"/>
      <c r="C77" s="157"/>
      <c r="D77" s="157"/>
      <c r="E77" s="157"/>
      <c r="F77" s="157"/>
      <c r="G77" s="157"/>
      <c r="H77" s="157"/>
      <c r="I77" s="157"/>
      <c r="J77" s="157"/>
      <c r="K77" s="157"/>
    </row>
    <row r="78" spans="1:11" s="45" customFormat="1" ht="28.15" customHeight="1" x14ac:dyDescent="0.2">
      <c r="A78" s="51">
        <f t="shared" si="9"/>
        <v>0</v>
      </c>
      <c r="B78" s="157"/>
      <c r="C78" s="157"/>
      <c r="D78" s="157"/>
      <c r="E78" s="157"/>
      <c r="F78" s="157"/>
      <c r="G78" s="157"/>
      <c r="H78" s="157"/>
      <c r="I78" s="157"/>
      <c r="J78" s="157"/>
      <c r="K78" s="157"/>
    </row>
    <row r="79" spans="1:11" s="45" customFormat="1" ht="28.15" customHeight="1" x14ac:dyDescent="0.2">
      <c r="A79" s="51">
        <f t="shared" si="9"/>
        <v>0</v>
      </c>
      <c r="B79" s="157"/>
      <c r="C79" s="157"/>
      <c r="D79" s="157"/>
      <c r="E79" s="157"/>
      <c r="F79" s="157"/>
      <c r="G79" s="157"/>
      <c r="H79" s="157"/>
      <c r="I79" s="157"/>
      <c r="J79" s="157"/>
      <c r="K79" s="157"/>
    </row>
    <row r="80" spans="1:11" s="45" customFormat="1" ht="28.15" customHeight="1" x14ac:dyDescent="0.2">
      <c r="A80" s="51">
        <f t="shared" si="9"/>
        <v>0</v>
      </c>
      <c r="B80" s="157"/>
      <c r="C80" s="157"/>
      <c r="D80" s="157"/>
      <c r="E80" s="157"/>
      <c r="F80" s="157"/>
      <c r="G80" s="157"/>
      <c r="H80" s="157"/>
      <c r="I80" s="157"/>
      <c r="J80" s="157"/>
      <c r="K80" s="157"/>
    </row>
    <row r="81" spans="1:11" s="45" customFormat="1" ht="28.15" customHeight="1" x14ac:dyDescent="0.2">
      <c r="A81" s="51">
        <f t="shared" si="9"/>
        <v>0</v>
      </c>
      <c r="B81" s="157"/>
      <c r="C81" s="157"/>
      <c r="D81" s="157"/>
      <c r="E81" s="157"/>
      <c r="F81" s="157"/>
      <c r="G81" s="157"/>
      <c r="H81" s="157"/>
      <c r="I81" s="157"/>
      <c r="J81" s="157"/>
      <c r="K81" s="157"/>
    </row>
    <row r="82" spans="1:11" s="45" customFormat="1" ht="28.15" customHeight="1" x14ac:dyDescent="0.2">
      <c r="A82" s="51">
        <f t="shared" si="9"/>
        <v>0</v>
      </c>
      <c r="B82" s="157"/>
      <c r="C82" s="157"/>
      <c r="D82" s="157"/>
      <c r="E82" s="157"/>
      <c r="F82" s="157"/>
      <c r="G82" s="157"/>
      <c r="H82" s="157"/>
      <c r="I82" s="157"/>
      <c r="J82" s="157"/>
      <c r="K82" s="157"/>
    </row>
    <row r="83" spans="1:11" s="45" customFormat="1" ht="28.15" customHeight="1" x14ac:dyDescent="0.2">
      <c r="A83" s="51">
        <f t="shared" si="9"/>
        <v>0</v>
      </c>
      <c r="B83" s="157"/>
      <c r="C83" s="157"/>
      <c r="D83" s="157"/>
      <c r="E83" s="157"/>
      <c r="F83" s="157"/>
      <c r="G83" s="157"/>
      <c r="H83" s="157"/>
      <c r="I83" s="157"/>
      <c r="J83" s="157"/>
      <c r="K83" s="157"/>
    </row>
    <row r="84" spans="1:11" s="45" customFormat="1" ht="28.15" customHeight="1" x14ac:dyDescent="0.2">
      <c r="A84" s="51">
        <f t="shared" si="9"/>
        <v>0</v>
      </c>
      <c r="B84" s="157"/>
      <c r="C84" s="157"/>
      <c r="D84" s="157"/>
      <c r="E84" s="157"/>
      <c r="F84" s="157"/>
      <c r="G84" s="157"/>
      <c r="H84" s="157"/>
      <c r="I84" s="157"/>
      <c r="J84" s="157"/>
      <c r="K84" s="157"/>
    </row>
    <row r="85" spans="1:11" s="45" customFormat="1" ht="28.15" customHeight="1" x14ac:dyDescent="0.2">
      <c r="A85" s="51">
        <f t="shared" si="9"/>
        <v>0</v>
      </c>
      <c r="B85" s="157"/>
      <c r="C85" s="157"/>
      <c r="D85" s="157"/>
      <c r="E85" s="157"/>
      <c r="F85" s="157"/>
      <c r="G85" s="157"/>
      <c r="H85" s="157"/>
      <c r="I85" s="157"/>
      <c r="J85" s="157"/>
      <c r="K85" s="157"/>
    </row>
    <row r="86" spans="1:11" s="45" customFormat="1" ht="28.15" customHeight="1" x14ac:dyDescent="0.2">
      <c r="A86" s="51">
        <f t="shared" si="9"/>
        <v>0</v>
      </c>
      <c r="B86" s="157"/>
      <c r="C86" s="157"/>
      <c r="D86" s="157"/>
      <c r="E86" s="157"/>
      <c r="F86" s="157"/>
      <c r="G86" s="157"/>
      <c r="H86" s="157"/>
      <c r="I86" s="157"/>
      <c r="J86" s="157"/>
      <c r="K86" s="157"/>
    </row>
    <row r="87" spans="1:11" s="45" customFormat="1" ht="28.15" customHeight="1" x14ac:dyDescent="0.2">
      <c r="A87" s="51">
        <f t="shared" si="9"/>
        <v>0</v>
      </c>
      <c r="B87" s="157"/>
      <c r="C87" s="157"/>
      <c r="D87" s="157"/>
      <c r="E87" s="157"/>
      <c r="F87" s="157"/>
      <c r="G87" s="157"/>
      <c r="H87" s="157"/>
      <c r="I87" s="157"/>
      <c r="J87" s="157"/>
      <c r="K87" s="157"/>
    </row>
    <row r="88" spans="1:11" s="45" customFormat="1" ht="28.15" customHeight="1" x14ac:dyDescent="0.2">
      <c r="A88" s="51">
        <f t="shared" si="9"/>
        <v>0</v>
      </c>
      <c r="B88" s="157"/>
      <c r="C88" s="157"/>
      <c r="D88" s="157"/>
      <c r="E88" s="157"/>
      <c r="F88" s="157"/>
      <c r="G88" s="157"/>
      <c r="H88" s="157"/>
      <c r="I88" s="157"/>
      <c r="J88" s="157"/>
      <c r="K88" s="157"/>
    </row>
    <row r="89" spans="1:11" s="45" customFormat="1" ht="21" customHeight="1" x14ac:dyDescent="0.2">
      <c r="A89" s="98" t="s">
        <v>35</v>
      </c>
      <c r="B89" s="99"/>
      <c r="C89" s="99"/>
      <c r="D89" s="99"/>
      <c r="E89" s="99"/>
      <c r="F89" s="99"/>
      <c r="G89" s="99"/>
      <c r="H89" s="99"/>
      <c r="I89" s="99"/>
      <c r="J89" s="99"/>
      <c r="K89" s="162"/>
    </row>
    <row r="90" spans="1:11" s="45" customFormat="1" ht="28.15" customHeight="1" x14ac:dyDescent="0.2">
      <c r="A90" s="163"/>
      <c r="B90" s="164"/>
      <c r="C90" s="164"/>
      <c r="D90" s="164"/>
      <c r="E90" s="164"/>
      <c r="F90" s="164"/>
      <c r="G90" s="164"/>
      <c r="H90" s="164"/>
      <c r="I90" s="164"/>
      <c r="J90" s="164"/>
      <c r="K90" s="165"/>
    </row>
    <row r="91" spans="1:11" s="45" customFormat="1" ht="28.15" customHeight="1" x14ac:dyDescent="0.2">
      <c r="A91" s="166"/>
      <c r="B91" s="167"/>
      <c r="C91" s="167"/>
      <c r="D91" s="167"/>
      <c r="E91" s="167"/>
      <c r="F91" s="167"/>
      <c r="G91" s="167"/>
      <c r="H91" s="167"/>
      <c r="I91" s="167"/>
      <c r="J91" s="167"/>
      <c r="K91" s="168"/>
    </row>
    <row r="92" spans="1:11" s="45" customFormat="1" ht="28.15" customHeight="1" x14ac:dyDescent="0.2">
      <c r="A92" s="159"/>
      <c r="B92" s="160"/>
      <c r="C92" s="160"/>
      <c r="D92" s="160"/>
      <c r="E92" s="160"/>
      <c r="F92" s="160"/>
      <c r="G92" s="160"/>
      <c r="H92" s="160"/>
      <c r="I92" s="160"/>
      <c r="J92" s="160"/>
      <c r="K92" s="161"/>
    </row>
    <row r="93" spans="1:11" s="45" customFormat="1" ht="28.15" customHeight="1" x14ac:dyDescent="0.2">
      <c r="A93" s="159"/>
      <c r="B93" s="160"/>
      <c r="C93" s="160"/>
      <c r="D93" s="160"/>
      <c r="E93" s="160"/>
      <c r="F93" s="160"/>
      <c r="G93" s="160"/>
      <c r="H93" s="160"/>
      <c r="I93" s="160"/>
      <c r="J93" s="160"/>
      <c r="K93" s="161"/>
    </row>
    <row r="94" spans="1:11" s="45" customFormat="1" ht="28.15" customHeight="1" x14ac:dyDescent="0.2">
      <c r="A94" s="159"/>
      <c r="B94" s="160"/>
      <c r="C94" s="160"/>
      <c r="D94" s="160"/>
      <c r="E94" s="160"/>
      <c r="F94" s="160"/>
      <c r="G94" s="160"/>
      <c r="H94" s="160"/>
      <c r="I94" s="160"/>
      <c r="J94" s="160"/>
      <c r="K94" s="161"/>
    </row>
    <row r="95" spans="1:11" s="45" customFormat="1" ht="28.15" customHeight="1" x14ac:dyDescent="0.2">
      <c r="A95" s="159"/>
      <c r="B95" s="160"/>
      <c r="C95" s="160"/>
      <c r="D95" s="160"/>
      <c r="E95" s="160"/>
      <c r="F95" s="160"/>
      <c r="G95" s="160"/>
      <c r="H95" s="160"/>
      <c r="I95" s="160"/>
      <c r="J95" s="160"/>
      <c r="K95" s="161"/>
    </row>
    <row r="96" spans="1:11"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sheetData>
  <sheetProtection sheet="1" objects="1" scenarios="1" formatRows="0" selectLockedCells="1"/>
  <mergeCells count="110">
    <mergeCell ref="A93:K93"/>
    <mergeCell ref="A94:K94"/>
    <mergeCell ref="A95:K95"/>
    <mergeCell ref="B87:K87"/>
    <mergeCell ref="B88:K88"/>
    <mergeCell ref="A89:K89"/>
    <mergeCell ref="A90:K90"/>
    <mergeCell ref="A91:K91"/>
    <mergeCell ref="A92:K92"/>
    <mergeCell ref="B81:K81"/>
    <mergeCell ref="B82:K82"/>
    <mergeCell ref="B83:K83"/>
    <mergeCell ref="B84:K84"/>
    <mergeCell ref="B85:K85"/>
    <mergeCell ref="B86:K86"/>
    <mergeCell ref="B75:K75"/>
    <mergeCell ref="B76:K76"/>
    <mergeCell ref="B77:K77"/>
    <mergeCell ref="B78:K78"/>
    <mergeCell ref="B79:K79"/>
    <mergeCell ref="B80:K80"/>
    <mergeCell ref="B69:J69"/>
    <mergeCell ref="B70:J70"/>
    <mergeCell ref="B71:J71"/>
    <mergeCell ref="B72:J72"/>
    <mergeCell ref="B73:J73"/>
    <mergeCell ref="B74:K74"/>
    <mergeCell ref="B63:J63"/>
    <mergeCell ref="B64:J64"/>
    <mergeCell ref="B65:J65"/>
    <mergeCell ref="B66:J66"/>
    <mergeCell ref="B67:J67"/>
    <mergeCell ref="B68:J68"/>
    <mergeCell ref="A57:C57"/>
    <mergeCell ref="E57:I57"/>
    <mergeCell ref="B59:J59"/>
    <mergeCell ref="B60:J60"/>
    <mergeCell ref="B61:J61"/>
    <mergeCell ref="B62:J62"/>
    <mergeCell ref="A50:C50"/>
    <mergeCell ref="E50:I50"/>
    <mergeCell ref="A52:K52"/>
    <mergeCell ref="A53:C53"/>
    <mergeCell ref="E53:I53"/>
    <mergeCell ref="A55:C55"/>
    <mergeCell ref="E55:I55"/>
    <mergeCell ref="D45:E45"/>
    <mergeCell ref="F45:H45"/>
    <mergeCell ref="I45:J45"/>
    <mergeCell ref="A47:K48"/>
    <mergeCell ref="A49:C49"/>
    <mergeCell ref="D49:I49"/>
    <mergeCell ref="A43:C43"/>
    <mergeCell ref="D43:E43"/>
    <mergeCell ref="F43:H43"/>
    <mergeCell ref="I43:J43"/>
    <mergeCell ref="K43:K45"/>
    <mergeCell ref="A44:C44"/>
    <mergeCell ref="D44:E44"/>
    <mergeCell ref="F44:H44"/>
    <mergeCell ref="I44:J44"/>
    <mergeCell ref="A45:C45"/>
    <mergeCell ref="B39:E39"/>
    <mergeCell ref="E40:H40"/>
    <mergeCell ref="A42:C42"/>
    <mergeCell ref="D42:E42"/>
    <mergeCell ref="F42:H42"/>
    <mergeCell ref="I42:J42"/>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F23:H23"/>
    <mergeCell ref="A24:K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5:B5"/>
    <mergeCell ref="C5:F5"/>
    <mergeCell ref="G5:J5"/>
    <mergeCell ref="A6:K6"/>
    <mergeCell ref="A7:K7"/>
    <mergeCell ref="B8:E8"/>
    <mergeCell ref="A1:K1"/>
    <mergeCell ref="A3:B3"/>
    <mergeCell ref="C3:D3"/>
    <mergeCell ref="J3:K3"/>
    <mergeCell ref="A4:B4"/>
    <mergeCell ref="C4:F4"/>
  </mergeCells>
  <conditionalFormatting sqref="A57">
    <cfRule type="expression" dxfId="2" priority="1">
      <formula>I43&gt;I44*0.15</formula>
    </cfRule>
  </conditionalFormatting>
  <conditionalFormatting sqref="A53:C53">
    <cfRule type="expression" dxfId="1" priority="3">
      <formula>I43&lt;=I44*0.1</formula>
    </cfRule>
  </conditionalFormatting>
  <conditionalFormatting sqref="A55:D55">
    <cfRule type="expression" dxfId="0" priority="2">
      <formula>AND(I43&gt;I44*0.1001, I43&lt;=I44*0.15)</formula>
    </cfRule>
  </conditionalFormatting>
  <dataValidations count="2">
    <dataValidation type="list" allowBlank="1" showInputMessage="1" showErrorMessage="1" sqref="K60:K73" xr:uid="{8F63E9F6-5B4E-4261-8CE2-E0F0A1B0936C}">
      <formula1>"Attic Insul, KW Insul, CB Insul, RR Insul, Wall Insul, CS Insul, BJ Insul, Infiltration"</formula1>
    </dataValidation>
    <dataValidation allowBlank="1" showErrorMessage="1" sqref="D43:D45 F42" xr:uid="{C1F40572-C37F-4618-AE96-7BC95AD38B8D}"/>
  </dataValidations>
  <printOptions horizontalCentered="1" verticalCentered="1"/>
  <pageMargins left="0.25" right="0.25" top="0" bottom="0.25" header="0" footer="0"/>
  <pageSetup scale="70" fitToHeight="2"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HideRowsChangeOrder">
                <anchor moveWithCells="1">
                  <from>
                    <xdr:col>10</xdr:col>
                    <xdr:colOff>85725</xdr:colOff>
                    <xdr:row>3</xdr:row>
                    <xdr:rowOff>200025</xdr:rowOff>
                  </from>
                  <to>
                    <xdr:col>10</xdr:col>
                    <xdr:colOff>647700</xdr:colOff>
                    <xdr:row>5</xdr:row>
                    <xdr:rowOff>114300</xdr:rowOff>
                  </to>
                </anchor>
              </controlPr>
            </control>
          </mc:Choice>
        </mc:AlternateContent>
        <mc:AlternateContent xmlns:mc="http://schemas.openxmlformats.org/markup-compatibility/2006">
          <mc:Choice Requires="x14">
            <control shapeId="1026" r:id="rId5" name="Button 2">
              <controlPr defaultSize="0" print="0" autoFill="0" autoPict="0" macro="[0]!UnhideAllRowsChangeOrder">
                <anchor moveWithCells="1">
                  <from>
                    <xdr:col>10</xdr:col>
                    <xdr:colOff>704850</xdr:colOff>
                    <xdr:row>3</xdr:row>
                    <xdr:rowOff>190500</xdr:rowOff>
                  </from>
                  <to>
                    <xdr:col>11</xdr:col>
                    <xdr:colOff>190500</xdr:colOff>
                    <xdr:row>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3AB2-7085-44B8-9B73-7E232A9E5865}">
  <sheetPr codeName="Sheet3">
    <tabColor rgb="FF00B050"/>
  </sheetPr>
  <dimension ref="A1:K68"/>
  <sheetViews>
    <sheetView showGridLines="0" workbookViewId="0">
      <selection activeCell="B6" sqref="B6:E6"/>
    </sheetView>
  </sheetViews>
  <sheetFormatPr defaultColWidth="8.77734375" defaultRowHeight="15" x14ac:dyDescent="0.2"/>
  <cols>
    <col min="1" max="1" width="18" style="69" customWidth="1"/>
    <col min="2" max="2" width="2.77734375" style="69" customWidth="1"/>
    <col min="3" max="3" width="10.33203125" style="69" customWidth="1"/>
    <col min="4" max="4" width="2.77734375" style="69" customWidth="1"/>
    <col min="5" max="5" width="18" style="69" customWidth="1"/>
    <col min="6" max="6" width="15.44140625" style="69" customWidth="1"/>
    <col min="7" max="7" width="12.33203125" style="69" customWidth="1"/>
    <col min="8" max="8" width="3.77734375" style="69" customWidth="1"/>
    <col min="9" max="9" width="8.5546875" style="69" customWidth="1"/>
    <col min="10" max="10" width="3.77734375" style="69" customWidth="1"/>
    <col min="11" max="11" width="18" style="69" customWidth="1"/>
    <col min="12" max="12" width="7.21875" style="69" customWidth="1"/>
    <col min="13" max="16384" width="8.77734375" style="69"/>
  </cols>
  <sheetData>
    <row r="1" spans="1:11" ht="27.75" customHeight="1" x14ac:dyDescent="0.2">
      <c r="A1" s="188" t="s">
        <v>128</v>
      </c>
      <c r="B1" s="188"/>
      <c r="C1" s="188"/>
      <c r="D1" s="188"/>
      <c r="E1" s="188"/>
      <c r="F1" s="188"/>
      <c r="G1" s="188"/>
      <c r="H1" s="188"/>
      <c r="I1" s="188"/>
      <c r="J1" s="188"/>
      <c r="K1" s="188"/>
    </row>
    <row r="2" spans="1:11" ht="36" customHeight="1" x14ac:dyDescent="0.2">
      <c r="A2" s="189" t="s">
        <v>129</v>
      </c>
      <c r="B2" s="189"/>
      <c r="C2" s="189"/>
      <c r="D2" s="189"/>
      <c r="E2" s="189"/>
      <c r="F2" s="189"/>
      <c r="G2" s="189"/>
      <c r="H2" s="189"/>
      <c r="I2" s="189"/>
      <c r="J2" s="189"/>
      <c r="K2" s="189"/>
    </row>
    <row r="3" spans="1:11" ht="96.6" customHeight="1" x14ac:dyDescent="0.2">
      <c r="A3" s="189" t="s">
        <v>151</v>
      </c>
      <c r="B3" s="189"/>
      <c r="C3" s="182"/>
      <c r="D3" s="182"/>
      <c r="E3" s="182"/>
      <c r="F3" s="182"/>
      <c r="G3" s="182"/>
      <c r="H3" s="182"/>
      <c r="I3" s="182"/>
      <c r="J3" s="182"/>
      <c r="K3" s="182"/>
    </row>
    <row r="4" spans="1:11" ht="18" customHeight="1" thickBot="1" x14ac:dyDescent="0.25">
      <c r="A4" s="190"/>
      <c r="B4" s="190"/>
      <c r="C4" s="190"/>
      <c r="D4" s="190"/>
      <c r="E4" s="190"/>
      <c r="F4" s="190"/>
      <c r="G4" s="190"/>
      <c r="H4" s="190"/>
      <c r="I4" s="190"/>
      <c r="J4" s="190"/>
      <c r="K4" s="190"/>
    </row>
    <row r="5" spans="1:11" ht="18" customHeight="1" thickTop="1" x14ac:dyDescent="0.2">
      <c r="A5" s="191"/>
      <c r="B5" s="191"/>
      <c r="C5" s="191"/>
      <c r="D5" s="191"/>
      <c r="E5" s="191"/>
      <c r="F5" s="191"/>
      <c r="G5" s="191"/>
      <c r="H5" s="191"/>
      <c r="I5" s="191"/>
      <c r="J5" s="191"/>
      <c r="K5" s="191"/>
    </row>
    <row r="6" spans="1:11" ht="21" customHeight="1" x14ac:dyDescent="0.2">
      <c r="A6" s="72" t="s">
        <v>130</v>
      </c>
      <c r="B6" s="173"/>
      <c r="C6" s="173"/>
      <c r="D6" s="173"/>
      <c r="E6" s="173"/>
      <c r="F6" s="90"/>
      <c r="G6" s="185" t="s">
        <v>27</v>
      </c>
      <c r="H6" s="185"/>
      <c r="I6" s="173"/>
      <c r="J6" s="173"/>
      <c r="K6" s="173"/>
    </row>
    <row r="7" spans="1:11" ht="21" customHeight="1" x14ac:dyDescent="0.2">
      <c r="A7" s="72" t="s">
        <v>131</v>
      </c>
      <c r="B7" s="174"/>
      <c r="C7" s="174"/>
      <c r="D7" s="174"/>
      <c r="E7" s="174"/>
      <c r="F7" s="90"/>
      <c r="G7" s="185" t="s">
        <v>132</v>
      </c>
      <c r="H7" s="185"/>
      <c r="I7" s="186"/>
      <c r="J7" s="186"/>
      <c r="K7" s="186"/>
    </row>
    <row r="8" spans="1:11" ht="22.9" customHeight="1" x14ac:dyDescent="0.2">
      <c r="A8" s="73" t="s">
        <v>133</v>
      </c>
      <c r="B8" s="175"/>
      <c r="C8" s="175"/>
      <c r="D8" s="175"/>
      <c r="E8" s="175"/>
      <c r="F8" s="91"/>
      <c r="G8" s="71"/>
      <c r="H8" s="71"/>
      <c r="I8" s="71"/>
      <c r="J8" s="71"/>
      <c r="K8" s="71"/>
    </row>
    <row r="9" spans="1:11" ht="18" customHeight="1" thickBot="1" x14ac:dyDescent="0.25">
      <c r="A9" s="74"/>
      <c r="B9" s="75"/>
      <c r="C9" s="75"/>
      <c r="D9" s="75"/>
      <c r="E9" s="75"/>
      <c r="F9" s="75"/>
      <c r="G9" s="76"/>
      <c r="H9" s="76"/>
      <c r="I9" s="76"/>
      <c r="J9" s="76"/>
      <c r="K9" s="76"/>
    </row>
    <row r="10" spans="1:11" ht="16.149999999999999" customHeight="1" thickTop="1" x14ac:dyDescent="0.2">
      <c r="A10" s="77"/>
      <c r="B10" s="77"/>
      <c r="C10" s="77"/>
      <c r="D10" s="77"/>
      <c r="E10" s="77"/>
      <c r="F10" s="78"/>
      <c r="G10" s="78"/>
      <c r="H10" s="78"/>
      <c r="I10" s="78"/>
      <c r="J10" s="78"/>
      <c r="K10" s="79"/>
    </row>
    <row r="11" spans="1:11" ht="16.149999999999999" customHeight="1" x14ac:dyDescent="0.2">
      <c r="A11" s="187" t="s">
        <v>152</v>
      </c>
      <c r="B11" s="187"/>
      <c r="C11" s="187"/>
      <c r="D11" s="187"/>
      <c r="E11" s="187"/>
      <c r="F11" s="187"/>
      <c r="G11" s="187"/>
      <c r="H11" s="187"/>
      <c r="I11" s="187"/>
      <c r="J11" s="187"/>
      <c r="K11" s="187"/>
    </row>
    <row r="12" spans="1:11" ht="16.149999999999999" customHeight="1" x14ac:dyDescent="0.2">
      <c r="A12" s="187" t="s">
        <v>134</v>
      </c>
      <c r="B12" s="187"/>
      <c r="C12" s="187"/>
      <c r="D12" s="187"/>
      <c r="E12" s="187"/>
      <c r="F12" s="187"/>
      <c r="G12" s="187"/>
      <c r="H12" s="187"/>
      <c r="I12" s="187"/>
      <c r="J12" s="187"/>
      <c r="K12" s="187"/>
    </row>
    <row r="13" spans="1:11" ht="16.149999999999999" customHeight="1" x14ac:dyDescent="0.2">
      <c r="A13" s="78"/>
      <c r="B13" s="78"/>
      <c r="C13" s="78"/>
      <c r="D13" s="78"/>
      <c r="E13" s="78"/>
      <c r="F13" s="78"/>
      <c r="G13" s="78"/>
      <c r="H13" s="78"/>
      <c r="I13" s="78"/>
      <c r="J13" s="78"/>
      <c r="K13" s="78"/>
    </row>
    <row r="14" spans="1:11" ht="16.149999999999999" customHeight="1" x14ac:dyDescent="0.2">
      <c r="A14" s="183" t="s">
        <v>135</v>
      </c>
      <c r="B14" s="183"/>
      <c r="C14" s="183"/>
      <c r="D14" s="183"/>
      <c r="E14" s="183"/>
      <c r="F14" s="183"/>
      <c r="G14" s="183"/>
      <c r="H14" s="78"/>
      <c r="I14" s="80"/>
      <c r="J14" s="80"/>
      <c r="K14" s="79"/>
    </row>
    <row r="15" spans="1:11" ht="18" customHeight="1" x14ac:dyDescent="0.25">
      <c r="A15" s="92"/>
      <c r="B15" s="82"/>
      <c r="C15" s="184" t="s">
        <v>136</v>
      </c>
      <c r="D15" s="184"/>
      <c r="E15" s="184"/>
      <c r="F15" s="184"/>
      <c r="G15" s="184"/>
      <c r="H15" s="184"/>
      <c r="I15" s="81"/>
      <c r="J15" s="81"/>
      <c r="K15" s="79"/>
    </row>
    <row r="16" spans="1:11" ht="16.149999999999999" customHeight="1" x14ac:dyDescent="0.2">
      <c r="A16" s="83"/>
      <c r="B16" s="83"/>
      <c r="C16" s="83"/>
      <c r="D16" s="83"/>
      <c r="E16" s="83"/>
      <c r="F16" s="83"/>
      <c r="G16" s="83"/>
      <c r="H16" s="83"/>
      <c r="I16" s="83"/>
      <c r="J16" s="83"/>
      <c r="K16" s="79"/>
    </row>
    <row r="17" spans="1:11" ht="18" customHeight="1" x14ac:dyDescent="0.25">
      <c r="A17" s="83"/>
      <c r="B17" s="82"/>
      <c r="C17" s="178" t="s">
        <v>137</v>
      </c>
      <c r="D17" s="178"/>
      <c r="E17" s="178"/>
      <c r="F17" s="178"/>
      <c r="G17" s="178"/>
      <c r="H17" s="178"/>
      <c r="I17" s="83"/>
      <c r="J17" s="83"/>
      <c r="K17" s="79"/>
    </row>
    <row r="18" spans="1:11" ht="16.149999999999999" customHeight="1" x14ac:dyDescent="0.2">
      <c r="A18" s="83"/>
      <c r="B18" s="83"/>
      <c r="C18" s="83"/>
      <c r="D18" s="83"/>
      <c r="E18" s="83"/>
      <c r="F18" s="83"/>
      <c r="G18" s="83"/>
      <c r="H18" s="83"/>
      <c r="I18" s="83"/>
      <c r="J18" s="83"/>
      <c r="K18" s="79"/>
    </row>
    <row r="19" spans="1:11" ht="18" customHeight="1" x14ac:dyDescent="0.25">
      <c r="A19" s="83"/>
      <c r="B19" s="82"/>
      <c r="C19" s="178" t="s">
        <v>138</v>
      </c>
      <c r="D19" s="178"/>
      <c r="E19" s="178"/>
      <c r="F19" s="178"/>
      <c r="G19" s="178"/>
      <c r="H19" s="178"/>
      <c r="I19" s="83"/>
      <c r="J19" s="83"/>
      <c r="K19" s="79"/>
    </row>
    <row r="20" spans="1:11" ht="16.149999999999999" customHeight="1" x14ac:dyDescent="0.2">
      <c r="A20" s="83"/>
      <c r="B20" s="83"/>
      <c r="C20" s="83"/>
      <c r="D20" s="83"/>
      <c r="E20" s="83"/>
      <c r="F20" s="83"/>
      <c r="G20" s="83"/>
      <c r="H20" s="83"/>
      <c r="I20" s="83"/>
      <c r="J20" s="83"/>
      <c r="K20" s="79"/>
    </row>
    <row r="21" spans="1:11" ht="18" customHeight="1" x14ac:dyDescent="0.25">
      <c r="A21" s="83"/>
      <c r="B21" s="82"/>
      <c r="C21" s="178" t="s">
        <v>139</v>
      </c>
      <c r="D21" s="178"/>
      <c r="E21" s="178"/>
      <c r="F21" s="178"/>
      <c r="G21" s="178"/>
      <c r="H21" s="83"/>
      <c r="I21" s="83"/>
      <c r="J21" s="83"/>
      <c r="K21" s="79"/>
    </row>
    <row r="22" spans="1:11" ht="16.149999999999999" customHeight="1" x14ac:dyDescent="0.2">
      <c r="A22" s="83"/>
      <c r="B22" s="83"/>
      <c r="C22" s="83"/>
      <c r="D22" s="83"/>
      <c r="E22" s="83"/>
      <c r="F22" s="83"/>
      <c r="G22" s="83"/>
      <c r="H22" s="83"/>
      <c r="I22" s="83"/>
      <c r="J22" s="83"/>
      <c r="K22" s="79"/>
    </row>
    <row r="23" spans="1:11" ht="18" customHeight="1" x14ac:dyDescent="0.25">
      <c r="A23" s="83"/>
      <c r="B23" s="82"/>
      <c r="C23" s="178" t="s">
        <v>140</v>
      </c>
      <c r="D23" s="178"/>
      <c r="E23" s="178"/>
      <c r="F23" s="178"/>
      <c r="G23" s="178"/>
      <c r="H23" s="83"/>
      <c r="I23" s="83"/>
      <c r="J23" s="83"/>
      <c r="K23" s="79"/>
    </row>
    <row r="24" spans="1:11" ht="16.149999999999999" customHeight="1" x14ac:dyDescent="0.2">
      <c r="A24" s="83"/>
      <c r="B24" s="83"/>
      <c r="C24" s="83"/>
      <c r="D24" s="83"/>
      <c r="E24" s="83"/>
      <c r="F24" s="83"/>
      <c r="G24" s="83"/>
      <c r="H24" s="83"/>
      <c r="I24" s="83"/>
      <c r="J24" s="83"/>
      <c r="K24" s="79"/>
    </row>
    <row r="25" spans="1:11" ht="18" customHeight="1" x14ac:dyDescent="0.25">
      <c r="A25" s="83"/>
      <c r="B25" s="82"/>
      <c r="C25" s="178" t="s">
        <v>141</v>
      </c>
      <c r="D25" s="178"/>
      <c r="E25" s="178"/>
      <c r="F25" s="178"/>
      <c r="G25" s="178"/>
      <c r="H25" s="83"/>
      <c r="I25" s="83"/>
      <c r="J25" s="83"/>
      <c r="K25" s="79"/>
    </row>
    <row r="26" spans="1:11" ht="16.149999999999999" customHeight="1" x14ac:dyDescent="0.2">
      <c r="A26" s="83"/>
      <c r="B26" s="83"/>
      <c r="C26" s="83"/>
      <c r="D26" s="83"/>
      <c r="E26" s="83"/>
      <c r="F26" s="83"/>
      <c r="G26" s="83"/>
      <c r="H26" s="83"/>
      <c r="I26" s="83"/>
      <c r="J26" s="83"/>
      <c r="K26" s="79"/>
    </row>
    <row r="27" spans="1:11" ht="18" customHeight="1" x14ac:dyDescent="0.25">
      <c r="A27" s="83"/>
      <c r="B27" s="82"/>
      <c r="C27" s="178" t="s">
        <v>142</v>
      </c>
      <c r="D27" s="178"/>
      <c r="E27" s="178"/>
      <c r="F27" s="178"/>
      <c r="G27" s="178"/>
      <c r="H27" s="83"/>
      <c r="I27" s="83"/>
      <c r="J27" s="83"/>
      <c r="K27" s="79"/>
    </row>
    <row r="28" spans="1:11" ht="16.149999999999999" customHeight="1" thickBot="1" x14ac:dyDescent="0.25">
      <c r="A28" s="84"/>
      <c r="B28" s="84"/>
      <c r="C28" s="84"/>
      <c r="D28" s="84"/>
      <c r="E28" s="84"/>
      <c r="F28" s="84"/>
      <c r="G28" s="84"/>
      <c r="H28" s="84"/>
      <c r="I28" s="84"/>
      <c r="J28" s="84"/>
      <c r="K28" s="85"/>
    </row>
    <row r="29" spans="1:11" ht="33" customHeight="1" thickTop="1" x14ac:dyDescent="0.2">
      <c r="A29" s="179" t="s">
        <v>143</v>
      </c>
      <c r="B29" s="179"/>
      <c r="C29" s="180"/>
      <c r="D29" s="180"/>
      <c r="E29" s="180"/>
      <c r="F29" s="180"/>
      <c r="G29" s="180"/>
      <c r="H29" s="180"/>
      <c r="I29" s="180"/>
      <c r="J29" s="180"/>
      <c r="K29" s="180"/>
    </row>
    <row r="30" spans="1:11" ht="216" customHeight="1" thickBot="1" x14ac:dyDescent="0.25">
      <c r="A30" s="181"/>
      <c r="B30" s="181"/>
      <c r="C30" s="181"/>
      <c r="D30" s="181"/>
      <c r="E30" s="181"/>
      <c r="F30" s="181"/>
      <c r="G30" s="181"/>
      <c r="H30" s="181"/>
      <c r="I30" s="181"/>
      <c r="J30" s="181"/>
      <c r="K30" s="181"/>
    </row>
    <row r="31" spans="1:11" ht="21" customHeight="1" thickTop="1" x14ac:dyDescent="0.2">
      <c r="A31" s="176"/>
      <c r="B31" s="176"/>
      <c r="C31" s="176"/>
      <c r="D31" s="176"/>
      <c r="E31" s="176"/>
      <c r="F31" s="176"/>
      <c r="G31" s="176"/>
      <c r="H31" s="176"/>
      <c r="I31" s="176"/>
      <c r="J31" s="176"/>
      <c r="K31" s="176"/>
    </row>
    <row r="32" spans="1:11" ht="21" customHeight="1" x14ac:dyDescent="0.2">
      <c r="A32" s="177" t="s">
        <v>144</v>
      </c>
      <c r="B32" s="177"/>
      <c r="C32" s="177"/>
      <c r="D32" s="93"/>
      <c r="E32" s="182" t="s">
        <v>153</v>
      </c>
      <c r="F32" s="182"/>
      <c r="G32" s="182"/>
      <c r="H32" s="182"/>
      <c r="I32" s="182"/>
      <c r="J32" s="182"/>
      <c r="K32" s="182"/>
    </row>
    <row r="33" spans="1:11" ht="18.600000000000001" customHeight="1" x14ac:dyDescent="0.2">
      <c r="A33" s="169" t="s">
        <v>145</v>
      </c>
      <c r="B33" s="169"/>
      <c r="C33" s="169"/>
      <c r="D33" s="88"/>
      <c r="E33" s="170" t="s">
        <v>148</v>
      </c>
      <c r="F33" s="170"/>
      <c r="G33" s="170"/>
      <c r="H33" s="170"/>
      <c r="I33" s="170"/>
      <c r="J33" s="170"/>
      <c r="K33" s="170"/>
    </row>
    <row r="34" spans="1:11" ht="18.600000000000001" customHeight="1" x14ac:dyDescent="0.25">
      <c r="A34" s="169" t="s">
        <v>146</v>
      </c>
      <c r="B34" s="169"/>
      <c r="C34" s="169"/>
      <c r="D34" s="86"/>
      <c r="E34" s="171" t="s">
        <v>149</v>
      </c>
      <c r="F34" s="171"/>
      <c r="G34" s="171"/>
      <c r="H34" s="171"/>
      <c r="I34" s="171"/>
      <c r="J34" s="171"/>
      <c r="K34" s="171"/>
    </row>
    <row r="35" spans="1:11" ht="18.600000000000001" customHeight="1" x14ac:dyDescent="0.2">
      <c r="A35" s="169" t="s">
        <v>147</v>
      </c>
      <c r="B35" s="169"/>
      <c r="C35" s="169"/>
      <c r="D35" s="86"/>
      <c r="E35" s="86"/>
      <c r="F35" s="86"/>
      <c r="G35" s="86"/>
      <c r="H35" s="86"/>
      <c r="I35" s="86"/>
      <c r="J35" s="86"/>
      <c r="K35" s="86"/>
    </row>
    <row r="36" spans="1:11" ht="19.899999999999999" customHeight="1" x14ac:dyDescent="0.2">
      <c r="A36" s="70"/>
      <c r="B36" s="70"/>
      <c r="C36" s="70"/>
      <c r="D36" s="70"/>
      <c r="E36" s="70"/>
      <c r="F36" s="70"/>
      <c r="G36" s="70"/>
      <c r="H36" s="70"/>
      <c r="I36" s="70"/>
      <c r="J36" s="70"/>
      <c r="K36" s="70"/>
    </row>
    <row r="37" spans="1:11" ht="19.899999999999999" customHeight="1" x14ac:dyDescent="0.25">
      <c r="A37" s="70"/>
      <c r="B37" s="89"/>
      <c r="C37" s="89"/>
      <c r="D37" s="89"/>
      <c r="E37" s="89"/>
      <c r="F37" s="89"/>
      <c r="G37" s="89"/>
      <c r="H37" s="89"/>
      <c r="I37" s="89"/>
      <c r="J37" s="89"/>
      <c r="K37" s="70"/>
    </row>
    <row r="38" spans="1:11" ht="18" customHeight="1" thickBot="1" x14ac:dyDescent="0.25">
      <c r="A38" s="172" t="s">
        <v>150</v>
      </c>
      <c r="B38" s="172"/>
      <c r="C38" s="172"/>
      <c r="D38" s="172"/>
      <c r="E38" s="172"/>
      <c r="F38" s="172"/>
      <c r="G38" s="172"/>
      <c r="H38" s="172"/>
      <c r="I38" s="172"/>
      <c r="J38" s="172"/>
      <c r="K38" s="172"/>
    </row>
    <row r="39" spans="1:11" ht="1.1499999999999999" customHeight="1" thickTop="1" x14ac:dyDescent="0.2">
      <c r="A39" s="87"/>
      <c r="B39" s="87"/>
      <c r="C39" s="87"/>
      <c r="D39" s="87"/>
      <c r="E39" s="87"/>
      <c r="F39" s="87"/>
      <c r="G39" s="87"/>
      <c r="H39" s="87"/>
      <c r="I39" s="87"/>
      <c r="J39" s="87"/>
      <c r="K39" s="87"/>
    </row>
    <row r="40" spans="1:11" x14ac:dyDescent="0.2">
      <c r="A40" s="87"/>
      <c r="B40" s="87"/>
      <c r="C40" s="87"/>
      <c r="D40" s="87"/>
      <c r="E40" s="87"/>
      <c r="F40" s="87"/>
      <c r="G40" s="87"/>
      <c r="H40" s="87"/>
      <c r="I40" s="87"/>
      <c r="J40" s="87"/>
      <c r="K40" s="87"/>
    </row>
    <row r="41" spans="1:11" x14ac:dyDescent="0.2">
      <c r="A41" s="87"/>
      <c r="B41" s="87"/>
      <c r="C41" s="87"/>
      <c r="D41" s="87"/>
      <c r="E41" s="87"/>
      <c r="F41" s="87"/>
      <c r="G41" s="87"/>
      <c r="H41" s="87"/>
      <c r="I41" s="87"/>
      <c r="J41" s="87"/>
      <c r="K41" s="87"/>
    </row>
    <row r="42" spans="1:11" x14ac:dyDescent="0.2">
      <c r="A42" s="87"/>
      <c r="B42" s="87"/>
      <c r="C42" s="87"/>
      <c r="D42" s="87"/>
      <c r="E42" s="87"/>
      <c r="F42" s="87"/>
      <c r="G42" s="87"/>
      <c r="H42" s="87"/>
      <c r="I42" s="87"/>
      <c r="J42" s="87"/>
      <c r="K42" s="87"/>
    </row>
    <row r="43" spans="1:11" x14ac:dyDescent="0.2">
      <c r="A43" s="87"/>
      <c r="B43" s="87"/>
      <c r="C43" s="87"/>
      <c r="D43" s="87"/>
      <c r="E43" s="87"/>
      <c r="F43" s="87"/>
      <c r="G43" s="87"/>
      <c r="H43" s="87"/>
      <c r="I43" s="87"/>
      <c r="J43" s="87"/>
      <c r="K43" s="87"/>
    </row>
    <row r="44" spans="1:11" x14ac:dyDescent="0.2">
      <c r="A44" s="87"/>
      <c r="B44" s="87"/>
      <c r="C44" s="87"/>
      <c r="D44" s="87"/>
      <c r="E44" s="87"/>
      <c r="F44" s="87"/>
      <c r="G44" s="87"/>
      <c r="H44" s="87"/>
      <c r="I44" s="87"/>
      <c r="J44" s="87"/>
      <c r="K44" s="87"/>
    </row>
    <row r="45" spans="1:11" x14ac:dyDescent="0.2">
      <c r="A45" s="87"/>
      <c r="B45" s="87"/>
      <c r="C45" s="87"/>
      <c r="D45" s="87"/>
      <c r="E45" s="87"/>
      <c r="F45" s="87"/>
      <c r="G45" s="87"/>
      <c r="H45" s="87"/>
      <c r="I45" s="87"/>
      <c r="J45" s="87"/>
      <c r="K45" s="87"/>
    </row>
    <row r="46" spans="1:11" x14ac:dyDescent="0.2">
      <c r="A46" s="87"/>
      <c r="B46" s="87"/>
      <c r="C46" s="87"/>
      <c r="D46" s="87"/>
      <c r="E46" s="87"/>
      <c r="F46" s="87"/>
      <c r="G46" s="87"/>
      <c r="H46" s="87"/>
      <c r="I46" s="87"/>
      <c r="J46" s="87"/>
      <c r="K46" s="87"/>
    </row>
    <row r="47" spans="1:11" x14ac:dyDescent="0.2">
      <c r="A47" s="87"/>
      <c r="B47" s="87"/>
      <c r="C47" s="87"/>
      <c r="D47" s="87"/>
      <c r="E47" s="87"/>
      <c r="F47" s="87"/>
      <c r="G47" s="87"/>
      <c r="H47" s="87"/>
      <c r="I47" s="87"/>
      <c r="J47" s="87"/>
      <c r="K47" s="87"/>
    </row>
    <row r="48" spans="1:11" x14ac:dyDescent="0.2">
      <c r="A48" s="87"/>
      <c r="B48" s="87"/>
      <c r="C48" s="87"/>
      <c r="D48" s="87"/>
      <c r="E48" s="87"/>
      <c r="F48" s="87"/>
      <c r="G48" s="87"/>
      <c r="H48" s="87"/>
      <c r="I48" s="87"/>
      <c r="J48" s="87"/>
      <c r="K48" s="87"/>
    </row>
    <row r="49" spans="1:11" x14ac:dyDescent="0.2">
      <c r="A49" s="87"/>
      <c r="B49" s="87"/>
      <c r="C49" s="87"/>
      <c r="D49" s="87"/>
      <c r="E49" s="87"/>
      <c r="F49" s="87"/>
      <c r="G49" s="87"/>
      <c r="H49" s="87"/>
      <c r="I49" s="87"/>
      <c r="J49" s="87"/>
      <c r="K49" s="87"/>
    </row>
    <row r="50" spans="1:11" x14ac:dyDescent="0.2">
      <c r="A50" s="87"/>
      <c r="B50" s="87"/>
      <c r="C50" s="87"/>
      <c r="D50" s="87"/>
      <c r="E50" s="87"/>
      <c r="F50" s="87"/>
      <c r="G50" s="87"/>
      <c r="H50" s="87"/>
      <c r="I50" s="87"/>
      <c r="J50" s="87"/>
      <c r="K50" s="87"/>
    </row>
    <row r="51" spans="1:11" x14ac:dyDescent="0.2">
      <c r="A51" s="87"/>
      <c r="B51" s="87"/>
      <c r="C51" s="87"/>
      <c r="D51" s="87"/>
      <c r="E51" s="87"/>
      <c r="F51" s="87"/>
      <c r="G51" s="87"/>
      <c r="H51" s="87"/>
      <c r="I51" s="87"/>
      <c r="J51" s="87"/>
      <c r="K51" s="87"/>
    </row>
    <row r="52" spans="1:11" x14ac:dyDescent="0.2">
      <c r="A52" s="87"/>
      <c r="B52" s="87"/>
      <c r="C52" s="87"/>
      <c r="D52" s="87"/>
      <c r="E52" s="87"/>
      <c r="F52" s="87"/>
      <c r="G52" s="87"/>
      <c r="H52" s="87"/>
      <c r="I52" s="87"/>
      <c r="J52" s="87"/>
      <c r="K52" s="87"/>
    </row>
    <row r="53" spans="1:11" x14ac:dyDescent="0.2">
      <c r="A53" s="87"/>
      <c r="B53" s="87"/>
      <c r="C53" s="87"/>
      <c r="D53" s="87"/>
      <c r="E53" s="87"/>
      <c r="F53" s="87"/>
      <c r="G53" s="87"/>
      <c r="H53" s="87"/>
      <c r="I53" s="87"/>
      <c r="J53" s="87"/>
      <c r="K53" s="87"/>
    </row>
    <row r="54" spans="1:11" x14ac:dyDescent="0.2">
      <c r="A54" s="87"/>
      <c r="B54" s="87"/>
      <c r="C54" s="87"/>
      <c r="D54" s="87"/>
      <c r="E54" s="87"/>
      <c r="F54" s="87"/>
      <c r="G54" s="87"/>
      <c r="H54" s="87"/>
      <c r="I54" s="87"/>
      <c r="J54" s="87"/>
      <c r="K54" s="87"/>
    </row>
    <row r="55" spans="1:11" x14ac:dyDescent="0.2">
      <c r="A55" s="87"/>
      <c r="B55" s="87"/>
      <c r="C55" s="87"/>
      <c r="D55" s="87"/>
      <c r="E55" s="87"/>
      <c r="F55" s="87"/>
      <c r="G55" s="87"/>
      <c r="H55" s="87"/>
      <c r="I55" s="87"/>
      <c r="J55" s="87"/>
      <c r="K55" s="87"/>
    </row>
    <row r="56" spans="1:11" x14ac:dyDescent="0.2">
      <c r="A56" s="87"/>
      <c r="B56" s="87"/>
      <c r="C56" s="87"/>
      <c r="D56" s="87"/>
      <c r="E56" s="87"/>
      <c r="F56" s="87"/>
      <c r="G56" s="87"/>
      <c r="H56" s="87"/>
      <c r="I56" s="87"/>
      <c r="J56" s="87"/>
      <c r="K56" s="87"/>
    </row>
    <row r="57" spans="1:11" x14ac:dyDescent="0.2">
      <c r="A57" s="87"/>
      <c r="B57" s="87"/>
      <c r="C57" s="87"/>
      <c r="D57" s="87"/>
      <c r="E57" s="87"/>
      <c r="F57" s="87"/>
      <c r="G57" s="87"/>
      <c r="H57" s="87"/>
      <c r="I57" s="87"/>
      <c r="J57" s="87"/>
      <c r="K57" s="87"/>
    </row>
    <row r="58" spans="1:11" x14ac:dyDescent="0.2">
      <c r="A58" s="87"/>
      <c r="B58" s="87"/>
      <c r="C58" s="87"/>
      <c r="D58" s="87"/>
      <c r="E58" s="87"/>
      <c r="F58" s="87"/>
      <c r="G58" s="87"/>
      <c r="H58" s="87"/>
      <c r="I58" s="87"/>
      <c r="J58" s="87"/>
      <c r="K58" s="87"/>
    </row>
    <row r="59" spans="1:11" x14ac:dyDescent="0.2">
      <c r="A59" s="87"/>
      <c r="B59" s="87"/>
      <c r="C59" s="87"/>
      <c r="D59" s="87"/>
      <c r="E59" s="87"/>
      <c r="F59" s="87"/>
      <c r="G59" s="87"/>
      <c r="H59" s="87"/>
      <c r="I59" s="87"/>
      <c r="J59" s="87"/>
      <c r="K59" s="87"/>
    </row>
    <row r="60" spans="1:11" x14ac:dyDescent="0.2">
      <c r="A60" s="87"/>
      <c r="B60" s="87"/>
      <c r="C60" s="87"/>
      <c r="D60" s="87"/>
      <c r="E60" s="87"/>
      <c r="F60" s="87"/>
      <c r="G60" s="87"/>
      <c r="H60" s="87"/>
      <c r="I60" s="87"/>
      <c r="J60" s="87"/>
      <c r="K60" s="87"/>
    </row>
    <row r="61" spans="1:11" x14ac:dyDescent="0.2">
      <c r="A61" s="87"/>
      <c r="B61" s="87"/>
      <c r="C61" s="87"/>
      <c r="D61" s="87"/>
      <c r="E61" s="87"/>
      <c r="F61" s="87"/>
      <c r="G61" s="87"/>
      <c r="H61" s="87"/>
      <c r="I61" s="87"/>
      <c r="J61" s="87"/>
      <c r="K61" s="87"/>
    </row>
    <row r="62" spans="1:11" x14ac:dyDescent="0.2">
      <c r="A62" s="87"/>
      <c r="B62" s="87"/>
      <c r="C62" s="87"/>
      <c r="D62" s="87"/>
      <c r="E62" s="87"/>
      <c r="F62" s="87"/>
      <c r="G62" s="87"/>
      <c r="H62" s="87"/>
      <c r="I62" s="87"/>
      <c r="J62" s="87"/>
      <c r="K62" s="87"/>
    </row>
    <row r="63" spans="1:11" x14ac:dyDescent="0.2">
      <c r="A63" s="87"/>
      <c r="B63" s="87"/>
      <c r="C63" s="87"/>
      <c r="D63" s="87"/>
      <c r="E63" s="87"/>
      <c r="F63" s="87"/>
      <c r="G63" s="87"/>
      <c r="H63" s="87"/>
      <c r="I63" s="87"/>
      <c r="J63" s="87"/>
      <c r="K63" s="87"/>
    </row>
    <row r="64" spans="1:11" x14ac:dyDescent="0.2">
      <c r="A64" s="87"/>
      <c r="B64" s="87"/>
      <c r="C64" s="87"/>
      <c r="D64" s="87"/>
      <c r="E64" s="87"/>
      <c r="F64" s="87"/>
      <c r="G64" s="87"/>
      <c r="H64" s="87"/>
      <c r="I64" s="87"/>
      <c r="J64" s="87"/>
      <c r="K64" s="87"/>
    </row>
    <row r="65" spans="1:11" x14ac:dyDescent="0.2">
      <c r="A65" s="87"/>
      <c r="B65" s="87"/>
      <c r="C65" s="87"/>
      <c r="D65" s="87"/>
      <c r="E65" s="87"/>
      <c r="F65" s="87"/>
      <c r="G65" s="87"/>
      <c r="H65" s="87"/>
      <c r="I65" s="87"/>
      <c r="J65" s="87"/>
      <c r="K65" s="87"/>
    </row>
    <row r="66" spans="1:11" x14ac:dyDescent="0.2">
      <c r="A66" s="87"/>
      <c r="B66" s="87"/>
      <c r="C66" s="87"/>
      <c r="D66" s="87"/>
      <c r="E66" s="87"/>
      <c r="F66" s="87"/>
      <c r="G66" s="87"/>
      <c r="H66" s="87"/>
      <c r="I66" s="87"/>
      <c r="J66" s="87"/>
      <c r="K66" s="87"/>
    </row>
    <row r="67" spans="1:11" x14ac:dyDescent="0.2">
      <c r="A67" s="87"/>
      <c r="B67" s="87"/>
      <c r="C67" s="87"/>
      <c r="D67" s="87"/>
      <c r="E67" s="87"/>
      <c r="F67" s="87"/>
      <c r="G67" s="87"/>
      <c r="H67" s="87"/>
      <c r="I67" s="87"/>
      <c r="J67" s="87"/>
      <c r="K67" s="87"/>
    </row>
    <row r="68" spans="1:11" x14ac:dyDescent="0.2">
      <c r="A68" s="87"/>
      <c r="B68" s="87"/>
      <c r="C68" s="87"/>
      <c r="D68" s="87"/>
      <c r="E68" s="87"/>
      <c r="F68" s="87"/>
      <c r="G68" s="87"/>
      <c r="H68" s="87"/>
      <c r="I68" s="87"/>
      <c r="J68" s="87"/>
      <c r="K68" s="87"/>
    </row>
  </sheetData>
  <mergeCells count="33">
    <mergeCell ref="G6:H6"/>
    <mergeCell ref="I6:K6"/>
    <mergeCell ref="A1:K1"/>
    <mergeCell ref="A2:K2"/>
    <mergeCell ref="A3:K3"/>
    <mergeCell ref="A4:K4"/>
    <mergeCell ref="A5:K5"/>
    <mergeCell ref="C19:H19"/>
    <mergeCell ref="G7:H7"/>
    <mergeCell ref="I7:K7"/>
    <mergeCell ref="A11:K11"/>
    <mergeCell ref="A12:K12"/>
    <mergeCell ref="A38:K38"/>
    <mergeCell ref="B6:E6"/>
    <mergeCell ref="B7:E7"/>
    <mergeCell ref="B8:E8"/>
    <mergeCell ref="A31:K31"/>
    <mergeCell ref="A32:C32"/>
    <mergeCell ref="C27:G27"/>
    <mergeCell ref="A29:K29"/>
    <mergeCell ref="A30:K30"/>
    <mergeCell ref="E32:K32"/>
    <mergeCell ref="C21:G21"/>
    <mergeCell ref="C23:G23"/>
    <mergeCell ref="C25:G25"/>
    <mergeCell ref="A14:G14"/>
    <mergeCell ref="C15:H15"/>
    <mergeCell ref="C17:H17"/>
    <mergeCell ref="A33:C33"/>
    <mergeCell ref="E33:K33"/>
    <mergeCell ref="A34:C34"/>
    <mergeCell ref="E34:K34"/>
    <mergeCell ref="A35:C35"/>
  </mergeCells>
  <dataValidations count="1">
    <dataValidation type="list" allowBlank="1" showInputMessage="1" prompt="Click the down arrow to select your Agency from the list" sqref="B6:E6" xr:uid="{2E7762ED-1DCB-4434-985E-0DEBFFA7E607}">
      <formula1>"01 New Opp, 02 HACAP, 03 E Iowa, 04 MATURA, 05 MICA, 06 Mid-Sioux, 09 NE Iowa, 11 Threshold, 12 IMPACT, 13 SCICAP, 14 SE Iowa, 15 SIEDA, 16 UDMO, 17 Weat Central, 18 Siouxland, 20 Polk County"</formula1>
    </dataValidation>
  </dataValidations>
  <hyperlinks>
    <hyperlink ref="A33:C33" r:id="rId1" display="chris.bracy@hhs.iowa.gov" xr:uid="{02937354-C671-47D0-A638-064C0083A1E1}"/>
    <hyperlink ref="A34:C34" r:id="rId2" display="alan.ditsworth@hhs.iowa.gov" xr:uid="{815F7B4E-F384-43D7-B610-2E039FF06816}"/>
    <hyperlink ref="A35:C35" r:id="rId3" display="kurt.nicholson@hhs.iowa.gov" xr:uid="{1AB63F4B-6F40-4178-AA0A-235A45D8BF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7D2A-99B5-427D-B100-1A2453141CE4}">
  <sheetPr codeName="Sheet1"/>
  <dimension ref="A1:C85"/>
  <sheetViews>
    <sheetView workbookViewId="0">
      <selection activeCell="A71" sqref="A71"/>
    </sheetView>
  </sheetViews>
  <sheetFormatPr defaultRowHeight="15" x14ac:dyDescent="0.2"/>
  <cols>
    <col min="1" max="1" width="8.77734375" style="55"/>
    <col min="2" max="2" width="51.21875" customWidth="1"/>
    <col min="3" max="3" width="10" style="56" customWidth="1"/>
  </cols>
  <sheetData>
    <row r="1" spans="1:3" ht="30.75" thickBot="1" x14ac:dyDescent="0.25">
      <c r="A1" s="58" t="s">
        <v>69</v>
      </c>
      <c r="B1" s="57" t="s">
        <v>70</v>
      </c>
      <c r="C1" s="58" t="s">
        <v>71</v>
      </c>
    </row>
    <row r="2" spans="1:3" x14ac:dyDescent="0.2">
      <c r="A2" s="59">
        <v>6750</v>
      </c>
      <c r="B2" s="60" t="s">
        <v>36</v>
      </c>
      <c r="C2" s="61" t="s">
        <v>37</v>
      </c>
    </row>
    <row r="3" spans="1:3" x14ac:dyDescent="0.2">
      <c r="A3" s="62">
        <v>6751</v>
      </c>
      <c r="B3" s="63" t="s">
        <v>38</v>
      </c>
      <c r="C3" s="64" t="s">
        <v>37</v>
      </c>
    </row>
    <row r="4" spans="1:3" x14ac:dyDescent="0.2">
      <c r="A4" s="62">
        <v>6755</v>
      </c>
      <c r="B4" s="63" t="s">
        <v>39</v>
      </c>
      <c r="C4" s="64" t="s">
        <v>37</v>
      </c>
    </row>
    <row r="5" spans="1:3" x14ac:dyDescent="0.2">
      <c r="A5" s="62">
        <v>6756</v>
      </c>
      <c r="B5" s="63" t="s">
        <v>40</v>
      </c>
      <c r="C5" s="64" t="s">
        <v>37</v>
      </c>
    </row>
    <row r="6" spans="1:3" x14ac:dyDescent="0.2">
      <c r="A6" s="62">
        <v>6757</v>
      </c>
      <c r="B6" s="63" t="s">
        <v>41</v>
      </c>
      <c r="C6" s="64" t="s">
        <v>37</v>
      </c>
    </row>
    <row r="7" spans="1:3" x14ac:dyDescent="0.2">
      <c r="A7" s="62">
        <v>6758</v>
      </c>
      <c r="B7" s="63" t="s">
        <v>42</v>
      </c>
      <c r="C7" s="64" t="s">
        <v>37</v>
      </c>
    </row>
    <row r="8" spans="1:3" x14ac:dyDescent="0.2">
      <c r="A8" s="62">
        <v>6759</v>
      </c>
      <c r="B8" s="63" t="s">
        <v>43</v>
      </c>
      <c r="C8" s="64" t="s">
        <v>37</v>
      </c>
    </row>
    <row r="9" spans="1:3" x14ac:dyDescent="0.2">
      <c r="A9" s="62">
        <v>6760</v>
      </c>
      <c r="B9" s="63" t="s">
        <v>44</v>
      </c>
      <c r="C9" s="64" t="s">
        <v>37</v>
      </c>
    </row>
    <row r="10" spans="1:3" x14ac:dyDescent="0.2">
      <c r="A10" s="62">
        <v>6790</v>
      </c>
      <c r="B10" s="63" t="s">
        <v>45</v>
      </c>
      <c r="C10" s="64" t="s">
        <v>46</v>
      </c>
    </row>
    <row r="11" spans="1:3" x14ac:dyDescent="0.2">
      <c r="A11" s="62">
        <v>8050</v>
      </c>
      <c r="B11" s="63" t="s">
        <v>47</v>
      </c>
      <c r="C11" s="64" t="s">
        <v>49</v>
      </c>
    </row>
    <row r="12" spans="1:3" x14ac:dyDescent="0.2">
      <c r="A12" s="62">
        <v>8051</v>
      </c>
      <c r="B12" s="63" t="s">
        <v>48</v>
      </c>
      <c r="C12" s="64" t="s">
        <v>49</v>
      </c>
    </row>
    <row r="13" spans="1:3" x14ac:dyDescent="0.2">
      <c r="A13" s="62">
        <v>8061</v>
      </c>
      <c r="B13" s="63" t="s">
        <v>50</v>
      </c>
      <c r="C13" s="64" t="s">
        <v>49</v>
      </c>
    </row>
    <row r="14" spans="1:3" x14ac:dyDescent="0.2">
      <c r="A14" s="62">
        <v>8062</v>
      </c>
      <c r="B14" s="63" t="s">
        <v>51</v>
      </c>
      <c r="C14" s="64" t="s">
        <v>49</v>
      </c>
    </row>
    <row r="15" spans="1:3" x14ac:dyDescent="0.2">
      <c r="A15" s="62">
        <v>8080</v>
      </c>
      <c r="B15" s="63" t="s">
        <v>52</v>
      </c>
      <c r="C15" s="64" t="s">
        <v>49</v>
      </c>
    </row>
    <row r="16" spans="1:3" x14ac:dyDescent="0.2">
      <c r="A16" s="62">
        <v>8081</v>
      </c>
      <c r="B16" s="63" t="s">
        <v>53</v>
      </c>
      <c r="C16" s="64" t="s">
        <v>49</v>
      </c>
    </row>
    <row r="17" spans="1:3" x14ac:dyDescent="0.2">
      <c r="A17" s="62">
        <v>8091</v>
      </c>
      <c r="B17" s="63" t="s">
        <v>54</v>
      </c>
      <c r="C17" s="64" t="s">
        <v>49</v>
      </c>
    </row>
    <row r="18" spans="1:3" x14ac:dyDescent="0.2">
      <c r="A18" s="62">
        <v>8092</v>
      </c>
      <c r="B18" s="63" t="s">
        <v>55</v>
      </c>
      <c r="C18" s="64" t="s">
        <v>49</v>
      </c>
    </row>
    <row r="19" spans="1:3" x14ac:dyDescent="0.2">
      <c r="A19" s="62">
        <v>8360</v>
      </c>
      <c r="B19" s="63" t="s">
        <v>121</v>
      </c>
      <c r="C19" s="64" t="s">
        <v>37</v>
      </c>
    </row>
    <row r="20" spans="1:3" x14ac:dyDescent="0.2">
      <c r="A20" s="62">
        <v>8362</v>
      </c>
      <c r="B20" s="63" t="s">
        <v>119</v>
      </c>
      <c r="C20" s="64" t="s">
        <v>49</v>
      </c>
    </row>
    <row r="21" spans="1:3" x14ac:dyDescent="0.2">
      <c r="A21" s="62">
        <v>8365</v>
      </c>
      <c r="B21" s="63" t="s">
        <v>90</v>
      </c>
      <c r="C21" s="64" t="s">
        <v>37</v>
      </c>
    </row>
    <row r="22" spans="1:3" x14ac:dyDescent="0.2">
      <c r="A22" s="62">
        <v>8367</v>
      </c>
      <c r="B22" s="63" t="s">
        <v>110</v>
      </c>
      <c r="C22" s="64" t="s">
        <v>49</v>
      </c>
    </row>
    <row r="23" spans="1:3" x14ac:dyDescent="0.2">
      <c r="A23" s="62">
        <v>8368</v>
      </c>
      <c r="B23" s="63" t="s">
        <v>91</v>
      </c>
      <c r="C23" s="64" t="s">
        <v>37</v>
      </c>
    </row>
    <row r="24" spans="1:3" x14ac:dyDescent="0.2">
      <c r="A24" s="62">
        <v>8370</v>
      </c>
      <c r="B24" s="63" t="s">
        <v>111</v>
      </c>
      <c r="C24" s="64" t="s">
        <v>49</v>
      </c>
    </row>
    <row r="25" spans="1:3" x14ac:dyDescent="0.2">
      <c r="A25" s="62">
        <v>8371</v>
      </c>
      <c r="B25" s="63" t="s">
        <v>120</v>
      </c>
      <c r="C25" s="64" t="s">
        <v>37</v>
      </c>
    </row>
    <row r="26" spans="1:3" x14ac:dyDescent="0.2">
      <c r="A26" s="62">
        <v>8373</v>
      </c>
      <c r="B26" s="63" t="s">
        <v>122</v>
      </c>
      <c r="C26" s="64" t="s">
        <v>49</v>
      </c>
    </row>
    <row r="27" spans="1:3" x14ac:dyDescent="0.2">
      <c r="A27" s="62">
        <v>8380</v>
      </c>
      <c r="B27" s="63" t="s">
        <v>92</v>
      </c>
      <c r="C27" s="64" t="s">
        <v>37</v>
      </c>
    </row>
    <row r="28" spans="1:3" x14ac:dyDescent="0.2">
      <c r="A28" s="62">
        <v>8410</v>
      </c>
      <c r="B28" s="63" t="s">
        <v>56</v>
      </c>
      <c r="C28" s="64" t="s">
        <v>37</v>
      </c>
    </row>
    <row r="29" spans="1:3" x14ac:dyDescent="0.2">
      <c r="A29" s="54">
        <v>8450</v>
      </c>
      <c r="B29" s="52" t="s">
        <v>89</v>
      </c>
      <c r="C29" s="53" t="s">
        <v>37</v>
      </c>
    </row>
    <row r="30" spans="1:3" x14ac:dyDescent="0.2">
      <c r="A30" s="54">
        <v>8460</v>
      </c>
      <c r="B30" s="52" t="s">
        <v>93</v>
      </c>
      <c r="C30" s="53" t="s">
        <v>37</v>
      </c>
    </row>
    <row r="31" spans="1:3" x14ac:dyDescent="0.2">
      <c r="A31" s="54">
        <v>8461</v>
      </c>
      <c r="B31" s="52" t="s">
        <v>94</v>
      </c>
      <c r="C31" s="53" t="s">
        <v>37</v>
      </c>
    </row>
    <row r="32" spans="1:3" x14ac:dyDescent="0.2">
      <c r="A32" s="54">
        <v>8462</v>
      </c>
      <c r="B32" s="52" t="s">
        <v>95</v>
      </c>
      <c r="C32" s="53" t="s">
        <v>37</v>
      </c>
    </row>
    <row r="33" spans="1:3" x14ac:dyDescent="0.2">
      <c r="A33" s="54">
        <v>8608</v>
      </c>
      <c r="B33" s="52" t="s">
        <v>96</v>
      </c>
      <c r="C33" s="53" t="s">
        <v>37</v>
      </c>
    </row>
    <row r="34" spans="1:3" x14ac:dyDescent="0.2">
      <c r="A34" s="54">
        <v>8609</v>
      </c>
      <c r="B34" s="52" t="s">
        <v>76</v>
      </c>
      <c r="C34" s="53" t="s">
        <v>37</v>
      </c>
    </row>
    <row r="35" spans="1:3" x14ac:dyDescent="0.2">
      <c r="A35" s="54">
        <v>8610</v>
      </c>
      <c r="B35" s="52" t="s">
        <v>77</v>
      </c>
      <c r="C35" s="53" t="s">
        <v>37</v>
      </c>
    </row>
    <row r="36" spans="1:3" x14ac:dyDescent="0.2">
      <c r="A36" s="54">
        <v>8620</v>
      </c>
      <c r="B36" s="52" t="s">
        <v>78</v>
      </c>
      <c r="C36" s="53" t="s">
        <v>37</v>
      </c>
    </row>
    <row r="37" spans="1:3" x14ac:dyDescent="0.2">
      <c r="A37" s="54">
        <v>8621</v>
      </c>
      <c r="B37" s="52" t="s">
        <v>79</v>
      </c>
      <c r="C37" s="53" t="s">
        <v>37</v>
      </c>
    </row>
    <row r="38" spans="1:3" x14ac:dyDescent="0.2">
      <c r="A38" s="54">
        <v>8630</v>
      </c>
      <c r="B38" s="52" t="s">
        <v>80</v>
      </c>
      <c r="C38" s="53" t="s">
        <v>37</v>
      </c>
    </row>
    <row r="39" spans="1:3" x14ac:dyDescent="0.2">
      <c r="A39" s="54">
        <v>8640</v>
      </c>
      <c r="B39" s="52" t="s">
        <v>81</v>
      </c>
      <c r="C39" s="53" t="s">
        <v>37</v>
      </c>
    </row>
    <row r="40" spans="1:3" x14ac:dyDescent="0.2">
      <c r="A40" s="54">
        <v>8641</v>
      </c>
      <c r="B40" s="52" t="s">
        <v>82</v>
      </c>
      <c r="C40" s="53" t="s">
        <v>37</v>
      </c>
    </row>
    <row r="41" spans="1:3" x14ac:dyDescent="0.2">
      <c r="A41" s="54">
        <v>8650</v>
      </c>
      <c r="B41" s="52" t="s">
        <v>83</v>
      </c>
      <c r="C41" s="53" t="s">
        <v>37</v>
      </c>
    </row>
    <row r="42" spans="1:3" x14ac:dyDescent="0.2">
      <c r="A42" s="54">
        <v>8651</v>
      </c>
      <c r="B42" s="52" t="s">
        <v>84</v>
      </c>
      <c r="C42" s="53" t="s">
        <v>37</v>
      </c>
    </row>
    <row r="43" spans="1:3" x14ac:dyDescent="0.2">
      <c r="A43" s="54">
        <v>8652</v>
      </c>
      <c r="B43" s="52" t="s">
        <v>85</v>
      </c>
      <c r="C43" s="53" t="s">
        <v>37</v>
      </c>
    </row>
    <row r="44" spans="1:3" x14ac:dyDescent="0.2">
      <c r="A44" s="54">
        <v>8660</v>
      </c>
      <c r="B44" s="52" t="s">
        <v>86</v>
      </c>
      <c r="C44" s="53" t="s">
        <v>37</v>
      </c>
    </row>
    <row r="45" spans="1:3" x14ac:dyDescent="0.2">
      <c r="A45" s="54">
        <v>8670</v>
      </c>
      <c r="B45" s="52" t="s">
        <v>87</v>
      </c>
      <c r="C45" s="53" t="s">
        <v>37</v>
      </c>
    </row>
    <row r="46" spans="1:3" x14ac:dyDescent="0.2">
      <c r="A46" s="54">
        <v>8671</v>
      </c>
      <c r="B46" s="52" t="s">
        <v>88</v>
      </c>
      <c r="C46" s="53" t="s">
        <v>37</v>
      </c>
    </row>
    <row r="47" spans="1:3" x14ac:dyDescent="0.2">
      <c r="A47" s="54">
        <v>8691</v>
      </c>
      <c r="B47" s="52" t="s">
        <v>72</v>
      </c>
      <c r="C47" s="53" t="s">
        <v>37</v>
      </c>
    </row>
    <row r="48" spans="1:3" x14ac:dyDescent="0.2">
      <c r="A48" s="67">
        <v>8700</v>
      </c>
      <c r="B48" s="63" t="s">
        <v>115</v>
      </c>
      <c r="C48" s="53" t="s">
        <v>37</v>
      </c>
    </row>
    <row r="49" spans="1:3" x14ac:dyDescent="0.2">
      <c r="A49" s="67">
        <v>8710</v>
      </c>
      <c r="B49" s="63" t="s">
        <v>116</v>
      </c>
      <c r="C49" s="53" t="s">
        <v>37</v>
      </c>
    </row>
    <row r="50" spans="1:3" x14ac:dyDescent="0.2">
      <c r="A50" s="67">
        <v>8719</v>
      </c>
      <c r="B50" s="63" t="s">
        <v>117</v>
      </c>
      <c r="C50" s="53" t="s">
        <v>37</v>
      </c>
    </row>
    <row r="51" spans="1:3" x14ac:dyDescent="0.2">
      <c r="A51" s="67">
        <v>8720</v>
      </c>
      <c r="B51" s="63" t="s">
        <v>118</v>
      </c>
      <c r="C51" s="53" t="s">
        <v>37</v>
      </c>
    </row>
    <row r="52" spans="1:3" x14ac:dyDescent="0.2">
      <c r="A52" s="62">
        <v>8721</v>
      </c>
      <c r="B52" s="63" t="s">
        <v>57</v>
      </c>
      <c r="C52" s="64" t="s">
        <v>37</v>
      </c>
    </row>
    <row r="53" spans="1:3" x14ac:dyDescent="0.2">
      <c r="A53" s="54">
        <v>8722</v>
      </c>
      <c r="B53" s="52" t="s">
        <v>75</v>
      </c>
      <c r="C53" s="53" t="s">
        <v>37</v>
      </c>
    </row>
    <row r="54" spans="1:3" x14ac:dyDescent="0.2">
      <c r="A54" s="62">
        <v>8730</v>
      </c>
      <c r="B54" s="63" t="s">
        <v>58</v>
      </c>
      <c r="C54" s="53" t="s">
        <v>37</v>
      </c>
    </row>
    <row r="55" spans="1:3" x14ac:dyDescent="0.2">
      <c r="A55" s="54">
        <v>8740</v>
      </c>
      <c r="B55" s="52" t="s">
        <v>73</v>
      </c>
      <c r="C55" s="53" t="s">
        <v>37</v>
      </c>
    </row>
    <row r="56" spans="1:3" x14ac:dyDescent="0.2">
      <c r="A56" s="54">
        <v>8741</v>
      </c>
      <c r="B56" s="52" t="s">
        <v>123</v>
      </c>
      <c r="C56" s="53" t="s">
        <v>37</v>
      </c>
    </row>
    <row r="57" spans="1:3" x14ac:dyDescent="0.2">
      <c r="A57" s="54">
        <v>8742</v>
      </c>
      <c r="B57" s="52" t="s">
        <v>126</v>
      </c>
      <c r="C57" s="53" t="s">
        <v>37</v>
      </c>
    </row>
    <row r="58" spans="1:3" x14ac:dyDescent="0.2">
      <c r="A58" s="54">
        <v>8743</v>
      </c>
      <c r="B58" s="52" t="s">
        <v>124</v>
      </c>
      <c r="C58" s="53" t="s">
        <v>37</v>
      </c>
    </row>
    <row r="59" spans="1:3" x14ac:dyDescent="0.2">
      <c r="A59" s="54">
        <v>8744</v>
      </c>
      <c r="B59" s="52" t="s">
        <v>127</v>
      </c>
      <c r="C59" s="53" t="s">
        <v>37</v>
      </c>
    </row>
    <row r="60" spans="1:3" x14ac:dyDescent="0.2">
      <c r="A60" s="54">
        <v>8745</v>
      </c>
      <c r="B60" s="52" t="s">
        <v>125</v>
      </c>
      <c r="C60" s="53" t="s">
        <v>37</v>
      </c>
    </row>
    <row r="61" spans="1:3" x14ac:dyDescent="0.2">
      <c r="A61" s="54">
        <v>8760</v>
      </c>
      <c r="B61" s="52" t="s">
        <v>74</v>
      </c>
      <c r="C61" s="53" t="s">
        <v>37</v>
      </c>
    </row>
    <row r="62" spans="1:3" x14ac:dyDescent="0.2">
      <c r="A62" s="62">
        <v>8770</v>
      </c>
      <c r="B62" s="63" t="s">
        <v>59</v>
      </c>
      <c r="C62" s="53" t="s">
        <v>37</v>
      </c>
    </row>
    <row r="63" spans="1:3" x14ac:dyDescent="0.2">
      <c r="A63" s="62">
        <v>8780</v>
      </c>
      <c r="B63" s="63" t="s">
        <v>60</v>
      </c>
      <c r="C63" s="53" t="s">
        <v>37</v>
      </c>
    </row>
    <row r="64" spans="1:3" x14ac:dyDescent="0.2">
      <c r="A64" s="62">
        <v>8790</v>
      </c>
      <c r="B64" s="63" t="s">
        <v>62</v>
      </c>
      <c r="C64" s="53" t="s">
        <v>37</v>
      </c>
    </row>
    <row r="65" spans="1:3" x14ac:dyDescent="0.2">
      <c r="A65" s="62">
        <v>9010</v>
      </c>
      <c r="B65" s="63" t="s">
        <v>112</v>
      </c>
      <c r="C65" s="64" t="s">
        <v>61</v>
      </c>
    </row>
    <row r="66" spans="1:3" x14ac:dyDescent="0.2">
      <c r="A66" s="65">
        <v>9030</v>
      </c>
      <c r="B66" s="66" t="s">
        <v>63</v>
      </c>
      <c r="C66" s="64" t="s">
        <v>61</v>
      </c>
    </row>
    <row r="67" spans="1:3" x14ac:dyDescent="0.2">
      <c r="A67" s="62">
        <v>9070</v>
      </c>
      <c r="B67" s="63" t="s">
        <v>64</v>
      </c>
      <c r="C67" s="64" t="s">
        <v>61</v>
      </c>
    </row>
    <row r="68" spans="1:3" x14ac:dyDescent="0.2">
      <c r="A68" s="62">
        <v>9071</v>
      </c>
      <c r="B68" s="63" t="s">
        <v>65</v>
      </c>
      <c r="C68" s="64" t="s">
        <v>61</v>
      </c>
    </row>
    <row r="69" spans="1:3" x14ac:dyDescent="0.2">
      <c r="A69" s="62">
        <v>9080</v>
      </c>
      <c r="B69" s="63" t="s">
        <v>113</v>
      </c>
      <c r="C69" s="64" t="s">
        <v>61</v>
      </c>
    </row>
    <row r="70" spans="1:3" x14ac:dyDescent="0.2">
      <c r="A70" s="62">
        <v>9110</v>
      </c>
      <c r="B70" s="63" t="s">
        <v>97</v>
      </c>
      <c r="C70" s="64" t="s">
        <v>37</v>
      </c>
    </row>
    <row r="71" spans="1:3" x14ac:dyDescent="0.2">
      <c r="A71" s="62">
        <v>9120</v>
      </c>
      <c r="B71" s="63" t="s">
        <v>98</v>
      </c>
      <c r="C71" s="64" t="s">
        <v>37</v>
      </c>
    </row>
    <row r="72" spans="1:3" x14ac:dyDescent="0.2">
      <c r="A72" s="62">
        <v>9121</v>
      </c>
      <c r="B72" s="63" t="s">
        <v>114</v>
      </c>
      <c r="C72" s="64" t="s">
        <v>61</v>
      </c>
    </row>
    <row r="73" spans="1:3" x14ac:dyDescent="0.2">
      <c r="A73" s="62">
        <v>9130</v>
      </c>
      <c r="B73" s="63" t="s">
        <v>99</v>
      </c>
      <c r="C73" s="64" t="s">
        <v>37</v>
      </c>
    </row>
    <row r="74" spans="1:3" x14ac:dyDescent="0.2">
      <c r="A74" s="62">
        <v>9131</v>
      </c>
      <c r="B74" s="63" t="s">
        <v>100</v>
      </c>
      <c r="C74" s="64" t="s">
        <v>37</v>
      </c>
    </row>
    <row r="75" spans="1:3" x14ac:dyDescent="0.2">
      <c r="A75" s="62">
        <v>9132</v>
      </c>
      <c r="B75" s="63" t="s">
        <v>104</v>
      </c>
      <c r="C75" s="64" t="s">
        <v>61</v>
      </c>
    </row>
    <row r="76" spans="1:3" x14ac:dyDescent="0.2">
      <c r="A76" s="62">
        <v>9140</v>
      </c>
      <c r="B76" s="63" t="s">
        <v>101</v>
      </c>
      <c r="C76" s="64" t="s">
        <v>37</v>
      </c>
    </row>
    <row r="77" spans="1:3" x14ac:dyDescent="0.2">
      <c r="A77" s="62">
        <v>9141</v>
      </c>
      <c r="B77" s="63" t="s">
        <v>105</v>
      </c>
      <c r="C77" s="64" t="s">
        <v>61</v>
      </c>
    </row>
    <row r="78" spans="1:3" x14ac:dyDescent="0.2">
      <c r="A78" s="62">
        <v>9150</v>
      </c>
      <c r="B78" s="63" t="s">
        <v>102</v>
      </c>
      <c r="C78" s="64" t="s">
        <v>37</v>
      </c>
    </row>
    <row r="79" spans="1:3" x14ac:dyDescent="0.2">
      <c r="A79" s="62">
        <v>9160</v>
      </c>
      <c r="B79" s="63" t="s">
        <v>103</v>
      </c>
      <c r="C79" s="64" t="s">
        <v>37</v>
      </c>
    </row>
    <row r="80" spans="1:3" x14ac:dyDescent="0.2">
      <c r="A80" s="62">
        <v>9161</v>
      </c>
      <c r="B80" s="63" t="s">
        <v>106</v>
      </c>
      <c r="C80" s="64" t="s">
        <v>61</v>
      </c>
    </row>
    <row r="81" spans="1:3" x14ac:dyDescent="0.2">
      <c r="A81" s="62">
        <v>9165</v>
      </c>
      <c r="B81" s="63" t="s">
        <v>66</v>
      </c>
      <c r="C81" s="64" t="s">
        <v>49</v>
      </c>
    </row>
    <row r="82" spans="1:3" x14ac:dyDescent="0.2">
      <c r="A82" s="62">
        <v>9167</v>
      </c>
      <c r="B82" s="63" t="s">
        <v>67</v>
      </c>
      <c r="C82" s="64" t="s">
        <v>61</v>
      </c>
    </row>
    <row r="83" spans="1:3" x14ac:dyDescent="0.2">
      <c r="A83" s="62">
        <v>9221</v>
      </c>
      <c r="B83" s="63" t="s">
        <v>107</v>
      </c>
      <c r="C83" s="64" t="s">
        <v>61</v>
      </c>
    </row>
    <row r="84" spans="1:3" x14ac:dyDescent="0.2">
      <c r="A84" s="62">
        <v>9222</v>
      </c>
      <c r="B84" s="63" t="s">
        <v>108</v>
      </c>
      <c r="C84" s="64" t="s">
        <v>61</v>
      </c>
    </row>
    <row r="85" spans="1:3" x14ac:dyDescent="0.2">
      <c r="A85" s="62">
        <v>9300</v>
      </c>
      <c r="B85" s="63" t="s">
        <v>109</v>
      </c>
      <c r="C85" s="64" t="s">
        <v>68</v>
      </c>
    </row>
  </sheetData>
  <autoFilter ref="A1:C85" xr:uid="{FC3E7D2A-99B5-427D-B100-1A2453141CE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240A9C-DB1B-4DEA-947E-AEA6738A5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D9FD0A-9634-4FDC-957C-594DD1BA4C86}">
  <ds:schemaRefs>
    <ds:schemaRef ds:uri="http://schemas.microsoft.com/sharepoint/v3/contenttype/forms"/>
  </ds:schemaRefs>
</ds:datastoreItem>
</file>

<file path=customXml/itemProps3.xml><?xml version="1.0" encoding="utf-8"?>
<ds:datastoreItem xmlns:ds="http://schemas.openxmlformats.org/officeDocument/2006/customXml" ds:itemID="{A83F42F7-54A3-4913-A7FC-7843C2327CB0}">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Non-Flate Rate Change Order</vt:lpstr>
      <vt:lpstr>+15% Change Order Checklist</vt:lpstr>
      <vt:lpstr>Seq #</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Joe [HHS]</dc:creator>
  <cp:lastModifiedBy>Schnetter, Michaela [HHS]</cp:lastModifiedBy>
  <dcterms:created xsi:type="dcterms:W3CDTF">2025-05-29T17:06:58Z</dcterms:created>
  <dcterms:modified xsi:type="dcterms:W3CDTF">2025-09-08T20:30:26Z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