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0-004 CSA\SFY 2026 Reports\01 July\"/>
    </mc:Choice>
  </mc:AlternateContent>
  <xr:revisionPtr revIDLastSave="0" documentId="8_{A502036C-AFE3-4006-B5B1-39D7FD288BEB}" xr6:coauthVersionLast="47" xr6:coauthVersionMax="47" xr10:uidLastSave="{00000000-0000-0000-0000-000000000000}"/>
  <bookViews>
    <workbookView xWindow="1560" yWindow="1560" windowWidth="25545" windowHeight="11385" xr2:uid="{00000000-000D-0000-FFFF-FFFF00000000}"/>
  </bookViews>
  <sheets>
    <sheet name="Sheet1" sheetId="1" r:id="rId1"/>
  </sheets>
  <definedNames>
    <definedName name="_xlnm.Print_Area" localSheetId="0">Sheet1!$A$1:$N$164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9" i="1" l="1"/>
  <c r="B153" i="1" l="1"/>
  <c r="B151" i="1"/>
  <c r="B141" i="1"/>
  <c r="B139" i="1"/>
  <c r="B115" i="1"/>
  <c r="B113" i="1"/>
  <c r="B157" i="1"/>
  <c r="B155" i="1"/>
  <c r="N157" i="1"/>
  <c r="N156" i="1"/>
  <c r="N155" i="1"/>
  <c r="N154" i="1"/>
  <c r="B145" i="1"/>
  <c r="B143" i="1"/>
  <c r="B119" i="1"/>
  <c r="B117" i="1"/>
  <c r="B135" i="1"/>
  <c r="N129" i="1"/>
  <c r="K127" i="1"/>
  <c r="J127" i="1"/>
  <c r="I127" i="1"/>
  <c r="H127" i="1"/>
  <c r="G127" i="1"/>
  <c r="F127" i="1"/>
  <c r="M125" i="1"/>
  <c r="L125" i="1"/>
  <c r="K125" i="1"/>
  <c r="J125" i="1"/>
  <c r="I125" i="1"/>
  <c r="H125" i="1"/>
  <c r="G125" i="1"/>
  <c r="F125" i="1"/>
  <c r="E125" i="1"/>
  <c r="D125" i="1"/>
  <c r="C125" i="1"/>
  <c r="B127" i="1"/>
  <c r="B125" i="1"/>
  <c r="M31" i="1"/>
  <c r="L31" i="1"/>
  <c r="K31" i="1"/>
  <c r="J31" i="1"/>
  <c r="I31" i="1"/>
  <c r="H31" i="1"/>
  <c r="G31" i="1"/>
  <c r="F31" i="1"/>
  <c r="E31" i="1"/>
  <c r="D31" i="1"/>
  <c r="C31" i="1"/>
  <c r="M29" i="1"/>
  <c r="L29" i="1"/>
  <c r="K29" i="1"/>
  <c r="J29" i="1"/>
  <c r="I29" i="1"/>
  <c r="H29" i="1"/>
  <c r="G29" i="1"/>
  <c r="F29" i="1"/>
  <c r="E29" i="1"/>
  <c r="D29" i="1"/>
  <c r="C29" i="1"/>
  <c r="M27" i="1"/>
  <c r="L27" i="1"/>
  <c r="K27" i="1"/>
  <c r="J27" i="1"/>
  <c r="I27" i="1"/>
  <c r="H27" i="1"/>
  <c r="G27" i="1"/>
  <c r="F27" i="1"/>
  <c r="E27" i="1"/>
  <c r="D27" i="1"/>
  <c r="C27" i="1"/>
  <c r="M25" i="1"/>
  <c r="L25" i="1"/>
  <c r="K25" i="1"/>
  <c r="J25" i="1"/>
  <c r="I25" i="1"/>
  <c r="H25" i="1"/>
  <c r="G25" i="1"/>
  <c r="F25" i="1"/>
  <c r="E25" i="1"/>
  <c r="D25" i="1"/>
  <c r="C25" i="1"/>
  <c r="B31" i="1"/>
  <c r="B29" i="1"/>
  <c r="B27" i="1"/>
  <c r="B25" i="1"/>
  <c r="N30" i="1"/>
  <c r="M82" i="1"/>
  <c r="L82" i="1"/>
  <c r="K82" i="1"/>
  <c r="J82" i="1"/>
  <c r="I82" i="1"/>
  <c r="H82" i="1"/>
  <c r="G82" i="1"/>
  <c r="F82" i="1"/>
  <c r="E82" i="1"/>
  <c r="D82" i="1"/>
  <c r="C82" i="1"/>
  <c r="M78" i="1"/>
  <c r="L78" i="1"/>
  <c r="K78" i="1"/>
  <c r="J78" i="1"/>
  <c r="I78" i="1"/>
  <c r="H78" i="1"/>
  <c r="G78" i="1"/>
  <c r="F78" i="1"/>
  <c r="E78" i="1"/>
  <c r="D78" i="1"/>
  <c r="C78" i="1"/>
  <c r="B14" i="1"/>
  <c r="M19" i="1"/>
  <c r="L19" i="1"/>
  <c r="K19" i="1"/>
  <c r="J19" i="1"/>
  <c r="I19" i="1"/>
  <c r="H19" i="1"/>
  <c r="G19" i="1"/>
  <c r="F19" i="1"/>
  <c r="E19" i="1"/>
  <c r="D19" i="1"/>
  <c r="C19" i="1"/>
  <c r="M14" i="1"/>
  <c r="L14" i="1"/>
  <c r="K14" i="1"/>
  <c r="J14" i="1"/>
  <c r="I14" i="1"/>
  <c r="H14" i="1"/>
  <c r="G14" i="1"/>
  <c r="F14" i="1"/>
  <c r="E14" i="1"/>
  <c r="D14" i="1"/>
  <c r="C14" i="1"/>
  <c r="B19" i="1"/>
  <c r="N153" i="1" l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M135" i="1"/>
  <c r="L135" i="1"/>
  <c r="E135" i="1"/>
  <c r="D135" i="1"/>
  <c r="C135" i="1"/>
  <c r="N134" i="1"/>
  <c r="N133" i="1"/>
  <c r="N132" i="1"/>
  <c r="N131" i="1"/>
  <c r="N130" i="1"/>
  <c r="C11" i="1"/>
  <c r="C8" i="1" s="1"/>
  <c r="M110" i="1"/>
  <c r="M127" i="1" s="1"/>
  <c r="M97" i="1"/>
  <c r="M87" i="1"/>
  <c r="M53" i="1"/>
  <c r="M80" i="1" s="1"/>
  <c r="M50" i="1"/>
  <c r="M76" i="1" s="1"/>
  <c r="M47" i="1"/>
  <c r="M44" i="1"/>
  <c r="M41" i="1"/>
  <c r="M38" i="1"/>
  <c r="L110" i="1"/>
  <c r="L127" i="1" s="1"/>
  <c r="L97" i="1"/>
  <c r="L87" i="1"/>
  <c r="L53" i="1"/>
  <c r="L80" i="1" s="1"/>
  <c r="L50" i="1"/>
  <c r="L76" i="1" s="1"/>
  <c r="L47" i="1"/>
  <c r="L44" i="1"/>
  <c r="L41" i="1"/>
  <c r="L38" i="1"/>
  <c r="K97" i="1"/>
  <c r="K87" i="1"/>
  <c r="K53" i="1"/>
  <c r="K80" i="1" s="1"/>
  <c r="K50" i="1"/>
  <c r="K76" i="1" s="1"/>
  <c r="K47" i="1"/>
  <c r="K44" i="1"/>
  <c r="K41" i="1"/>
  <c r="K38" i="1"/>
  <c r="J97" i="1"/>
  <c r="J87" i="1"/>
  <c r="J56" i="1"/>
  <c r="J53" i="1"/>
  <c r="J80" i="1" s="1"/>
  <c r="J50" i="1"/>
  <c r="J76" i="1" s="1"/>
  <c r="J47" i="1"/>
  <c r="J44" i="1"/>
  <c r="J41" i="1"/>
  <c r="J38" i="1"/>
  <c r="I97" i="1"/>
  <c r="I87" i="1"/>
  <c r="I53" i="1"/>
  <c r="I80" i="1" s="1"/>
  <c r="I50" i="1"/>
  <c r="I76" i="1" s="1"/>
  <c r="I47" i="1"/>
  <c r="I44" i="1"/>
  <c r="I41" i="1"/>
  <c r="I38" i="1"/>
  <c r="I60" i="1" l="1"/>
  <c r="I62" i="1"/>
  <c r="J66" i="1"/>
  <c r="J64" i="1"/>
  <c r="J62" i="1"/>
  <c r="J60" i="1"/>
  <c r="M102" i="1"/>
  <c r="M100" i="1"/>
  <c r="K66" i="1"/>
  <c r="K64" i="1"/>
  <c r="I100" i="1"/>
  <c r="I102" i="1"/>
  <c r="K102" i="1"/>
  <c r="K100" i="1"/>
  <c r="K62" i="1"/>
  <c r="K60" i="1"/>
  <c r="L102" i="1"/>
  <c r="L100" i="1"/>
  <c r="J70" i="1"/>
  <c r="J68" i="1"/>
  <c r="M66" i="1"/>
  <c r="M64" i="1"/>
  <c r="M70" i="1"/>
  <c r="M68" i="1"/>
  <c r="J102" i="1"/>
  <c r="J100" i="1"/>
  <c r="I64" i="1"/>
  <c r="I66" i="1"/>
  <c r="I68" i="1"/>
  <c r="I70" i="1"/>
  <c r="L62" i="1"/>
  <c r="L60" i="1"/>
  <c r="K70" i="1"/>
  <c r="K68" i="1"/>
  <c r="L66" i="1"/>
  <c r="L64" i="1"/>
  <c r="M62" i="1"/>
  <c r="M60" i="1"/>
  <c r="L70" i="1"/>
  <c r="L68" i="1"/>
  <c r="I90" i="1"/>
  <c r="I92" i="1"/>
  <c r="L92" i="1"/>
  <c r="L90" i="1"/>
  <c r="M92" i="1"/>
  <c r="M90" i="1"/>
  <c r="J92" i="1"/>
  <c r="J90" i="1"/>
  <c r="K92" i="1"/>
  <c r="K90" i="1"/>
  <c r="N135" i="1"/>
  <c r="I57" i="1"/>
  <c r="J57" i="1"/>
  <c r="K57" i="1"/>
  <c r="M57" i="1"/>
  <c r="L57" i="1"/>
  <c r="H97" i="1"/>
  <c r="H87" i="1"/>
  <c r="H53" i="1"/>
  <c r="H80" i="1" s="1"/>
  <c r="H50" i="1"/>
  <c r="H76" i="1" s="1"/>
  <c r="H44" i="1"/>
  <c r="H41" i="1"/>
  <c r="H38" i="1"/>
  <c r="G97" i="1"/>
  <c r="G87" i="1"/>
  <c r="G53" i="1"/>
  <c r="G80" i="1" s="1"/>
  <c r="G50" i="1"/>
  <c r="G76" i="1" s="1"/>
  <c r="G47" i="1"/>
  <c r="G44" i="1"/>
  <c r="G41" i="1"/>
  <c r="G38" i="1"/>
  <c r="H60" i="1" l="1"/>
  <c r="H62" i="1"/>
  <c r="H100" i="1"/>
  <c r="H102" i="1"/>
  <c r="G62" i="1"/>
  <c r="G60" i="1"/>
  <c r="G70" i="1"/>
  <c r="G68" i="1"/>
  <c r="G100" i="1"/>
  <c r="G102" i="1"/>
  <c r="G66" i="1"/>
  <c r="G64" i="1"/>
  <c r="H64" i="1"/>
  <c r="H66" i="1"/>
  <c r="H68" i="1"/>
  <c r="H70" i="1"/>
  <c r="H90" i="1"/>
  <c r="H92" i="1"/>
  <c r="G90" i="1"/>
  <c r="G92" i="1"/>
  <c r="H57" i="1"/>
  <c r="G57" i="1"/>
  <c r="F97" i="1"/>
  <c r="F87" i="1"/>
  <c r="F53" i="1"/>
  <c r="F80" i="1" s="1"/>
  <c r="F50" i="1"/>
  <c r="F76" i="1" s="1"/>
  <c r="F47" i="1"/>
  <c r="F44" i="1"/>
  <c r="F41" i="1"/>
  <c r="F38" i="1"/>
  <c r="F70" i="1" l="1"/>
  <c r="F68" i="1"/>
  <c r="F62" i="1"/>
  <c r="F60" i="1"/>
  <c r="F66" i="1"/>
  <c r="F64" i="1"/>
  <c r="F102" i="1"/>
  <c r="F100" i="1"/>
  <c r="F90" i="1"/>
  <c r="F92" i="1"/>
  <c r="F57" i="1"/>
  <c r="E110" i="1"/>
  <c r="E127" i="1" s="1"/>
  <c r="E97" i="1"/>
  <c r="E87" i="1"/>
  <c r="E53" i="1"/>
  <c r="E80" i="1" s="1"/>
  <c r="E50" i="1"/>
  <c r="E76" i="1" s="1"/>
  <c r="E44" i="1"/>
  <c r="E41" i="1"/>
  <c r="E38" i="1"/>
  <c r="D110" i="1"/>
  <c r="D127" i="1" s="1"/>
  <c r="D97" i="1"/>
  <c r="D87" i="1"/>
  <c r="D56" i="1"/>
  <c r="D53" i="1"/>
  <c r="D80" i="1" s="1"/>
  <c r="D50" i="1"/>
  <c r="D76" i="1" s="1"/>
  <c r="D47" i="1"/>
  <c r="D44" i="1"/>
  <c r="D41" i="1"/>
  <c r="D38" i="1"/>
  <c r="C110" i="1"/>
  <c r="C127" i="1" s="1"/>
  <c r="C97" i="1"/>
  <c r="C87" i="1"/>
  <c r="C56" i="1"/>
  <c r="C53" i="1"/>
  <c r="C80" i="1" s="1"/>
  <c r="C47" i="1"/>
  <c r="C50" i="1"/>
  <c r="C76" i="1" s="1"/>
  <c r="C44" i="1"/>
  <c r="C41" i="1"/>
  <c r="C38" i="1"/>
  <c r="B110" i="1"/>
  <c r="C62" i="1" l="1"/>
  <c r="C60" i="1"/>
  <c r="D102" i="1"/>
  <c r="D100" i="1"/>
  <c r="C102" i="1"/>
  <c r="C100" i="1"/>
  <c r="C66" i="1"/>
  <c r="C64" i="1"/>
  <c r="C70" i="1"/>
  <c r="C68" i="1"/>
  <c r="D66" i="1"/>
  <c r="D64" i="1"/>
  <c r="D62" i="1"/>
  <c r="D60" i="1"/>
  <c r="E102" i="1"/>
  <c r="E100" i="1"/>
  <c r="D70" i="1"/>
  <c r="D68" i="1"/>
  <c r="E62" i="1"/>
  <c r="E60" i="1"/>
  <c r="E66" i="1"/>
  <c r="E64" i="1"/>
  <c r="E70" i="1"/>
  <c r="E68" i="1"/>
  <c r="C92" i="1"/>
  <c r="C90" i="1"/>
  <c r="D92" i="1"/>
  <c r="D90" i="1"/>
  <c r="E92" i="1"/>
  <c r="E90" i="1"/>
  <c r="C57" i="1"/>
  <c r="C159" i="1" s="1"/>
  <c r="D57" i="1"/>
  <c r="E57" i="1"/>
  <c r="B87" i="1"/>
  <c r="B97" i="1"/>
  <c r="B53" i="1"/>
  <c r="B50" i="1"/>
  <c r="B47" i="1"/>
  <c r="B44" i="1"/>
  <c r="B41" i="1"/>
  <c r="B38" i="1"/>
  <c r="B11" i="1"/>
  <c r="B8" i="1" s="1"/>
  <c r="B5" i="1"/>
  <c r="B2" i="1" s="1"/>
  <c r="B72" i="1" l="1"/>
  <c r="B74" i="1"/>
  <c r="B159" i="1"/>
  <c r="B60" i="1"/>
  <c r="B62" i="1"/>
  <c r="B64" i="1"/>
  <c r="B66" i="1"/>
  <c r="B68" i="1"/>
  <c r="B70" i="1"/>
  <c r="B80" i="1"/>
  <c r="B82" i="1"/>
  <c r="B100" i="1"/>
  <c r="N100" i="1" s="1"/>
  <c r="B102" i="1"/>
  <c r="N102" i="1" s="1"/>
  <c r="B78" i="1"/>
  <c r="B76" i="1"/>
  <c r="B92" i="1"/>
  <c r="N92" i="1" s="1"/>
  <c r="B90" i="1"/>
  <c r="N90" i="1" s="1"/>
  <c r="B57" i="1"/>
  <c r="N101" i="1"/>
  <c r="N99" i="1"/>
  <c r="N97" i="1"/>
  <c r="N96" i="1"/>
  <c r="N95" i="1"/>
  <c r="N47" i="1"/>
  <c r="N46" i="1"/>
  <c r="N45" i="1"/>
  <c r="N109" i="1"/>
  <c r="N108" i="1"/>
  <c r="N107" i="1"/>
  <c r="N106" i="1"/>
  <c r="N105" i="1"/>
  <c r="N65" i="1"/>
  <c r="N89" i="1" l="1"/>
  <c r="J11" i="1" l="1"/>
  <c r="J8" i="1" s="1"/>
  <c r="J159" i="1" s="1"/>
  <c r="N91" i="1" l="1"/>
  <c r="N87" i="1"/>
  <c r="N86" i="1"/>
  <c r="N85" i="1"/>
  <c r="N125" i="1" l="1"/>
  <c r="N123" i="1"/>
  <c r="N121" i="1"/>
  <c r="N119" i="1"/>
  <c r="N117" i="1"/>
  <c r="N115" i="1"/>
  <c r="N113" i="1"/>
  <c r="N82" i="1"/>
  <c r="N78" i="1"/>
  <c r="N74" i="1"/>
  <c r="N72" i="1"/>
  <c r="N28" i="1"/>
  <c r="N26" i="1"/>
  <c r="N24" i="1"/>
  <c r="N80" i="1" l="1"/>
  <c r="N31" i="1"/>
  <c r="N29" i="1"/>
  <c r="N27" i="1"/>
  <c r="N25" i="1"/>
  <c r="N20" i="1"/>
  <c r="N48" i="1"/>
  <c r="N81" i="1"/>
  <c r="N77" i="1"/>
  <c r="N73" i="1"/>
  <c r="N71" i="1"/>
  <c r="N69" i="1"/>
  <c r="N59" i="1"/>
  <c r="N61" i="1"/>
  <c r="N70" i="1"/>
  <c r="N62" i="1"/>
  <c r="D11" i="1"/>
  <c r="D8" i="1" s="1"/>
  <c r="D159" i="1" s="1"/>
  <c r="E11" i="1"/>
  <c r="E8" i="1" s="1"/>
  <c r="E159" i="1" s="1"/>
  <c r="F11" i="1"/>
  <c r="F8" i="1" s="1"/>
  <c r="F159" i="1" s="1"/>
  <c r="G11" i="1"/>
  <c r="G8" i="1" s="1"/>
  <c r="G159" i="1" s="1"/>
  <c r="H11" i="1"/>
  <c r="H8" i="1" s="1"/>
  <c r="H159" i="1" s="1"/>
  <c r="I11" i="1"/>
  <c r="I8" i="1" s="1"/>
  <c r="I159" i="1" s="1"/>
  <c r="K11" i="1"/>
  <c r="K8" i="1" s="1"/>
  <c r="K159" i="1" s="1"/>
  <c r="L11" i="1"/>
  <c r="L8" i="1" s="1"/>
  <c r="L159" i="1" s="1"/>
  <c r="M11" i="1"/>
  <c r="M8" i="1" s="1"/>
  <c r="M159" i="1" s="1"/>
  <c r="C5" i="1"/>
  <c r="C2" i="1" s="1"/>
  <c r="D5" i="1"/>
  <c r="D2" i="1" s="1"/>
  <c r="E5" i="1"/>
  <c r="E2" i="1" s="1"/>
  <c r="F5" i="1"/>
  <c r="F2" i="1" s="1"/>
  <c r="G5" i="1"/>
  <c r="G2" i="1" s="1"/>
  <c r="H5" i="1"/>
  <c r="H2" i="1" s="1"/>
  <c r="I5" i="1"/>
  <c r="I2" i="1" s="1"/>
  <c r="J5" i="1"/>
  <c r="J2" i="1" s="1"/>
  <c r="K5" i="1"/>
  <c r="K2" i="1" s="1"/>
  <c r="L5" i="1"/>
  <c r="L2" i="1" s="1"/>
  <c r="M5" i="1"/>
  <c r="M2" i="1" s="1"/>
  <c r="N64" i="1" l="1"/>
  <c r="N76" i="1"/>
  <c r="N60" i="1"/>
  <c r="N68" i="1"/>
  <c r="N79" i="1"/>
  <c r="N75" i="1"/>
  <c r="N67" i="1"/>
  <c r="N63" i="1"/>
  <c r="N36" i="1" l="1"/>
  <c r="N57" i="1" l="1"/>
  <c r="N12" i="1" l="1"/>
  <c r="N10" i="1"/>
  <c r="N9" i="1"/>
  <c r="N3" i="1"/>
  <c r="N4" i="1"/>
  <c r="N6" i="1"/>
  <c r="N37" i="1" l="1"/>
  <c r="N56" i="1" l="1"/>
  <c r="N53" i="1"/>
  <c r="N52" i="1"/>
  <c r="N49" i="1"/>
  <c r="N43" i="1"/>
  <c r="N40" i="1"/>
  <c r="N44" i="1" l="1"/>
  <c r="N38" i="1"/>
  <c r="N41" i="1"/>
  <c r="N50" i="1"/>
  <c r="N126" i="1" l="1"/>
  <c r="N124" i="1"/>
  <c r="N122" i="1"/>
  <c r="N120" i="1"/>
  <c r="N118" i="1"/>
  <c r="N116" i="1"/>
  <c r="N114" i="1"/>
  <c r="N112" i="1"/>
  <c r="N110" i="1" l="1"/>
  <c r="N51" i="1"/>
  <c r="N42" i="1" l="1"/>
  <c r="N39" i="1"/>
  <c r="N19" i="1" l="1"/>
  <c r="N11" i="1"/>
  <c r="N8" i="1"/>
  <c r="N5" i="1" l="1"/>
  <c r="N2" i="1" l="1"/>
  <c r="N161" i="1" l="1"/>
  <c r="N160" i="1"/>
  <c r="N66" i="1" l="1"/>
  <c r="N127" i="1"/>
</calcChain>
</file>

<file path=xl/sharedStrings.xml><?xml version="1.0" encoding="utf-8"?>
<sst xmlns="http://schemas.openxmlformats.org/spreadsheetml/2006/main" count="173" uniqueCount="123">
  <si>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</si>
  <si>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</si>
  <si>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</si>
  <si>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</si>
  <si>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</si>
  <si>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</si>
  <si>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</si>
  <si>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</si>
  <si>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</si>
  <si>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</si>
  <si>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</si>
  <si>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</si>
  <si>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New Member SIS</t>
  </si>
  <si>
    <t>Current Member SIS</t>
  </si>
  <si>
    <t>Emergency Needs</t>
  </si>
  <si>
    <t>MFP</t>
  </si>
  <si>
    <t>Facility:  ICF/ID</t>
  </si>
  <si>
    <t>Waiver:  ID</t>
  </si>
  <si>
    <t>Timeliness Analysis</t>
  </si>
  <si>
    <t>Untimely New Assmt</t>
  </si>
  <si>
    <t>Telligen Timeliness New</t>
  </si>
  <si>
    <t>Untimely OYAs</t>
  </si>
  <si>
    <t>Telligen Timeliness OYA</t>
  </si>
  <si>
    <t>Actual Timeliness OYA</t>
  </si>
  <si>
    <t>Health &amp; Disability</t>
  </si>
  <si>
    <t>Brain Injury</t>
  </si>
  <si>
    <t>Total</t>
  </si>
  <si>
    <t>Timeliness Analysis - iHC Assessment by Waiver</t>
  </si>
  <si>
    <t>Untimely Elderly Waiver</t>
  </si>
  <si>
    <t>Untimely Hlth &amp; Disability</t>
  </si>
  <si>
    <t>Actual Timeliness EW</t>
  </si>
  <si>
    <t>Telligen Responsibility EW</t>
  </si>
  <si>
    <t>Actual Timeliness H&amp;D</t>
  </si>
  <si>
    <t>Telligen Responsibility H&amp;D</t>
  </si>
  <si>
    <t>Telligen Timeliness H&amp;D</t>
  </si>
  <si>
    <t>Untimely AIDS/HIV</t>
  </si>
  <si>
    <t>Actual Timeliness AIDS/HIV</t>
  </si>
  <si>
    <t>Telligen Timeliness AIDS/HIV</t>
  </si>
  <si>
    <t>Telligen Responsibility AIDS/</t>
  </si>
  <si>
    <t>Untimely Phys Disability</t>
  </si>
  <si>
    <t>Actual Timeliness Phys Dis</t>
  </si>
  <si>
    <t>Telligen Responsibility Phys D</t>
  </si>
  <si>
    <t>Telligen Timeliness Phys Dis</t>
  </si>
  <si>
    <t>Untimely Brain Injury</t>
  </si>
  <si>
    <t>Actual Timeliness Brain Inj</t>
  </si>
  <si>
    <t>Telligen Timeliness Brain Inj</t>
  </si>
  <si>
    <t>Telligen Timeliness EW</t>
  </si>
  <si>
    <t>CMH</t>
  </si>
  <si>
    <t>Untimely CMH</t>
  </si>
  <si>
    <t>Actual Timeliness CMH</t>
  </si>
  <si>
    <t>Telligen Responsibility CMH</t>
  </si>
  <si>
    <t>Telligen Timeliness CMH</t>
  </si>
  <si>
    <t>Telligen Resp Brain Inj</t>
  </si>
  <si>
    <t>Intellectual Disability</t>
  </si>
  <si>
    <t>Timeliness Analysis - Comprehensive Assessment by Waiver</t>
  </si>
  <si>
    <t>Telligen Resp Brain Injury</t>
  </si>
  <si>
    <t>Untimely Intellectual Dis</t>
  </si>
  <si>
    <t>Actual Timeliness Int Dis</t>
  </si>
  <si>
    <t>Telligen Resp Intectual Dis</t>
  </si>
  <si>
    <t>Telligen Timeliness Int Dis</t>
  </si>
  <si>
    <t>Total Assessments completed</t>
  </si>
  <si>
    <t>Overall YTD Total</t>
  </si>
  <si>
    <t>iHC Assessments Completed by Waiver</t>
  </si>
  <si>
    <t>Comprehensive Assessments Completed by Waiver</t>
  </si>
  <si>
    <t>Habilitation</t>
  </si>
  <si>
    <t xml:space="preserve">Telligen Responsibility </t>
  </si>
  <si>
    <t>Elderly Waiver admits</t>
  </si>
  <si>
    <t>Elderly Waiver CSRs</t>
  </si>
  <si>
    <t>Health &amp; Disability admits</t>
  </si>
  <si>
    <t>Health &amp; Disability CSRs</t>
  </si>
  <si>
    <t>HAB admit</t>
  </si>
  <si>
    <t>HAB CSRs</t>
  </si>
  <si>
    <t>CMH admit</t>
  </si>
  <si>
    <t>CMH CSRs</t>
  </si>
  <si>
    <t>Brain Injury admit</t>
  </si>
  <si>
    <t>Brain Injury CSRs</t>
  </si>
  <si>
    <t>AIDS/HIV admits</t>
  </si>
  <si>
    <t>AIDS/HIV CSRs</t>
  </si>
  <si>
    <t>Physical Disability admits</t>
  </si>
  <si>
    <t>Physical Disability CSRs</t>
  </si>
  <si>
    <t>Total Elderly Waiver</t>
  </si>
  <si>
    <t>Total Health &amp; Disabilty</t>
  </si>
  <si>
    <t>Total Physical Disability</t>
  </si>
  <si>
    <t>Total AIDS/HIV</t>
  </si>
  <si>
    <t>Total Brain Injury</t>
  </si>
  <si>
    <t>Total CMH</t>
  </si>
  <si>
    <t>Total HAB</t>
  </si>
  <si>
    <t xml:space="preserve">Overall Timeliness </t>
  </si>
  <si>
    <t>Telligen Responsibility New</t>
  </si>
  <si>
    <t>Actual Timeliness New</t>
  </si>
  <si>
    <t>Telligen Responsibility OYA</t>
  </si>
  <si>
    <t>Mayo-Portland Adaptability Inventory (MPAI-4)</t>
  </si>
  <si>
    <t>Brain Injury CSR</t>
  </si>
  <si>
    <t>Timliness Analysis - MPAI-4</t>
  </si>
  <si>
    <t>Actual Timeliness MPAI-4</t>
  </si>
  <si>
    <t>Telligen Responsibility MPAI-4</t>
  </si>
  <si>
    <t>Telligen Timeliness MPAI-4</t>
  </si>
  <si>
    <t>Untimely MPAI-4</t>
  </si>
  <si>
    <t>LOCUS/CALOCUS</t>
  </si>
  <si>
    <t>HAB CSR</t>
  </si>
  <si>
    <t>Timliness Analysis - LOCUS/CALOCUS</t>
  </si>
  <si>
    <t>Untimely LOCUS/CALOCUS</t>
  </si>
  <si>
    <t>Actual Timeliness LOCUS/CALOCUS</t>
  </si>
  <si>
    <t>Telligen Responsibility LOCUS/CALOCUS</t>
  </si>
  <si>
    <t>Telligen Timeliness LOCUS/CALOCUS</t>
  </si>
  <si>
    <t xml:space="preserve"> </t>
  </si>
  <si>
    <t>Timeliness Analysis - ENA by Waiver</t>
  </si>
  <si>
    <t>ENA Completed by Waiver</t>
  </si>
  <si>
    <t>N/A</t>
  </si>
  <si>
    <t xml:space="preserve">Elderly </t>
  </si>
  <si>
    <t>iRAI &amp; OYA Assessments Completed</t>
  </si>
  <si>
    <t>New Member iRAI</t>
  </si>
  <si>
    <t>Current Member iRAI</t>
  </si>
  <si>
    <t>Total iRAI</t>
  </si>
  <si>
    <t>Total Waiver iRAI</t>
  </si>
  <si>
    <t>Off-Year Assessment (OYA)</t>
  </si>
  <si>
    <t>Physical Disability</t>
  </si>
  <si>
    <t>Telligen provided the following services and instituted the following processes to improve the efficiency and quality of services being delivered in SFY 26:</t>
  </si>
  <si>
    <t>Untimely Elderly</t>
  </si>
  <si>
    <t>Actual Timeliness Elderly</t>
  </si>
  <si>
    <t>Telligen Responsibility Elderly</t>
  </si>
  <si>
    <t>Telligen Timeliness Elderly</t>
  </si>
  <si>
    <t xml:space="preserve">8/15/25: Telligen absorbed the EW assessments from the MCOs on 7/1/2025. Telligen responsibility for timeliness improved from 63.1% in June 2025 to 68.3% in July 2025. Uploading assessments to IMPA within 5 business days of assessment date improved from 95.9% in June to 99.1% in July.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</si>
</sst>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5" fontId="1" fillId="4" borderId="1" xfId="0" applyNumberFormat="1" applyFont="1" applyFill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0" fillId="0" borderId="1" xfId="0" applyBorder="1"/>
    <xf numFmtId="0" fontId="2" fillId="2" borderId="3" xfId="0" applyFont="1" applyFill="1" applyBorder="1"/>
    <xf numFmtId="0" fontId="1" fillId="2" borderId="4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0" xfId="0" applyBorder="1"/>
    <xf numFmtId="9" fontId="0" fillId="0" borderId="0" xfId="0" applyNumberFormat="1"/>
    <xf numFmtId="9" fontId="1" fillId="0" borderId="0" xfId="0" applyNumberFormat="1" applyFont="1"/>
    <xf numFmtId="165" fontId="0" fillId="0" borderId="1" xfId="0" applyNumberFormat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" fontId="3" fillId="9" borderId="1" xfId="0" applyNumberFormat="1" applyFont="1" applyFill="1" applyBorder="1" applyAlignment="1">
      <alignment horizontal="right"/>
    </xf>
    <xf numFmtId="1" fontId="3" fillId="9" borderId="3" xfId="0" applyNumberFormat="1" applyFont="1" applyFill="1" applyBorder="1"/>
    <xf numFmtId="0" fontId="2" fillId="8" borderId="3" xfId="0" applyFont="1" applyFill="1" applyBorder="1"/>
    <xf numFmtId="0" fontId="1" fillId="8" borderId="4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9" fontId="1" fillId="7" borderId="1" xfId="0" applyNumberFormat="1" applyFont="1" applyFill="1" applyBorder="1"/>
    <xf numFmtId="9" fontId="0" fillId="7" borderId="1" xfId="0" applyNumberForma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9" fontId="1" fillId="7" borderId="2" xfId="0" applyNumberFormat="1" applyFont="1" applyFill="1" applyBorder="1"/>
    <xf numFmtId="0" fontId="2" fillId="8" borderId="1" xfId="0" applyFont="1" applyFill="1" applyBorder="1"/>
    <xf numFmtId="165" fontId="1" fillId="8" borderId="1" xfId="0" applyNumberFormat="1" applyFont="1" applyFill="1" applyBorder="1"/>
    <xf numFmtId="165" fontId="1" fillId="8" borderId="3" xfId="0" applyNumberFormat="1" applyFont="1" applyFill="1" applyBorder="1"/>
    <xf numFmtId="1" fontId="1" fillId="8" borderId="1" xfId="0" applyNumberFormat="1" applyFont="1" applyFill="1" applyBorder="1"/>
    <xf numFmtId="0" fontId="1" fillId="8" borderId="13" xfId="0" applyFont="1" applyFill="1" applyBorder="1"/>
    <xf numFmtId="0" fontId="1" fillId="8" borderId="1" xfId="0" applyFont="1" applyFill="1" applyBorder="1"/>
    <xf numFmtId="0" fontId="5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165" fontId="3" fillId="9" borderId="1" xfId="0" applyNumberFormat="1" applyFont="1" applyFill="1" applyBorder="1"/>
    <xf numFmtId="165" fontId="1" fillId="9" borderId="1" xfId="0" applyNumberFormat="1" applyFont="1" applyFill="1" applyBorder="1"/>
    <xf numFmtId="165" fontId="2" fillId="9" borderId="1" xfId="0" applyNumberFormat="1" applyFont="1" applyFill="1" applyBorder="1"/>
    <xf numFmtId="0" fontId="2" fillId="9" borderId="1" xfId="0" applyFont="1" applyFill="1" applyBorder="1"/>
    <xf numFmtId="0" fontId="0" fillId="9" borderId="1" xfId="0" applyFill="1" applyBorder="1"/>
    <xf numFmtId="0" fontId="1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11" borderId="8" xfId="0" applyFill="1" applyBorder="1" applyAlignment="1">
      <alignment horizontal="left" vertical="center" wrapText="1"/>
    </xf>
    <xf numFmtId="0" fontId="0" fillId="11" borderId="0" xfId="0" applyFill="1" applyAlignment="1">
      <alignment wrapText="1"/>
    </xf>
    <xf numFmtId="0" fontId="0" fillId="11" borderId="9" xfId="0" applyFill="1" applyBorder="1" applyAlignment="1">
      <alignment wrapText="1"/>
    </xf>
    <xf numFmtId="0" fontId="2" fillId="8" borderId="3" xfId="0" applyFont="1" applyFill="1" applyBorder="1"/>
    <xf numFmtId="0" fontId="1" fillId="8" borderId="4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view="pageLayout" topLeftCell="A143" zoomScaleNormal="100" workbookViewId="0">
      <selection activeCell="I154" sqref="I154"/>
    </sheetView>
  </sheetViews>
  <sheetFormatPr defaultColWidth="9.140625" defaultRowHeight="15" x14ac:dyDescent="0.25"/>
  <cols>
    <col min="1" max="1" width="23.85546875" style="1" customWidth="1"/>
    <col min="2" max="12" width="8.140625" style="1" customWidth="1"/>
    <col min="13" max="13" width="7.5703125" style="1" customWidth="1"/>
    <col min="14" max="14" width="9.7109375" style="1" customWidth="1"/>
    <col min="15" max="16384" width="9.140625" style="1"/>
  </cols>
  <sheetData>
    <row r="1" spans="1:14" ht="31.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4" t="s">
        <v>61</v>
      </c>
    </row>
    <row r="2" spans="1:14" x14ac:dyDescent="0.25">
      <c r="A2" s="42" t="s">
        <v>110</v>
      </c>
      <c r="B2" s="43">
        <f t="shared" ref="B2:M2" si="0">SUM(B5:B6)</f>
        <v>1021</v>
      </c>
      <c r="C2" s="43">
        <f t="shared" si="0"/>
        <v>0</v>
      </c>
      <c r="D2" s="43">
        <f t="shared" si="0"/>
        <v>0</v>
      </c>
      <c r="E2" s="43">
        <f t="shared" si="0"/>
        <v>0</v>
      </c>
      <c r="F2" s="43">
        <f t="shared" si="0"/>
        <v>0</v>
      </c>
      <c r="G2" s="43">
        <f t="shared" si="0"/>
        <v>0</v>
      </c>
      <c r="H2" s="43">
        <f t="shared" si="0"/>
        <v>0</v>
      </c>
      <c r="I2" s="43">
        <f t="shared" si="0"/>
        <v>0</v>
      </c>
      <c r="J2" s="43">
        <f t="shared" si="0"/>
        <v>0</v>
      </c>
      <c r="K2" s="43">
        <f t="shared" si="0"/>
        <v>0</v>
      </c>
      <c r="L2" s="43">
        <f t="shared" si="0"/>
        <v>0</v>
      </c>
      <c r="M2" s="44">
        <f t="shared" si="0"/>
        <v>0</v>
      </c>
      <c r="N2" s="43">
        <f t="shared" ref="N2:N5" si="1">SUM(B2:M2)</f>
        <v>1021</v>
      </c>
    </row>
    <row r="3" spans="1:14" x14ac:dyDescent="0.25">
      <c r="A3" s="18" t="s">
        <v>111</v>
      </c>
      <c r="B3" s="5">
        <v>37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>
        <f t="shared" si="1"/>
        <v>37</v>
      </c>
    </row>
    <row r="4" spans="1:14" x14ac:dyDescent="0.25">
      <c r="A4" s="18" t="s">
        <v>112</v>
      </c>
      <c r="B4" s="5">
        <v>228</v>
      </c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>
        <f>SUM(B4:M4)</f>
        <v>228</v>
      </c>
    </row>
    <row r="5" spans="1:14" x14ac:dyDescent="0.25">
      <c r="A5" s="27" t="s">
        <v>113</v>
      </c>
      <c r="B5" s="52">
        <f t="shared" ref="B5:M5" si="2">SUM(B3+B4)</f>
        <v>265</v>
      </c>
      <c r="C5" s="52">
        <f t="shared" si="2"/>
        <v>0</v>
      </c>
      <c r="D5" s="52">
        <f t="shared" si="2"/>
        <v>0</v>
      </c>
      <c r="E5" s="52">
        <f t="shared" si="2"/>
        <v>0</v>
      </c>
      <c r="F5" s="52">
        <f t="shared" si="2"/>
        <v>0</v>
      </c>
      <c r="G5" s="52">
        <f t="shared" si="2"/>
        <v>0</v>
      </c>
      <c r="H5" s="52">
        <f t="shared" si="2"/>
        <v>0</v>
      </c>
      <c r="I5" s="52">
        <f t="shared" si="2"/>
        <v>0</v>
      </c>
      <c r="J5" s="52">
        <f t="shared" si="2"/>
        <v>0</v>
      </c>
      <c r="K5" s="52">
        <f t="shared" si="2"/>
        <v>0</v>
      </c>
      <c r="L5" s="52">
        <f t="shared" si="2"/>
        <v>0</v>
      </c>
      <c r="M5" s="52">
        <f t="shared" si="2"/>
        <v>0</v>
      </c>
      <c r="N5" s="53">
        <f t="shared" si="1"/>
        <v>265</v>
      </c>
    </row>
    <row r="6" spans="1:14" x14ac:dyDescent="0.25">
      <c r="A6" s="18" t="s">
        <v>115</v>
      </c>
      <c r="B6" s="5">
        <v>756</v>
      </c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7">
        <f>SUM(B6:M6)</f>
        <v>756</v>
      </c>
    </row>
    <row r="7" spans="1:14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x14ac:dyDescent="0.25">
      <c r="A8" s="42" t="s">
        <v>17</v>
      </c>
      <c r="B8" s="43">
        <f t="shared" ref="B8:M8" si="3">SUM(B11+B12)</f>
        <v>1021</v>
      </c>
      <c r="C8" s="43">
        <f t="shared" si="3"/>
        <v>0</v>
      </c>
      <c r="D8" s="43">
        <f t="shared" si="3"/>
        <v>0</v>
      </c>
      <c r="E8" s="43">
        <f t="shared" si="3"/>
        <v>0</v>
      </c>
      <c r="F8" s="43">
        <f t="shared" si="3"/>
        <v>0</v>
      </c>
      <c r="G8" s="43">
        <f t="shared" si="3"/>
        <v>0</v>
      </c>
      <c r="H8" s="43">
        <f t="shared" si="3"/>
        <v>0</v>
      </c>
      <c r="I8" s="43">
        <f t="shared" si="3"/>
        <v>0</v>
      </c>
      <c r="J8" s="43">
        <f t="shared" si="3"/>
        <v>0</v>
      </c>
      <c r="K8" s="43">
        <f t="shared" si="3"/>
        <v>0</v>
      </c>
      <c r="L8" s="43">
        <f t="shared" si="3"/>
        <v>0</v>
      </c>
      <c r="M8" s="43">
        <f t="shared" si="3"/>
        <v>0</v>
      </c>
      <c r="N8" s="43">
        <f t="shared" ref="N8:N12" si="4">SUM(B8:M8)</f>
        <v>1021</v>
      </c>
    </row>
    <row r="9" spans="1:14" x14ac:dyDescent="0.25">
      <c r="A9" s="18" t="s">
        <v>111</v>
      </c>
      <c r="B9" s="5">
        <v>37</v>
      </c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7">
        <f t="shared" si="4"/>
        <v>37</v>
      </c>
    </row>
    <row r="10" spans="1:14" x14ac:dyDescent="0.25">
      <c r="A10" s="18" t="s">
        <v>112</v>
      </c>
      <c r="B10" s="5">
        <v>228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7">
        <f t="shared" si="4"/>
        <v>228</v>
      </c>
    </row>
    <row r="11" spans="1:14" x14ac:dyDescent="0.25">
      <c r="A11" s="27" t="s">
        <v>114</v>
      </c>
      <c r="B11" s="52">
        <f t="shared" ref="B11:M11" si="5">+SUM(B9+B10)</f>
        <v>265</v>
      </c>
      <c r="C11" s="52">
        <f t="shared" si="5"/>
        <v>0</v>
      </c>
      <c r="D11" s="52">
        <f t="shared" si="5"/>
        <v>0</v>
      </c>
      <c r="E11" s="52">
        <f t="shared" si="5"/>
        <v>0</v>
      </c>
      <c r="F11" s="52">
        <f t="shared" si="5"/>
        <v>0</v>
      </c>
      <c r="G11" s="52">
        <f t="shared" si="5"/>
        <v>0</v>
      </c>
      <c r="H11" s="52">
        <f t="shared" si="5"/>
        <v>0</v>
      </c>
      <c r="I11" s="52">
        <f t="shared" si="5"/>
        <v>0</v>
      </c>
      <c r="J11" s="52">
        <f t="shared" ref="J11" si="6">SUM(J9+J10)</f>
        <v>0</v>
      </c>
      <c r="K11" s="52">
        <f t="shared" si="5"/>
        <v>0</v>
      </c>
      <c r="L11" s="52">
        <f t="shared" si="5"/>
        <v>0</v>
      </c>
      <c r="M11" s="52">
        <f t="shared" si="5"/>
        <v>0</v>
      </c>
      <c r="N11" s="53">
        <f t="shared" si="4"/>
        <v>265</v>
      </c>
    </row>
    <row r="12" spans="1:14" x14ac:dyDescent="0.25">
      <c r="A12" s="18" t="s">
        <v>115</v>
      </c>
      <c r="B12" s="5">
        <v>756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7">
        <f t="shared" si="4"/>
        <v>756</v>
      </c>
    </row>
    <row r="13" spans="1:14" x14ac:dyDescent="0.25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</row>
    <row r="14" spans="1:14" x14ac:dyDescent="0.25">
      <c r="A14" s="42" t="s">
        <v>15</v>
      </c>
      <c r="B14" s="45">
        <f>SUM(B15:B17)</f>
        <v>0</v>
      </c>
      <c r="C14" s="45">
        <f t="shared" ref="C14:M14" si="7">SUM(C15:C17)</f>
        <v>0</v>
      </c>
      <c r="D14" s="45">
        <f t="shared" si="7"/>
        <v>0</v>
      </c>
      <c r="E14" s="45">
        <f t="shared" si="7"/>
        <v>0</v>
      </c>
      <c r="F14" s="45">
        <f t="shared" si="7"/>
        <v>0</v>
      </c>
      <c r="G14" s="45">
        <f t="shared" si="7"/>
        <v>0</v>
      </c>
      <c r="H14" s="45">
        <f t="shared" si="7"/>
        <v>0</v>
      </c>
      <c r="I14" s="45">
        <f t="shared" si="7"/>
        <v>0</v>
      </c>
      <c r="J14" s="45">
        <f t="shared" si="7"/>
        <v>0</v>
      </c>
      <c r="K14" s="45">
        <f t="shared" si="7"/>
        <v>0</v>
      </c>
      <c r="L14" s="45">
        <f t="shared" si="7"/>
        <v>0</v>
      </c>
      <c r="M14" s="45">
        <f t="shared" si="7"/>
        <v>0</v>
      </c>
      <c r="N14" s="45">
        <v>0</v>
      </c>
    </row>
    <row r="15" spans="1:14" x14ac:dyDescent="0.25">
      <c r="A15" s="5" t="s">
        <v>12</v>
      </c>
      <c r="B15" s="5"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8">
        <v>0</v>
      </c>
    </row>
    <row r="16" spans="1:14" x14ac:dyDescent="0.25">
      <c r="A16" s="5" t="s">
        <v>13</v>
      </c>
      <c r="B16" s="5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8">
        <v>0</v>
      </c>
    </row>
    <row r="17" spans="1:14" x14ac:dyDescent="0.25">
      <c r="A17" s="5" t="s">
        <v>14</v>
      </c>
      <c r="B17" s="5"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>
        <v>0</v>
      </c>
    </row>
    <row r="18" spans="1:14" x14ac:dyDescent="0.25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x14ac:dyDescent="0.25">
      <c r="A19" s="42" t="s">
        <v>16</v>
      </c>
      <c r="B19" s="45">
        <f>SUM(B20:B22)</f>
        <v>0</v>
      </c>
      <c r="C19" s="45">
        <f t="shared" ref="C19:M19" si="8">SUM(C20:C22)</f>
        <v>0</v>
      </c>
      <c r="D19" s="45">
        <f t="shared" si="8"/>
        <v>0</v>
      </c>
      <c r="E19" s="45">
        <f t="shared" si="8"/>
        <v>0</v>
      </c>
      <c r="F19" s="45">
        <f t="shared" si="8"/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5">
        <f t="shared" si="8"/>
        <v>0</v>
      </c>
      <c r="N19" s="45">
        <f>SUM(B19:M19)</f>
        <v>0</v>
      </c>
    </row>
    <row r="20" spans="1:14" x14ac:dyDescent="0.25">
      <c r="A20" s="5" t="s">
        <v>12</v>
      </c>
      <c r="B20" s="5"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1" spans="1:14" x14ac:dyDescent="0.25">
      <c r="A21" s="5" t="s">
        <v>13</v>
      </c>
      <c r="B21" s="5"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8">
        <v>0</v>
      </c>
    </row>
    <row r="22" spans="1:14" x14ac:dyDescent="0.25">
      <c r="A22" s="5" t="s">
        <v>14</v>
      </c>
      <c r="B22" s="5"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8">
        <v>0</v>
      </c>
    </row>
    <row r="23" spans="1:14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x14ac:dyDescent="0.25">
      <c r="A24" s="5" t="s">
        <v>19</v>
      </c>
      <c r="B24" s="5">
        <v>33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7">
        <f>SUM(B24:M24)</f>
        <v>33</v>
      </c>
    </row>
    <row r="25" spans="1:14" x14ac:dyDescent="0.25">
      <c r="A25" s="36" t="s">
        <v>89</v>
      </c>
      <c r="B25" s="34">
        <f t="shared" ref="B25:M25" si="9">SUM(B9-B24)/B9</f>
        <v>0.10810810810810811</v>
      </c>
      <c r="C25" s="34" t="e">
        <f t="shared" si="9"/>
        <v>#DIV/0!</v>
      </c>
      <c r="D25" s="34" t="e">
        <f t="shared" si="9"/>
        <v>#DIV/0!</v>
      </c>
      <c r="E25" s="34" t="e">
        <f t="shared" si="9"/>
        <v>#DIV/0!</v>
      </c>
      <c r="F25" s="34" t="e">
        <f t="shared" si="9"/>
        <v>#DIV/0!</v>
      </c>
      <c r="G25" s="34" t="e">
        <f t="shared" si="9"/>
        <v>#DIV/0!</v>
      </c>
      <c r="H25" s="34" t="e">
        <f t="shared" si="9"/>
        <v>#DIV/0!</v>
      </c>
      <c r="I25" s="34" t="e">
        <f t="shared" si="9"/>
        <v>#DIV/0!</v>
      </c>
      <c r="J25" s="34" t="e">
        <f t="shared" si="9"/>
        <v>#DIV/0!</v>
      </c>
      <c r="K25" s="34" t="e">
        <f t="shared" si="9"/>
        <v>#DIV/0!</v>
      </c>
      <c r="L25" s="34" t="e">
        <f t="shared" si="9"/>
        <v>#DIV/0!</v>
      </c>
      <c r="M25" s="34" t="e">
        <f t="shared" si="9"/>
        <v>#DIV/0!</v>
      </c>
      <c r="N25" s="37" t="e">
        <f>AVERAGE(B25:M25)</f>
        <v>#DIV/0!</v>
      </c>
    </row>
    <row r="26" spans="1:14" x14ac:dyDescent="0.25">
      <c r="A26" s="18" t="s">
        <v>88</v>
      </c>
      <c r="B26" s="5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7">
        <f>SUM(B26:M26)</f>
        <v>22</v>
      </c>
    </row>
    <row r="27" spans="1:14" x14ac:dyDescent="0.25">
      <c r="A27" s="33" t="s">
        <v>20</v>
      </c>
      <c r="B27" s="34">
        <f t="shared" ref="B27:M27" si="10">SUM(B9-B26)/B9</f>
        <v>0.40540540540540543</v>
      </c>
      <c r="C27" s="34" t="e">
        <f t="shared" si="10"/>
        <v>#DIV/0!</v>
      </c>
      <c r="D27" s="34" t="e">
        <f t="shared" si="10"/>
        <v>#DIV/0!</v>
      </c>
      <c r="E27" s="34" t="e">
        <f t="shared" si="10"/>
        <v>#DIV/0!</v>
      </c>
      <c r="F27" s="34" t="e">
        <f t="shared" si="10"/>
        <v>#DIV/0!</v>
      </c>
      <c r="G27" s="34" t="e">
        <f t="shared" si="10"/>
        <v>#DIV/0!</v>
      </c>
      <c r="H27" s="34" t="e">
        <f t="shared" si="10"/>
        <v>#DIV/0!</v>
      </c>
      <c r="I27" s="34" t="e">
        <f t="shared" si="10"/>
        <v>#DIV/0!</v>
      </c>
      <c r="J27" s="34" t="e">
        <f t="shared" si="10"/>
        <v>#DIV/0!</v>
      </c>
      <c r="K27" s="34" t="e">
        <f t="shared" si="10"/>
        <v>#DIV/0!</v>
      </c>
      <c r="L27" s="34" t="e">
        <f t="shared" si="10"/>
        <v>#DIV/0!</v>
      </c>
      <c r="M27" s="34" t="e">
        <f t="shared" si="10"/>
        <v>#DIV/0!</v>
      </c>
      <c r="N27" s="37" t="e">
        <f>AVERAGE(B27:M27)</f>
        <v>#DIV/0!</v>
      </c>
    </row>
    <row r="28" spans="1:14" x14ac:dyDescent="0.25">
      <c r="A28" s="5" t="s">
        <v>21</v>
      </c>
      <c r="B28" s="5">
        <v>63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7">
        <f>SUM(B28:M28)</f>
        <v>63</v>
      </c>
    </row>
    <row r="29" spans="1:14" x14ac:dyDescent="0.25">
      <c r="A29" s="33" t="s">
        <v>23</v>
      </c>
      <c r="B29" s="35">
        <f t="shared" ref="B29:M29" si="11">SUM(B12-B28)/B12</f>
        <v>0.91666666666666663</v>
      </c>
      <c r="C29" s="35" t="e">
        <f t="shared" si="11"/>
        <v>#DIV/0!</v>
      </c>
      <c r="D29" s="35" t="e">
        <f t="shared" si="11"/>
        <v>#DIV/0!</v>
      </c>
      <c r="E29" s="35" t="e">
        <f t="shared" si="11"/>
        <v>#DIV/0!</v>
      </c>
      <c r="F29" s="35" t="e">
        <f t="shared" si="11"/>
        <v>#DIV/0!</v>
      </c>
      <c r="G29" s="35" t="e">
        <f t="shared" si="11"/>
        <v>#DIV/0!</v>
      </c>
      <c r="H29" s="35" t="e">
        <f t="shared" si="11"/>
        <v>#DIV/0!</v>
      </c>
      <c r="I29" s="35" t="e">
        <f t="shared" si="11"/>
        <v>#DIV/0!</v>
      </c>
      <c r="J29" s="35" t="e">
        <f t="shared" si="11"/>
        <v>#DIV/0!</v>
      </c>
      <c r="K29" s="35" t="e">
        <f t="shared" si="11"/>
        <v>#DIV/0!</v>
      </c>
      <c r="L29" s="35" t="e">
        <f t="shared" si="11"/>
        <v>#DIV/0!</v>
      </c>
      <c r="M29" s="35" t="e">
        <f t="shared" si="11"/>
        <v>#DIV/0!</v>
      </c>
      <c r="N29" s="37" t="e">
        <f>AVERAGE(B29:M29)</f>
        <v>#DIV/0!</v>
      </c>
    </row>
    <row r="30" spans="1:14" x14ac:dyDescent="0.25">
      <c r="A30" s="18" t="s">
        <v>90</v>
      </c>
      <c r="B30" s="5">
        <v>63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  <c r="N30" s="26">
        <f>SUM(B30:M30)</f>
        <v>63</v>
      </c>
    </row>
    <row r="31" spans="1:14" x14ac:dyDescent="0.25">
      <c r="A31" s="39" t="s">
        <v>22</v>
      </c>
      <c r="B31" s="40">
        <f t="shared" ref="B31:M31" si="12">SUM(B12-B30)/B12</f>
        <v>0.91666666666666663</v>
      </c>
      <c r="C31" s="40" t="e">
        <f t="shared" si="12"/>
        <v>#DIV/0!</v>
      </c>
      <c r="D31" s="40" t="e">
        <f t="shared" si="12"/>
        <v>#DIV/0!</v>
      </c>
      <c r="E31" s="40" t="e">
        <f t="shared" si="12"/>
        <v>#DIV/0!</v>
      </c>
      <c r="F31" s="40" t="e">
        <f t="shared" si="12"/>
        <v>#DIV/0!</v>
      </c>
      <c r="G31" s="40" t="e">
        <f t="shared" si="12"/>
        <v>#DIV/0!</v>
      </c>
      <c r="H31" s="40" t="e">
        <f t="shared" si="12"/>
        <v>#DIV/0!</v>
      </c>
      <c r="I31" s="40" t="e">
        <f t="shared" si="12"/>
        <v>#DIV/0!</v>
      </c>
      <c r="J31" s="40" t="e">
        <f t="shared" si="12"/>
        <v>#DIV/0!</v>
      </c>
      <c r="K31" s="40" t="e">
        <f t="shared" si="12"/>
        <v>#DIV/0!</v>
      </c>
      <c r="L31" s="40" t="e">
        <f t="shared" si="12"/>
        <v>#DIV/0!</v>
      </c>
      <c r="M31" s="40" t="e">
        <f t="shared" si="12"/>
        <v>#DIV/0!</v>
      </c>
      <c r="N31" s="41" t="e">
        <f>AVERAGE(B31:M31)</f>
        <v>#DIV/0!</v>
      </c>
    </row>
    <row r="32" spans="1:14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x14ac:dyDescent="0.25">
      <c r="A34"/>
      <c r="B34" s="24"/>
      <c r="C34" s="25"/>
      <c r="D34" s="24"/>
      <c r="E34" s="24"/>
      <c r="F34" s="25"/>
      <c r="G34" s="24"/>
      <c r="H34" s="24"/>
      <c r="I34" s="25"/>
      <c r="J34" s="25"/>
      <c r="K34" s="24"/>
      <c r="L34" s="24"/>
      <c r="M34" s="24"/>
      <c r="N34" s="25"/>
    </row>
    <row r="35" spans="1:14" x14ac:dyDescent="0.25">
      <c r="A35" s="82" t="s">
        <v>62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46"/>
    </row>
    <row r="36" spans="1:14" x14ac:dyDescent="0.25">
      <c r="A36" s="5" t="s">
        <v>66</v>
      </c>
      <c r="B36" s="5">
        <v>133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7">
        <f>SUM(B36:M36)</f>
        <v>133</v>
      </c>
    </row>
    <row r="37" spans="1:14" x14ac:dyDescent="0.25">
      <c r="A37" s="5" t="s">
        <v>67</v>
      </c>
      <c r="B37" s="5">
        <v>324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  <c r="N37" s="7">
        <f>SUM(B37:M37)</f>
        <v>324</v>
      </c>
    </row>
    <row r="38" spans="1:14" x14ac:dyDescent="0.25">
      <c r="A38" s="11" t="s">
        <v>80</v>
      </c>
      <c r="B38" s="11">
        <f t="shared" ref="B38:G38" si="13">SUM(B36:B37)</f>
        <v>457</v>
      </c>
      <c r="C38" s="11">
        <f t="shared" si="13"/>
        <v>0</v>
      </c>
      <c r="D38" s="11">
        <f t="shared" si="13"/>
        <v>0</v>
      </c>
      <c r="E38" s="11">
        <f t="shared" si="13"/>
        <v>0</v>
      </c>
      <c r="F38" s="11">
        <f t="shared" si="13"/>
        <v>0</v>
      </c>
      <c r="G38" s="11">
        <f t="shared" si="13"/>
        <v>0</v>
      </c>
      <c r="H38" s="11">
        <f t="shared" ref="H38:M38" si="14">SUM(H36:H37)</f>
        <v>0</v>
      </c>
      <c r="I38" s="11">
        <f t="shared" si="14"/>
        <v>0</v>
      </c>
      <c r="J38" s="11">
        <f t="shared" si="14"/>
        <v>0</v>
      </c>
      <c r="K38" s="11">
        <f t="shared" si="14"/>
        <v>0</v>
      </c>
      <c r="L38" s="11">
        <f t="shared" si="14"/>
        <v>0</v>
      </c>
      <c r="M38" s="11">
        <f t="shared" si="14"/>
        <v>0</v>
      </c>
      <c r="N38" s="16">
        <f>SUM(B38:M38)</f>
        <v>457</v>
      </c>
    </row>
    <row r="39" spans="1:14" x14ac:dyDescent="0.25">
      <c r="A39" s="5" t="s">
        <v>68</v>
      </c>
      <c r="B39" s="5">
        <v>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  <c r="N39" s="7">
        <f t="shared" ref="N39:N42" si="15">SUM(B39:M39)</f>
        <v>18</v>
      </c>
    </row>
    <row r="40" spans="1:14" x14ac:dyDescent="0.25">
      <c r="A40" s="5" t="s">
        <v>69</v>
      </c>
      <c r="B40" s="5">
        <v>145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  <c r="N40" s="7">
        <f>SUM(B40:M40)</f>
        <v>145</v>
      </c>
    </row>
    <row r="41" spans="1:14" x14ac:dyDescent="0.25">
      <c r="A41" s="11" t="s">
        <v>81</v>
      </c>
      <c r="B41" s="11">
        <f t="shared" ref="B41:G41" si="16">SUM(B39:B40)</f>
        <v>163</v>
      </c>
      <c r="C41" s="11">
        <f t="shared" si="16"/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ref="H41:M41" si="17">SUM(H39:H40)</f>
        <v>0</v>
      </c>
      <c r="I41" s="11">
        <f t="shared" si="17"/>
        <v>0</v>
      </c>
      <c r="J41" s="11">
        <f t="shared" si="17"/>
        <v>0</v>
      </c>
      <c r="K41" s="11">
        <f t="shared" si="17"/>
        <v>0</v>
      </c>
      <c r="L41" s="11">
        <f t="shared" si="17"/>
        <v>0</v>
      </c>
      <c r="M41" s="11">
        <f t="shared" si="17"/>
        <v>0</v>
      </c>
      <c r="N41" s="16">
        <f>SUM(B41:M41)</f>
        <v>163</v>
      </c>
    </row>
    <row r="42" spans="1:14" x14ac:dyDescent="0.25">
      <c r="A42" s="5" t="s">
        <v>78</v>
      </c>
      <c r="B42" s="5">
        <v>13</v>
      </c>
      <c r="C42" s="5"/>
      <c r="D42" s="5"/>
      <c r="E42" s="5"/>
      <c r="F42" s="5"/>
      <c r="G42" s="5"/>
      <c r="H42" s="5"/>
      <c r="I42" s="5"/>
      <c r="J42" s="5"/>
      <c r="K42" s="23"/>
      <c r="L42" s="5"/>
      <c r="M42" s="6"/>
      <c r="N42" s="7">
        <f t="shared" si="15"/>
        <v>13</v>
      </c>
    </row>
    <row r="43" spans="1:14" x14ac:dyDescent="0.25">
      <c r="A43" s="5" t="s">
        <v>79</v>
      </c>
      <c r="B43" s="5">
        <v>59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  <c r="N43" s="8">
        <f>SUM(B43:M43)</f>
        <v>59</v>
      </c>
    </row>
    <row r="44" spans="1:14" x14ac:dyDescent="0.25">
      <c r="A44" s="11" t="s">
        <v>82</v>
      </c>
      <c r="B44" s="11">
        <f t="shared" ref="B44:G44" si="18">SUM(B42:B43)</f>
        <v>72</v>
      </c>
      <c r="C44" s="11">
        <f t="shared" si="18"/>
        <v>0</v>
      </c>
      <c r="D44" s="11">
        <f t="shared" si="18"/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ref="H44:M44" si="19">SUM(H42:H43)</f>
        <v>0</v>
      </c>
      <c r="I44" s="11">
        <f t="shared" si="19"/>
        <v>0</v>
      </c>
      <c r="J44" s="11">
        <f t="shared" si="19"/>
        <v>0</v>
      </c>
      <c r="K44" s="11">
        <f t="shared" si="19"/>
        <v>0</v>
      </c>
      <c r="L44" s="11">
        <f t="shared" si="19"/>
        <v>0</v>
      </c>
      <c r="M44" s="12">
        <f t="shared" si="19"/>
        <v>0</v>
      </c>
      <c r="N44" s="16">
        <f>SUM(B44:M44)</f>
        <v>72</v>
      </c>
    </row>
    <row r="45" spans="1:14" x14ac:dyDescent="0.25">
      <c r="A45" s="5" t="s">
        <v>76</v>
      </c>
      <c r="B45" s="5"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6"/>
      <c r="N45" s="8">
        <f t="shared" ref="N45:N47" si="20">SUM(B45:M45)</f>
        <v>0</v>
      </c>
    </row>
    <row r="46" spans="1:14" x14ac:dyDescent="0.25">
      <c r="A46" s="5" t="s">
        <v>77</v>
      </c>
      <c r="B46" s="5">
        <v>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8">
        <f t="shared" si="20"/>
        <v>1</v>
      </c>
    </row>
    <row r="47" spans="1:14" x14ac:dyDescent="0.25">
      <c r="A47" s="11" t="s">
        <v>83</v>
      </c>
      <c r="B47" s="11">
        <f>SUM(B45:B46)</f>
        <v>1</v>
      </c>
      <c r="C47" s="11">
        <f>SUM(C45:C46)</f>
        <v>0</v>
      </c>
      <c r="D47" s="11">
        <f>SUM(D45:D46)</f>
        <v>0</v>
      </c>
      <c r="E47" s="11">
        <v>0</v>
      </c>
      <c r="F47" s="11">
        <f>SUM(F45:F46)</f>
        <v>0</v>
      </c>
      <c r="G47" s="11">
        <f>SUM(G45:G46)</f>
        <v>0</v>
      </c>
      <c r="H47" s="11">
        <v>0</v>
      </c>
      <c r="I47" s="11">
        <f>SUM(I45:I46)</f>
        <v>0</v>
      </c>
      <c r="J47" s="11">
        <f>SUM(J45:J46)</f>
        <v>0</v>
      </c>
      <c r="K47" s="11">
        <f>SUM(K45:K46)</f>
        <v>0</v>
      </c>
      <c r="L47" s="11">
        <f>SUM(L45:L46)</f>
        <v>0</v>
      </c>
      <c r="M47" s="12">
        <f>SUM(M45:M46)</f>
        <v>0</v>
      </c>
      <c r="N47" s="17">
        <f t="shared" si="20"/>
        <v>1</v>
      </c>
    </row>
    <row r="48" spans="1:14" x14ac:dyDescent="0.25">
      <c r="A48" s="5" t="s">
        <v>74</v>
      </c>
      <c r="B48" s="5">
        <v>8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6"/>
      <c r="N48" s="8">
        <f t="shared" ref="N48:N56" si="21">SUM(B48:M48)</f>
        <v>8</v>
      </c>
    </row>
    <row r="49" spans="1:14" x14ac:dyDescent="0.25">
      <c r="A49" s="5" t="s">
        <v>75</v>
      </c>
      <c r="B49" s="5">
        <v>101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  <c r="N49" s="7">
        <f t="shared" si="21"/>
        <v>101</v>
      </c>
    </row>
    <row r="50" spans="1:14" x14ac:dyDescent="0.25">
      <c r="A50" s="11" t="s">
        <v>84</v>
      </c>
      <c r="B50" s="11">
        <f t="shared" ref="B50:G50" si="22">SUM(B48:B49)</f>
        <v>109</v>
      </c>
      <c r="C50" s="11">
        <f t="shared" si="22"/>
        <v>0</v>
      </c>
      <c r="D50" s="11">
        <f t="shared" si="22"/>
        <v>0</v>
      </c>
      <c r="E50" s="11">
        <f t="shared" si="22"/>
        <v>0</v>
      </c>
      <c r="F50" s="11">
        <f t="shared" si="22"/>
        <v>0</v>
      </c>
      <c r="G50" s="11">
        <f t="shared" si="22"/>
        <v>0</v>
      </c>
      <c r="H50" s="11">
        <f>SUM(H45:H49)</f>
        <v>0</v>
      </c>
      <c r="I50" s="11">
        <f>SUM(I48:I49)</f>
        <v>0</v>
      </c>
      <c r="J50" s="11">
        <f>SUM(J48:J49)</f>
        <v>0</v>
      </c>
      <c r="K50" s="11">
        <f>SUM(K48:K49)</f>
        <v>0</v>
      </c>
      <c r="L50" s="11">
        <f>SUM(L48:L49)</f>
        <v>0</v>
      </c>
      <c r="M50" s="12">
        <f>SUM(M48:M49)</f>
        <v>0</v>
      </c>
      <c r="N50" s="16">
        <f t="shared" si="21"/>
        <v>109</v>
      </c>
    </row>
    <row r="51" spans="1:14" x14ac:dyDescent="0.25">
      <c r="A51" s="5" t="s">
        <v>72</v>
      </c>
      <c r="B51" s="5">
        <v>18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6"/>
      <c r="N51" s="7">
        <f t="shared" si="21"/>
        <v>18</v>
      </c>
    </row>
    <row r="52" spans="1:14" x14ac:dyDescent="0.25">
      <c r="A52" s="5" t="s">
        <v>73</v>
      </c>
      <c r="B52" s="5">
        <v>58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6"/>
      <c r="N52" s="7">
        <f t="shared" si="21"/>
        <v>58</v>
      </c>
    </row>
    <row r="53" spans="1:14" x14ac:dyDescent="0.25">
      <c r="A53" s="11" t="s">
        <v>85</v>
      </c>
      <c r="B53" s="11">
        <f t="shared" ref="B53:G53" si="23">SUM(B51:B52)</f>
        <v>76</v>
      </c>
      <c r="C53" s="11">
        <f t="shared" si="23"/>
        <v>0</v>
      </c>
      <c r="D53" s="11">
        <f t="shared" si="23"/>
        <v>0</v>
      </c>
      <c r="E53" s="11">
        <f t="shared" si="23"/>
        <v>0</v>
      </c>
      <c r="F53" s="11">
        <f t="shared" si="23"/>
        <v>0</v>
      </c>
      <c r="G53" s="11">
        <f t="shared" si="23"/>
        <v>0</v>
      </c>
      <c r="H53" s="11">
        <f t="shared" ref="H53:M53" si="24">SUM(H51:H52)</f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2">
        <f t="shared" si="24"/>
        <v>0</v>
      </c>
      <c r="N53" s="16">
        <f t="shared" si="21"/>
        <v>76</v>
      </c>
    </row>
    <row r="54" spans="1:14" x14ac:dyDescent="0.25">
      <c r="A54" s="5" t="s">
        <v>70</v>
      </c>
      <c r="B54" s="5"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8">
        <v>0</v>
      </c>
    </row>
    <row r="55" spans="1:14" x14ac:dyDescent="0.25">
      <c r="A55" s="5" t="s">
        <v>71</v>
      </c>
      <c r="B55" s="5"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8">
        <v>0</v>
      </c>
    </row>
    <row r="56" spans="1:14" x14ac:dyDescent="0.25">
      <c r="A56" s="11" t="s">
        <v>86</v>
      </c>
      <c r="B56" s="11">
        <v>0</v>
      </c>
      <c r="C56" s="11">
        <f>SUM(C54:C55)</f>
        <v>0</v>
      </c>
      <c r="D56" s="11">
        <f>SUM(D54:D55)</f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SUM(J54:J55)</f>
        <v>0</v>
      </c>
      <c r="K56" s="11">
        <v>0</v>
      </c>
      <c r="L56" s="11">
        <v>0</v>
      </c>
      <c r="M56" s="11">
        <v>0</v>
      </c>
      <c r="N56" s="17">
        <f t="shared" si="21"/>
        <v>0</v>
      </c>
    </row>
    <row r="57" spans="1:14" x14ac:dyDescent="0.25">
      <c r="A57" s="27" t="s">
        <v>26</v>
      </c>
      <c r="B57" s="52">
        <f>SUM(B38+B41+B44+B47+B50+B53+B56)</f>
        <v>878</v>
      </c>
      <c r="C57" s="52">
        <f>SUM(C38+C41+C44+C47+C50+C53+C56)</f>
        <v>0</v>
      </c>
      <c r="D57" s="52">
        <f t="shared" ref="D57:M57" si="25">SUM(D38+D41+D44+D47+D50+D53+D56)</f>
        <v>0</v>
      </c>
      <c r="E57" s="52">
        <f t="shared" si="25"/>
        <v>0</v>
      </c>
      <c r="F57" s="52">
        <f t="shared" si="25"/>
        <v>0</v>
      </c>
      <c r="G57" s="52">
        <f t="shared" si="25"/>
        <v>0</v>
      </c>
      <c r="H57" s="52">
        <f t="shared" si="25"/>
        <v>0</v>
      </c>
      <c r="I57" s="52">
        <f t="shared" si="25"/>
        <v>0</v>
      </c>
      <c r="J57" s="52">
        <f t="shared" si="25"/>
        <v>0</v>
      </c>
      <c r="K57" s="52">
        <f t="shared" si="25"/>
        <v>0</v>
      </c>
      <c r="L57" s="52">
        <f t="shared" si="25"/>
        <v>0</v>
      </c>
      <c r="M57" s="52">
        <f t="shared" si="25"/>
        <v>0</v>
      </c>
      <c r="N57" s="54">
        <f>SUM(B57:M57)</f>
        <v>878</v>
      </c>
    </row>
    <row r="58" spans="1:14" x14ac:dyDescent="0.25">
      <c r="A58" s="72" t="s">
        <v>27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4"/>
    </row>
    <row r="59" spans="1:14" x14ac:dyDescent="0.25">
      <c r="A59" s="5" t="s">
        <v>28</v>
      </c>
      <c r="B59" s="5">
        <v>116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6"/>
      <c r="N59" s="7">
        <f>SUM(B59:M59)</f>
        <v>116</v>
      </c>
    </row>
    <row r="60" spans="1:14" x14ac:dyDescent="0.25">
      <c r="A60" s="33" t="s">
        <v>30</v>
      </c>
      <c r="B60" s="34">
        <f t="shared" ref="B60:M60" si="26">SUM(B38-B59)/B38</f>
        <v>0.74617067833698025</v>
      </c>
      <c r="C60" s="34" t="e">
        <f t="shared" si="26"/>
        <v>#DIV/0!</v>
      </c>
      <c r="D60" s="34" t="e">
        <f t="shared" si="26"/>
        <v>#DIV/0!</v>
      </c>
      <c r="E60" s="34" t="e">
        <f t="shared" si="26"/>
        <v>#DIV/0!</v>
      </c>
      <c r="F60" s="34" t="e">
        <f t="shared" si="26"/>
        <v>#DIV/0!</v>
      </c>
      <c r="G60" s="34" t="e">
        <f t="shared" si="26"/>
        <v>#DIV/0!</v>
      </c>
      <c r="H60" s="34" t="e">
        <f t="shared" si="26"/>
        <v>#DIV/0!</v>
      </c>
      <c r="I60" s="34" t="e">
        <f t="shared" si="26"/>
        <v>#DIV/0!</v>
      </c>
      <c r="J60" s="34" t="e">
        <f t="shared" si="26"/>
        <v>#DIV/0!</v>
      </c>
      <c r="K60" s="34" t="e">
        <f t="shared" si="26"/>
        <v>#DIV/0!</v>
      </c>
      <c r="L60" s="34" t="e">
        <f t="shared" si="26"/>
        <v>#DIV/0!</v>
      </c>
      <c r="M60" s="34" t="e">
        <f t="shared" si="26"/>
        <v>#DIV/0!</v>
      </c>
      <c r="N60" s="37" t="e">
        <f>AVERAGE(B60:M60)</f>
        <v>#DIV/0!</v>
      </c>
    </row>
    <row r="61" spans="1:14" x14ac:dyDescent="0.25">
      <c r="A61" s="5" t="s">
        <v>31</v>
      </c>
      <c r="B61" s="5">
        <v>101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6"/>
      <c r="N61" s="7">
        <f>SUM(B61:M61)</f>
        <v>101</v>
      </c>
    </row>
    <row r="62" spans="1:14" x14ac:dyDescent="0.25">
      <c r="A62" s="33" t="s">
        <v>46</v>
      </c>
      <c r="B62" s="34">
        <f t="shared" ref="B62:M62" si="27">SUM(B38-B61)/B38</f>
        <v>0.77899343544857769</v>
      </c>
      <c r="C62" s="34" t="e">
        <f t="shared" si="27"/>
        <v>#DIV/0!</v>
      </c>
      <c r="D62" s="34" t="e">
        <f t="shared" si="27"/>
        <v>#DIV/0!</v>
      </c>
      <c r="E62" s="34" t="e">
        <f t="shared" si="27"/>
        <v>#DIV/0!</v>
      </c>
      <c r="F62" s="34" t="e">
        <f t="shared" si="27"/>
        <v>#DIV/0!</v>
      </c>
      <c r="G62" s="34" t="e">
        <f t="shared" si="27"/>
        <v>#DIV/0!</v>
      </c>
      <c r="H62" s="34" t="e">
        <f t="shared" si="27"/>
        <v>#DIV/0!</v>
      </c>
      <c r="I62" s="34" t="e">
        <f t="shared" si="27"/>
        <v>#DIV/0!</v>
      </c>
      <c r="J62" s="34" t="e">
        <f t="shared" si="27"/>
        <v>#DIV/0!</v>
      </c>
      <c r="K62" s="34" t="e">
        <f t="shared" si="27"/>
        <v>#DIV/0!</v>
      </c>
      <c r="L62" s="34" t="e">
        <f t="shared" si="27"/>
        <v>#DIV/0!</v>
      </c>
      <c r="M62" s="34" t="e">
        <f t="shared" si="27"/>
        <v>#DIV/0!</v>
      </c>
      <c r="N62" s="37" t="e">
        <f>AVERAGE(B62:M62)</f>
        <v>#DIV/0!</v>
      </c>
    </row>
    <row r="63" spans="1:14" x14ac:dyDescent="0.25">
      <c r="A63" s="5" t="s">
        <v>29</v>
      </c>
      <c r="B63" s="5">
        <v>63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6"/>
      <c r="N63" s="7">
        <f>SUM(B63:M63)</f>
        <v>63</v>
      </c>
    </row>
    <row r="64" spans="1:14" x14ac:dyDescent="0.25">
      <c r="A64" s="33" t="s">
        <v>32</v>
      </c>
      <c r="B64" s="34">
        <f t="shared" ref="B64:M64" si="28">SUM(B41-B63)/B41</f>
        <v>0.61349693251533743</v>
      </c>
      <c r="C64" s="34" t="e">
        <f t="shared" si="28"/>
        <v>#DIV/0!</v>
      </c>
      <c r="D64" s="34" t="e">
        <f t="shared" si="28"/>
        <v>#DIV/0!</v>
      </c>
      <c r="E64" s="34" t="e">
        <f t="shared" si="28"/>
        <v>#DIV/0!</v>
      </c>
      <c r="F64" s="34" t="e">
        <f t="shared" si="28"/>
        <v>#DIV/0!</v>
      </c>
      <c r="G64" s="34" t="e">
        <f t="shared" si="28"/>
        <v>#DIV/0!</v>
      </c>
      <c r="H64" s="34" t="e">
        <f t="shared" si="28"/>
        <v>#DIV/0!</v>
      </c>
      <c r="I64" s="34" t="e">
        <f t="shared" si="28"/>
        <v>#DIV/0!</v>
      </c>
      <c r="J64" s="34" t="e">
        <f t="shared" si="28"/>
        <v>#DIV/0!</v>
      </c>
      <c r="K64" s="34" t="e">
        <f t="shared" si="28"/>
        <v>#DIV/0!</v>
      </c>
      <c r="L64" s="34" t="e">
        <f t="shared" si="28"/>
        <v>#DIV/0!</v>
      </c>
      <c r="M64" s="34" t="e">
        <f t="shared" si="28"/>
        <v>#DIV/0!</v>
      </c>
      <c r="N64" s="37" t="e">
        <f>AVERAGE(B64:M64)</f>
        <v>#DIV/0!</v>
      </c>
    </row>
    <row r="65" spans="1:14" x14ac:dyDescent="0.25">
      <c r="A65" s="5" t="s">
        <v>33</v>
      </c>
      <c r="B65" s="5">
        <v>57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6"/>
      <c r="N65" s="8">
        <f>SUM(B65:M65)</f>
        <v>57</v>
      </c>
    </row>
    <row r="66" spans="1:14" x14ac:dyDescent="0.25">
      <c r="A66" s="33" t="s">
        <v>34</v>
      </c>
      <c r="B66" s="34">
        <f t="shared" ref="B66:M66" si="29">SUM(B41-B65)/B41</f>
        <v>0.65030674846625769</v>
      </c>
      <c r="C66" s="34" t="e">
        <f t="shared" si="29"/>
        <v>#DIV/0!</v>
      </c>
      <c r="D66" s="34" t="e">
        <f t="shared" si="29"/>
        <v>#DIV/0!</v>
      </c>
      <c r="E66" s="34" t="e">
        <f t="shared" si="29"/>
        <v>#DIV/0!</v>
      </c>
      <c r="F66" s="34" t="e">
        <f t="shared" si="29"/>
        <v>#DIV/0!</v>
      </c>
      <c r="G66" s="34" t="e">
        <f t="shared" si="29"/>
        <v>#DIV/0!</v>
      </c>
      <c r="H66" s="34" t="e">
        <f t="shared" si="29"/>
        <v>#DIV/0!</v>
      </c>
      <c r="I66" s="34" t="e">
        <f t="shared" si="29"/>
        <v>#DIV/0!</v>
      </c>
      <c r="J66" s="34" t="e">
        <f t="shared" si="29"/>
        <v>#DIV/0!</v>
      </c>
      <c r="K66" s="34" t="e">
        <f t="shared" si="29"/>
        <v>#DIV/0!</v>
      </c>
      <c r="L66" s="34" t="e">
        <f t="shared" si="29"/>
        <v>#DIV/0!</v>
      </c>
      <c r="M66" s="34" t="e">
        <f t="shared" si="29"/>
        <v>#DIV/0!</v>
      </c>
      <c r="N66" s="37" t="e">
        <f>AVERAGE(B66:M66)</f>
        <v>#DIV/0!</v>
      </c>
    </row>
    <row r="67" spans="1:14" x14ac:dyDescent="0.25">
      <c r="A67" s="5" t="s">
        <v>39</v>
      </c>
      <c r="B67" s="5">
        <v>36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6"/>
      <c r="N67" s="8">
        <f>SUM(B67:M67)</f>
        <v>36</v>
      </c>
    </row>
    <row r="68" spans="1:14" x14ac:dyDescent="0.25">
      <c r="A68" s="33" t="s">
        <v>40</v>
      </c>
      <c r="B68" s="34">
        <f t="shared" ref="B68:M68" si="30">SUM(B44-B67)/B44</f>
        <v>0.5</v>
      </c>
      <c r="C68" s="34" t="e">
        <f t="shared" si="30"/>
        <v>#DIV/0!</v>
      </c>
      <c r="D68" s="34" t="e">
        <f t="shared" si="30"/>
        <v>#DIV/0!</v>
      </c>
      <c r="E68" s="34" t="e">
        <f t="shared" si="30"/>
        <v>#DIV/0!</v>
      </c>
      <c r="F68" s="34" t="e">
        <f t="shared" si="30"/>
        <v>#DIV/0!</v>
      </c>
      <c r="G68" s="34" t="e">
        <f t="shared" si="30"/>
        <v>#DIV/0!</v>
      </c>
      <c r="H68" s="34" t="e">
        <f t="shared" si="30"/>
        <v>#DIV/0!</v>
      </c>
      <c r="I68" s="34" t="e">
        <f t="shared" si="30"/>
        <v>#DIV/0!</v>
      </c>
      <c r="J68" s="34" t="e">
        <f t="shared" si="30"/>
        <v>#DIV/0!</v>
      </c>
      <c r="K68" s="34" t="e">
        <f t="shared" si="30"/>
        <v>#DIV/0!</v>
      </c>
      <c r="L68" s="34" t="e">
        <f t="shared" si="30"/>
        <v>#DIV/0!</v>
      </c>
      <c r="M68" s="34" t="e">
        <f t="shared" si="30"/>
        <v>#DIV/0!</v>
      </c>
      <c r="N68" s="37" t="e">
        <f>AVERAGE(B68:M68)</f>
        <v>#DIV/0!</v>
      </c>
    </row>
    <row r="69" spans="1:14" x14ac:dyDescent="0.25">
      <c r="A69" s="5" t="s">
        <v>41</v>
      </c>
      <c r="B69" s="5">
        <v>32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6"/>
      <c r="N69" s="8">
        <f>SUM(B69:M69)</f>
        <v>32</v>
      </c>
    </row>
    <row r="70" spans="1:14" x14ac:dyDescent="0.25">
      <c r="A70" s="33" t="s">
        <v>42</v>
      </c>
      <c r="B70" s="34">
        <f t="shared" ref="B70:M70" si="31">SUM(B44-B69)/B44</f>
        <v>0.55555555555555558</v>
      </c>
      <c r="C70" s="34" t="e">
        <f t="shared" si="31"/>
        <v>#DIV/0!</v>
      </c>
      <c r="D70" s="34" t="e">
        <f t="shared" si="31"/>
        <v>#DIV/0!</v>
      </c>
      <c r="E70" s="34" t="e">
        <f t="shared" si="31"/>
        <v>#DIV/0!</v>
      </c>
      <c r="F70" s="34" t="e">
        <f t="shared" si="31"/>
        <v>#DIV/0!</v>
      </c>
      <c r="G70" s="34" t="e">
        <f t="shared" si="31"/>
        <v>#DIV/0!</v>
      </c>
      <c r="H70" s="34" t="e">
        <f t="shared" si="31"/>
        <v>#DIV/0!</v>
      </c>
      <c r="I70" s="34" t="e">
        <f t="shared" si="31"/>
        <v>#DIV/0!</v>
      </c>
      <c r="J70" s="34" t="e">
        <f t="shared" si="31"/>
        <v>#DIV/0!</v>
      </c>
      <c r="K70" s="34" t="e">
        <f t="shared" si="31"/>
        <v>#DIV/0!</v>
      </c>
      <c r="L70" s="34" t="e">
        <f t="shared" si="31"/>
        <v>#DIV/0!</v>
      </c>
      <c r="M70" s="34" t="e">
        <f t="shared" si="31"/>
        <v>#DIV/0!</v>
      </c>
      <c r="N70" s="37" t="e">
        <f>AVERAGE(B70:M70)</f>
        <v>#DIV/0!</v>
      </c>
    </row>
    <row r="71" spans="1:14" x14ac:dyDescent="0.25">
      <c r="A71" s="5" t="s">
        <v>35</v>
      </c>
      <c r="B71" s="18">
        <v>0</v>
      </c>
      <c r="C71" s="18"/>
      <c r="D71" s="18"/>
      <c r="E71" s="18"/>
      <c r="F71" s="5"/>
      <c r="G71" s="5"/>
      <c r="H71" s="18"/>
      <c r="I71" s="5"/>
      <c r="J71" s="18"/>
      <c r="K71" s="5"/>
      <c r="L71" s="18"/>
      <c r="M71" s="18"/>
      <c r="N71" s="8">
        <f>SUM(B71:M71)</f>
        <v>0</v>
      </c>
    </row>
    <row r="72" spans="1:14" x14ac:dyDescent="0.25">
      <c r="A72" s="33" t="s">
        <v>36</v>
      </c>
      <c r="B72" s="34">
        <f>SUM(B47-B71)/B47</f>
        <v>1</v>
      </c>
      <c r="C72" s="35"/>
      <c r="D72" s="35"/>
      <c r="E72" s="35"/>
      <c r="F72" s="34"/>
      <c r="G72" s="34"/>
      <c r="H72" s="35"/>
      <c r="I72" s="34"/>
      <c r="J72" s="35"/>
      <c r="K72" s="34"/>
      <c r="L72" s="35"/>
      <c r="M72" s="35"/>
      <c r="N72" s="38">
        <f>AVERAGE(B72:M72)</f>
        <v>1</v>
      </c>
    </row>
    <row r="73" spans="1:14" x14ac:dyDescent="0.25">
      <c r="A73" s="5" t="s">
        <v>38</v>
      </c>
      <c r="B73" s="18">
        <v>0</v>
      </c>
      <c r="C73" s="18"/>
      <c r="D73" s="18"/>
      <c r="E73" s="18"/>
      <c r="F73" s="5"/>
      <c r="G73" s="5"/>
      <c r="H73" s="18"/>
      <c r="I73" s="5"/>
      <c r="J73" s="18"/>
      <c r="K73" s="5"/>
      <c r="L73" s="18"/>
      <c r="M73" s="18"/>
      <c r="N73" s="8">
        <f>SUM(B73:M73)</f>
        <v>0</v>
      </c>
    </row>
    <row r="74" spans="1:14" x14ac:dyDescent="0.25">
      <c r="A74" s="33" t="s">
        <v>37</v>
      </c>
      <c r="B74" s="34">
        <f>SUM(B47-B73)/B47</f>
        <v>1</v>
      </c>
      <c r="C74" s="35"/>
      <c r="D74" s="35"/>
      <c r="E74" s="35"/>
      <c r="F74" s="34"/>
      <c r="G74" s="34"/>
      <c r="H74" s="35"/>
      <c r="I74" s="34"/>
      <c r="J74" s="35"/>
      <c r="K74" s="34"/>
      <c r="L74" s="35"/>
      <c r="M74" s="35"/>
      <c r="N74" s="37">
        <f>AVERAGE(B74:M74)</f>
        <v>1</v>
      </c>
    </row>
    <row r="75" spans="1:14" x14ac:dyDescent="0.25">
      <c r="A75" s="5" t="s">
        <v>43</v>
      </c>
      <c r="B75" s="5">
        <v>47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6"/>
      <c r="N75" s="7">
        <f>SUM(B75:M75)</f>
        <v>47</v>
      </c>
    </row>
    <row r="76" spans="1:14" x14ac:dyDescent="0.25">
      <c r="A76" s="33" t="s">
        <v>44</v>
      </c>
      <c r="B76" s="34">
        <f t="shared" ref="B76:M76" si="32">SUM(B50-B75)/B50</f>
        <v>0.56880733944954132</v>
      </c>
      <c r="C76" s="34" t="e">
        <f t="shared" si="32"/>
        <v>#DIV/0!</v>
      </c>
      <c r="D76" s="34" t="e">
        <f t="shared" si="32"/>
        <v>#DIV/0!</v>
      </c>
      <c r="E76" s="34" t="e">
        <f t="shared" si="32"/>
        <v>#DIV/0!</v>
      </c>
      <c r="F76" s="34" t="e">
        <f t="shared" si="32"/>
        <v>#DIV/0!</v>
      </c>
      <c r="G76" s="34" t="e">
        <f t="shared" si="32"/>
        <v>#DIV/0!</v>
      </c>
      <c r="H76" s="34" t="e">
        <f t="shared" si="32"/>
        <v>#DIV/0!</v>
      </c>
      <c r="I76" s="34" t="e">
        <f t="shared" si="32"/>
        <v>#DIV/0!</v>
      </c>
      <c r="J76" s="34" t="e">
        <f t="shared" si="32"/>
        <v>#DIV/0!</v>
      </c>
      <c r="K76" s="34" t="e">
        <f t="shared" si="32"/>
        <v>#DIV/0!</v>
      </c>
      <c r="L76" s="34" t="e">
        <f t="shared" si="32"/>
        <v>#DIV/0!</v>
      </c>
      <c r="M76" s="34" t="e">
        <f t="shared" si="32"/>
        <v>#DIV/0!</v>
      </c>
      <c r="N76" s="37" t="e">
        <f>AVERAGE(B76:M76)</f>
        <v>#DIV/0!</v>
      </c>
    </row>
    <row r="77" spans="1:14" x14ac:dyDescent="0.25">
      <c r="A77" s="5" t="s">
        <v>52</v>
      </c>
      <c r="B77" s="5">
        <v>35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6"/>
      <c r="N77" s="8">
        <f>SUM(B77:M77)</f>
        <v>35</v>
      </c>
    </row>
    <row r="78" spans="1:14" x14ac:dyDescent="0.25">
      <c r="A78" s="33" t="s">
        <v>45</v>
      </c>
      <c r="B78" s="34">
        <f>SUM(B50-B77)/B50</f>
        <v>0.67889908256880738</v>
      </c>
      <c r="C78" s="34" t="e">
        <f t="shared" ref="C78:M78" si="33">SUM(C52-C77)/C52</f>
        <v>#DIV/0!</v>
      </c>
      <c r="D78" s="34" t="e">
        <f t="shared" si="33"/>
        <v>#DIV/0!</v>
      </c>
      <c r="E78" s="34" t="e">
        <f t="shared" si="33"/>
        <v>#DIV/0!</v>
      </c>
      <c r="F78" s="34" t="e">
        <f t="shared" si="33"/>
        <v>#DIV/0!</v>
      </c>
      <c r="G78" s="34" t="e">
        <f t="shared" si="33"/>
        <v>#DIV/0!</v>
      </c>
      <c r="H78" s="34" t="e">
        <f t="shared" si="33"/>
        <v>#DIV/0!</v>
      </c>
      <c r="I78" s="34" t="e">
        <f t="shared" si="33"/>
        <v>#DIV/0!</v>
      </c>
      <c r="J78" s="34" t="e">
        <f t="shared" si="33"/>
        <v>#DIV/0!</v>
      </c>
      <c r="K78" s="34" t="e">
        <f t="shared" si="33"/>
        <v>#DIV/0!</v>
      </c>
      <c r="L78" s="34" t="e">
        <f t="shared" si="33"/>
        <v>#DIV/0!</v>
      </c>
      <c r="M78" s="34" t="e">
        <f t="shared" si="33"/>
        <v>#DIV/0!</v>
      </c>
      <c r="N78" s="37" t="e">
        <f>AVERAGE(B78:M78)</f>
        <v>#DIV/0!</v>
      </c>
    </row>
    <row r="79" spans="1:14" x14ac:dyDescent="0.25">
      <c r="A79" s="13" t="s">
        <v>48</v>
      </c>
      <c r="B79" s="14">
        <v>44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>
        <f>SUM(B79:M79)</f>
        <v>44</v>
      </c>
    </row>
    <row r="80" spans="1:14" x14ac:dyDescent="0.25">
      <c r="A80" s="33" t="s">
        <v>49</v>
      </c>
      <c r="B80" s="34">
        <f t="shared" ref="B80:M80" si="34">SUM(B53-B79)/B53</f>
        <v>0.42105263157894735</v>
      </c>
      <c r="C80" s="34" t="e">
        <f t="shared" si="34"/>
        <v>#DIV/0!</v>
      </c>
      <c r="D80" s="34" t="e">
        <f t="shared" si="34"/>
        <v>#DIV/0!</v>
      </c>
      <c r="E80" s="34" t="e">
        <f t="shared" si="34"/>
        <v>#DIV/0!</v>
      </c>
      <c r="F80" s="34" t="e">
        <f t="shared" si="34"/>
        <v>#DIV/0!</v>
      </c>
      <c r="G80" s="34" t="e">
        <f t="shared" si="34"/>
        <v>#DIV/0!</v>
      </c>
      <c r="H80" s="34" t="e">
        <f t="shared" si="34"/>
        <v>#DIV/0!</v>
      </c>
      <c r="I80" s="34" t="e">
        <f t="shared" si="34"/>
        <v>#DIV/0!</v>
      </c>
      <c r="J80" s="34" t="e">
        <f t="shared" si="34"/>
        <v>#DIV/0!</v>
      </c>
      <c r="K80" s="34" t="e">
        <f t="shared" si="34"/>
        <v>#DIV/0!</v>
      </c>
      <c r="L80" s="34" t="e">
        <f t="shared" si="34"/>
        <v>#DIV/0!</v>
      </c>
      <c r="M80" s="34" t="e">
        <f t="shared" si="34"/>
        <v>#DIV/0!</v>
      </c>
      <c r="N80" s="37" t="e">
        <f>AVERAGE(B80:M80)</f>
        <v>#DIV/0!</v>
      </c>
    </row>
    <row r="81" spans="1:14" x14ac:dyDescent="0.25">
      <c r="A81" s="13" t="s">
        <v>50</v>
      </c>
      <c r="B81" s="14">
        <v>35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>
        <f>SUM(B81:M81)</f>
        <v>35</v>
      </c>
    </row>
    <row r="82" spans="1:14" x14ac:dyDescent="0.25">
      <c r="A82" s="33" t="s">
        <v>51</v>
      </c>
      <c r="B82" s="34">
        <f>SUM(B53-B81)/B53</f>
        <v>0.53947368421052633</v>
      </c>
      <c r="C82" s="34" t="e">
        <f t="shared" ref="C82:M82" si="35">SUM(C55-C81)/C55</f>
        <v>#DIV/0!</v>
      </c>
      <c r="D82" s="34" t="e">
        <f t="shared" si="35"/>
        <v>#DIV/0!</v>
      </c>
      <c r="E82" s="34" t="e">
        <f t="shared" si="35"/>
        <v>#DIV/0!</v>
      </c>
      <c r="F82" s="34" t="e">
        <f t="shared" si="35"/>
        <v>#DIV/0!</v>
      </c>
      <c r="G82" s="34" t="e">
        <f t="shared" si="35"/>
        <v>#DIV/0!</v>
      </c>
      <c r="H82" s="34" t="e">
        <f t="shared" si="35"/>
        <v>#DIV/0!</v>
      </c>
      <c r="I82" s="34" t="e">
        <f t="shared" si="35"/>
        <v>#DIV/0!</v>
      </c>
      <c r="J82" s="34" t="e">
        <f t="shared" si="35"/>
        <v>#DIV/0!</v>
      </c>
      <c r="K82" s="34" t="e">
        <f t="shared" si="35"/>
        <v>#DIV/0!</v>
      </c>
      <c r="L82" s="34" t="e">
        <f t="shared" si="35"/>
        <v>#DIV/0!</v>
      </c>
      <c r="M82" s="34" t="e">
        <f t="shared" si="35"/>
        <v>#DIV/0!</v>
      </c>
      <c r="N82" s="37" t="e">
        <f>AVERAGE(B82:M82)</f>
        <v>#DIV/0!</v>
      </c>
    </row>
    <row r="83" spans="1:14" x14ac:dyDescent="0.25">
      <c r="A83" s="78" t="s">
        <v>105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80"/>
    </row>
    <row r="84" spans="1:14" x14ac:dyDescent="0.25">
      <c r="A84" s="19" t="s">
        <v>91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0"/>
    </row>
    <row r="85" spans="1:14" x14ac:dyDescent="0.25">
      <c r="A85" s="18" t="s">
        <v>74</v>
      </c>
      <c r="B85" s="18">
        <v>9</v>
      </c>
      <c r="C85" s="18"/>
      <c r="D85" s="18"/>
      <c r="E85" s="18"/>
      <c r="F85" s="18"/>
      <c r="G85" s="18"/>
      <c r="H85" s="5"/>
      <c r="I85" s="5"/>
      <c r="J85" s="5"/>
      <c r="K85" s="5"/>
      <c r="L85" s="5"/>
      <c r="M85" s="5"/>
      <c r="N85" s="5">
        <f t="shared" ref="N85:N87" si="36">SUM(B85:M85)</f>
        <v>9</v>
      </c>
    </row>
    <row r="86" spans="1:14" x14ac:dyDescent="0.25">
      <c r="A86" s="18" t="s">
        <v>92</v>
      </c>
      <c r="B86" s="18">
        <v>98</v>
      </c>
      <c r="C86" s="18"/>
      <c r="D86" s="18"/>
      <c r="E86" s="18"/>
      <c r="F86" s="18"/>
      <c r="G86" s="18"/>
      <c r="H86" s="5"/>
      <c r="I86" s="5"/>
      <c r="J86" s="5"/>
      <c r="K86" s="5"/>
      <c r="L86" s="5"/>
      <c r="M86" s="5"/>
      <c r="N86" s="5">
        <f t="shared" si="36"/>
        <v>98</v>
      </c>
    </row>
    <row r="87" spans="1:14" x14ac:dyDescent="0.25">
      <c r="A87" s="55" t="s">
        <v>26</v>
      </c>
      <c r="B87" s="56">
        <f t="shared" ref="B87:G87" si="37">SUM(B85:B86)</f>
        <v>107</v>
      </c>
      <c r="C87" s="56">
        <f t="shared" si="37"/>
        <v>0</v>
      </c>
      <c r="D87" s="56">
        <f t="shared" si="37"/>
        <v>0</v>
      </c>
      <c r="E87" s="56">
        <f t="shared" si="37"/>
        <v>0</v>
      </c>
      <c r="F87" s="56">
        <f t="shared" si="37"/>
        <v>0</v>
      </c>
      <c r="G87" s="56">
        <f t="shared" si="37"/>
        <v>0</v>
      </c>
      <c r="H87" s="55">
        <f t="shared" ref="H87:M87" si="38">SUM(H85:H86)</f>
        <v>0</v>
      </c>
      <c r="I87" s="55">
        <f t="shared" si="38"/>
        <v>0</v>
      </c>
      <c r="J87" s="55">
        <f t="shared" si="38"/>
        <v>0</v>
      </c>
      <c r="K87" s="55">
        <f t="shared" si="38"/>
        <v>0</v>
      </c>
      <c r="L87" s="55">
        <f t="shared" si="38"/>
        <v>0</v>
      </c>
      <c r="M87" s="55">
        <f t="shared" si="38"/>
        <v>0</v>
      </c>
      <c r="N87" s="55">
        <f t="shared" si="36"/>
        <v>107</v>
      </c>
    </row>
    <row r="88" spans="1:14" x14ac:dyDescent="0.25">
      <c r="A88" s="22" t="s">
        <v>93</v>
      </c>
      <c r="B88" s="21"/>
      <c r="C88" s="21"/>
      <c r="D88" s="21"/>
      <c r="E88" s="21"/>
      <c r="F88" s="21"/>
      <c r="G88" s="21"/>
      <c r="H88" s="9"/>
      <c r="I88" s="9"/>
      <c r="J88" s="9"/>
      <c r="K88" s="9"/>
      <c r="L88" s="9"/>
      <c r="M88" s="9"/>
      <c r="N88" s="9"/>
    </row>
    <row r="89" spans="1:14" x14ac:dyDescent="0.25">
      <c r="A89" s="18" t="s">
        <v>97</v>
      </c>
      <c r="B89" s="5">
        <v>52</v>
      </c>
      <c r="C89" s="18"/>
      <c r="D89" s="18"/>
      <c r="E89" s="18"/>
      <c r="F89" s="18"/>
      <c r="G89" s="18"/>
      <c r="H89" s="5"/>
      <c r="I89" s="5"/>
      <c r="J89" s="5"/>
      <c r="K89" s="5"/>
      <c r="L89" s="5"/>
      <c r="M89" s="5"/>
      <c r="N89" s="5">
        <f>SUM(B89:M89)</f>
        <v>52</v>
      </c>
    </row>
    <row r="90" spans="1:14" x14ac:dyDescent="0.25">
      <c r="A90" s="36" t="s">
        <v>94</v>
      </c>
      <c r="B90" s="34">
        <f>SUM(B87-B89)/B87</f>
        <v>0.51401869158878499</v>
      </c>
      <c r="C90" s="34" t="e">
        <f t="shared" ref="C90:M90" si="39">SUM(C87-C89)/C87</f>
        <v>#DIV/0!</v>
      </c>
      <c r="D90" s="34" t="e">
        <f t="shared" si="39"/>
        <v>#DIV/0!</v>
      </c>
      <c r="E90" s="34" t="e">
        <f t="shared" si="39"/>
        <v>#DIV/0!</v>
      </c>
      <c r="F90" s="34" t="e">
        <f t="shared" si="39"/>
        <v>#DIV/0!</v>
      </c>
      <c r="G90" s="34" t="e">
        <f t="shared" si="39"/>
        <v>#DIV/0!</v>
      </c>
      <c r="H90" s="34" t="e">
        <f t="shared" si="39"/>
        <v>#DIV/0!</v>
      </c>
      <c r="I90" s="34" t="e">
        <f t="shared" si="39"/>
        <v>#DIV/0!</v>
      </c>
      <c r="J90" s="34" t="e">
        <f t="shared" si="39"/>
        <v>#DIV/0!</v>
      </c>
      <c r="K90" s="34" t="e">
        <f t="shared" si="39"/>
        <v>#DIV/0!</v>
      </c>
      <c r="L90" s="34" t="e">
        <f t="shared" si="39"/>
        <v>#DIV/0!</v>
      </c>
      <c r="M90" s="34" t="e">
        <f t="shared" si="39"/>
        <v>#DIV/0!</v>
      </c>
      <c r="N90" s="37" t="e">
        <f>AVERAGE(B90:M90)</f>
        <v>#DIV/0!</v>
      </c>
    </row>
    <row r="91" spans="1:14" x14ac:dyDescent="0.25">
      <c r="A91" s="18" t="s">
        <v>95</v>
      </c>
      <c r="B91" s="5">
        <v>43</v>
      </c>
      <c r="C91" s="18"/>
      <c r="D91" s="18"/>
      <c r="E91" s="18"/>
      <c r="F91" s="18"/>
      <c r="G91" s="18"/>
      <c r="H91" s="5"/>
      <c r="I91" s="5"/>
      <c r="J91" s="5"/>
      <c r="K91" s="5"/>
      <c r="L91" s="5"/>
      <c r="M91" s="5"/>
      <c r="N91" s="5">
        <f>SUM(B91:M91)</f>
        <v>43</v>
      </c>
    </row>
    <row r="92" spans="1:14" x14ac:dyDescent="0.25">
      <c r="A92" s="36" t="s">
        <v>96</v>
      </c>
      <c r="B92" s="34">
        <f>SUM(B87-B91)/B87</f>
        <v>0.59813084112149528</v>
      </c>
      <c r="C92" s="34" t="e">
        <f t="shared" ref="C92:M92" si="40">SUM(C87-C91)/C87</f>
        <v>#DIV/0!</v>
      </c>
      <c r="D92" s="34" t="e">
        <f t="shared" si="40"/>
        <v>#DIV/0!</v>
      </c>
      <c r="E92" s="34" t="e">
        <f t="shared" si="40"/>
        <v>#DIV/0!</v>
      </c>
      <c r="F92" s="34" t="e">
        <f t="shared" si="40"/>
        <v>#DIV/0!</v>
      </c>
      <c r="G92" s="34" t="e">
        <f t="shared" si="40"/>
        <v>#DIV/0!</v>
      </c>
      <c r="H92" s="34" t="e">
        <f t="shared" si="40"/>
        <v>#DIV/0!</v>
      </c>
      <c r="I92" s="34" t="e">
        <f t="shared" si="40"/>
        <v>#DIV/0!</v>
      </c>
      <c r="J92" s="34" t="e">
        <f t="shared" si="40"/>
        <v>#DIV/0!</v>
      </c>
      <c r="K92" s="34" t="e">
        <f t="shared" si="40"/>
        <v>#DIV/0!</v>
      </c>
      <c r="L92" s="34" t="e">
        <f t="shared" si="40"/>
        <v>#DIV/0!</v>
      </c>
      <c r="M92" s="34" t="e">
        <f t="shared" si="40"/>
        <v>#DIV/0!</v>
      </c>
      <c r="N92" s="37" t="e">
        <f>AVERAGE(B92:M92)</f>
        <v>#DIV/0!</v>
      </c>
    </row>
    <row r="93" spans="1:14" x14ac:dyDescent="0.25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60"/>
    </row>
    <row r="94" spans="1:14" x14ac:dyDescent="0.25">
      <c r="A94" s="31" t="s">
        <v>98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47"/>
    </row>
    <row r="95" spans="1:14" x14ac:dyDescent="0.25">
      <c r="A95" s="18" t="s">
        <v>70</v>
      </c>
      <c r="B95" s="18">
        <v>129</v>
      </c>
      <c r="C95" s="18"/>
      <c r="D95" s="18"/>
      <c r="E95" s="18"/>
      <c r="F95" s="18"/>
      <c r="G95" s="18"/>
      <c r="H95" s="5"/>
      <c r="I95" s="5"/>
      <c r="J95" s="5"/>
      <c r="K95" s="5"/>
      <c r="L95" s="5"/>
      <c r="M95" s="5"/>
      <c r="N95" s="5">
        <f t="shared" ref="N95:N97" si="41">SUM(B95:M95)</f>
        <v>129</v>
      </c>
    </row>
    <row r="96" spans="1:14" x14ac:dyDescent="0.25">
      <c r="A96" s="18" t="s">
        <v>99</v>
      </c>
      <c r="B96" s="18">
        <v>294</v>
      </c>
      <c r="C96" s="18"/>
      <c r="D96" s="18"/>
      <c r="E96" s="18"/>
      <c r="F96" s="18"/>
      <c r="G96" s="18"/>
      <c r="H96" s="5"/>
      <c r="I96" s="5"/>
      <c r="J96" s="5"/>
      <c r="K96" s="5"/>
      <c r="L96" s="5"/>
      <c r="M96" s="5"/>
      <c r="N96" s="5">
        <f t="shared" si="41"/>
        <v>294</v>
      </c>
    </row>
    <row r="97" spans="1:14" x14ac:dyDescent="0.25">
      <c r="A97" s="55" t="s">
        <v>26</v>
      </c>
      <c r="B97" s="55">
        <f t="shared" ref="B97:G97" si="42">SUM(B95:B96)</f>
        <v>423</v>
      </c>
      <c r="C97" s="55">
        <f t="shared" si="42"/>
        <v>0</v>
      </c>
      <c r="D97" s="55">
        <f t="shared" si="42"/>
        <v>0</v>
      </c>
      <c r="E97" s="55">
        <f t="shared" si="42"/>
        <v>0</v>
      </c>
      <c r="F97" s="56">
        <f t="shared" si="42"/>
        <v>0</v>
      </c>
      <c r="G97" s="56">
        <f t="shared" si="42"/>
        <v>0</v>
      </c>
      <c r="H97" s="55">
        <f t="shared" ref="H97:M97" si="43">SUM(H95:H96)</f>
        <v>0</v>
      </c>
      <c r="I97" s="55">
        <f t="shared" si="43"/>
        <v>0</v>
      </c>
      <c r="J97" s="55">
        <f t="shared" si="43"/>
        <v>0</v>
      </c>
      <c r="K97" s="55">
        <f t="shared" si="43"/>
        <v>0</v>
      </c>
      <c r="L97" s="55">
        <f t="shared" si="43"/>
        <v>0</v>
      </c>
      <c r="M97" s="55">
        <f t="shared" si="43"/>
        <v>0</v>
      </c>
      <c r="N97" s="55">
        <f t="shared" si="41"/>
        <v>423</v>
      </c>
    </row>
    <row r="98" spans="1:14" x14ac:dyDescent="0.25">
      <c r="A98" s="22" t="s">
        <v>100</v>
      </c>
      <c r="B98" s="21"/>
      <c r="C98" s="21"/>
      <c r="D98" s="21"/>
      <c r="E98" s="21"/>
      <c r="F98" s="21"/>
      <c r="G98" s="21"/>
      <c r="H98" s="9"/>
      <c r="I98" s="9"/>
      <c r="J98" s="9"/>
      <c r="K98" s="9"/>
      <c r="L98" s="9"/>
      <c r="M98" s="9"/>
      <c r="N98" s="9"/>
    </row>
    <row r="99" spans="1:14" x14ac:dyDescent="0.25">
      <c r="A99" s="18" t="s">
        <v>101</v>
      </c>
      <c r="B99" s="5">
        <v>368</v>
      </c>
      <c r="C99" s="18"/>
      <c r="D99" s="18"/>
      <c r="E99" s="18"/>
      <c r="F99" s="18"/>
      <c r="G99" s="18"/>
      <c r="H99" s="5"/>
      <c r="I99" s="5"/>
      <c r="J99" s="5"/>
      <c r="K99" s="5"/>
      <c r="L99" s="5"/>
      <c r="M99" s="5"/>
      <c r="N99" s="5">
        <f>SUM(B99:M99)</f>
        <v>368</v>
      </c>
    </row>
    <row r="100" spans="1:14" x14ac:dyDescent="0.25">
      <c r="A100" s="36" t="s">
        <v>102</v>
      </c>
      <c r="B100" s="34">
        <f>SUM(B97-B99)/B97</f>
        <v>0.13002364066193853</v>
      </c>
      <c r="C100" s="34" t="e">
        <f t="shared" ref="C100:M100" si="44">SUM(C97-C99)/C97</f>
        <v>#DIV/0!</v>
      </c>
      <c r="D100" s="34" t="e">
        <f t="shared" si="44"/>
        <v>#DIV/0!</v>
      </c>
      <c r="E100" s="34" t="e">
        <f t="shared" si="44"/>
        <v>#DIV/0!</v>
      </c>
      <c r="F100" s="34" t="e">
        <f t="shared" si="44"/>
        <v>#DIV/0!</v>
      </c>
      <c r="G100" s="34" t="e">
        <f t="shared" si="44"/>
        <v>#DIV/0!</v>
      </c>
      <c r="H100" s="34" t="e">
        <f t="shared" si="44"/>
        <v>#DIV/0!</v>
      </c>
      <c r="I100" s="34" t="e">
        <f t="shared" si="44"/>
        <v>#DIV/0!</v>
      </c>
      <c r="J100" s="34" t="e">
        <f t="shared" si="44"/>
        <v>#DIV/0!</v>
      </c>
      <c r="K100" s="34" t="e">
        <f t="shared" si="44"/>
        <v>#DIV/0!</v>
      </c>
      <c r="L100" s="34" t="e">
        <f t="shared" si="44"/>
        <v>#DIV/0!</v>
      </c>
      <c r="M100" s="34" t="e">
        <f t="shared" si="44"/>
        <v>#DIV/0!</v>
      </c>
      <c r="N100" s="34" t="e">
        <f>AVERAGE(B100:M100)</f>
        <v>#DIV/0!</v>
      </c>
    </row>
    <row r="101" spans="1:14" x14ac:dyDescent="0.25">
      <c r="A101" s="18" t="s">
        <v>103</v>
      </c>
      <c r="B101" s="5">
        <v>368</v>
      </c>
      <c r="C101" s="18"/>
      <c r="D101" s="18"/>
      <c r="E101" s="18"/>
      <c r="F101" s="18"/>
      <c r="G101" s="18"/>
      <c r="H101" s="5"/>
      <c r="I101" s="5"/>
      <c r="J101" s="5"/>
      <c r="K101" s="5"/>
      <c r="L101" s="5"/>
      <c r="M101" s="5"/>
      <c r="N101" s="5">
        <f>SUM(B101:M101)</f>
        <v>368</v>
      </c>
    </row>
    <row r="102" spans="1:14" x14ac:dyDescent="0.25">
      <c r="A102" s="36" t="s">
        <v>104</v>
      </c>
      <c r="B102" s="34">
        <f>SUM(B97-B101)/B97</f>
        <v>0.13002364066193853</v>
      </c>
      <c r="C102" s="34" t="e">
        <f t="shared" ref="C102:M102" si="45">SUM(C97-C101)/C97</f>
        <v>#DIV/0!</v>
      </c>
      <c r="D102" s="34" t="e">
        <f t="shared" si="45"/>
        <v>#DIV/0!</v>
      </c>
      <c r="E102" s="34" t="e">
        <f t="shared" si="45"/>
        <v>#DIV/0!</v>
      </c>
      <c r="F102" s="34" t="e">
        <f t="shared" si="45"/>
        <v>#DIV/0!</v>
      </c>
      <c r="G102" s="34" t="e">
        <f t="shared" si="45"/>
        <v>#DIV/0!</v>
      </c>
      <c r="H102" s="34" t="e">
        <f t="shared" si="45"/>
        <v>#DIV/0!</v>
      </c>
      <c r="I102" s="34" t="e">
        <f t="shared" si="45"/>
        <v>#DIV/0!</v>
      </c>
      <c r="J102" s="34" t="e">
        <f t="shared" si="45"/>
        <v>#DIV/0!</v>
      </c>
      <c r="K102" s="34" t="e">
        <f t="shared" si="45"/>
        <v>#DIV/0!</v>
      </c>
      <c r="L102" s="34" t="e">
        <f t="shared" si="45"/>
        <v>#DIV/0!</v>
      </c>
      <c r="M102" s="34" t="e">
        <f t="shared" si="45"/>
        <v>#DIV/0!</v>
      </c>
      <c r="N102" s="34" t="e">
        <f>AVERAGE(B102:M102)</f>
        <v>#DIV/0!</v>
      </c>
    </row>
    <row r="103" spans="1:14" x14ac:dyDescent="0.25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0"/>
    </row>
    <row r="104" spans="1:14" x14ac:dyDescent="0.25">
      <c r="A104" s="64" t="s">
        <v>63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47"/>
    </row>
    <row r="105" spans="1:14" x14ac:dyDescent="0.25">
      <c r="A105" s="5" t="s">
        <v>24</v>
      </c>
      <c r="B105" s="5">
        <v>1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6"/>
      <c r="N105" s="8">
        <f t="shared" ref="N105:N109" si="46">SUM(B105:M105)</f>
        <v>1</v>
      </c>
    </row>
    <row r="106" spans="1:14" x14ac:dyDescent="0.25">
      <c r="A106" s="5" t="s">
        <v>25</v>
      </c>
      <c r="B106" s="5">
        <v>3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6"/>
      <c r="N106" s="8">
        <f t="shared" si="46"/>
        <v>3</v>
      </c>
    </row>
    <row r="107" spans="1:14" x14ac:dyDescent="0.25">
      <c r="A107" s="5" t="s">
        <v>47</v>
      </c>
      <c r="B107" s="5">
        <v>0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6"/>
      <c r="N107" s="8">
        <f t="shared" si="46"/>
        <v>0</v>
      </c>
    </row>
    <row r="108" spans="1:14" x14ac:dyDescent="0.25">
      <c r="A108" s="5" t="s">
        <v>53</v>
      </c>
      <c r="B108" s="5">
        <v>0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6"/>
      <c r="N108" s="8">
        <f t="shared" si="46"/>
        <v>0</v>
      </c>
    </row>
    <row r="109" spans="1:14" x14ac:dyDescent="0.25">
      <c r="A109" s="5" t="s">
        <v>64</v>
      </c>
      <c r="B109" s="5">
        <v>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6"/>
      <c r="N109" s="8">
        <f t="shared" si="46"/>
        <v>0</v>
      </c>
    </row>
    <row r="110" spans="1:14" x14ac:dyDescent="0.25">
      <c r="A110" s="27" t="s">
        <v>26</v>
      </c>
      <c r="B110" s="28">
        <f>SUM(B105:B109)</f>
        <v>4</v>
      </c>
      <c r="C110" s="29">
        <f>SUM(C105:C109)</f>
        <v>0</v>
      </c>
      <c r="D110" s="28">
        <f>SUM(D105:D109)</f>
        <v>0</v>
      </c>
      <c r="E110" s="28">
        <f>SUM(E105:E109)</f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f>SUM(L105:L109)</f>
        <v>0</v>
      </c>
      <c r="M110" s="30">
        <f>SUM(M105:M109)</f>
        <v>0</v>
      </c>
      <c r="N110" s="28">
        <f t="shared" ref="N110" si="47">SUM(B110:M110)</f>
        <v>4</v>
      </c>
    </row>
    <row r="111" spans="1:14" x14ac:dyDescent="0.25">
      <c r="A111" s="72" t="s">
        <v>54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4"/>
    </row>
    <row r="112" spans="1:14" x14ac:dyDescent="0.25">
      <c r="A112" s="5" t="s">
        <v>29</v>
      </c>
      <c r="B112" s="18">
        <v>1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8">
        <f>SUM(B112:M112)</f>
        <v>1</v>
      </c>
    </row>
    <row r="113" spans="1:14" x14ac:dyDescent="0.25">
      <c r="A113" s="33" t="s">
        <v>32</v>
      </c>
      <c r="B113" s="34">
        <f>SUM(B105-B112)/B105</f>
        <v>0</v>
      </c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4">
        <f>AVERAGE(B113:M113)</f>
        <v>0</v>
      </c>
    </row>
    <row r="114" spans="1:14" x14ac:dyDescent="0.25">
      <c r="A114" s="5" t="s">
        <v>33</v>
      </c>
      <c r="B114" s="18">
        <v>1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8">
        <f>SUM(B114:M114)</f>
        <v>1</v>
      </c>
    </row>
    <row r="115" spans="1:14" x14ac:dyDescent="0.25">
      <c r="A115" s="33" t="s">
        <v>34</v>
      </c>
      <c r="B115" s="34">
        <f>SUM(B105-B114)/B105</f>
        <v>0</v>
      </c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4">
        <f>AVERAGE(B115:M115)</f>
        <v>0</v>
      </c>
    </row>
    <row r="116" spans="1:14" x14ac:dyDescent="0.25">
      <c r="A116" s="5" t="s">
        <v>43</v>
      </c>
      <c r="B116" s="18">
        <v>2</v>
      </c>
      <c r="C116" s="5"/>
      <c r="D116" s="18"/>
      <c r="E116" s="18"/>
      <c r="F116" s="18"/>
      <c r="G116" s="18"/>
      <c r="H116" s="18"/>
      <c r="I116" s="18"/>
      <c r="J116" s="18"/>
      <c r="K116" s="18"/>
      <c r="L116" s="18"/>
      <c r="M116" s="6"/>
      <c r="N116" s="8">
        <f>SUM(B116:M116)</f>
        <v>2</v>
      </c>
    </row>
    <row r="117" spans="1:14" x14ac:dyDescent="0.25">
      <c r="A117" s="33" t="s">
        <v>44</v>
      </c>
      <c r="B117" s="34">
        <f>SUM(B106-B116)/B106</f>
        <v>0.33333333333333331</v>
      </c>
      <c r="C117" s="34"/>
      <c r="D117" s="35"/>
      <c r="E117" s="35"/>
      <c r="F117" s="35"/>
      <c r="G117" s="35"/>
      <c r="H117" s="35"/>
      <c r="I117" s="35"/>
      <c r="J117" s="35"/>
      <c r="K117" s="35"/>
      <c r="L117" s="35"/>
      <c r="M117" s="34"/>
      <c r="N117" s="34">
        <f>AVERAGE(B117:M117)</f>
        <v>0.33333333333333331</v>
      </c>
    </row>
    <row r="118" spans="1:14" x14ac:dyDescent="0.25">
      <c r="A118" s="5" t="s">
        <v>55</v>
      </c>
      <c r="B118" s="18">
        <v>2</v>
      </c>
      <c r="C118" s="5"/>
      <c r="D118" s="18"/>
      <c r="E118" s="18"/>
      <c r="F118" s="18"/>
      <c r="G118" s="18"/>
      <c r="H118" s="18"/>
      <c r="I118" s="18"/>
      <c r="J118" s="18"/>
      <c r="K118" s="18"/>
      <c r="L118" s="18"/>
      <c r="M118" s="6"/>
      <c r="N118" s="8">
        <f>SUM(B118:M118)</f>
        <v>2</v>
      </c>
    </row>
    <row r="119" spans="1:14" x14ac:dyDescent="0.25">
      <c r="A119" s="33" t="s">
        <v>45</v>
      </c>
      <c r="B119" s="34">
        <f>SUM(B106-B118)/B106</f>
        <v>0.33333333333333331</v>
      </c>
      <c r="C119" s="34"/>
      <c r="D119" s="35"/>
      <c r="E119" s="35"/>
      <c r="F119" s="35"/>
      <c r="G119" s="35"/>
      <c r="H119" s="35"/>
      <c r="I119" s="35"/>
      <c r="J119" s="35"/>
      <c r="K119" s="35"/>
      <c r="L119" s="35"/>
      <c r="M119" s="34"/>
      <c r="N119" s="34">
        <f>AVERAGE(B119:M119)</f>
        <v>0.33333333333333331</v>
      </c>
    </row>
    <row r="120" spans="1:14" x14ac:dyDescent="0.25">
      <c r="A120" s="5" t="s">
        <v>48</v>
      </c>
      <c r="B120" s="18" t="s">
        <v>108</v>
      </c>
      <c r="C120" s="5"/>
      <c r="D120" s="18"/>
      <c r="E120" s="5"/>
      <c r="F120" s="18"/>
      <c r="G120" s="18"/>
      <c r="H120" s="18"/>
      <c r="I120" s="18"/>
      <c r="J120" s="18"/>
      <c r="K120" s="18"/>
      <c r="L120" s="18"/>
      <c r="M120" s="18"/>
      <c r="N120" s="8">
        <f>SUM(B120:M120)</f>
        <v>0</v>
      </c>
    </row>
    <row r="121" spans="1:14" x14ac:dyDescent="0.25">
      <c r="A121" s="33" t="s">
        <v>49</v>
      </c>
      <c r="B121" s="35" t="s">
        <v>108</v>
      </c>
      <c r="C121" s="34"/>
      <c r="D121" s="35"/>
      <c r="E121" s="34"/>
      <c r="F121" s="35"/>
      <c r="G121" s="35"/>
      <c r="H121" s="35"/>
      <c r="I121" s="35"/>
      <c r="J121" s="35"/>
      <c r="K121" s="35"/>
      <c r="L121" s="35"/>
      <c r="M121" s="35"/>
      <c r="N121" s="34" t="e">
        <f>AVERAGE(B121:M121)</f>
        <v>#DIV/0!</v>
      </c>
    </row>
    <row r="122" spans="1:14" x14ac:dyDescent="0.25">
      <c r="A122" s="5" t="s">
        <v>50</v>
      </c>
      <c r="B122" s="18" t="s">
        <v>108</v>
      </c>
      <c r="C122" s="5"/>
      <c r="D122" s="18"/>
      <c r="E122" s="5"/>
      <c r="F122" s="18"/>
      <c r="G122" s="18"/>
      <c r="H122" s="18"/>
      <c r="I122" s="18"/>
      <c r="J122" s="18"/>
      <c r="K122" s="18"/>
      <c r="L122" s="18"/>
      <c r="M122" s="18"/>
      <c r="N122" s="8">
        <f>SUM(B122:M122)</f>
        <v>0</v>
      </c>
    </row>
    <row r="123" spans="1:14" x14ac:dyDescent="0.25">
      <c r="A123" s="33" t="s">
        <v>51</v>
      </c>
      <c r="B123" s="35" t="s">
        <v>108</v>
      </c>
      <c r="C123" s="34"/>
      <c r="D123" s="35"/>
      <c r="E123" s="34"/>
      <c r="F123" s="35"/>
      <c r="G123" s="35"/>
      <c r="H123" s="35"/>
      <c r="I123" s="35"/>
      <c r="J123" s="35"/>
      <c r="K123" s="35"/>
      <c r="L123" s="35"/>
      <c r="M123" s="35"/>
      <c r="N123" s="34" t="e">
        <f>AVERAGE(B123:M123)</f>
        <v>#DIV/0!</v>
      </c>
    </row>
    <row r="124" spans="1:14" x14ac:dyDescent="0.25">
      <c r="A124" s="5" t="s">
        <v>56</v>
      </c>
      <c r="B124" s="5">
        <v>0</v>
      </c>
      <c r="C124" s="5"/>
      <c r="D124" s="18"/>
      <c r="E124" s="5"/>
      <c r="F124" s="18"/>
      <c r="G124" s="18"/>
      <c r="H124" s="18"/>
      <c r="I124" s="18"/>
      <c r="J124" s="18"/>
      <c r="K124" s="18"/>
      <c r="L124" s="5"/>
      <c r="M124" s="18"/>
      <c r="N124" s="8">
        <f>SUM(B124:M124)</f>
        <v>0</v>
      </c>
    </row>
    <row r="125" spans="1:14" x14ac:dyDescent="0.25">
      <c r="A125" s="33" t="s">
        <v>57</v>
      </c>
      <c r="B125" s="34" t="e">
        <f>SUM(B108-B124)/B108</f>
        <v>#DIV/0!</v>
      </c>
      <c r="C125" s="34" t="e">
        <f t="shared" ref="C125:M125" si="48">SUM(C108-C124)/C108</f>
        <v>#DIV/0!</v>
      </c>
      <c r="D125" s="34" t="e">
        <f t="shared" si="48"/>
        <v>#DIV/0!</v>
      </c>
      <c r="E125" s="34" t="e">
        <f t="shared" si="48"/>
        <v>#DIV/0!</v>
      </c>
      <c r="F125" s="34" t="e">
        <f t="shared" si="48"/>
        <v>#DIV/0!</v>
      </c>
      <c r="G125" s="34" t="e">
        <f t="shared" si="48"/>
        <v>#DIV/0!</v>
      </c>
      <c r="H125" s="34" t="e">
        <f t="shared" si="48"/>
        <v>#DIV/0!</v>
      </c>
      <c r="I125" s="34" t="e">
        <f t="shared" si="48"/>
        <v>#DIV/0!</v>
      </c>
      <c r="J125" s="34" t="e">
        <f t="shared" si="48"/>
        <v>#DIV/0!</v>
      </c>
      <c r="K125" s="34" t="e">
        <f t="shared" si="48"/>
        <v>#DIV/0!</v>
      </c>
      <c r="L125" s="34" t="e">
        <f t="shared" si="48"/>
        <v>#DIV/0!</v>
      </c>
      <c r="M125" s="34" t="e">
        <f t="shared" si="48"/>
        <v>#DIV/0!</v>
      </c>
      <c r="N125" s="34" t="e">
        <f>AVERAGE(B125:M125)</f>
        <v>#DIV/0!</v>
      </c>
    </row>
    <row r="126" spans="1:14" x14ac:dyDescent="0.25">
      <c r="A126" s="5" t="s">
        <v>58</v>
      </c>
      <c r="B126" s="5">
        <v>0</v>
      </c>
      <c r="C126" s="5"/>
      <c r="D126" s="18"/>
      <c r="E126" s="5"/>
      <c r="F126" s="18"/>
      <c r="G126" s="18"/>
      <c r="H126" s="18"/>
      <c r="I126" s="18"/>
      <c r="J126" s="18"/>
      <c r="K126" s="18"/>
      <c r="L126" s="5"/>
      <c r="M126" s="18"/>
      <c r="N126" s="8">
        <f>SUM(B126:M126)</f>
        <v>0</v>
      </c>
    </row>
    <row r="127" spans="1:14" x14ac:dyDescent="0.25">
      <c r="A127" s="33" t="s">
        <v>59</v>
      </c>
      <c r="B127" s="34" t="e">
        <f>SUM(B108-B126)/B108</f>
        <v>#DIV/0!</v>
      </c>
      <c r="C127" s="34" t="e">
        <f t="shared" ref="C127:M127" si="49">SUM(C110-C126)/C110</f>
        <v>#DIV/0!</v>
      </c>
      <c r="D127" s="34" t="e">
        <f t="shared" si="49"/>
        <v>#DIV/0!</v>
      </c>
      <c r="E127" s="34" t="e">
        <f t="shared" si="49"/>
        <v>#DIV/0!</v>
      </c>
      <c r="F127" s="34" t="e">
        <f t="shared" si="49"/>
        <v>#DIV/0!</v>
      </c>
      <c r="G127" s="34" t="e">
        <f t="shared" si="49"/>
        <v>#DIV/0!</v>
      </c>
      <c r="H127" s="34" t="e">
        <f t="shared" si="49"/>
        <v>#DIV/0!</v>
      </c>
      <c r="I127" s="34" t="e">
        <f t="shared" si="49"/>
        <v>#DIV/0!</v>
      </c>
      <c r="J127" s="34" t="e">
        <f t="shared" si="49"/>
        <v>#DIV/0!</v>
      </c>
      <c r="K127" s="34" t="e">
        <f t="shared" si="49"/>
        <v>#DIV/0!</v>
      </c>
      <c r="L127" s="34" t="e">
        <f t="shared" si="49"/>
        <v>#DIV/0!</v>
      </c>
      <c r="M127" s="34" t="e">
        <f t="shared" si="49"/>
        <v>#DIV/0!</v>
      </c>
      <c r="N127" s="34" t="e">
        <f>AVERAGE(B127:M127)</f>
        <v>#DIV/0!</v>
      </c>
    </row>
    <row r="128" spans="1:14" x14ac:dyDescent="0.25">
      <c r="A128" s="64" t="s">
        <v>107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10"/>
    </row>
    <row r="129" spans="1:14" x14ac:dyDescent="0.25">
      <c r="A129" s="18" t="s">
        <v>109</v>
      </c>
      <c r="B129" s="5">
        <v>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6"/>
      <c r="N129" s="8">
        <f t="shared" ref="N129" si="50">SUM(B129:M129)</f>
        <v>2</v>
      </c>
    </row>
    <row r="130" spans="1:14" x14ac:dyDescent="0.25">
      <c r="A130" s="5" t="s">
        <v>24</v>
      </c>
      <c r="B130" s="5">
        <v>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6"/>
      <c r="N130" s="8">
        <f t="shared" ref="N130:N135" si="51">SUM(B130:M130)</f>
        <v>3</v>
      </c>
    </row>
    <row r="131" spans="1:14" x14ac:dyDescent="0.25">
      <c r="A131" s="5" t="s">
        <v>25</v>
      </c>
      <c r="B131" s="5">
        <v>1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6"/>
      <c r="N131" s="8">
        <f t="shared" si="51"/>
        <v>1</v>
      </c>
    </row>
    <row r="132" spans="1:14" x14ac:dyDescent="0.25">
      <c r="A132" s="5" t="s">
        <v>47</v>
      </c>
      <c r="B132" s="5">
        <v>0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6"/>
      <c r="N132" s="8">
        <f t="shared" si="51"/>
        <v>0</v>
      </c>
    </row>
    <row r="133" spans="1:14" x14ac:dyDescent="0.25">
      <c r="A133" s="5" t="s">
        <v>53</v>
      </c>
      <c r="B133" s="5">
        <v>13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6"/>
      <c r="N133" s="8">
        <f t="shared" si="51"/>
        <v>13</v>
      </c>
    </row>
    <row r="134" spans="1:14" x14ac:dyDescent="0.25">
      <c r="A134" s="18" t="s">
        <v>116</v>
      </c>
      <c r="B134" s="5">
        <v>1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6"/>
      <c r="N134" s="8">
        <f t="shared" si="51"/>
        <v>1</v>
      </c>
    </row>
    <row r="135" spans="1:14" x14ac:dyDescent="0.25">
      <c r="A135" s="27" t="s">
        <v>26</v>
      </c>
      <c r="B135" s="28">
        <f>SUM(B129:B134)</f>
        <v>20</v>
      </c>
      <c r="C135" s="29">
        <f>SUM(C130:C134)</f>
        <v>0</v>
      </c>
      <c r="D135" s="28">
        <f>SUM(D130:D134)</f>
        <v>0</v>
      </c>
      <c r="E135" s="28">
        <f>SUM(E130:E134)</f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f>SUM(L130:L134)</f>
        <v>0</v>
      </c>
      <c r="M135" s="30">
        <f>SUM(M130:M134)</f>
        <v>0</v>
      </c>
      <c r="N135" s="28">
        <f t="shared" si="51"/>
        <v>20</v>
      </c>
    </row>
    <row r="136" spans="1:14" x14ac:dyDescent="0.25">
      <c r="A136" s="66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8"/>
    </row>
    <row r="137" spans="1:14" x14ac:dyDescent="0.25">
      <c r="A137" s="72" t="s">
        <v>106</v>
      </c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4"/>
    </row>
    <row r="138" spans="1:14" x14ac:dyDescent="0.25">
      <c r="A138" s="5" t="s">
        <v>29</v>
      </c>
      <c r="B138" s="18">
        <v>2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8">
        <f>SUM(B138:M138)</f>
        <v>2</v>
      </c>
    </row>
    <row r="139" spans="1:14" x14ac:dyDescent="0.25">
      <c r="A139" s="33" t="s">
        <v>32</v>
      </c>
      <c r="B139" s="34">
        <f>SUM(B130-B138)/B130</f>
        <v>0.33333333333333331</v>
      </c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4">
        <f>AVERAGE(B139:M139)</f>
        <v>0.33333333333333331</v>
      </c>
    </row>
    <row r="140" spans="1:14" x14ac:dyDescent="0.25">
      <c r="A140" s="5" t="s">
        <v>33</v>
      </c>
      <c r="B140" s="18">
        <v>2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8">
        <f>SUM(B140:M140)</f>
        <v>2</v>
      </c>
    </row>
    <row r="141" spans="1:14" x14ac:dyDescent="0.25">
      <c r="A141" s="33" t="s">
        <v>34</v>
      </c>
      <c r="B141" s="34">
        <f>SUM(B130-B140)/B130</f>
        <v>0.33333333333333331</v>
      </c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4">
        <f>AVERAGE(B141:M141)</f>
        <v>0.33333333333333331</v>
      </c>
    </row>
    <row r="142" spans="1:14" x14ac:dyDescent="0.25">
      <c r="A142" s="5" t="s">
        <v>43</v>
      </c>
      <c r="B142" s="18">
        <v>0</v>
      </c>
      <c r="C142" s="5"/>
      <c r="D142" s="18"/>
      <c r="E142" s="18"/>
      <c r="F142" s="18"/>
      <c r="G142" s="18"/>
      <c r="H142" s="18"/>
      <c r="I142" s="18"/>
      <c r="J142" s="18"/>
      <c r="K142" s="18"/>
      <c r="L142" s="18"/>
      <c r="M142" s="6"/>
      <c r="N142" s="8">
        <f>SUM(B142:M142)</f>
        <v>0</v>
      </c>
    </row>
    <row r="143" spans="1:14" x14ac:dyDescent="0.25">
      <c r="A143" s="33" t="s">
        <v>44</v>
      </c>
      <c r="B143" s="34">
        <f>SUM(B131-B142)/B131</f>
        <v>1</v>
      </c>
      <c r="C143" s="34"/>
      <c r="D143" s="35"/>
      <c r="E143" s="35"/>
      <c r="F143" s="35"/>
      <c r="G143" s="35"/>
      <c r="H143" s="35"/>
      <c r="I143" s="35"/>
      <c r="J143" s="35"/>
      <c r="K143" s="35"/>
      <c r="L143" s="35"/>
      <c r="M143" s="34"/>
      <c r="N143" s="34">
        <f>AVERAGE(B143:M143)</f>
        <v>1</v>
      </c>
    </row>
    <row r="144" spans="1:14" x14ac:dyDescent="0.25">
      <c r="A144" s="5" t="s">
        <v>55</v>
      </c>
      <c r="B144" s="18">
        <v>0</v>
      </c>
      <c r="C144" s="5"/>
      <c r="D144" s="18"/>
      <c r="E144" s="18"/>
      <c r="F144" s="18"/>
      <c r="G144" s="18"/>
      <c r="H144" s="18"/>
      <c r="I144" s="18"/>
      <c r="J144" s="18"/>
      <c r="K144" s="18"/>
      <c r="L144" s="18"/>
      <c r="M144" s="6"/>
      <c r="N144" s="8">
        <f>SUM(B144:M144)</f>
        <v>0</v>
      </c>
    </row>
    <row r="145" spans="1:14" x14ac:dyDescent="0.25">
      <c r="A145" s="33" t="s">
        <v>45</v>
      </c>
      <c r="B145" s="34">
        <f>SUM(B131-B144)/B131</f>
        <v>1</v>
      </c>
      <c r="C145" s="34"/>
      <c r="D145" s="35"/>
      <c r="E145" s="35"/>
      <c r="F145" s="35"/>
      <c r="G145" s="35"/>
      <c r="H145" s="35"/>
      <c r="I145" s="35"/>
      <c r="J145" s="35"/>
      <c r="K145" s="35"/>
      <c r="L145" s="35"/>
      <c r="M145" s="34"/>
      <c r="N145" s="34">
        <f>AVERAGE(B145:M145)</f>
        <v>1</v>
      </c>
    </row>
    <row r="146" spans="1:14" x14ac:dyDescent="0.25">
      <c r="A146" s="5" t="s">
        <v>48</v>
      </c>
      <c r="B146" s="18" t="s">
        <v>108</v>
      </c>
      <c r="C146" s="5"/>
      <c r="D146" s="18"/>
      <c r="E146" s="5"/>
      <c r="F146" s="18"/>
      <c r="G146" s="18"/>
      <c r="H146" s="18"/>
      <c r="I146" s="18"/>
      <c r="J146" s="18"/>
      <c r="K146" s="18"/>
      <c r="L146" s="18"/>
      <c r="M146" s="18"/>
      <c r="N146" s="8">
        <f>SUM(B146:M146)</f>
        <v>0</v>
      </c>
    </row>
    <row r="147" spans="1:14" x14ac:dyDescent="0.25">
      <c r="A147" s="33" t="s">
        <v>49</v>
      </c>
      <c r="B147" s="35" t="s">
        <v>108</v>
      </c>
      <c r="C147" s="34"/>
      <c r="D147" s="35"/>
      <c r="E147" s="34"/>
      <c r="F147" s="35"/>
      <c r="G147" s="35"/>
      <c r="H147" s="35"/>
      <c r="I147" s="35"/>
      <c r="J147" s="35"/>
      <c r="K147" s="35"/>
      <c r="L147" s="35"/>
      <c r="M147" s="35"/>
      <c r="N147" s="34" t="e">
        <f>AVERAGE(B147:M147)</f>
        <v>#DIV/0!</v>
      </c>
    </row>
    <row r="148" spans="1:14" x14ac:dyDescent="0.25">
      <c r="A148" s="5" t="s">
        <v>50</v>
      </c>
      <c r="B148" s="18" t="s">
        <v>108</v>
      </c>
      <c r="C148" s="5"/>
      <c r="D148" s="18"/>
      <c r="E148" s="5"/>
      <c r="F148" s="18"/>
      <c r="G148" s="18"/>
      <c r="H148" s="18"/>
      <c r="I148" s="18"/>
      <c r="J148" s="18"/>
      <c r="K148" s="18"/>
      <c r="L148" s="18"/>
      <c r="M148" s="18"/>
      <c r="N148" s="8">
        <f>SUM(B148:M148)</f>
        <v>0</v>
      </c>
    </row>
    <row r="149" spans="1:14" x14ac:dyDescent="0.25">
      <c r="A149" s="33" t="s">
        <v>51</v>
      </c>
      <c r="B149" s="35" t="s">
        <v>108</v>
      </c>
      <c r="C149" s="34"/>
      <c r="D149" s="35"/>
      <c r="E149" s="34"/>
      <c r="F149" s="35"/>
      <c r="G149" s="35"/>
      <c r="H149" s="35"/>
      <c r="I149" s="35"/>
      <c r="J149" s="35"/>
      <c r="K149" s="35"/>
      <c r="L149" s="35"/>
      <c r="M149" s="35"/>
      <c r="N149" s="34" t="e">
        <f>AVERAGE(B149:M149)</f>
        <v>#DIV/0!</v>
      </c>
    </row>
    <row r="150" spans="1:14" x14ac:dyDescent="0.25">
      <c r="A150" s="5" t="s">
        <v>56</v>
      </c>
      <c r="B150" s="18">
        <v>5</v>
      </c>
      <c r="C150" s="5"/>
      <c r="D150" s="18"/>
      <c r="E150" s="5"/>
      <c r="F150" s="18"/>
      <c r="G150" s="18"/>
      <c r="H150" s="18"/>
      <c r="I150" s="18"/>
      <c r="J150" s="18"/>
      <c r="K150" s="18"/>
      <c r="L150" s="5"/>
      <c r="M150" s="18"/>
      <c r="N150" s="8">
        <f>SUM(B150:M150)</f>
        <v>5</v>
      </c>
    </row>
    <row r="151" spans="1:14" x14ac:dyDescent="0.25">
      <c r="A151" s="33" t="s">
        <v>57</v>
      </c>
      <c r="B151" s="34">
        <f>SUM(B133-B150)/B133</f>
        <v>0.61538461538461542</v>
      </c>
      <c r="C151" s="34"/>
      <c r="D151" s="35"/>
      <c r="E151" s="34"/>
      <c r="F151" s="35"/>
      <c r="G151" s="35"/>
      <c r="H151" s="35"/>
      <c r="I151" s="35"/>
      <c r="J151" s="35"/>
      <c r="K151" s="35"/>
      <c r="L151" s="34"/>
      <c r="M151" s="35"/>
      <c r="N151" s="34">
        <f>AVERAGE(B151:M151)</f>
        <v>0.61538461538461542</v>
      </c>
    </row>
    <row r="152" spans="1:14" x14ac:dyDescent="0.25">
      <c r="A152" s="5" t="s">
        <v>58</v>
      </c>
      <c r="B152" s="18">
        <v>5</v>
      </c>
      <c r="C152" s="5"/>
      <c r="D152" s="18"/>
      <c r="E152" s="5"/>
      <c r="F152" s="18"/>
      <c r="G152" s="18"/>
      <c r="H152" s="18"/>
      <c r="I152" s="18"/>
      <c r="J152" s="18"/>
      <c r="K152" s="18"/>
      <c r="L152" s="5"/>
      <c r="M152" s="18"/>
      <c r="N152" s="8">
        <f>SUM(B152:M152)</f>
        <v>5</v>
      </c>
    </row>
    <row r="153" spans="1:14" x14ac:dyDescent="0.25">
      <c r="A153" s="33" t="s">
        <v>59</v>
      </c>
      <c r="B153" s="34">
        <f>SUM(B133-B152)/B133</f>
        <v>0.61538461538461542</v>
      </c>
      <c r="C153" s="34"/>
      <c r="D153" s="35"/>
      <c r="E153" s="34"/>
      <c r="F153" s="35"/>
      <c r="G153" s="35"/>
      <c r="H153" s="35"/>
      <c r="I153" s="35"/>
      <c r="J153" s="35"/>
      <c r="K153" s="35"/>
      <c r="L153" s="34"/>
      <c r="M153" s="35"/>
      <c r="N153" s="34">
        <f>AVERAGE(B153:M153)</f>
        <v>0.61538461538461542</v>
      </c>
    </row>
    <row r="154" spans="1:14" x14ac:dyDescent="0.25">
      <c r="A154" s="18" t="s">
        <v>118</v>
      </c>
      <c r="B154" s="18">
        <v>2</v>
      </c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8">
        <f>SUM(B154:M154)</f>
        <v>2</v>
      </c>
    </row>
    <row r="155" spans="1:14" x14ac:dyDescent="0.25">
      <c r="A155" s="36" t="s">
        <v>119</v>
      </c>
      <c r="B155" s="34">
        <f>SUM(B129-B154)/B129</f>
        <v>0</v>
      </c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4">
        <f>AVERAGE(B155:M155)</f>
        <v>0</v>
      </c>
    </row>
    <row r="156" spans="1:14" x14ac:dyDescent="0.25">
      <c r="A156" s="18" t="s">
        <v>120</v>
      </c>
      <c r="B156" s="18">
        <v>1</v>
      </c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8">
        <f>SUM(B156:M156)</f>
        <v>1</v>
      </c>
    </row>
    <row r="157" spans="1:14" x14ac:dyDescent="0.25">
      <c r="A157" s="36" t="s">
        <v>121</v>
      </c>
      <c r="B157" s="34">
        <f>SUM(B129-B156)/B129</f>
        <v>0.5</v>
      </c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4">
        <f>AVERAGE(B157:M157)</f>
        <v>0.5</v>
      </c>
    </row>
    <row r="158" spans="1:14" x14ac:dyDescent="0.25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1"/>
    </row>
    <row r="159" spans="1:14" ht="29.1" customHeight="1" x14ac:dyDescent="0.25">
      <c r="A159" s="48" t="s">
        <v>60</v>
      </c>
      <c r="B159" s="49">
        <f t="shared" ref="B159:M159" si="52">SUM(B8+B14+B19+B57+B87+B97+B110+B135)</f>
        <v>2453</v>
      </c>
      <c r="C159" s="49">
        <f t="shared" si="52"/>
        <v>0</v>
      </c>
      <c r="D159" s="49">
        <f t="shared" si="52"/>
        <v>0</v>
      </c>
      <c r="E159" s="49">
        <f t="shared" si="52"/>
        <v>0</v>
      </c>
      <c r="F159" s="49">
        <f t="shared" si="52"/>
        <v>0</v>
      </c>
      <c r="G159" s="49">
        <f t="shared" si="52"/>
        <v>0</v>
      </c>
      <c r="H159" s="49">
        <f t="shared" si="52"/>
        <v>0</v>
      </c>
      <c r="I159" s="49">
        <f t="shared" si="52"/>
        <v>0</v>
      </c>
      <c r="J159" s="49">
        <f t="shared" si="52"/>
        <v>0</v>
      </c>
      <c r="K159" s="49">
        <f t="shared" si="52"/>
        <v>0</v>
      </c>
      <c r="L159" s="49">
        <f t="shared" si="52"/>
        <v>0</v>
      </c>
      <c r="M159" s="49">
        <f t="shared" si="52"/>
        <v>0</v>
      </c>
      <c r="N159" s="49">
        <f>SUM(N8,N14, N19, N57,N87, N110, N135, N97)</f>
        <v>2453</v>
      </c>
    </row>
    <row r="160" spans="1:14" ht="24.75" customHeight="1" x14ac:dyDescent="0.25">
      <c r="A160" s="50" t="s">
        <v>87</v>
      </c>
      <c r="B160" s="51">
        <v>0.621</v>
      </c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>
        <f>AVERAGE(B160:M160)</f>
        <v>0.621</v>
      </c>
    </row>
    <row r="161" spans="1:14" ht="27" customHeight="1" x14ac:dyDescent="0.25">
      <c r="A161" s="50" t="s">
        <v>65</v>
      </c>
      <c r="B161" s="51">
        <v>0.68300000000000005</v>
      </c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>
        <f>AVERAGE(B161:M161)</f>
        <v>0.68300000000000005</v>
      </c>
    </row>
    <row r="162" spans="1:14" ht="28.5" customHeight="1" x14ac:dyDescent="0.25">
      <c r="A162" s="75" t="s">
        <v>117</v>
      </c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7"/>
    </row>
    <row r="163" spans="1:14" ht="34.5" customHeight="1" x14ac:dyDescent="0.25">
      <c r="A163" s="61" t="s">
        <v>122</v>
      </c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3"/>
    </row>
  </sheetData>
  <mergeCells count="18">
    <mergeCell ref="A23:N23"/>
    <mergeCell ref="A7:N7"/>
    <mergeCell ref="A58:N58"/>
    <mergeCell ref="A83:N83"/>
    <mergeCell ref="A93:N93"/>
    <mergeCell ref="A13:N13"/>
    <mergeCell ref="A18:N18"/>
    <mergeCell ref="A32:N32"/>
    <mergeCell ref="A35:M35"/>
    <mergeCell ref="A103:N103"/>
    <mergeCell ref="A163:N163"/>
    <mergeCell ref="A104:M104"/>
    <mergeCell ref="A136:N136"/>
    <mergeCell ref="A158:N158"/>
    <mergeCell ref="A111:N111"/>
    <mergeCell ref="A137:N137"/>
    <mergeCell ref="A162:N162"/>
    <mergeCell ref="A128:M128"/>
  </mergeCells>
  <pageMargins left="0" right="0" top="0.75" bottom="0.25" header="0.05" footer="0.3"/>
  <pageSetup orientation="landscape" r:id="rId1"/>
  <headerFooter>
    <oddHeader xml:space="preserve">&amp;C&amp;"-,Bold"&amp;12CORE STANDARDIZED ASSESSMENT MONTHLY ASSESSMENT ACTIVITY SUMMARY
July &amp;KFF0000- SFY 2026
&amp;K01+000
&amp;"-,Regular"&amp;11
</oddHeader>
  </headerFooter>
  <ignoredErrors>
    <ignoredError sqref="J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ate xmlns="e30ca12c-c950-48af-a1ca-74896a5eaf9e">2019-10-01T05:00:00+00:00</Contract_x0020_Date>
    <Contract_x0020_Contributor xmlns="e30ca12c-c950-48af-a1ca-74896a5eaf9e">
      <UserInfo>
        <DisplayName>CLM_Iowa Med CSA Contributors</DisplayName>
        <AccountId>1284</AccountId>
        <AccountType/>
      </UserInfo>
    </Contract_x0020_Contributor>
    <JIRA_x0020_URL xmlns="e30ca12c-c950-48af-a1ca-74896a5eaf9e">
      <Url>https://jira.telligen.com/browse/PSHS-5</Url>
      <Description>https://jira.telligen.com/browse/PSHS-5</Description>
    </JIRA_x0020_URL>
    <TaxCatchAll xmlns="e30ca12c-c950-48af-a1ca-74896a5eaf9e">
      <Value>20</Value>
      <Value>12</Value>
    </TaxCatchAll>
    <Contract_x0020_Owner xmlns="e30ca12c-c950-48af-a1ca-74896a5eaf9e">
      <UserInfo>
        <DisplayName>CLM_Iowa Med CSA Contract Owners</DisplayName>
        <AccountId>1285</AccountId>
        <AccountType/>
      </UserInfo>
      <UserInfo>
        <DisplayName>Kara Foster</DisplayName>
        <AccountId>348</AccountId>
        <AccountType/>
      </UserInfo>
      <UserInfo>
        <DisplayName>Karilynne Lenning</DisplayName>
        <AccountId>1058</AccountId>
        <AccountType/>
      </UserInfo>
      <UserInfo>
        <DisplayName>Lindsey Wisham</DisplayName>
        <AccountId>552</AccountId>
        <AccountType/>
      </UserInfo>
    </Contract_x0020_Owner>
    <DocumentSetDescription xmlns="http://schemas.microsoft.com/sharepoint/v3">Iowa Medicaid CSA</DocumentSetDescription>
    <iaa76d4e08994ec48706538f7529ede7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SHS</TermName>
          <TermId xmlns="http://schemas.microsoft.com/office/infopath/2007/PartnerControls">0aaa6c9d-7e31-43c4-82fa-49c1e077d444</TermId>
        </TermInfo>
      </Terms>
    </iaa76d4e08994ec48706538f7529ede7>
    <e60c2915126946eb8889655a198a6342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Iowa Medicaid CSA</TermName>
          <TermId xmlns="http://schemas.microsoft.com/office/infopath/2007/PartnerControls">94057d59-8ad0-4d40-b5f9-4d3a2946d48e</TermId>
        </TermInfo>
      </Terms>
    </e60c2915126946eb8889655a198a6342>
    <Contract_x0020_Expiration_x0020_Date xmlns="e30ca12c-c950-48af-a1ca-74896a5eaf9e">2026-06-30T05:00:00+00:00</Contract_x0020_Expiration_x0020_Date>
    <Contract_x0020_Status xmlns="e30ca12c-c950-48af-a1ca-74896a5eaf9e">Active</Contract_x0020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 SOP" ma:contentTypeID="0x010100AC61D68A28CBF74CB15F5162B8C64F92010043E67CCF34524A4780C00BCAB6DFDC43" ma:contentTypeVersion="72" ma:contentTypeDescription="" ma:contentTypeScope="" ma:versionID="1ff03bfcafc770bdd0531be41ab0d2f2">
  <xsd:schema xmlns:xsd="http://www.w3.org/2001/XMLSchema" xmlns:xs="http://www.w3.org/2001/XMLSchema" xmlns:p="http://schemas.microsoft.com/office/2006/metadata/properties" xmlns:ns1="http://schemas.microsoft.com/sharepoint/v3" xmlns:ns2="e30ca12c-c950-48af-a1ca-74896a5eaf9e" targetNamespace="http://schemas.microsoft.com/office/2006/metadata/properties" ma:root="true" ma:fieldsID="4231c98f7076bfc295c3357d5f52b021" ns1:_="" ns2:_="">
    <xsd:import namespace="http://schemas.microsoft.com/sharepoint/v3"/>
    <xsd:import namespace="e30ca12c-c950-48af-a1ca-74896a5eaf9e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Contract_x0020_Date" minOccurs="0"/>
                <xsd:element ref="ns2:Contract_x0020_Owner" minOccurs="0"/>
                <xsd:element ref="ns2:Contract_x0020_Status"/>
                <xsd:element ref="ns2:Contract_x0020_Contributor" minOccurs="0"/>
                <xsd:element ref="ns2:JIRA_x0020_URL" minOccurs="0"/>
                <xsd:element ref="ns2:Contract_x0020_Expiration_x0020_Date" minOccurs="0"/>
                <xsd:element ref="ns2:iaa76d4e08994ec48706538f7529ede7" minOccurs="0"/>
                <xsd:element ref="ns2:TaxCatchAll" minOccurs="0"/>
                <xsd:element ref="ns2:TaxCatchAllLabel" minOccurs="0"/>
                <xsd:element ref="ns2:e60c2915126946eb8889655a198a63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a12c-c950-48af-a1ca-74896a5eaf9e" elementFormDefault="qualified">
    <xsd:import namespace="http://schemas.microsoft.com/office/2006/documentManagement/types"/>
    <xsd:import namespace="http://schemas.microsoft.com/office/infopath/2007/PartnerControls"/>
    <xsd:element name="Contract_x0020_Date" ma:index="9" nillable="true" ma:displayName="Contract Date" ma:description="The date the contract was accepted. (?)" ma:format="DateOnly" ma:indexed="true" ma:internalName="Contract_x0020_Date">
      <xsd:simpleType>
        <xsd:restriction base="dms:DateTime"/>
      </xsd:simpleType>
    </xsd:element>
    <xsd:element name="Contract_x0020_Owner" ma:index="10" nillable="true" ma:displayName="Contract Owner" ma:description="The owner of this contract." ma:list="UserInfo" ma:SearchPeopleOnly="false" ma:SharePointGroup="0" ma:internalName="Contrac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_x0020_Status" ma:index="11" ma:displayName="Contract Status" ma:description="Current status of the contract." ma:format="Dropdown" ma:indexed="true" ma:internalName="Contract_x0020_Status">
      <xsd:simpleType>
        <xsd:restriction base="dms:Choice">
          <xsd:enumeration value="Inactive"/>
          <xsd:enumeration value="Active"/>
        </xsd:restriction>
      </xsd:simpleType>
    </xsd:element>
    <xsd:element name="Contract_x0020_Contributor" ma:index="12" nillable="true" ma:displayName="Contract Contributor" ma:list="UserInfo" ma:SearchPeopleOnly="false" ma:SharePointGroup="0" ma:internalName="Contract_x0020_Contribu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IRA_x0020_URL" ma:index="13" nillable="true" ma:displayName="JIRA URL" ma:format="Hyperlink" ma:internalName="JIRA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ract_x0020_Expiration_x0020_Date" ma:index="14" nillable="true" ma:displayName="Contract Expiration Date" ma:description="The date that this contract expires." ma:format="DateOnly" ma:indexed="true" ma:internalName="Contract_x0020_Expiration_x0020_Date">
      <xsd:simpleType>
        <xsd:restriction base="dms:DateTime"/>
      </xsd:simpleType>
    </xsd:element>
    <xsd:element name="iaa76d4e08994ec48706538f7529ede7" ma:index="15" nillable="true" ma:taxonomy="true" ma:internalName="iaa76d4e08994ec48706538f7529ede7" ma:taxonomyFieldName="Business_x0020_Unit" ma:displayName="Business Unit" ma:indexed="true" ma:default="" ma:fieldId="{2aa76d4e-0899-4ec4-8706-538f7529ede7}" ma:sspId="81c8d884-b9d6-4270-bb74-2ecbd22f1268" ma:termSetId="cf53f267-389d-4c4a-8be6-cdde36049e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bab072a1-f067-4dd0-aae8-0be0be315209}" ma:internalName="TaxCatchAll" ma:showField="CatchAllData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bab072a1-f067-4dd0-aae8-0be0be315209}" ma:internalName="TaxCatchAllLabel" ma:readOnly="true" ma:showField="CatchAllDataLabel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60c2915126946eb8889655a198a6342" ma:index="19" nillable="true" ma:taxonomy="true" ma:internalName="e60c2915126946eb8889655a198a6342" ma:taxonomyFieldName="CLM_x0020_Client_x0020_Name" ma:displayName="CLM Client Name" ma:default="" ma:fieldId="{e60c2915-1269-46eb-8889-655a198a6342}" ma:sspId="81c8d884-b9d6-4270-bb74-2ecbd22f1268" ma:termSetId="5b077e6e-d602-47b7-8f74-c8dc06361ee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1c8d884-b9d6-4270-bb74-2ecbd22f1268" ContentTypeId="0x010100AC61D68A28CBF74CB15F5162B8C64F9201" PreviousValue="true"/>
</file>

<file path=customXml/itemProps1.xml><?xml version="1.0" encoding="utf-8"?>
<ds:datastoreItem xmlns:ds="http://schemas.openxmlformats.org/officeDocument/2006/customXml" ds:itemID="{7E2800B8-FA05-473E-A452-A90A81721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EABE3-4602-44F0-A129-8A93D0947589}">
  <ds:schemaRefs>
    <ds:schemaRef ds:uri="http://purl.org/dc/terms/"/>
    <ds:schemaRef ds:uri="e30ca12c-c950-48af-a1ca-74896a5eaf9e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8F6F8E-896B-40F8-83FB-1035F7C9B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0ca12c-c950-48af-a1ca-74896a5ea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88A1B7-FA4B-412C-8AE8-C1E95A88D00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Shoemaker</dc:creator>
  <cp:lastModifiedBy>Timmins, Sherry</cp:lastModifiedBy>
  <cp:lastPrinted>2023-10-09T21:42:19Z</cp:lastPrinted>
  <dcterms:created xsi:type="dcterms:W3CDTF">2016-07-29T15:30:36Z</dcterms:created>
  <dcterms:modified xsi:type="dcterms:W3CDTF">2025-09-05T14:33:17Z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0x010100AC61D68A28CBF74CB15F5162B8C64F92010043E67CCF34524A4780C00BCAB6DFDC43</vt:lpwstr>
  </property>
  <property fmtid="{D5CDD505-2E9C-101B-9397-08002B2CF9AE}" pid="3" name="Business Unit">
    <vt:lpwstr>20;#SHS|0aaa6c9d-7e31-43c4-82fa-49c1e077d444</vt:lpwstr>
  </property>
  <property fmtid="{D5CDD505-2E9C-101B-9397-08002B2CF9AE}" pid="4" name="CLM Client Name">
    <vt:lpwstr>12;#Iowa Medicaid CSA|94057d59-8ad0-4d40-b5f9-4d3a2946d48e</vt:lpwstr>
  </property>
  <property fmtid="{D5CDD505-2E9C-101B-9397-08002B2CF9AE}" pid="5" name="_docset_NoMedatataSyncRequired">
    <vt:lpwstr>True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Business_x0020_Unit">
    <vt:lpwstr>20;#SHS|0aaa6c9d-7e31-43c4-82fa-49c1e077d444</vt:lpwstr>
  </property>
  <property fmtid="{D5CDD505-2E9C-101B-9397-08002B2CF9AE}" pid="9" name="CLM_x0020_Client_x0020_Name">
    <vt:lpwstr>12;#Iowa Medicaid CSA|94057d59-8ad0-4d40-b5f9-4d3a2946d48e</vt:lpwstr>
  </property>
</Properties>
</file>