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CFID Rate Setting\Compilations\12-31-25\"/>
    </mc:Choice>
  </mc:AlternateContent>
  <xr:revisionPtr revIDLastSave="0" documentId="13_ncr:1_{ED754C3D-99BC-4251-9C1D-EB4F742EBC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ST &amp; STATS" sheetId="1" r:id="rId1"/>
    <sheet name="SUM COST &amp; STATS" sheetId="2" r:id="rId2"/>
    <sheet name="ALL" sheetId="3" r:id="rId3"/>
    <sheet name="SRC" sheetId="5" r:id="rId4"/>
    <sheet name="MAX PAYMENT" sheetId="4" r:id="rId5"/>
    <sheet name="Stats" sheetId="6" r:id="rId6"/>
    <sheet name="Revenue" sheetId="7" r:id="rId7"/>
    <sheet name="Offsets" sheetId="8" r:id="rId8"/>
    <sheet name="Unallow &amp; Limits" sheetId="9" r:id="rId9"/>
    <sheet name="Total Expense" sheetId="10" r:id="rId10"/>
    <sheet name="ICF.ID Expense" sheetId="11" r:id="rId11"/>
  </sheets>
  <definedNames>
    <definedName name="_xlnm._FilterDatabase" localSheetId="0" hidden="1">'COST &amp; STATS'!$A$1:$CJ$48</definedName>
    <definedName name="_xlnm._FilterDatabase" localSheetId="10" hidden="1">'ICF.ID Expense'!$A$1:$ED$64</definedName>
    <definedName name="_xlnm._FilterDatabase" localSheetId="7" hidden="1">Offsets!$A$1:$AO$64</definedName>
    <definedName name="_xlnm._FilterDatabase" localSheetId="6" hidden="1">Revenue!$A$1:$FN$64</definedName>
    <definedName name="_xlnm._FilterDatabase" localSheetId="5" hidden="1">Stats!$A$1:$V$60</definedName>
    <definedName name="_xlnm._FilterDatabase" localSheetId="9" hidden="1">'Total Expense'!$A$1:$ED$64</definedName>
    <definedName name="_xlnm._FilterDatabase" localSheetId="8" hidden="1">'Unallow &amp; Limits'!$A$1:$AF$64</definedName>
    <definedName name="_xlnm.Print_Titles" localSheetId="0">'COST &amp; STATS'!$A:$A,'COST &amp; STATS'!$1:$3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2" i="6" l="1"/>
  <c r="J51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J2" i="6"/>
  <c r="D58" i="1" l="1"/>
  <c r="G6" i="5" s="1"/>
  <c r="I6" i="5" s="1"/>
  <c r="G54" i="1" l="1"/>
  <c r="H58" i="1"/>
  <c r="A50" i="1"/>
  <c r="A10" i="2" s="1"/>
  <c r="BO13" i="1" l="1"/>
  <c r="C10" i="2"/>
  <c r="D10" i="2"/>
  <c r="AC50" i="1"/>
  <c r="BE50" i="1"/>
  <c r="D50" i="1"/>
  <c r="BA50" i="1"/>
  <c r="AW50" i="1"/>
  <c r="U50" i="1"/>
  <c r="BC50" i="1"/>
  <c r="W50" i="1"/>
  <c r="AU50" i="1"/>
  <c r="S50" i="1"/>
  <c r="AS50" i="1"/>
  <c r="O50" i="1"/>
  <c r="M50" i="1"/>
  <c r="AO50" i="1"/>
  <c r="AM50" i="1"/>
  <c r="AQ50" i="1"/>
  <c r="K50" i="1"/>
  <c r="I50" i="1"/>
  <c r="AI50" i="1"/>
  <c r="H50" i="1"/>
  <c r="F50" i="1"/>
  <c r="AA50" i="1"/>
  <c r="BI50" i="1"/>
  <c r="AG50" i="1"/>
  <c r="BG50" i="1"/>
  <c r="AE50" i="1"/>
  <c r="E50" i="1"/>
  <c r="BO16" i="1" l="1"/>
  <c r="BO32" i="1"/>
  <c r="BO19" i="1"/>
  <c r="BO25" i="1"/>
  <c r="BO9" i="1"/>
  <c r="BO14" i="1"/>
  <c r="BO47" i="1"/>
  <c r="BO4" i="1"/>
  <c r="BO46" i="1"/>
  <c r="BO33" i="1"/>
  <c r="BO48" i="1"/>
  <c r="BO26" i="1"/>
  <c r="BO29" i="1"/>
  <c r="BO42" i="1"/>
  <c r="BO31" i="1"/>
  <c r="BO7" i="1"/>
  <c r="BO38" i="1"/>
  <c r="BO41" i="1"/>
  <c r="BO22" i="1"/>
  <c r="BO30" i="1"/>
  <c r="BO27" i="1"/>
  <c r="BO23" i="1"/>
  <c r="BO34" i="1"/>
  <c r="BO44" i="1"/>
  <c r="BO8" i="1"/>
  <c r="BO11" i="1"/>
  <c r="BO15" i="1"/>
  <c r="A20" i="2"/>
  <c r="D20" i="2" s="1"/>
  <c r="BO39" i="1"/>
  <c r="B20" i="2" s="1"/>
  <c r="C20" i="2" s="1"/>
  <c r="BO40" i="1"/>
  <c r="BO5" i="1"/>
  <c r="BO12" i="1"/>
  <c r="BO21" i="1"/>
  <c r="BO10" i="1"/>
  <c r="BO37" i="1"/>
  <c r="BO20" i="1"/>
  <c r="BO35" i="1"/>
  <c r="BO18" i="1"/>
  <c r="BO43" i="1"/>
  <c r="BO36" i="1"/>
  <c r="BO45" i="1"/>
  <c r="BO24" i="1"/>
  <c r="BO28" i="1"/>
  <c r="BO6" i="1"/>
  <c r="BO17" i="1"/>
  <c r="BO3" i="1"/>
  <c r="AK50" i="1"/>
  <c r="AY50" i="1"/>
  <c r="Q50" i="1"/>
  <c r="Y50" i="1"/>
  <c r="BK50" i="1"/>
  <c r="U58" i="1" l="1"/>
  <c r="S58" i="1"/>
  <c r="F17" i="5" l="1"/>
  <c r="F16" i="5"/>
  <c r="E10" i="2"/>
  <c r="Q58" i="1"/>
  <c r="O58" i="1"/>
  <c r="M58" i="1"/>
  <c r="F12" i="5" l="1"/>
  <c r="F13" i="5"/>
  <c r="K58" i="1"/>
  <c r="E58" i="1"/>
  <c r="I58" i="1"/>
  <c r="F58" i="1"/>
  <c r="G4" i="5" l="1"/>
  <c r="I4" i="5" s="1"/>
  <c r="G5" i="5"/>
  <c r="H12" i="5" s="1"/>
  <c r="F11" i="5"/>
  <c r="G59" i="1"/>
  <c r="J59" i="1"/>
  <c r="F14" i="5" l="1"/>
  <c r="H11" i="5"/>
  <c r="I7" i="5"/>
  <c r="I5" i="5"/>
  <c r="H17" i="5"/>
  <c r="H16" i="5"/>
  <c r="H13" i="5"/>
  <c r="F13" i="3"/>
  <c r="F19" i="3"/>
  <c r="W58" i="1"/>
  <c r="F18" i="5" l="1"/>
  <c r="H14" i="5"/>
  <c r="F22" i="3"/>
  <c r="AE58" i="1"/>
  <c r="AQ58" i="1"/>
  <c r="AU58" i="1"/>
  <c r="AA58" i="1"/>
  <c r="AW58" i="1"/>
  <c r="AG58" i="1"/>
  <c r="BE58" i="1"/>
  <c r="BI58" i="1"/>
  <c r="BA58" i="1"/>
  <c r="AM58" i="1"/>
  <c r="AI58" i="1"/>
  <c r="BC58" i="1"/>
  <c r="AO58" i="1"/>
  <c r="BG58" i="1"/>
  <c r="AS58" i="1"/>
  <c r="AC58" i="1"/>
  <c r="G3" i="3"/>
  <c r="F37" i="5" l="1"/>
  <c r="H37" i="5" s="1"/>
  <c r="F28" i="5"/>
  <c r="H28" i="5" s="1"/>
  <c r="F36" i="5"/>
  <c r="F40" i="5"/>
  <c r="H40" i="5" s="1"/>
  <c r="F38" i="5"/>
  <c r="H38" i="5" s="1"/>
  <c r="F31" i="5"/>
  <c r="H31" i="5" s="1"/>
  <c r="F32" i="5"/>
  <c r="H32" i="5" s="1"/>
  <c r="F23" i="5"/>
  <c r="H23" i="5" s="1"/>
  <c r="H18" i="5"/>
  <c r="F19" i="5"/>
  <c r="F24" i="5"/>
  <c r="H24" i="5" s="1"/>
  <c r="F39" i="5"/>
  <c r="H39" i="5" s="1"/>
  <c r="F30" i="5"/>
  <c r="H30" i="5" s="1"/>
  <c r="F29" i="5"/>
  <c r="F25" i="5"/>
  <c r="H25" i="5" s="1"/>
  <c r="F33" i="5"/>
  <c r="H33" i="5" s="1"/>
  <c r="F22" i="5"/>
  <c r="H22" i="5" s="1"/>
  <c r="F21" i="5"/>
  <c r="T59" i="1"/>
  <c r="BJ59" i="1"/>
  <c r="V59" i="1"/>
  <c r="AJ59" i="1"/>
  <c r="AB59" i="1"/>
  <c r="AN59" i="1"/>
  <c r="BF59" i="1"/>
  <c r="BB59" i="1"/>
  <c r="AV59" i="1"/>
  <c r="P59" i="1"/>
  <c r="AP59" i="1"/>
  <c r="AR59" i="1"/>
  <c r="AD59" i="1"/>
  <c r="BD59" i="1"/>
  <c r="AF59" i="1"/>
  <c r="AH59" i="1"/>
  <c r="L59" i="1"/>
  <c r="N59" i="1"/>
  <c r="X59" i="1"/>
  <c r="AT59" i="1"/>
  <c r="R59" i="1"/>
  <c r="BH59" i="1"/>
  <c r="AX59" i="1"/>
  <c r="F17" i="3"/>
  <c r="F24" i="3"/>
  <c r="F14" i="3"/>
  <c r="F33" i="3"/>
  <c r="F37" i="3"/>
  <c r="F41" i="3"/>
  <c r="F39" i="3"/>
  <c r="F25" i="3"/>
  <c r="F38" i="3"/>
  <c r="F32" i="3"/>
  <c r="F18" i="3"/>
  <c r="F30" i="3"/>
  <c r="F26" i="3"/>
  <c r="F40" i="3"/>
  <c r="F31" i="3"/>
  <c r="G4" i="3"/>
  <c r="I4" i="3" s="1"/>
  <c r="F12" i="3"/>
  <c r="F23" i="3"/>
  <c r="F34" i="3"/>
  <c r="F29" i="3"/>
  <c r="J51" i="1"/>
  <c r="P51" i="1"/>
  <c r="V51" i="1"/>
  <c r="AX51" i="1"/>
  <c r="AP51" i="1"/>
  <c r="Y58" i="1"/>
  <c r="BK58" i="1"/>
  <c r="G51" i="1"/>
  <c r="AD51" i="1"/>
  <c r="AT51" i="1"/>
  <c r="L51" i="1"/>
  <c r="AN51" i="1"/>
  <c r="AR51" i="1"/>
  <c r="BD51" i="1"/>
  <c r="BH51" i="1"/>
  <c r="AF51" i="1"/>
  <c r="BB51" i="1"/>
  <c r="X51" i="1"/>
  <c r="AB51" i="1"/>
  <c r="AV51" i="1"/>
  <c r="BJ51" i="1"/>
  <c r="T51" i="1"/>
  <c r="AH51" i="1"/>
  <c r="AJ51" i="1"/>
  <c r="AK58" i="1"/>
  <c r="BF51" i="1"/>
  <c r="N51" i="1"/>
  <c r="BQ44" i="1"/>
  <c r="Z51" i="1"/>
  <c r="R51" i="1"/>
  <c r="AY58" i="1"/>
  <c r="AL51" i="1"/>
  <c r="BL51" i="1"/>
  <c r="G7" i="3"/>
  <c r="I7" i="3" s="1"/>
  <c r="BL59" i="1" l="1"/>
  <c r="AL59" i="1"/>
  <c r="AZ59" i="1"/>
  <c r="H19" i="5"/>
  <c r="F41" i="5"/>
  <c r="H36" i="5"/>
  <c r="Z59" i="1"/>
  <c r="F34" i="5"/>
  <c r="H29" i="5"/>
  <c r="H34" i="5" s="1"/>
  <c r="H21" i="5"/>
  <c r="F26" i="5"/>
  <c r="F15" i="3"/>
  <c r="AZ51" i="1"/>
  <c r="BN51" i="1" s="1"/>
  <c r="BM50" i="1"/>
  <c r="BQ48" i="1"/>
  <c r="BQ24" i="1"/>
  <c r="BQ43" i="1"/>
  <c r="BQ23" i="1"/>
  <c r="BQ42" i="1"/>
  <c r="BQ37" i="1"/>
  <c r="BQ10" i="1"/>
  <c r="BQ8" i="1"/>
  <c r="BQ25" i="1"/>
  <c r="BQ13" i="1"/>
  <c r="BQ39" i="1"/>
  <c r="BQ28" i="1"/>
  <c r="BQ7" i="1"/>
  <c r="BQ38" i="1"/>
  <c r="BQ14" i="1"/>
  <c r="BQ29" i="1"/>
  <c r="BQ35" i="1"/>
  <c r="BQ22" i="1"/>
  <c r="BQ40" i="1"/>
  <c r="BQ16" i="1"/>
  <c r="BQ3" i="1"/>
  <c r="BQ36" i="1"/>
  <c r="BQ46" i="1"/>
  <c r="BQ9" i="1"/>
  <c r="BQ31" i="1"/>
  <c r="BQ17" i="1"/>
  <c r="BQ47" i="1"/>
  <c r="BQ34" i="1"/>
  <c r="BQ32" i="1"/>
  <c r="BQ20" i="1"/>
  <c r="BQ18" i="1"/>
  <c r="BQ33" i="1"/>
  <c r="BQ19" i="1"/>
  <c r="BM58" i="1"/>
  <c r="B10" i="2"/>
  <c r="G5" i="3"/>
  <c r="BN59" i="1" l="1"/>
  <c r="H41" i="5"/>
  <c r="F43" i="5"/>
  <c r="H26" i="5"/>
  <c r="BQ5" i="1"/>
  <c r="BQ27" i="1"/>
  <c r="I5" i="3"/>
  <c r="I8" i="3"/>
  <c r="H43" i="5" l="1"/>
  <c r="J26" i="5" s="1"/>
  <c r="F20" i="3"/>
  <c r="J41" i="5" l="1"/>
  <c r="J34" i="5"/>
  <c r="J43" i="5"/>
  <c r="J12" i="5"/>
  <c r="J17" i="5"/>
  <c r="J13" i="5"/>
  <c r="J16" i="5"/>
  <c r="J11" i="5"/>
  <c r="J25" i="5"/>
  <c r="J28" i="5"/>
  <c r="J37" i="5"/>
  <c r="J30" i="5"/>
  <c r="J18" i="5"/>
  <c r="J31" i="5"/>
  <c r="J38" i="5"/>
  <c r="J23" i="5"/>
  <c r="J22" i="5"/>
  <c r="J32" i="5"/>
  <c r="J39" i="5"/>
  <c r="J24" i="5"/>
  <c r="J40" i="5"/>
  <c r="J33" i="5"/>
  <c r="J36" i="5"/>
  <c r="J21" i="5"/>
  <c r="J29" i="5"/>
  <c r="F35" i="3"/>
  <c r="F42" i="3"/>
  <c r="F27" i="3"/>
  <c r="G6" i="3"/>
  <c r="J14" i="5" l="1"/>
  <c r="J19" i="5"/>
  <c r="I6" i="3"/>
  <c r="H13" i="3"/>
  <c r="H19" i="3"/>
  <c r="H22" i="3"/>
  <c r="H23" i="3"/>
  <c r="H31" i="3"/>
  <c r="H17" i="3"/>
  <c r="H40" i="3"/>
  <c r="H34" i="3"/>
  <c r="H30" i="3"/>
  <c r="H18" i="3"/>
  <c r="H14" i="3"/>
  <c r="H24" i="3"/>
  <c r="H29" i="3"/>
  <c r="H38" i="3"/>
  <c r="H25" i="3"/>
  <c r="H39" i="3"/>
  <c r="H32" i="3"/>
  <c r="H33" i="3"/>
  <c r="H26" i="3"/>
  <c r="H12" i="3"/>
  <c r="H41" i="3"/>
  <c r="H37" i="3"/>
  <c r="F44" i="3"/>
  <c r="H27" i="3" l="1"/>
  <c r="H42" i="3"/>
  <c r="H20" i="3"/>
  <c r="H35" i="3"/>
  <c r="H15" i="3"/>
  <c r="H44" i="3" l="1"/>
  <c r="J13" i="3" s="1"/>
  <c r="J14" i="3" l="1"/>
  <c r="J12" i="3"/>
  <c r="H8" i="4"/>
  <c r="I8" i="4" s="1"/>
  <c r="J35" i="3"/>
  <c r="J44" i="3"/>
  <c r="J19" i="3"/>
  <c r="J39" i="3"/>
  <c r="J37" i="3"/>
  <c r="J24" i="3"/>
  <c r="J18" i="3"/>
  <c r="J22" i="3"/>
  <c r="J31" i="3"/>
  <c r="J38" i="3"/>
  <c r="J25" i="3"/>
  <c r="J26" i="3"/>
  <c r="J41" i="3"/>
  <c r="J17" i="3"/>
  <c r="J29" i="3"/>
  <c r="J30" i="3"/>
  <c r="J40" i="3"/>
  <c r="J32" i="3"/>
  <c r="J34" i="3"/>
  <c r="J33" i="3"/>
  <c r="J23" i="3"/>
  <c r="J42" i="3"/>
  <c r="J27" i="3"/>
  <c r="J15" i="3" l="1"/>
  <c r="J20" i="3"/>
</calcChain>
</file>

<file path=xl/sharedStrings.xml><?xml version="1.0" encoding="utf-8"?>
<sst xmlns="http://schemas.openxmlformats.org/spreadsheetml/2006/main" count="1268" uniqueCount="630">
  <si>
    <t>Vendor Name</t>
  </si>
  <si>
    <t xml:space="preserve">County </t>
  </si>
  <si>
    <t>Beds</t>
  </si>
  <si>
    <t>Percent Title XIX</t>
  </si>
  <si>
    <t>Cost Per Day</t>
  </si>
  <si>
    <t>Percentile</t>
  </si>
  <si>
    <t xml:space="preserve">SUMMARY: </t>
  </si>
  <si>
    <t>Total Vendors*</t>
  </si>
  <si>
    <t>Total Beds</t>
  </si>
  <si>
    <t>Computation of 80th Percentile</t>
  </si>
  <si>
    <t>80th          Percentile</t>
  </si>
  <si>
    <t>Average</t>
  </si>
  <si>
    <t>Dollars</t>
  </si>
  <si>
    <t>Percent</t>
  </si>
  <si>
    <t>Administrative</t>
  </si>
  <si>
    <t>The above report shows the average costs of all vendors in a group. This information should</t>
  </si>
  <si>
    <t>be useful in identifying areas where your facility excels and where improvements may be</t>
  </si>
  <si>
    <t>possible.</t>
  </si>
  <si>
    <t>including those reported on combined reports</t>
  </si>
  <si>
    <t>Environmental</t>
  </si>
  <si>
    <t>Administrative Salaries</t>
  </si>
  <si>
    <t>Subtotal Environmental</t>
  </si>
  <si>
    <t>Property</t>
  </si>
  <si>
    <t>Depreciation</t>
  </si>
  <si>
    <t>Interest</t>
  </si>
  <si>
    <t>Subtotal Property</t>
  </si>
  <si>
    <t>Subtotal</t>
  </si>
  <si>
    <t xml:space="preserve">  Support Care</t>
  </si>
  <si>
    <t>Food</t>
  </si>
  <si>
    <t>Medical Supplies</t>
  </si>
  <si>
    <t>Difference</t>
  </si>
  <si>
    <t>Percentage</t>
  </si>
  <si>
    <t>Total Bed Days</t>
  </si>
  <si>
    <t>Total Patient Days</t>
  </si>
  <si>
    <t>Title XIX Days</t>
  </si>
  <si>
    <t>Average Title XIX Days</t>
  </si>
  <si>
    <t>Fiscal Year End</t>
  </si>
  <si>
    <t>(excludes assessment fee)</t>
  </si>
  <si>
    <t>Total Costs</t>
  </si>
  <si>
    <t>Occupancy Percentage</t>
  </si>
  <si>
    <t>Totals</t>
  </si>
  <si>
    <t>Average Patient Days</t>
  </si>
  <si>
    <t>Other Administrative Expenses</t>
  </si>
  <si>
    <t>Other Support Care Expenses</t>
  </si>
  <si>
    <t>Subtotal Support Care</t>
  </si>
  <si>
    <t>Other Property Expenses</t>
  </si>
  <si>
    <t>Other Environmental Expenses</t>
  </si>
  <si>
    <t>Minimum Occupancy Days</t>
  </si>
  <si>
    <r>
      <t>Subtotal Administrative Per Diem</t>
    </r>
    <r>
      <rPr>
        <b/>
        <vertAlign val="superscript"/>
        <sz val="8"/>
        <rFont val="Arial"/>
        <family val="2"/>
      </rPr>
      <t>1</t>
    </r>
  </si>
  <si>
    <r>
      <t>Administrative Salaries Per Diem</t>
    </r>
    <r>
      <rPr>
        <vertAlign val="superscript"/>
        <sz val="8"/>
        <rFont val="Arial"/>
        <family val="2"/>
      </rPr>
      <t>1</t>
    </r>
  </si>
  <si>
    <r>
      <t>Other Administrative Expenses Per Diem</t>
    </r>
    <r>
      <rPr>
        <vertAlign val="superscript"/>
        <sz val="8"/>
        <rFont val="Arial"/>
        <family val="2"/>
      </rPr>
      <t>1</t>
    </r>
  </si>
  <si>
    <r>
      <t>Subtotal Administrative</t>
    </r>
    <r>
      <rPr>
        <sz val="10"/>
        <rFont val="Arial"/>
        <family val="2"/>
      </rPr>
      <t/>
    </r>
  </si>
  <si>
    <t>Contracted Nursing Services</t>
  </si>
  <si>
    <r>
      <t>Other Environmental Expenses Per Diem</t>
    </r>
    <r>
      <rPr>
        <vertAlign val="superscript"/>
        <sz val="8"/>
        <rFont val="Arial"/>
        <family val="2"/>
      </rPr>
      <t>1</t>
    </r>
  </si>
  <si>
    <r>
      <t>Other Property Expenses Per Diem</t>
    </r>
    <r>
      <rPr>
        <vertAlign val="superscript"/>
        <sz val="8"/>
        <rFont val="Arial"/>
        <family val="2"/>
      </rPr>
      <t>1</t>
    </r>
  </si>
  <si>
    <r>
      <t>Contracted Nursing Services Per Diem</t>
    </r>
    <r>
      <rPr>
        <vertAlign val="superscript"/>
        <sz val="8"/>
        <rFont val="Arial"/>
        <family val="2"/>
      </rPr>
      <t>1</t>
    </r>
  </si>
  <si>
    <r>
      <t>Subtotal Direct Health Per Diem</t>
    </r>
    <r>
      <rPr>
        <b/>
        <vertAlign val="superscript"/>
        <sz val="8"/>
        <rFont val="Arial"/>
        <family val="2"/>
      </rPr>
      <t>1</t>
    </r>
  </si>
  <si>
    <r>
      <t>Food Per Diem</t>
    </r>
    <r>
      <rPr>
        <vertAlign val="superscript"/>
        <sz val="8"/>
        <rFont val="Arial"/>
        <family val="2"/>
      </rPr>
      <t>1</t>
    </r>
  </si>
  <si>
    <r>
      <t>Other Support Care Expenses Per Diem</t>
    </r>
    <r>
      <rPr>
        <vertAlign val="superscript"/>
        <sz val="8"/>
        <rFont val="Arial"/>
        <family val="2"/>
      </rPr>
      <t>1</t>
    </r>
  </si>
  <si>
    <r>
      <t>Total Per Diem</t>
    </r>
    <r>
      <rPr>
        <b/>
        <vertAlign val="superscript"/>
        <sz val="8"/>
        <rFont val="Arial"/>
        <family val="2"/>
      </rPr>
      <t>1</t>
    </r>
  </si>
  <si>
    <r>
      <t>Subtotal Environmental Per Diem</t>
    </r>
    <r>
      <rPr>
        <b/>
        <vertAlign val="superscript"/>
        <sz val="8"/>
        <rFont val="Arial"/>
        <family val="2"/>
      </rPr>
      <t>1</t>
    </r>
  </si>
  <si>
    <r>
      <t>Interest Per Diem</t>
    </r>
    <r>
      <rPr>
        <vertAlign val="superscript"/>
        <sz val="8"/>
        <rFont val="Arial"/>
        <family val="2"/>
      </rPr>
      <t>1</t>
    </r>
  </si>
  <si>
    <t>Pharmacy</t>
  </si>
  <si>
    <t>* Total vendors as reported on financial and statistical reports including those reported as combined on one report.</t>
  </si>
  <si>
    <r>
      <t>Per Diem</t>
    </r>
    <r>
      <rPr>
        <vertAlign val="superscript"/>
        <sz val="9"/>
        <rFont val="Arial"/>
        <family val="2"/>
      </rPr>
      <t>1</t>
    </r>
  </si>
  <si>
    <r>
      <t>Weighted Average Costs</t>
    </r>
    <r>
      <rPr>
        <vertAlign val="superscript"/>
        <sz val="8"/>
        <rFont val="Arial"/>
        <family val="2"/>
      </rPr>
      <t>1</t>
    </r>
  </si>
  <si>
    <r>
      <t>Cost         Per Day</t>
    </r>
    <r>
      <rPr>
        <vertAlign val="superscript"/>
        <sz val="8"/>
        <rFont val="Arial"/>
        <family val="2"/>
      </rPr>
      <t>1</t>
    </r>
  </si>
  <si>
    <r>
      <t>1</t>
    </r>
    <r>
      <rPr>
        <sz val="8"/>
        <rFont val="Arial"/>
        <family val="2"/>
      </rPr>
      <t xml:space="preserve"> The greater of Actual or 80% of total bed days were used to calculate the per diem cost</t>
    </r>
  </si>
  <si>
    <r>
      <t>1</t>
    </r>
    <r>
      <rPr>
        <sz val="9"/>
        <rFont val="Arial"/>
        <family val="2"/>
      </rPr>
      <t xml:space="preserve"> The greater of Actual or 80% of total bed days were used to calculate the per diem cost</t>
    </r>
  </si>
  <si>
    <r>
      <t>Maximum Payment Rate</t>
    </r>
    <r>
      <rPr>
        <vertAlign val="superscript"/>
        <sz val="10"/>
        <rFont val="Arial"/>
        <family val="2"/>
      </rPr>
      <t>1</t>
    </r>
  </si>
  <si>
    <r>
      <t>1</t>
    </r>
    <r>
      <rPr>
        <sz val="10"/>
        <rFont val="Arial"/>
        <family val="2"/>
      </rPr>
      <t xml:space="preserve"> The greater of Actual or 80% of total bed days were used to calculate the per diem cost</t>
    </r>
  </si>
  <si>
    <t>* Total vendors as reported on financial and statistical report</t>
  </si>
  <si>
    <t>Number of Beds</t>
  </si>
  <si>
    <r>
      <t>Minimum Occupancy (Greater of Total Patient Days or 80% of Total Bed Days)</t>
    </r>
    <r>
      <rPr>
        <vertAlign val="superscript"/>
        <sz val="8"/>
        <rFont val="Arial"/>
        <family val="2"/>
      </rPr>
      <t>1</t>
    </r>
  </si>
  <si>
    <r>
      <t>Subtotal Property Per Diem</t>
    </r>
    <r>
      <rPr>
        <b/>
        <vertAlign val="superscript"/>
        <sz val="7"/>
        <rFont val="Arial"/>
        <family val="2"/>
      </rPr>
      <t>1</t>
    </r>
  </si>
  <si>
    <t>SFY</t>
  </si>
  <si>
    <t>Direct Health Care</t>
  </si>
  <si>
    <t>Administrative Benefits</t>
  </si>
  <si>
    <t>Environmental Salaries</t>
  </si>
  <si>
    <t>Environmental Benefits</t>
  </si>
  <si>
    <t>Property Taxes</t>
  </si>
  <si>
    <t>Facility Lease</t>
  </si>
  <si>
    <t xml:space="preserve">Total </t>
  </si>
  <si>
    <t>Support Care Salaries</t>
  </si>
  <si>
    <t>Support Care Benefits</t>
  </si>
  <si>
    <t>Direct Care Salaries</t>
  </si>
  <si>
    <t>Direct Care Benefits</t>
  </si>
  <si>
    <t>Therapy</t>
  </si>
  <si>
    <t>Other Direct Health Care Expenses</t>
  </si>
  <si>
    <r>
      <t>Administrative Benefits Per Diem</t>
    </r>
    <r>
      <rPr>
        <vertAlign val="superscript"/>
        <sz val="8"/>
        <rFont val="Arial"/>
        <family val="2"/>
      </rPr>
      <t>1</t>
    </r>
  </si>
  <si>
    <r>
      <t>Environmental Salaries Per Diem</t>
    </r>
    <r>
      <rPr>
        <vertAlign val="superscript"/>
        <sz val="8"/>
        <rFont val="Arial"/>
        <family val="2"/>
      </rPr>
      <t>1</t>
    </r>
  </si>
  <si>
    <r>
      <t>Environmental Benefits Per Diem</t>
    </r>
    <r>
      <rPr>
        <vertAlign val="superscript"/>
        <sz val="8"/>
        <rFont val="Arial"/>
        <family val="2"/>
      </rPr>
      <t>1</t>
    </r>
  </si>
  <si>
    <r>
      <t>Property Taxes Per Diem</t>
    </r>
    <r>
      <rPr>
        <vertAlign val="superscript"/>
        <sz val="8"/>
        <rFont val="Arial"/>
        <family val="2"/>
      </rPr>
      <t>1</t>
    </r>
  </si>
  <si>
    <r>
      <t>Facility Lease Per Diem</t>
    </r>
    <r>
      <rPr>
        <vertAlign val="superscript"/>
        <sz val="8"/>
        <rFont val="Arial"/>
        <family val="2"/>
      </rPr>
      <t>1</t>
    </r>
  </si>
  <si>
    <r>
      <t>Depreciation Per Diem</t>
    </r>
    <r>
      <rPr>
        <vertAlign val="superscript"/>
        <sz val="8"/>
        <rFont val="Arial"/>
        <family val="2"/>
      </rPr>
      <t>1</t>
    </r>
  </si>
  <si>
    <r>
      <t>Support Care Salaries Per Diem</t>
    </r>
    <r>
      <rPr>
        <vertAlign val="superscript"/>
        <sz val="8"/>
        <rFont val="Arial"/>
        <family val="2"/>
      </rPr>
      <t>1</t>
    </r>
  </si>
  <si>
    <r>
      <t>Support Care Benefits Per Diem</t>
    </r>
    <r>
      <rPr>
        <vertAlign val="superscript"/>
        <sz val="8"/>
        <rFont val="Arial"/>
        <family val="2"/>
      </rPr>
      <t>1</t>
    </r>
  </si>
  <si>
    <r>
      <t>Medical SuppliesPer Diem</t>
    </r>
    <r>
      <rPr>
        <vertAlign val="superscript"/>
        <sz val="8"/>
        <rFont val="Arial"/>
        <family val="2"/>
      </rPr>
      <t>1</t>
    </r>
  </si>
  <si>
    <r>
      <t>Pharmacy Per Diem</t>
    </r>
    <r>
      <rPr>
        <vertAlign val="superscript"/>
        <sz val="8"/>
        <rFont val="Arial"/>
        <family val="2"/>
      </rPr>
      <t>1</t>
    </r>
  </si>
  <si>
    <r>
      <t>Direct Care Salaries Per Diem</t>
    </r>
    <r>
      <rPr>
        <vertAlign val="superscript"/>
        <sz val="8"/>
        <rFont val="Arial"/>
        <family val="2"/>
      </rPr>
      <t>1</t>
    </r>
  </si>
  <si>
    <r>
      <t>Direct Care Benefits Per Diem</t>
    </r>
    <r>
      <rPr>
        <vertAlign val="superscript"/>
        <sz val="8"/>
        <rFont val="Arial"/>
        <family val="2"/>
      </rPr>
      <t>1</t>
    </r>
  </si>
  <si>
    <r>
      <t>Therapy Per Diem</t>
    </r>
    <r>
      <rPr>
        <vertAlign val="superscript"/>
        <sz val="8"/>
        <rFont val="Arial"/>
        <family val="2"/>
      </rPr>
      <t>1</t>
    </r>
  </si>
  <si>
    <r>
      <t>Other Direct Health Care Expenses Per Diem</t>
    </r>
    <r>
      <rPr>
        <vertAlign val="superscript"/>
        <sz val="8"/>
        <rFont val="Arial"/>
        <family val="2"/>
      </rPr>
      <t>1</t>
    </r>
  </si>
  <si>
    <t>Subtotal Direct Health Care</t>
  </si>
  <si>
    <r>
      <t>Subtotal Direct Health Care Per Diem</t>
    </r>
    <r>
      <rPr>
        <b/>
        <vertAlign val="superscript"/>
        <sz val="8"/>
        <rFont val="Arial"/>
        <family val="2"/>
      </rPr>
      <t>1</t>
    </r>
  </si>
  <si>
    <t>Woodward Resource Center*</t>
  </si>
  <si>
    <t>Boone</t>
  </si>
  <si>
    <t>Harmony House Health Care Center</t>
  </si>
  <si>
    <t xml:space="preserve">Black Hawk          </t>
  </si>
  <si>
    <t>Provider Name</t>
  </si>
  <si>
    <t>Chain Name</t>
  </si>
  <si>
    <t>End Date</t>
  </si>
  <si>
    <t>ICF/ID - Beds Start</t>
  </si>
  <si>
    <t>ICF/ID - Beds End</t>
  </si>
  <si>
    <t>ICF/ID - Bed Days</t>
  </si>
  <si>
    <t>ICF/ID - Total</t>
  </si>
  <si>
    <t>ICF/ID - Medicaid FFS</t>
  </si>
  <si>
    <t>ICF/ID - Medicaid MCO</t>
  </si>
  <si>
    <t>total Medicaid</t>
  </si>
  <si>
    <t>ICF/ID - Medicare Part A /MCO</t>
  </si>
  <si>
    <t>ICF/ID - Private Pay / Insurance</t>
  </si>
  <si>
    <t>ICF/ID - Non-Medicaid Hospice</t>
  </si>
  <si>
    <t>ICF/ID - Medicaid Hospice</t>
  </si>
  <si>
    <t>ICF/ID - Veterans Affairs</t>
  </si>
  <si>
    <t>ICF/ID - State Supplemental Assistance</t>
  </si>
  <si>
    <t>ICF/ID - County</t>
  </si>
  <si>
    <t>ICF/ID - Other</t>
  </si>
  <si>
    <t>ICF/ID - UnDuplicated Admits</t>
  </si>
  <si>
    <t>ICF/ID - Unduplicated Discharge</t>
  </si>
  <si>
    <t>ICF/ID - Paid Bed Hold Days</t>
  </si>
  <si>
    <t>ICF/ID - Non-Paid Bed Hold Days</t>
  </si>
  <si>
    <t>Area Residential Care - Carriage Hill</t>
  </si>
  <si>
    <t>Area Residential Care</t>
  </si>
  <si>
    <t>Balance Autism</t>
  </si>
  <si>
    <t>Balance Autism Youth Home</t>
  </si>
  <si>
    <t>ChildServe Homes - Ankeny Duplex</t>
  </si>
  <si>
    <t>ChildServe Homes</t>
  </si>
  <si>
    <t>Burling House</t>
  </si>
  <si>
    <t>Comprehensive Systems, Inc</t>
  </si>
  <si>
    <t>Crestview</t>
  </si>
  <si>
    <t>Highland Drive</t>
  </si>
  <si>
    <t>Carlton Drive</t>
  </si>
  <si>
    <t>South Hill Home</t>
  </si>
  <si>
    <t>Theimer Street Group Home</t>
  </si>
  <si>
    <t>Country Lane</t>
  </si>
  <si>
    <t>Richland</t>
  </si>
  <si>
    <t>Sunnycrest Manor</t>
  </si>
  <si>
    <t>County of Dubuque</t>
  </si>
  <si>
    <t>Harmony House Health Care Ctr</t>
  </si>
  <si>
    <t>ABCM, Corp</t>
  </si>
  <si>
    <t>Legacy Healthcare Financial Services</t>
  </si>
  <si>
    <t>Courage Homes</t>
  </si>
  <si>
    <t>Mid-Step Services, Inc</t>
  </si>
  <si>
    <t>Park View Homes</t>
  </si>
  <si>
    <t>Bluff View Homes</t>
  </si>
  <si>
    <t>Mosaic at Des Moines - 42nd</t>
  </si>
  <si>
    <t>Mosaic</t>
  </si>
  <si>
    <t>One Vision-Cedar House</t>
  </si>
  <si>
    <t>One Vision</t>
  </si>
  <si>
    <t>One Vision-Pine House</t>
  </si>
  <si>
    <t>Opportunities Unlimited-Glenshire</t>
  </si>
  <si>
    <t>Opportunities Unlimited</t>
  </si>
  <si>
    <t>Opportunities Unlimited-Woodridge</t>
  </si>
  <si>
    <t>Opportunities Unlimited-Chamber Ridge</t>
  </si>
  <si>
    <t>Opportunities Unlimited-Berry Ridge</t>
  </si>
  <si>
    <t>Opportunities Unlimited-Meadow</t>
  </si>
  <si>
    <t>Opportunities Unlimited-Sunrise Trail</t>
  </si>
  <si>
    <t>Opportunities Unlimited-Ridge Trail</t>
  </si>
  <si>
    <t>Opportunity Living I</t>
  </si>
  <si>
    <t>Opportunity Living</t>
  </si>
  <si>
    <t>REM Iowa, Inc - 16th Ave</t>
  </si>
  <si>
    <t>REM Iowa, Inc</t>
  </si>
  <si>
    <t>REM Iowa, Inc - 33rd Ave</t>
  </si>
  <si>
    <t>REM-Iowa, Inc - Crestwood Drive</t>
  </si>
  <si>
    <t>REM-Iowa, Inc - Terry Avenue</t>
  </si>
  <si>
    <t>REM-Iowa, Inc - 8th Street</t>
  </si>
  <si>
    <t>REM-Iowa, Inc - 36th Ave</t>
  </si>
  <si>
    <t>REM-Iowa, Inc - Daleview Drive</t>
  </si>
  <si>
    <t>REM-Iowa, Inc - Coralville</t>
  </si>
  <si>
    <t>REM-Iowa, Inc - N 35th Street</t>
  </si>
  <si>
    <t>REM-Iowa, Inc - Aspen Building</t>
  </si>
  <si>
    <t>REM-Iowa, Inc - Birch Cottage</t>
  </si>
  <si>
    <t>REM-Iowa, Inc - Mansfield Ave.</t>
  </si>
  <si>
    <t>Village Northwest Unlimited</t>
  </si>
  <si>
    <t>Pillar of Cedar Valley</t>
  </si>
  <si>
    <t>New Hope Village</t>
  </si>
  <si>
    <t>Hills &amp; Dales Child Development Center</t>
  </si>
  <si>
    <t>Empowering Abilities</t>
  </si>
  <si>
    <t>Tanager Place</t>
  </si>
  <si>
    <t>Woodward Resource Center</t>
  </si>
  <si>
    <t>Routine daily service - Adjustment Amount</t>
  </si>
  <si>
    <t>Client Participation - Adjustment Amount</t>
  </si>
  <si>
    <t>Assessment Revenue - Adjustment Amount</t>
  </si>
  <si>
    <t>Pharmacy-drugs &amp; medications - Adjustment Amount</t>
  </si>
  <si>
    <t>Routine medical supplies - Adjustment Amount</t>
  </si>
  <si>
    <t>Non-Routine medical supplies - Adjustment Amount</t>
  </si>
  <si>
    <t>Laboratory - Adjustment Amount</t>
  </si>
  <si>
    <t>X-Ray - Adjustment Amount</t>
  </si>
  <si>
    <t>Occupational Therapy - Adjustment Amount</t>
  </si>
  <si>
    <t>Physical Therapy - Adjustment Amount</t>
  </si>
  <si>
    <t>Speech Therapy - Adjustment Amount</t>
  </si>
  <si>
    <t>Respiratory Therapy - Adjustment Amount</t>
  </si>
  <si>
    <t>Professional care, physician - Adjustment Amount</t>
  </si>
  <si>
    <t>Beauty, barber shop - Adjustment Amount</t>
  </si>
  <si>
    <t>Personal purchases for residents - Adjustment Amount</t>
  </si>
  <si>
    <t>Activities - Adjustment Amount</t>
  </si>
  <si>
    <t>Other Ancillary - Adjustment Amount</t>
  </si>
  <si>
    <t>Meals sold to guest &amp; employee - Adjustment Amount</t>
  </si>
  <si>
    <t>Income from private room - Adjustment Amount</t>
  </si>
  <si>
    <t>Rental Income - Adjustment Amount</t>
  </si>
  <si>
    <t>Income of technology charges paid by others - Adjustment Amount</t>
  </si>
  <si>
    <t>Purchase discounts, if recorded - Adjustment Amount</t>
  </si>
  <si>
    <t>Revenues from supplies employees - Adjustment Amount</t>
  </si>
  <si>
    <t>Rebates - Adjustment Amount</t>
  </si>
  <si>
    <t>Religious Income - Adjustment Amount</t>
  </si>
  <si>
    <t>Realized Investment Income - Adjustment Amount</t>
  </si>
  <si>
    <t>Unrealized Investment Income - Adjustment Amount</t>
  </si>
  <si>
    <t>Work services revenue / member wages - Adjustment Amount</t>
  </si>
  <si>
    <t>Personal use of vehicles - Adjustment Amount</t>
  </si>
  <si>
    <t>Unrestricted Contributions - Adjustment Amount</t>
  </si>
  <si>
    <t>Restricted Contributions - Adjustment Amount</t>
  </si>
  <si>
    <t>Donations - Adjustment Amount</t>
  </si>
  <si>
    <t>Grants - Adjustment Amount</t>
  </si>
  <si>
    <t>Gain / Loss on sale of asset - Adjustment Amount</t>
  </si>
  <si>
    <t>Insurance Settlement - Adjustment Amount</t>
  </si>
  <si>
    <t>Other - Adjustment Amount</t>
  </si>
  <si>
    <t>GROSS REVENUE - Adjustment Amount</t>
  </si>
  <si>
    <t>Administrator wages - ICF/ID</t>
  </si>
  <si>
    <t>Business office wages - ICF/ID</t>
  </si>
  <si>
    <t>Advertising &amp; marketing wages - ICF/ID</t>
  </si>
  <si>
    <t>Employers taxes (Admin) - ICF/ID</t>
  </si>
  <si>
    <t>Group / Life &amp; Retirement Benefits (Admin) - ICF/ID</t>
  </si>
  <si>
    <t>Workers comp. insurance (Admin.) - ICF/ID</t>
  </si>
  <si>
    <t>Employment Advertising &amp; Recruit (Admin.) - ICF/ID</t>
  </si>
  <si>
    <t>Criminal record checks (Admin.) - ICF/ID</t>
  </si>
  <si>
    <t>Education &amp; training (Admin.) - ICF/ID</t>
  </si>
  <si>
    <t>Supplies (Admin.) - ICF/ID</t>
  </si>
  <si>
    <t>Telephone - ICF/ID</t>
  </si>
  <si>
    <t>Equipment rental (Admin.) - ICF/ID</t>
  </si>
  <si>
    <t>Home office costs - ICF/ID</t>
  </si>
  <si>
    <t>Management fees - ICF/ID</t>
  </si>
  <si>
    <t>Accounting - ICF/ID</t>
  </si>
  <si>
    <t>Professional organization dues - ICF/ID</t>
  </si>
  <si>
    <t>Licensing fees - ICF/ID</t>
  </si>
  <si>
    <t>Information technology - ICF/ID</t>
  </si>
  <si>
    <t>Legal fees - direct patient care related - ICF/ID</t>
  </si>
  <si>
    <t>Legal fees - other - ICF/ID</t>
  </si>
  <si>
    <t>Working capital interest - ICF/ID</t>
  </si>
  <si>
    <t>General liability insurance - ICF/ID</t>
  </si>
  <si>
    <t>Travel, entertainment, &amp; auto - ICF/ID</t>
  </si>
  <si>
    <t>Advertising &amp; public relations - ICF/ID</t>
  </si>
  <si>
    <t>Other-Administrative - ICF/ID</t>
  </si>
  <si>
    <t>TOTAL ADMINISTRATIVE COSTS - ICF/ID</t>
  </si>
  <si>
    <t>Laundry wages - ICF/ID</t>
  </si>
  <si>
    <t>Housekeeping wages - ICF/ID</t>
  </si>
  <si>
    <t>Maintenance wages - ICF/ID</t>
  </si>
  <si>
    <t>Environmental Universal Worker - ICF/ID</t>
  </si>
  <si>
    <t>Employers taxes (Enviro.) - ICF/ID</t>
  </si>
  <si>
    <t>Group / Life &amp; Retirement Benefits (Enviro.) - ICF/ID</t>
  </si>
  <si>
    <t>Workers comp. insurance (Enviro.) - ICF/ID</t>
  </si>
  <si>
    <t>Employment Advertising &amp; Recruit (Enviro.) - ICF/ID</t>
  </si>
  <si>
    <t>Criminal record checks (Enviro.) - ICF/ID</t>
  </si>
  <si>
    <t>Education &amp; training (Enviro.) - ICF/ID</t>
  </si>
  <si>
    <t>Supplies - laundry - ICF/ID</t>
  </si>
  <si>
    <t>Supplies - housekeeping - ICF/ID</t>
  </si>
  <si>
    <t>Supplies - maintenance - ICF/ID</t>
  </si>
  <si>
    <t>Utilities - ICF/ID</t>
  </si>
  <si>
    <t>Purchased services - laundry - ICF/ID</t>
  </si>
  <si>
    <t>Purchased services - housekeeping - ICF/ID</t>
  </si>
  <si>
    <t>Purchased services - maintenance - ICF/ID</t>
  </si>
  <si>
    <t>Equipment repairs - ICF/ID</t>
  </si>
  <si>
    <t>Equipment rental (Enviro.) - ICF/ID</t>
  </si>
  <si>
    <t>Other-Environmental - ICF/ID</t>
  </si>
  <si>
    <t>TOTAL ENVIRONMENTAL SERVICE COSTS - ICF/ID</t>
  </si>
  <si>
    <t>Depreciation - ICF/ID</t>
  </si>
  <si>
    <t>Amortization - ICF/ID</t>
  </si>
  <si>
    <t>Real estate taxes - ICF/ID</t>
  </si>
  <si>
    <t>Facility lease - ICF/ID</t>
  </si>
  <si>
    <t>Property interest - ICF/ID</t>
  </si>
  <si>
    <t>Property &amp; casualty insurance - ICF/ID</t>
  </si>
  <si>
    <t>Building &amp; grounds repairs - ICF/ID</t>
  </si>
  <si>
    <t>Other-Property - ICF/ID</t>
  </si>
  <si>
    <t>TOTAL PROPERTY COSTS - ICF/ID</t>
  </si>
  <si>
    <t>TOTAL ADMINISTRATIVE, ENVIRONMENTAL &amp; PROPERTY COSTS - ICF/ID</t>
  </si>
  <si>
    <t>Director of nursing wages - ICF/ID</t>
  </si>
  <si>
    <t>Administrative nursing  wages - ICF/ID</t>
  </si>
  <si>
    <t>Medical record wages - ICF/ID</t>
  </si>
  <si>
    <t>Medical Director   - ICF/ID</t>
  </si>
  <si>
    <t>Activities wages - ICF/ID</t>
  </si>
  <si>
    <t>Social service wages - ICF/ID</t>
  </si>
  <si>
    <t>Dietary service wages - ICF/ID</t>
  </si>
  <si>
    <t>Support Universal Worker - ICF/ID</t>
  </si>
  <si>
    <t>Employers taxes (Support) - ICF/ID</t>
  </si>
  <si>
    <t>Group / Life &amp; Retirement Benefits (Support) - ICF/ID</t>
  </si>
  <si>
    <t>Workers comp. insurance (Support) - ICF/ID</t>
  </si>
  <si>
    <t>Employment Advertising &amp; Recruit (Support) - ICF/ID</t>
  </si>
  <si>
    <t>Criminal record checks (Support) - ICF/ID</t>
  </si>
  <si>
    <t>Education &amp; training (Support) - ICF/ID</t>
  </si>
  <si>
    <t>Routine supplies - patient care services - ICF/ID</t>
  </si>
  <si>
    <t>Non-routine supplies - patient care services - ICF/ID</t>
  </si>
  <si>
    <t>Non-routine supplies - DME - ICF/ID</t>
  </si>
  <si>
    <t>Supplies - dietary services - ICF/ID</t>
  </si>
  <si>
    <t>Supplies - activities - ICF/ID</t>
  </si>
  <si>
    <t>Supplies - social services - ICF/ID</t>
  </si>
  <si>
    <t>Supplies - therapies - ICF/ID</t>
  </si>
  <si>
    <t>Food &amp; nutritional supplements - ICF/ID</t>
  </si>
  <si>
    <t>Pharmacy - OTC - ICF/ID</t>
  </si>
  <si>
    <t>Pharmacy - consulting - ICF/ID</t>
  </si>
  <si>
    <t>X-ray services - in-house - ICF/ID</t>
  </si>
  <si>
    <t>Laboratory - in-house - ICF/ID</t>
  </si>
  <si>
    <t>Contracted professional social services - ICF/ID</t>
  </si>
  <si>
    <t>Professional support services  - ICF/ID</t>
  </si>
  <si>
    <t>Equipment rental (Support) - ICF/ID</t>
  </si>
  <si>
    <t>Other-Support - ICF/ID</t>
  </si>
  <si>
    <t>TOTAL SUPPORT CARE COSTS - ICF/ID</t>
  </si>
  <si>
    <t>TOTAL NON-DIRECT CARE COSTS - ICF/ID</t>
  </si>
  <si>
    <t>RN wages - ICF/ID</t>
  </si>
  <si>
    <t>LPN wages - ICF/ID</t>
  </si>
  <si>
    <t>Certified aides - CNA, CMA, etc wages - ICF/ID</t>
  </si>
  <si>
    <t>Direct Care Universal Worker - ICF/ID</t>
  </si>
  <si>
    <t>Therapy salaries - inpatient residents - ICF/ID</t>
  </si>
  <si>
    <t>Therapy salaries - outpatient care - ICF/ID</t>
  </si>
  <si>
    <t>Direct support professionals - ICF/ID</t>
  </si>
  <si>
    <t>Other direct care wages - ICF/ID</t>
  </si>
  <si>
    <t>Employers taxes (Direct) - ICF/ID</t>
  </si>
  <si>
    <t>Group / Life &amp; Retirement Benefits (Direct) - ICF/ID</t>
  </si>
  <si>
    <t>Workers comp. insurance (Direct) - ICF/ID</t>
  </si>
  <si>
    <t>Employment Advertising &amp; Recruit (Direct) - ICF/ID</t>
  </si>
  <si>
    <t>Criminal record checks (Direct) - ICF/ID</t>
  </si>
  <si>
    <t>Education &amp; training (Direct) - ICF/ID</t>
  </si>
  <si>
    <t>Certified nursing aide training  - ICF/ID</t>
  </si>
  <si>
    <t>Professional support - nurse consulting - ICF/ID</t>
  </si>
  <si>
    <t>Contracted nursing services - RN, LPN - ICF/ID</t>
  </si>
  <si>
    <t>Contracted nursing services - aides - ICF/ID</t>
  </si>
  <si>
    <t>Therapy services - inpatient residents - ICF/ID</t>
  </si>
  <si>
    <t>Therapy services - outpatient care - ICF/ID</t>
  </si>
  <si>
    <t>Other-Direct - ICF/ID</t>
  </si>
  <si>
    <t>TOTAL DIRECT PATIENT CARE COSTS - ICF/ID</t>
  </si>
  <si>
    <t>Beauty &amp; barber shops - ICF/ID</t>
  </si>
  <si>
    <t>Personal purchases for residents - ICF/ID</t>
  </si>
  <si>
    <t>Professional care - physicians - ICF/ID</t>
  </si>
  <si>
    <t>Provisions for income tax - ICF/ID</t>
  </si>
  <si>
    <t>Fees paid Board of Directors - ICF/ID</t>
  </si>
  <si>
    <t>Non-Working officers salaries - ICF/ID</t>
  </si>
  <si>
    <t>Fundraising expenses - ICF/ID</t>
  </si>
  <si>
    <t>Bad Debts - ICF/ID</t>
  </si>
  <si>
    <t>Donations - ICF/ID</t>
  </si>
  <si>
    <t>Expenses of non-participating facilities - ICF/ID</t>
  </si>
  <si>
    <t>Pharmacy - prescription (legend) - ICF/ID</t>
  </si>
  <si>
    <t>X-ray services - referral - ICF/ID</t>
  </si>
  <si>
    <t>Laboratory - referral - ICF/ID</t>
  </si>
  <si>
    <t>Insurance premiums on life of officer / owner - ICF/ID</t>
  </si>
  <si>
    <t>Lobbying fees - ICF/ID</t>
  </si>
  <si>
    <t>Assessment fees - ICF/ID</t>
  </si>
  <si>
    <t>Penalties, Fines, NSF Fees, Delinquent Payment Fees - ICF/ID</t>
  </si>
  <si>
    <t>Other - ICF/ID</t>
  </si>
  <si>
    <t>TOTAL OTHER COSTS - ICF/ID</t>
  </si>
  <si>
    <t>TOTAL OF ALL EXPENSES  - ICF/ID</t>
  </si>
  <si>
    <t>Administrator wages - Expenses per G/L</t>
  </si>
  <si>
    <t>Business office wages - Expenses per G/L</t>
  </si>
  <si>
    <t>Advertising &amp; marketing wages - Expenses per G/L</t>
  </si>
  <si>
    <t>Employers taxes (Admin) - Expenses per G/L</t>
  </si>
  <si>
    <t>Group / Life &amp; Retirement Benefits (Admin) - Expenses per G/L</t>
  </si>
  <si>
    <t>Workers comp. insurance (Admin.) - Expenses per G/L</t>
  </si>
  <si>
    <t>Employment Advertising &amp; Recruit (Admin.) - Expenses per G/L</t>
  </si>
  <si>
    <t>Criminal record checks (Admin.) - Expenses per G/L</t>
  </si>
  <si>
    <t>Education &amp; training (Admin.) - Expenses per G/L</t>
  </si>
  <si>
    <t>Supplies (Admin.) - Expenses per G/L</t>
  </si>
  <si>
    <t>Telephone - Expenses per G/L</t>
  </si>
  <si>
    <t>Equipment rental (Admin.) - Expenses per G/L</t>
  </si>
  <si>
    <t>Home office costs - Expenses per G/L</t>
  </si>
  <si>
    <t>Management fees - Expenses per G/L</t>
  </si>
  <si>
    <t>Accounting - Expenses per G/L</t>
  </si>
  <si>
    <t>Professional organization dues - Expenses per G/L</t>
  </si>
  <si>
    <t>Licensing fees - Expenses per G/L</t>
  </si>
  <si>
    <t>Information technology - Expenses per G/L</t>
  </si>
  <si>
    <t>Legal fees - direct patient care related - Expenses per G/L</t>
  </si>
  <si>
    <t>Legal fees - other - Expenses per G/L</t>
  </si>
  <si>
    <t>Working capital interest - Expenses per G/L</t>
  </si>
  <si>
    <t>General liability insurance - Expenses per G/L</t>
  </si>
  <si>
    <t>Travel, entertainment, &amp; auto - Expenses per G/L</t>
  </si>
  <si>
    <t>Advertising &amp; public relations - Expenses per G/L</t>
  </si>
  <si>
    <t>Other-Administrative - Expenses per G/L</t>
  </si>
  <si>
    <t>TOTAL ADMINISTRATIVE COSTS - Expenses per G/L</t>
  </si>
  <si>
    <t>Laundry wages - Expenses per G/L</t>
  </si>
  <si>
    <t>Housekeeping wages - Expenses per G/L</t>
  </si>
  <si>
    <t>Maintenance wages - Expenses per G/L</t>
  </si>
  <si>
    <t>Environmental Universal Worker - Expenses per G/L</t>
  </si>
  <si>
    <t>Employers taxes (Enviro.) - Expenses per G/L</t>
  </si>
  <si>
    <t>Group / Life &amp; Retirement Benefits (Enviro.) - Expenses per G/L</t>
  </si>
  <si>
    <t>Workers comp. insurance (Enviro.) - Expenses per G/L</t>
  </si>
  <si>
    <t>Employment Advertising &amp; Recruit (Enviro.) - Expenses per G/L</t>
  </si>
  <si>
    <t>Criminal record checks (Enviro.) - Expenses per G/L</t>
  </si>
  <si>
    <t>Education &amp; training (Enviro.) - Expenses per G/L</t>
  </si>
  <si>
    <t>Supplies - laundry - Expenses per G/L</t>
  </si>
  <si>
    <t>Supplies - housekeeping - Expenses per G/L</t>
  </si>
  <si>
    <t>Supplies - maintenance - Expenses per G/L</t>
  </si>
  <si>
    <t>Utilities - Expenses per G/L</t>
  </si>
  <si>
    <t>Purchased services - laundry - Expenses per G/L</t>
  </si>
  <si>
    <t>Purchased services - housekeeping - Expenses per G/L</t>
  </si>
  <si>
    <t>Purchased services - maintenance - Expenses per G/L</t>
  </si>
  <si>
    <t>Equipment repairs - Expenses per G/L</t>
  </si>
  <si>
    <t>Equipment rental (Enviro.) - Expenses per G/L</t>
  </si>
  <si>
    <t>Other-Environmental - Expenses per G/L</t>
  </si>
  <si>
    <t>TOTAL ENVIRONMENTAL SERVICE COSTS - Expenses per G/L</t>
  </si>
  <si>
    <t>Depreciation - Expenses per G/L</t>
  </si>
  <si>
    <t>Amortization - Expenses per G/L</t>
  </si>
  <si>
    <t>Real estate taxes - Expenses per G/L</t>
  </si>
  <si>
    <t>Facility lease - Expenses per G/L</t>
  </si>
  <si>
    <t>Property interest - Expenses per G/L</t>
  </si>
  <si>
    <t>Property &amp; casualty insurance - Expenses per G/L</t>
  </si>
  <si>
    <t>Building &amp; grounds repairs - Expenses per G/L</t>
  </si>
  <si>
    <t>Other-Property - Expenses per G/L</t>
  </si>
  <si>
    <t>TOTAL PROPERTY COSTS - Expenses per G/L</t>
  </si>
  <si>
    <t>TOTAL ADMINISTRATIVE, ENVIRONMENTAL &amp; PROPERTY COSTS - Expenses per G/L</t>
  </si>
  <si>
    <t>Director of nursing wages - Expenses per G/L</t>
  </si>
  <si>
    <t>Administrative nursing  wages - Expenses per G/L</t>
  </si>
  <si>
    <t>Medical record wages - Expenses per G/L</t>
  </si>
  <si>
    <t>Medical Director   - Expenses per G/L</t>
  </si>
  <si>
    <t>Activities wages - Expenses per G/L</t>
  </si>
  <si>
    <t>Social service wages - Expenses per G/L</t>
  </si>
  <si>
    <t>Dietary service wages - Expenses per G/L</t>
  </si>
  <si>
    <t>Support Universal Worker - Expenses per G/L</t>
  </si>
  <si>
    <t>Employers taxes (Support) - Expenses per G/L</t>
  </si>
  <si>
    <t>Group / Life &amp; Retirement Benefits (Support) - Expenses per G/L</t>
  </si>
  <si>
    <t>Workers comp. insurance (Support) - Expenses per G/L</t>
  </si>
  <si>
    <t>Employment Advertising &amp; Recruit (Support) - Expenses per G/L</t>
  </si>
  <si>
    <t>Criminal record checks (Support) - Expenses per G/L</t>
  </si>
  <si>
    <t>Education &amp; training (Support) - Expenses per G/L</t>
  </si>
  <si>
    <t>Routine supplies - patient care services - Expenses per G/L</t>
  </si>
  <si>
    <t>Non-routine supplies - patient care services - Expenses per G/L</t>
  </si>
  <si>
    <t>Non-routine supplies - DME - Expenses per G/L</t>
  </si>
  <si>
    <t>Supplies - dietary services - Expenses per G/L</t>
  </si>
  <si>
    <t>Supplies - activities - Expenses per G/L</t>
  </si>
  <si>
    <t>Supplies - social services - Expenses per G/L</t>
  </si>
  <si>
    <t>Supplies - therapies - Expenses per G/L</t>
  </si>
  <si>
    <t>Food &amp; nutritional supplements - Expenses per G/L</t>
  </si>
  <si>
    <t>Pharmacy - OTC - Expenses per G/L</t>
  </si>
  <si>
    <t>Pharmacy - consulting - Expenses per G/L</t>
  </si>
  <si>
    <t>X-ray services - in-house - Expenses per G/L</t>
  </si>
  <si>
    <t>Laboratory - in-house - Expenses per G/L</t>
  </si>
  <si>
    <t>Contracted professional social services - Expenses per G/L</t>
  </si>
  <si>
    <t>Professional support services  - Expenses per G/L</t>
  </si>
  <si>
    <t>Equipment rental (Support) - Expenses per G/L</t>
  </si>
  <si>
    <t>Other-Support - Expenses per G/L</t>
  </si>
  <si>
    <t>TOTAL SUPPORT CARE COSTS - Expenses per G/L</t>
  </si>
  <si>
    <t>TOTAL NON-DIRECT CARE COSTS - Expenses per G/L</t>
  </si>
  <si>
    <t>RN wages - Expenses per G/L</t>
  </si>
  <si>
    <t>LPN wages - Expenses per G/L</t>
  </si>
  <si>
    <t>Certified aides - CNA, CMA, etc wages - Expenses per G/L</t>
  </si>
  <si>
    <t>Direct Care Universal Worker - Expenses per G/L</t>
  </si>
  <si>
    <t>Therapy salaries - inpatient residents - Expenses per G/L</t>
  </si>
  <si>
    <t>Therapy salaries - outpatient care - Expenses per G/L</t>
  </si>
  <si>
    <t>Direct support professionals - Expenses per G/L</t>
  </si>
  <si>
    <t>Other direct care wages - Expenses per G/L</t>
  </si>
  <si>
    <t>Employers taxes (Direct) - Expenses per G/L</t>
  </si>
  <si>
    <t>Group / Life &amp; Retirement Benefits (Direct) - Expenses per G/L</t>
  </si>
  <si>
    <t>Workers comp. insurance (Direct) - Expenses per G/L</t>
  </si>
  <si>
    <t>Employment Advertising &amp; Recruit (Direct) - Expenses per G/L</t>
  </si>
  <si>
    <t>Criminal record checks (Direct) - Expenses per G/L</t>
  </si>
  <si>
    <t>Education &amp; training (Direct) - Expenses per G/L</t>
  </si>
  <si>
    <t>Certified nursing aide training  - Expenses per G/L</t>
  </si>
  <si>
    <t>Professional support - nurse consulting - Expenses per G/L</t>
  </si>
  <si>
    <t>Contracted nursing services - RN, LPN - Expenses per G/L</t>
  </si>
  <si>
    <t>Contracted nursing services - aides - Expenses per G/L</t>
  </si>
  <si>
    <t>Therapy services - inpatient residents - Expenses per G/L</t>
  </si>
  <si>
    <t>Therapy services - outpatient care - Expenses per G/L</t>
  </si>
  <si>
    <t>Other-Direct - Expenses per G/L</t>
  </si>
  <si>
    <t>TOTAL DIRECT PATIENT CARE COSTS - Expenses per G/L</t>
  </si>
  <si>
    <t>Beauty &amp; barber shops - Expenses per G/L</t>
  </si>
  <si>
    <t>Personal purchases for residents - Expenses per G/L</t>
  </si>
  <si>
    <t>Professional care - physicians - Expenses per G/L</t>
  </si>
  <si>
    <t>Provisions for income tax - Expenses per G/L</t>
  </si>
  <si>
    <t>Fees paid Board of Directors - Expenses per G/L</t>
  </si>
  <si>
    <t>Non-Working officers salaries - Expenses per G/L</t>
  </si>
  <si>
    <t>Fundraising expenses - Expenses per G/L</t>
  </si>
  <si>
    <t>Bad Debts - Expenses per G/L</t>
  </si>
  <si>
    <t>Donations - Expenses per G/L</t>
  </si>
  <si>
    <t>Expenses of non-participating facilities - Expenses per G/L</t>
  </si>
  <si>
    <t>Pharmacy - prescription (legend) - Expenses per G/L</t>
  </si>
  <si>
    <t>X-ray services - referral - Expenses per G/L</t>
  </si>
  <si>
    <t>Laboratory - referral - Expenses per G/L</t>
  </si>
  <si>
    <t>Insurance premiums on life of officer / owner - Expenses per G/L</t>
  </si>
  <si>
    <t>Lobbying fees - Expenses per G/L</t>
  </si>
  <si>
    <t>Assessment fees - Expenses per G/L</t>
  </si>
  <si>
    <t>Penalties, Fines, NSF Fees, Delinquent Payment Fees - Expenses per G/L</t>
  </si>
  <si>
    <t>Other - Expenses per G/L</t>
  </si>
  <si>
    <t>TOTAL OTHER COSTS - Expenses per G/L</t>
  </si>
  <si>
    <t>TOTAL OF ALL EXPENSES  - Expenses per G/L</t>
  </si>
  <si>
    <t>Other expenses not related to resident care - ICF/ID</t>
  </si>
  <si>
    <t>Fund-raising expenses - ICF/ID</t>
  </si>
  <si>
    <t>Pharmacy, drugs, and medications - ICF/ID</t>
  </si>
  <si>
    <t>Laboratory - ICF/ID</t>
  </si>
  <si>
    <t>X-ray  - ICF/ID</t>
  </si>
  <si>
    <t>Administrative costs (ICF/ID, ICF/MC) - ICF/ID</t>
  </si>
  <si>
    <t>Related Party Compensation - Schedule G - ICF/ID</t>
  </si>
  <si>
    <t>Home Office Costs - ICF/ID</t>
  </si>
  <si>
    <t>Related Party Payments - Schedule G - ICF/ID</t>
  </si>
  <si>
    <t>Straight-line depreciation - ICF/ID</t>
  </si>
  <si>
    <t>Allowable Depreciation - Schedule C, C-1 and G-2 - ICF/ID</t>
  </si>
  <si>
    <t>Excess Promotional advertising expense  - ICF/ID</t>
  </si>
  <si>
    <t>Legal Fees - ICF/ID</t>
  </si>
  <si>
    <t>Occupational Therapy - ICF/ID</t>
  </si>
  <si>
    <t>Physical Therapy - ICF/ID</t>
  </si>
  <si>
    <t>Speech Therapy - ICF/ID</t>
  </si>
  <si>
    <t>Respiratory Therapy - ICF/ID</t>
  </si>
  <si>
    <t>Right to Use Assets - ICF/ID</t>
  </si>
  <si>
    <t>TOTAL - ICF/ID</t>
  </si>
  <si>
    <t>Average Private Pay Rate</t>
  </si>
  <si>
    <t>Routine daily service - Total</t>
  </si>
  <si>
    <t>Client Participation - Total</t>
  </si>
  <si>
    <t>Assessment Revenue - Total</t>
  </si>
  <si>
    <t>Pharmacy-drugs &amp; medications - Total</t>
  </si>
  <si>
    <t>Routine medical supplies - Total</t>
  </si>
  <si>
    <t>Non-Routine medical supplies - Total</t>
  </si>
  <si>
    <t>Laboratory - Total</t>
  </si>
  <si>
    <t>X-Ray - Total</t>
  </si>
  <si>
    <t>Occupational Therapy - Total</t>
  </si>
  <si>
    <t>Physical Therapy - Total</t>
  </si>
  <si>
    <t>Speech Therapy - Total</t>
  </si>
  <si>
    <t>Respiratory Therapy - Total</t>
  </si>
  <si>
    <t>Professional care, physician - Total</t>
  </si>
  <si>
    <t>Beauty, barber shop - Total</t>
  </si>
  <si>
    <t>Personal purchases for residents - Total</t>
  </si>
  <si>
    <t>Activities - Total</t>
  </si>
  <si>
    <t>Other Ancillary - Total</t>
  </si>
  <si>
    <t>Meals sold to guest &amp; employee - Total</t>
  </si>
  <si>
    <t>Income from private room - Total</t>
  </si>
  <si>
    <t>Rental Income - Total</t>
  </si>
  <si>
    <t>Income of technology charges paid by others - Total</t>
  </si>
  <si>
    <t>Purchase discounts, if recorded - Total</t>
  </si>
  <si>
    <t>Revenues from supplies employees - Total</t>
  </si>
  <si>
    <t>Rebates - Total</t>
  </si>
  <si>
    <t>Religious Income - Total</t>
  </si>
  <si>
    <t>Realized Investment Income - Total</t>
  </si>
  <si>
    <t>Unrealized Investment Income - Total</t>
  </si>
  <si>
    <t>Work services revenue / member wages - Total</t>
  </si>
  <si>
    <t>Personal use of vehicles - Total</t>
  </si>
  <si>
    <t>Unrestricted Contributions - Total</t>
  </si>
  <si>
    <t>Restricted Contributions - Total</t>
  </si>
  <si>
    <t>Donations - Total</t>
  </si>
  <si>
    <t>Grants - Total</t>
  </si>
  <si>
    <t>Gain / Loss on sale of asset - Total</t>
  </si>
  <si>
    <t>Insurance Settlement - Total</t>
  </si>
  <si>
    <t>Other - Total</t>
  </si>
  <si>
    <t>GROSS REVENUE - Total</t>
  </si>
  <si>
    <t>Contractual Allowances - Total</t>
  </si>
  <si>
    <t>Provision for uncollectible accounts - Total</t>
  </si>
  <si>
    <t>TOTAL DEDUCTIONS - Total</t>
  </si>
  <si>
    <t>NET REVENUE  - Total</t>
  </si>
  <si>
    <t>Routine daily service - ICF/ID</t>
  </si>
  <si>
    <t>Client Participation - ICF/ID</t>
  </si>
  <si>
    <t>Assessment Revenue - ICF/ID</t>
  </si>
  <si>
    <t>Pharmacy-drugs &amp; medications - ICF/ID</t>
  </si>
  <si>
    <t>Routine medical supplies - ICF/ID</t>
  </si>
  <si>
    <t>Non-Routine medical supplies - ICF/ID</t>
  </si>
  <si>
    <t>X-Ray - ICF/ID</t>
  </si>
  <si>
    <t>Professional care, physician - ICF/ID</t>
  </si>
  <si>
    <t>Beauty, barber shop - ICF/ID</t>
  </si>
  <si>
    <t>Activities - ICF/ID</t>
  </si>
  <si>
    <t>Other Ancillary - ICF/ID</t>
  </si>
  <si>
    <t>Meals sold to guest &amp; employee - ICF/ID</t>
  </si>
  <si>
    <t>Income from private room - ICF/ID</t>
  </si>
  <si>
    <t>Rental Income - ICF/ID</t>
  </si>
  <si>
    <t>Income of technology charges paid by others - ICF/ID</t>
  </si>
  <si>
    <t>Purchase discounts, if recorded - ICF/ID</t>
  </si>
  <si>
    <t>Revenues from supplies employees - ICF/ID</t>
  </si>
  <si>
    <t>Rebates - ICF/ID</t>
  </si>
  <si>
    <t>Religious Income - ICF/ID</t>
  </si>
  <si>
    <t>Realized Investment Income - ICF/ID</t>
  </si>
  <si>
    <t>Unrealized Investment Income - ICF/ID</t>
  </si>
  <si>
    <t>Work services revenue / member wages - ICF/ID</t>
  </si>
  <si>
    <t>Personal use of vehicles - ICF/ID</t>
  </si>
  <si>
    <t>Unrestricted Contributions - ICF/ID</t>
  </si>
  <si>
    <t>Restricted Contributions - ICF/ID</t>
  </si>
  <si>
    <t>Grants - ICF/ID</t>
  </si>
  <si>
    <t>Gain / Loss on sale of asset - ICF/ID</t>
  </si>
  <si>
    <t>Insurance Settlement - ICF/ID</t>
  </si>
  <si>
    <t>GROSS REVENUE - ICF/ID</t>
  </si>
  <si>
    <t>Contractual Allowances - ICF/ID</t>
  </si>
  <si>
    <t>Provision for uncollectible accounts - ICF/ID</t>
  </si>
  <si>
    <t>TOTAL DEDUCTIONS - ICF/ID</t>
  </si>
  <si>
    <t>NET REVENUE  - ICF/ID</t>
  </si>
  <si>
    <t xml:space="preserve">REM-Iowa, Inc - Aspen Building      </t>
  </si>
  <si>
    <t xml:space="preserve">Shelby              </t>
  </si>
  <si>
    <t xml:space="preserve">REM-Iowa, Inc - 8th Street          </t>
  </si>
  <si>
    <t xml:space="preserve">Linn                </t>
  </si>
  <si>
    <t xml:space="preserve">REM-Iowa, Inc - Birch Cottage       </t>
  </si>
  <si>
    <t xml:space="preserve">Park View Homes                     </t>
  </si>
  <si>
    <t xml:space="preserve">Woodbury            </t>
  </si>
  <si>
    <t xml:space="preserve">Polk                </t>
  </si>
  <si>
    <t xml:space="preserve">Mosaic at Des Moines - 42nd         </t>
  </si>
  <si>
    <t xml:space="preserve">Burling House                       </t>
  </si>
  <si>
    <t xml:space="preserve">Floyd               </t>
  </si>
  <si>
    <t xml:space="preserve">Scott               </t>
  </si>
  <si>
    <t xml:space="preserve">REM-Iowa, Inc - N 35th Street       </t>
  </si>
  <si>
    <t xml:space="preserve">Pottawattamie       </t>
  </si>
  <si>
    <t xml:space="preserve">Crestview                           </t>
  </si>
  <si>
    <t xml:space="preserve">Highland Drive                      </t>
  </si>
  <si>
    <t xml:space="preserve">Bluff View Homes                    </t>
  </si>
  <si>
    <t xml:space="preserve">South Hill Home                     </t>
  </si>
  <si>
    <t xml:space="preserve">Courage Homes                       </t>
  </si>
  <si>
    <t xml:space="preserve">Richland                            </t>
  </si>
  <si>
    <t xml:space="preserve">REM-Iowa, Inc - Coralville          </t>
  </si>
  <si>
    <t xml:space="preserve">Johnson             </t>
  </si>
  <si>
    <t xml:space="preserve">Opportunity Living I                </t>
  </si>
  <si>
    <t xml:space="preserve">Calhoun             </t>
  </si>
  <si>
    <t xml:space="preserve">REM-Iowa, Inc - Crestwood Drive     </t>
  </si>
  <si>
    <t xml:space="preserve">Theimer Street Group Home           </t>
  </si>
  <si>
    <t xml:space="preserve">Opportunities Unlimited-Meadow    </t>
  </si>
  <si>
    <t xml:space="preserve">Opportunities Unlimited-Berry Ridge </t>
  </si>
  <si>
    <t xml:space="preserve">Opportunities Unlimited-Glenshire   </t>
  </si>
  <si>
    <t xml:space="preserve">REM-Iowa, Inc - Terry Avenue        </t>
  </si>
  <si>
    <t xml:space="preserve">REM-Iowa, Inc - Daleview Drive      </t>
  </si>
  <si>
    <t xml:space="preserve">Opportunities Unlimited-Woodridge   </t>
  </si>
  <si>
    <t xml:space="preserve">Dubuque             </t>
  </si>
  <si>
    <t xml:space="preserve">Village Northwest Unlimited         </t>
  </si>
  <si>
    <t xml:space="preserve">O'Brien             </t>
  </si>
  <si>
    <t xml:space="preserve">Country Lane    </t>
  </si>
  <si>
    <t xml:space="preserve">ChildServe Homes - Ankeny Duplex    </t>
  </si>
  <si>
    <t xml:space="preserve">Tanager Place                       </t>
  </si>
  <si>
    <t xml:space="preserve">REM-Iowa, Inc - 36th Ave            </t>
  </si>
  <si>
    <t xml:space="preserve">Carlton Drive                       </t>
  </si>
  <si>
    <t xml:space="preserve">REM-Iowa, Inc - Mansfield Ave.      </t>
  </si>
  <si>
    <t xml:space="preserve">New Hope Village                    </t>
  </si>
  <si>
    <t xml:space="preserve">Carroll             </t>
  </si>
  <si>
    <t xml:space="preserve">Sunnycrest Manor                    </t>
  </si>
  <si>
    <t xml:space="preserve">One Vision-Pine House               </t>
  </si>
  <si>
    <t xml:space="preserve">Webster             </t>
  </si>
  <si>
    <t xml:space="preserve">One Vision-Cedar House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</si>
</sst>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&quot;_);_(@_)"/>
    <numFmt numFmtId="166" formatCode="_(* #,##0.00_);_(* \(#,##0.00\);_(* &quot;0.00&quot;_);_(@_)"/>
    <numFmt numFmtId="167" formatCode="_(* #,##0_);_(* \(#,##0\);_(* &quot;0.00&quot;_);_(@_)"/>
    <numFmt numFmtId="168" formatCode="_(&quot;$&quot;* #,##0_);_(&quot;$&quot;* \(#,##0\);_(&quot;$&quot;* &quot;0&quot;_);_(@_)"/>
    <numFmt numFmtId="169" formatCode="_(&quot;$&quot;* #,##0.00_);_(&quot;$&quot;* \(#,##0.00\);_(&quot;$&quot;* &quot;0.00&quot;_);_(@_)"/>
    <numFmt numFmtId="170" formatCode="_(&quot;$&quot;* #,##0_);_(&quot;$&quot;* \(#,##0\);_(&quot;$&quot;* &quot;0.00&quot;_);_(@_)"/>
    <numFmt numFmtId="171" formatCode="\C\us\t\om"/>
  </numFmts>
  <fonts count="1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sz val="10"/>
      <color indexed="9"/>
      <name val="Arial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7"/>
      <name val="Arial"/>
      <family val="2"/>
    </font>
    <font>
      <b/>
      <vertAlign val="superscript"/>
      <sz val="7"/>
      <name val="Arial"/>
      <family val="2"/>
    </font>
    <font>
      <b/>
      <sz val="9"/>
      <name val="Arial"/>
      <family val="2"/>
    </font>
    <font>
      <sz val="9.6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0" xfId="0" applyNumberFormat="1"/>
    <xf numFmtId="0" fontId="4" fillId="0" borderId="1" xfId="0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wrapText="1"/>
    </xf>
    <xf numFmtId="10" fontId="4" fillId="0" borderId="1" xfId="4" applyNumberFormat="1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10" fontId="4" fillId="0" borderId="0" xfId="4" applyNumberFormat="1" applyFont="1" applyAlignment="1">
      <alignment horizontal="center"/>
    </xf>
    <xf numFmtId="0" fontId="4" fillId="0" borderId="0" xfId="0" applyFont="1"/>
    <xf numFmtId="164" fontId="4" fillId="0" borderId="0" xfId="1" applyNumberFormat="1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164" fontId="4" fillId="0" borderId="0" xfId="1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10" fontId="0" fillId="0" borderId="0" xfId="4" applyNumberFormat="1" applyFont="1"/>
    <xf numFmtId="10" fontId="4" fillId="0" borderId="0" xfId="4" applyNumberFormat="1" applyFont="1" applyAlignment="1">
      <alignment horizontal="right"/>
    </xf>
    <xf numFmtId="10" fontId="3" fillId="0" borderId="1" xfId="4" applyNumberFormat="1" applyFont="1" applyBorder="1" applyAlignment="1">
      <alignment horizontal="center" wrapText="1"/>
    </xf>
    <xf numFmtId="10" fontId="6" fillId="0" borderId="1" xfId="4" applyNumberFormat="1" applyFont="1" applyBorder="1" applyAlignment="1">
      <alignment horizontal="center" wrapText="1"/>
    </xf>
    <xf numFmtId="0" fontId="6" fillId="0" borderId="1" xfId="0" applyNumberFormat="1" applyFont="1" applyBorder="1" applyAlignment="1">
      <alignment horizontal="center" wrapText="1"/>
    </xf>
    <xf numFmtId="10" fontId="3" fillId="0" borderId="0" xfId="4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right"/>
    </xf>
    <xf numFmtId="43" fontId="3" fillId="0" borderId="0" xfId="1" applyFont="1" applyBorder="1" applyAlignment="1">
      <alignment horizontal="right"/>
    </xf>
    <xf numFmtId="164" fontId="3" fillId="0" borderId="0" xfId="1" applyNumberFormat="1" applyFont="1" applyBorder="1" applyAlignment="1">
      <alignment horizontal="right"/>
    </xf>
    <xf numFmtId="43" fontId="3" fillId="0" borderId="0" xfId="0" applyNumberFormat="1" applyFont="1" applyBorder="1" applyAlignment="1">
      <alignment horizontal="right"/>
    </xf>
    <xf numFmtId="165" fontId="3" fillId="0" borderId="0" xfId="4" applyNumberFormat="1" applyFont="1" applyBorder="1" applyAlignment="1">
      <alignment horizontal="right"/>
    </xf>
    <xf numFmtId="166" fontId="3" fillId="0" borderId="0" xfId="4" applyNumberFormat="1" applyFont="1" applyBorder="1" applyAlignment="1">
      <alignment horizontal="right"/>
    </xf>
    <xf numFmtId="167" fontId="3" fillId="0" borderId="0" xfId="1" applyNumberFormat="1" applyFont="1" applyBorder="1" applyAlignment="1">
      <alignment horizontal="right"/>
    </xf>
    <xf numFmtId="10" fontId="7" fillId="0" borderId="0" xfId="4" applyNumberFormat="1" applyFont="1" applyBorder="1" applyAlignment="1">
      <alignment horizontal="right"/>
    </xf>
    <xf numFmtId="0" fontId="7" fillId="0" borderId="0" xfId="0" applyNumberFormat="1" applyFont="1" applyBorder="1" applyAlignment="1">
      <alignment horizontal="right"/>
    </xf>
    <xf numFmtId="10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 wrapText="1"/>
    </xf>
    <xf numFmtId="10" fontId="7" fillId="0" borderId="0" xfId="4" applyNumberFormat="1" applyFont="1" applyBorder="1" applyAlignment="1">
      <alignment horizontal="center" wrapText="1"/>
    </xf>
    <xf numFmtId="164" fontId="7" fillId="0" borderId="0" xfId="1" applyNumberFormat="1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right"/>
    </xf>
    <xf numFmtId="164" fontId="7" fillId="0" borderId="0" xfId="1" applyNumberFormat="1" applyFont="1" applyBorder="1" applyAlignment="1">
      <alignment horizontal="right"/>
    </xf>
    <xf numFmtId="2" fontId="7" fillId="0" borderId="0" xfId="4" applyNumberFormat="1" applyFont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43" fontId="7" fillId="0" borderId="0" xfId="0" applyNumberFormat="1" applyFont="1" applyBorder="1" applyAlignment="1">
      <alignment horizontal="right"/>
    </xf>
    <xf numFmtId="10" fontId="4" fillId="0" borderId="2" xfId="4" applyNumberFormat="1" applyFont="1" applyBorder="1" applyAlignment="1">
      <alignment horizontal="right"/>
    </xf>
    <xf numFmtId="164" fontId="4" fillId="0" borderId="2" xfId="1" applyNumberFormat="1" applyFont="1" applyBorder="1" applyAlignment="1">
      <alignment horizontal="right"/>
    </xf>
    <xf numFmtId="164" fontId="4" fillId="0" borderId="3" xfId="1" applyNumberFormat="1" applyFont="1" applyBorder="1" applyAlignment="1">
      <alignment horizontal="center"/>
    </xf>
    <xf numFmtId="10" fontId="4" fillId="0" borderId="3" xfId="4" applyNumberFormat="1" applyFont="1" applyBorder="1" applyAlignment="1">
      <alignment horizontal="right"/>
    </xf>
    <xf numFmtId="44" fontId="4" fillId="0" borderId="0" xfId="2" applyFont="1" applyAlignment="1">
      <alignment horizontal="right"/>
    </xf>
    <xf numFmtId="168" fontId="4" fillId="0" borderId="0" xfId="2" applyNumberFormat="1" applyFont="1" applyAlignment="1">
      <alignment horizontal="right"/>
    </xf>
    <xf numFmtId="168" fontId="4" fillId="0" borderId="2" xfId="2" applyNumberFormat="1" applyFont="1" applyBorder="1" applyAlignment="1">
      <alignment horizontal="right"/>
    </xf>
    <xf numFmtId="168" fontId="3" fillId="0" borderId="0" xfId="2" applyNumberFormat="1" applyFont="1" applyBorder="1" applyAlignment="1">
      <alignment horizontal="right"/>
    </xf>
    <xf numFmtId="168" fontId="3" fillId="0" borderId="3" xfId="2" applyNumberFormat="1" applyFont="1" applyBorder="1" applyAlignment="1">
      <alignment horizontal="right"/>
    </xf>
    <xf numFmtId="169" fontId="3" fillId="0" borderId="0" xfId="2" applyNumberFormat="1" applyFont="1" applyBorder="1" applyAlignment="1">
      <alignment horizontal="right"/>
    </xf>
    <xf numFmtId="169" fontId="3" fillId="0" borderId="2" xfId="2" applyNumberFormat="1" applyFont="1" applyBorder="1" applyAlignment="1">
      <alignment horizontal="right"/>
    </xf>
    <xf numFmtId="169" fontId="3" fillId="0" borderId="3" xfId="2" applyNumberFormat="1" applyFont="1" applyBorder="1" applyAlignment="1">
      <alignment horizontal="right"/>
    </xf>
    <xf numFmtId="164" fontId="4" fillId="0" borderId="0" xfId="1" applyNumberFormat="1" applyFont="1" applyBorder="1" applyAlignment="1">
      <alignment horizontal="center"/>
    </xf>
    <xf numFmtId="44" fontId="0" fillId="0" borderId="0" xfId="2" applyFont="1"/>
    <xf numFmtId="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NumberFormat="1" applyFont="1"/>
    <xf numFmtId="43" fontId="2" fillId="0" borderId="0" xfId="1" applyFont="1"/>
    <xf numFmtId="0" fontId="12" fillId="0" borderId="0" xfId="0" applyFont="1"/>
    <xf numFmtId="164" fontId="12" fillId="0" borderId="0" xfId="1" applyNumberFormat="1" applyFont="1"/>
    <xf numFmtId="164" fontId="12" fillId="0" borderId="2" xfId="1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0" xfId="0" applyFont="1" applyAlignment="1">
      <alignment horizontal="right"/>
    </xf>
    <xf numFmtId="164" fontId="12" fillId="0" borderId="0" xfId="1" applyNumberFormat="1" applyFont="1" applyAlignment="1">
      <alignment horizontal="right"/>
    </xf>
    <xf numFmtId="10" fontId="12" fillId="0" borderId="0" xfId="4" applyNumberFormat="1" applyFont="1" applyAlignment="1">
      <alignment horizontal="right"/>
    </xf>
    <xf numFmtId="169" fontId="12" fillId="0" borderId="0" xfId="1" applyNumberFormat="1" applyFont="1" applyAlignment="1">
      <alignment horizontal="right"/>
    </xf>
    <xf numFmtId="10" fontId="12" fillId="0" borderId="0" xfId="0" applyNumberFormat="1" applyFont="1" applyAlignment="1">
      <alignment horizontal="right"/>
    </xf>
    <xf numFmtId="169" fontId="12" fillId="0" borderId="2" xfId="1" applyNumberFormat="1" applyFont="1" applyBorder="1" applyAlignment="1">
      <alignment horizontal="right"/>
    </xf>
    <xf numFmtId="10" fontId="12" fillId="0" borderId="2" xfId="0" applyNumberFormat="1" applyFont="1" applyBorder="1" applyAlignment="1">
      <alignment horizontal="right"/>
    </xf>
    <xf numFmtId="169" fontId="12" fillId="0" borderId="0" xfId="1" applyNumberFormat="1" applyFont="1" applyBorder="1" applyAlignment="1">
      <alignment horizontal="right"/>
    </xf>
    <xf numFmtId="10" fontId="12" fillId="0" borderId="0" xfId="0" applyNumberFormat="1" applyFont="1" applyBorder="1" applyAlignment="1">
      <alignment horizontal="right"/>
    </xf>
    <xf numFmtId="43" fontId="12" fillId="0" borderId="0" xfId="0" applyNumberFormat="1" applyFont="1"/>
    <xf numFmtId="10" fontId="12" fillId="0" borderId="0" xfId="0" applyNumberFormat="1" applyFont="1"/>
    <xf numFmtId="169" fontId="12" fillId="0" borderId="6" xfId="1" applyNumberFormat="1" applyFont="1" applyBorder="1" applyAlignment="1">
      <alignment horizontal="right"/>
    </xf>
    <xf numFmtId="10" fontId="12" fillId="0" borderId="2" xfId="4" applyNumberFormat="1" applyFont="1" applyBorder="1" applyAlignment="1">
      <alignment horizontal="center" wrapText="1"/>
    </xf>
    <xf numFmtId="2" fontId="13" fillId="0" borderId="0" xfId="0" applyNumberFormat="1" applyFont="1" applyAlignment="1"/>
    <xf numFmtId="2" fontId="11" fillId="0" borderId="0" xfId="0" applyNumberFormat="1" applyFont="1" applyAlignment="1"/>
    <xf numFmtId="164" fontId="12" fillId="0" borderId="0" xfId="1" applyNumberFormat="1" applyFont="1" applyFill="1" applyAlignment="1">
      <alignment horizontal="center"/>
    </xf>
    <xf numFmtId="10" fontId="6" fillId="0" borderId="1" xfId="0" applyNumberFormat="1" applyFont="1" applyBorder="1" applyAlignment="1">
      <alignment horizontal="center" wrapText="1"/>
    </xf>
    <xf numFmtId="10" fontId="14" fillId="0" borderId="1" xfId="4" applyNumberFormat="1" applyFont="1" applyBorder="1" applyAlignment="1">
      <alignment horizontal="center" wrapText="1"/>
    </xf>
    <xf numFmtId="7" fontId="0" fillId="0" borderId="0" xfId="2" applyNumberFormat="1" applyFont="1"/>
    <xf numFmtId="2" fontId="3" fillId="0" borderId="0" xfId="0" applyNumberFormat="1" applyFont="1"/>
    <xf numFmtId="0" fontId="4" fillId="0" borderId="0" xfId="0" applyFont="1" applyFill="1" applyAlignment="1">
      <alignment horizontal="left"/>
    </xf>
    <xf numFmtId="164" fontId="4" fillId="0" borderId="0" xfId="1" applyNumberFormat="1" applyFont="1" applyFill="1" applyAlignment="1">
      <alignment horizontal="right"/>
    </xf>
    <xf numFmtId="10" fontId="4" fillId="0" borderId="0" xfId="4" applyNumberFormat="1" applyFont="1" applyFill="1" applyAlignment="1">
      <alignment horizontal="right"/>
    </xf>
    <xf numFmtId="168" fontId="4" fillId="0" borderId="0" xfId="2" applyNumberFormat="1" applyFont="1" applyFill="1" applyAlignment="1">
      <alignment horizontal="right"/>
    </xf>
    <xf numFmtId="169" fontId="3" fillId="0" borderId="0" xfId="2" applyNumberFormat="1" applyFont="1" applyFill="1" applyBorder="1" applyAlignment="1">
      <alignment horizontal="right"/>
    </xf>
    <xf numFmtId="10" fontId="3" fillId="0" borderId="0" xfId="0" applyNumberFormat="1" applyFont="1" applyFill="1" applyBorder="1" applyAlignment="1">
      <alignment horizontal="right"/>
    </xf>
    <xf numFmtId="0" fontId="3" fillId="0" borderId="0" xfId="0" applyNumberFormat="1" applyFont="1" applyFill="1"/>
    <xf numFmtId="43" fontId="10" fillId="0" borderId="0" xfId="1" applyFont="1" applyFill="1"/>
    <xf numFmtId="0" fontId="3" fillId="0" borderId="0" xfId="0" applyFont="1" applyFill="1"/>
    <xf numFmtId="0" fontId="3" fillId="0" borderId="0" xfId="0" applyFont="1" applyAlignment="1">
      <alignment horizontal="left"/>
    </xf>
    <xf numFmtId="44" fontId="0" fillId="0" borderId="0" xfId="2" applyNumberFormat="1" applyFont="1"/>
    <xf numFmtId="0" fontId="0" fillId="0" borderId="0" xfId="0" applyAlignment="1">
      <alignment horizontal="center"/>
    </xf>
    <xf numFmtId="10" fontId="3" fillId="0" borderId="4" xfId="0" applyNumberFormat="1" applyFont="1" applyBorder="1"/>
    <xf numFmtId="0" fontId="3" fillId="0" borderId="0" xfId="0" applyFont="1" applyFill="1" applyAlignment="1">
      <alignment horizontal="center"/>
    </xf>
    <xf numFmtId="164" fontId="4" fillId="0" borderId="2" xfId="1" applyNumberFormat="1" applyFont="1" applyFill="1" applyBorder="1" applyAlignment="1">
      <alignment horizontal="right"/>
    </xf>
    <xf numFmtId="10" fontId="4" fillId="0" borderId="2" xfId="4" applyNumberFormat="1" applyFont="1" applyFill="1" applyBorder="1" applyAlignment="1">
      <alignment horizontal="right"/>
    </xf>
    <xf numFmtId="168" fontId="4" fillId="0" borderId="2" xfId="2" applyNumberFormat="1" applyFont="1" applyFill="1" applyBorder="1" applyAlignment="1">
      <alignment horizontal="right"/>
    </xf>
    <xf numFmtId="169" fontId="3" fillId="0" borderId="2" xfId="2" applyNumberFormat="1" applyFont="1" applyFill="1" applyBorder="1" applyAlignment="1">
      <alignment horizontal="right"/>
    </xf>
    <xf numFmtId="170" fontId="3" fillId="0" borderId="0" xfId="2" applyNumberFormat="1" applyFont="1" applyFill="1" applyBorder="1" applyAlignment="1">
      <alignment horizontal="right"/>
    </xf>
    <xf numFmtId="169" fontId="12" fillId="0" borderId="7" xfId="1" applyNumberFormat="1" applyFont="1" applyBorder="1" applyAlignment="1">
      <alignment horizontal="right"/>
    </xf>
    <xf numFmtId="0" fontId="12" fillId="0" borderId="0" xfId="0" applyFont="1" applyBorder="1"/>
    <xf numFmtId="169" fontId="12" fillId="0" borderId="3" xfId="1" applyNumberFormat="1" applyFont="1" applyBorder="1" applyAlignment="1">
      <alignment horizontal="right"/>
    </xf>
    <xf numFmtId="0" fontId="16" fillId="0" borderId="0" xfId="0" applyFont="1"/>
    <xf numFmtId="0" fontId="16" fillId="0" borderId="0" xfId="0" applyFont="1" applyAlignment="1">
      <alignment horizontal="right"/>
    </xf>
    <xf numFmtId="10" fontId="12" fillId="0" borderId="6" xfId="0" applyNumberFormat="1" applyFont="1" applyBorder="1" applyAlignment="1">
      <alignment horizontal="right"/>
    </xf>
    <xf numFmtId="10" fontId="12" fillId="0" borderId="7" xfId="0" applyNumberFormat="1" applyFont="1" applyBorder="1" applyAlignment="1">
      <alignment horizontal="right"/>
    </xf>
    <xf numFmtId="10" fontId="12" fillId="0" borderId="3" xfId="0" applyNumberFormat="1" applyFont="1" applyBorder="1" applyAlignment="1">
      <alignment horizontal="right"/>
    </xf>
    <xf numFmtId="168" fontId="12" fillId="0" borderId="0" xfId="1" applyNumberFormat="1" applyFont="1" applyAlignment="1">
      <alignment horizontal="right"/>
    </xf>
    <xf numFmtId="168" fontId="12" fillId="0" borderId="2" xfId="1" applyNumberFormat="1" applyFont="1" applyBorder="1" applyAlignment="1">
      <alignment horizontal="right"/>
    </xf>
    <xf numFmtId="168" fontId="12" fillId="0" borderId="6" xfId="1" applyNumberFormat="1" applyFont="1" applyBorder="1" applyAlignment="1">
      <alignment horizontal="right"/>
    </xf>
    <xf numFmtId="168" fontId="12" fillId="0" borderId="3" xfId="1" applyNumberFormat="1" applyFont="1" applyBorder="1" applyAlignment="1">
      <alignment horizontal="right"/>
    </xf>
    <xf numFmtId="168" fontId="3" fillId="0" borderId="0" xfId="2" applyNumberFormat="1" applyFont="1" applyFill="1" applyAlignment="1">
      <alignment horizontal="right"/>
    </xf>
    <xf numFmtId="170" fontId="3" fillId="0" borderId="2" xfId="2" applyNumberFormat="1" applyFont="1" applyFill="1" applyBorder="1" applyAlignment="1">
      <alignment horizontal="right"/>
    </xf>
    <xf numFmtId="168" fontId="3" fillId="0" borderId="2" xfId="2" applyNumberFormat="1" applyFont="1" applyFill="1" applyBorder="1" applyAlignment="1">
      <alignment horizontal="right"/>
    </xf>
    <xf numFmtId="164" fontId="4" fillId="0" borderId="0" xfId="1" applyNumberFormat="1" applyFont="1" applyFill="1" applyBorder="1" applyAlignment="1">
      <alignment horizontal="right"/>
    </xf>
    <xf numFmtId="10" fontId="4" fillId="0" borderId="0" xfId="4" applyNumberFormat="1" applyFont="1" applyFill="1" applyBorder="1" applyAlignment="1">
      <alignment horizontal="right"/>
    </xf>
    <xf numFmtId="168" fontId="4" fillId="0" borderId="0" xfId="2" applyNumberFormat="1" applyFont="1" applyFill="1" applyBorder="1" applyAlignment="1">
      <alignment horizontal="right"/>
    </xf>
    <xf numFmtId="168" fontId="3" fillId="0" borderId="0" xfId="2" applyNumberFormat="1" applyFont="1" applyFill="1" applyBorder="1" applyAlignment="1">
      <alignment horizontal="right"/>
    </xf>
    <xf numFmtId="10" fontId="4" fillId="0" borderId="0" xfId="4" applyNumberFormat="1" applyFont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168" fontId="4" fillId="0" borderId="0" xfId="2" applyNumberFormat="1" applyFont="1" applyBorder="1" applyAlignment="1">
      <alignment horizontal="right"/>
    </xf>
    <xf numFmtId="0" fontId="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4" fillId="0" borderId="0" xfId="0" applyFont="1" applyBorder="1" applyAlignment="1">
      <alignment horizontal="center" wrapText="1"/>
    </xf>
    <xf numFmtId="3" fontId="4" fillId="0" borderId="0" xfId="0" applyNumberFormat="1" applyFont="1" applyBorder="1" applyAlignment="1">
      <alignment horizontal="center" wrapText="1"/>
    </xf>
    <xf numFmtId="10" fontId="4" fillId="0" borderId="0" xfId="4" applyNumberFormat="1" applyFont="1" applyBorder="1" applyAlignment="1">
      <alignment horizontal="center" wrapText="1"/>
    </xf>
    <xf numFmtId="10" fontId="3" fillId="0" borderId="0" xfId="4" applyNumberFormat="1" applyFont="1" applyBorder="1" applyAlignment="1">
      <alignment horizontal="center" wrapText="1"/>
    </xf>
    <xf numFmtId="10" fontId="6" fillId="0" borderId="0" xfId="4" applyNumberFormat="1" applyFont="1" applyBorder="1" applyAlignment="1">
      <alignment horizontal="center" wrapText="1"/>
    </xf>
    <xf numFmtId="10" fontId="14" fillId="0" borderId="0" xfId="4" applyNumberFormat="1" applyFont="1" applyBorder="1" applyAlignment="1">
      <alignment horizontal="center" wrapText="1"/>
    </xf>
    <xf numFmtId="0" fontId="6" fillId="0" borderId="0" xfId="0" applyNumberFormat="1" applyFont="1" applyBorder="1" applyAlignment="1">
      <alignment horizontal="center" wrapText="1"/>
    </xf>
    <xf numFmtId="10" fontId="6" fillId="0" borderId="0" xfId="0" applyNumberFormat="1" applyFont="1" applyBorder="1" applyAlignment="1">
      <alignment horizontal="center" wrapText="1"/>
    </xf>
    <xf numFmtId="14" fontId="4" fillId="0" borderId="0" xfId="0" applyNumberFormat="1" applyFont="1" applyAlignment="1">
      <alignment horizontal="center"/>
    </xf>
    <xf numFmtId="14" fontId="4" fillId="0" borderId="1" xfId="0" applyNumberFormat="1" applyFont="1" applyBorder="1" applyAlignment="1">
      <alignment horizontal="center" wrapText="1"/>
    </xf>
    <xf numFmtId="14" fontId="4" fillId="0" borderId="0" xfId="0" applyNumberFormat="1" applyFont="1" applyBorder="1" applyAlignment="1">
      <alignment horizontal="center" wrapText="1"/>
    </xf>
    <xf numFmtId="14" fontId="4" fillId="0" borderId="0" xfId="0" applyNumberFormat="1" applyFont="1" applyFill="1" applyAlignment="1">
      <alignment horizont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vertical="center" wrapText="1"/>
    </xf>
    <xf numFmtId="14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49" fontId="17" fillId="2" borderId="8" xfId="0" applyNumberFormat="1" applyFont="1" applyFill="1" applyBorder="1" applyAlignment="1">
      <alignment horizontal="left" vertical="center"/>
    </xf>
    <xf numFmtId="49" fontId="17" fillId="3" borderId="8" xfId="0" applyNumberFormat="1" applyFont="1" applyFill="1" applyBorder="1" applyAlignment="1">
      <alignment horizontal="left" vertical="center"/>
    </xf>
    <xf numFmtId="14" fontId="17" fillId="3" borderId="8" xfId="0" applyNumberFormat="1" applyFont="1" applyFill="1" applyBorder="1" applyAlignment="1">
      <alignment horizontal="left" vertical="center"/>
    </xf>
    <xf numFmtId="171" fontId="17" fillId="3" borderId="8" xfId="0" applyNumberFormat="1" applyFont="1" applyFill="1" applyBorder="1" applyAlignment="1">
      <alignment horizontal="left" vertical="center"/>
    </xf>
    <xf numFmtId="2" fontId="3" fillId="0" borderId="0" xfId="0" applyNumberFormat="1" applyFont="1" applyAlignment="1">
      <alignment horizontal="right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8" fontId="3" fillId="0" borderId="0" xfId="0" applyNumberFormat="1" applyFont="1"/>
    <xf numFmtId="10" fontId="3" fillId="0" borderId="0" xfId="0" applyNumberFormat="1" applyFont="1"/>
    <xf numFmtId="44" fontId="3" fillId="0" borderId="4" xfId="2" applyFont="1" applyBorder="1" applyAlignment="1">
      <alignment horizontal="right"/>
    </xf>
    <xf numFmtId="2" fontId="9" fillId="0" borderId="0" xfId="0" applyNumberFormat="1" applyFont="1"/>
    <xf numFmtId="2" fontId="13" fillId="0" borderId="0" xfId="0" applyNumberFormat="1" applyFont="1"/>
    <xf numFmtId="0" fontId="5" fillId="0" borderId="0" xfId="0" applyFont="1" applyAlignment="1">
      <alignment horizontal="center"/>
    </xf>
    <xf numFmtId="49" fontId="17" fillId="2" borderId="8" xfId="0" applyNumberFormat="1" applyFont="1" applyFill="1" applyBorder="1" applyAlignment="1">
      <alignment horizontal="left" vertical="center" wrapText="1"/>
    </xf>
    <xf numFmtId="0" fontId="17" fillId="3" borderId="8" xfId="0" applyFont="1" applyFill="1" applyBorder="1" applyAlignment="1">
      <alignment horizontal="left" vertical="center"/>
    </xf>
    <xf numFmtId="164" fontId="17" fillId="3" borderId="8" xfId="1" applyNumberFormat="1" applyFont="1" applyFill="1" applyBorder="1" applyAlignment="1">
      <alignment horizontal="left" vertical="center"/>
    </xf>
    <xf numFmtId="164" fontId="17" fillId="3" borderId="8" xfId="2" applyNumberFormat="1" applyFont="1" applyFill="1" applyBorder="1" applyAlignment="1">
      <alignment horizontal="left" vertical="center"/>
    </xf>
    <xf numFmtId="42" fontId="17" fillId="3" borderId="8" xfId="2" applyNumberFormat="1" applyFont="1" applyFill="1" applyBorder="1" applyAlignment="1">
      <alignment horizontal="left" vertical="center"/>
    </xf>
    <xf numFmtId="42" fontId="17" fillId="3" borderId="8" xfId="0" applyNumberFormat="1" applyFont="1" applyFill="1" applyBorder="1" applyAlignment="1">
      <alignment horizontal="left" vertical="center"/>
    </xf>
    <xf numFmtId="42" fontId="0" fillId="0" borderId="0" xfId="0" applyNumberFormat="1"/>
    <xf numFmtId="44" fontId="17" fillId="3" borderId="8" xfId="2" applyFont="1" applyFill="1" applyBorder="1" applyAlignment="1">
      <alignment horizontal="left" vertical="center"/>
    </xf>
    <xf numFmtId="0" fontId="4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/>
    </xf>
    <xf numFmtId="49" fontId="17" fillId="4" borderId="8" xfId="0" applyNumberFormat="1" applyFont="1" applyFill="1" applyBorder="1" applyAlignment="1">
      <alignment horizontal="left" vertical="center"/>
    </xf>
    <xf numFmtId="0" fontId="0" fillId="0" borderId="0" xfId="0" applyAlignment="1"/>
  </cellXfs>
  <cellStyles count="5">
    <cellStyle name="Comma" xfId="1" builtinId="3"/>
    <cellStyle name="Currency" xfId="2" builtinId="4"/>
    <cellStyle name="Normal" xfId="0" builtinId="0"/>
    <cellStyle name="Normal 2" xfId="3" xr:uid="{00000000-0005-0000-0000-000003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81"/>
  <sheetViews>
    <sheetView tabSelected="1" zoomScaleNormal="100" workbookViewId="0">
      <pane xSplit="1" ySplit="2" topLeftCell="B3" activePane="bottomRight" state="frozen"/>
      <selection pane="topRight" activeCell="C1" sqref="C1"/>
      <selection pane="bottomLeft" activeCell="A4" sqref="A4"/>
      <selection pane="bottomRight" activeCell="B3" sqref="B3"/>
    </sheetView>
  </sheetViews>
  <sheetFormatPr defaultColWidth="9.109375" defaultRowHeight="13.2" x14ac:dyDescent="0.25"/>
  <cols>
    <col min="1" max="1" width="35.33203125" style="10" bestFit="1" customWidth="1"/>
    <col min="2" max="2" width="8.88671875" style="142" bestFit="1" customWidth="1"/>
    <col min="3" max="3" width="10.6640625" style="10" bestFit="1" customWidth="1"/>
    <col min="4" max="4" width="8.5546875" style="9" bestFit="1" customWidth="1"/>
    <col min="5" max="5" width="11.5546875" style="12" bestFit="1" customWidth="1"/>
    <col min="6" max="6" width="7.6640625" style="12" bestFit="1" customWidth="1"/>
    <col min="7" max="7" width="9" style="12" bestFit="1" customWidth="1"/>
    <col min="8" max="8" width="9" style="12" customWidth="1"/>
    <col min="9" max="9" width="7.6640625" style="12" bestFit="1" customWidth="1"/>
    <col min="10" max="10" width="7.109375" style="13" bestFit="1" customWidth="1"/>
    <col min="11" max="11" width="10.5546875" style="25" customWidth="1"/>
    <col min="12" max="16" width="10.6640625" style="25" bestFit="1" customWidth="1"/>
    <col min="17" max="18" width="13.6640625" style="25" customWidth="1"/>
    <col min="19" max="19" width="10.33203125" style="25" customWidth="1"/>
    <col min="20" max="20" width="10.77734375" style="25" customWidth="1"/>
    <col min="21" max="21" width="10.44140625" style="25" customWidth="1"/>
    <col min="22" max="22" width="11" style="25" customWidth="1"/>
    <col min="23" max="23" width="10.5546875" style="25" bestFit="1" customWidth="1"/>
    <col min="24" max="24" width="10.33203125" style="25" customWidth="1"/>
    <col min="25" max="25" width="14.5546875" style="25" customWidth="1"/>
    <col min="26" max="26" width="13.21875" style="25" customWidth="1"/>
    <col min="27" max="27" width="9.88671875" style="25" bestFit="1" customWidth="1"/>
    <col min="28" max="28" width="9.6640625" style="25" customWidth="1"/>
    <col min="29" max="29" width="8.5546875" style="25" bestFit="1" customWidth="1"/>
    <col min="30" max="30" width="7.109375" style="25" customWidth="1"/>
    <col min="31" max="31" width="10.109375" style="25" bestFit="1" customWidth="1"/>
    <col min="32" max="32" width="6.5546875" style="25" customWidth="1"/>
    <col min="33" max="33" width="9.88671875" style="25" bestFit="1" customWidth="1"/>
    <col min="34" max="34" width="6.88671875" style="25" bestFit="1" customWidth="1"/>
    <col min="35" max="35" width="9.88671875" style="25" bestFit="1" customWidth="1"/>
    <col min="36" max="36" width="7.88671875" style="25" bestFit="1" customWidth="1"/>
    <col min="37" max="37" width="10.6640625" style="25" bestFit="1" customWidth="1"/>
    <col min="38" max="38" width="8.21875" style="25" customWidth="1"/>
    <col min="39" max="39" width="16" style="25" bestFit="1" customWidth="1"/>
    <col min="40" max="40" width="7.6640625" style="25" bestFit="1" customWidth="1"/>
    <col min="41" max="41" width="11.21875" style="25" bestFit="1" customWidth="1"/>
    <col min="42" max="42" width="7.6640625" style="25" bestFit="1" customWidth="1"/>
    <col min="43" max="43" width="9.77734375" style="25" customWidth="1"/>
    <col min="44" max="44" width="8.5546875" style="25" customWidth="1"/>
    <col min="45" max="45" width="9.77734375" style="25" customWidth="1"/>
    <col min="46" max="46" width="7" style="25" customWidth="1"/>
    <col min="47" max="48" width="9.88671875" style="25" customWidth="1"/>
    <col min="49" max="49" width="10.6640625" style="25" bestFit="1" customWidth="1"/>
    <col min="50" max="50" width="7.88671875" style="25" bestFit="1" customWidth="1"/>
    <col min="51" max="51" width="11.44140625" style="25" customWidth="1"/>
    <col min="52" max="52" width="8.5546875" style="25" customWidth="1"/>
    <col min="53" max="53" width="14.33203125" style="25" bestFit="1" customWidth="1"/>
    <col min="54" max="54" width="9" style="25" bestFit="1" customWidth="1"/>
    <col min="55" max="55" width="11.5546875" style="25" customWidth="1"/>
    <col min="56" max="56" width="6.88671875" style="25" bestFit="1" customWidth="1"/>
    <col min="57" max="57" width="9.88671875" style="25" bestFit="1" customWidth="1"/>
    <col min="58" max="58" width="9.21875" style="25" customWidth="1"/>
    <col min="59" max="59" width="9.5546875" style="25" customWidth="1"/>
    <col min="60" max="60" width="6.5546875" style="25" bestFit="1" customWidth="1"/>
    <col min="61" max="61" width="10.5546875" style="25" customWidth="1"/>
    <col min="62" max="62" width="7.88671875" style="25" bestFit="1" customWidth="1"/>
    <col min="63" max="63" width="10.6640625" style="25" bestFit="1" customWidth="1"/>
    <col min="64" max="64" width="8.77734375" style="25" customWidth="1"/>
    <col min="65" max="65" width="11.5546875" style="25" bestFit="1" customWidth="1"/>
    <col min="66" max="66" width="8" style="26" bestFit="1" customWidth="1"/>
    <col min="67" max="67" width="9.88671875" style="27" bestFit="1" customWidth="1"/>
    <col min="68" max="68" width="9.109375" style="65"/>
    <col min="69" max="69" width="12.88671875" style="1" bestFit="1" customWidth="1"/>
    <col min="70" max="16384" width="9.109375" style="2"/>
  </cols>
  <sheetData>
    <row r="1" spans="1:88" s="64" customFormat="1" ht="84" customHeight="1" thickBot="1" x14ac:dyDescent="0.25">
      <c r="A1" s="6" t="s">
        <v>0</v>
      </c>
      <c r="B1" s="143" t="s">
        <v>36</v>
      </c>
      <c r="C1" s="6" t="s">
        <v>1</v>
      </c>
      <c r="D1" s="6" t="s">
        <v>2</v>
      </c>
      <c r="E1" s="7" t="s">
        <v>32</v>
      </c>
      <c r="F1" s="7" t="s">
        <v>33</v>
      </c>
      <c r="G1" s="7" t="s">
        <v>39</v>
      </c>
      <c r="H1" s="7" t="s">
        <v>73</v>
      </c>
      <c r="I1" s="7" t="s">
        <v>34</v>
      </c>
      <c r="J1" s="8" t="s">
        <v>3</v>
      </c>
      <c r="K1" s="22" t="s">
        <v>20</v>
      </c>
      <c r="L1" s="22" t="s">
        <v>49</v>
      </c>
      <c r="M1" s="22" t="s">
        <v>77</v>
      </c>
      <c r="N1" s="22" t="s">
        <v>89</v>
      </c>
      <c r="O1" s="22" t="s">
        <v>42</v>
      </c>
      <c r="P1" s="22" t="s">
        <v>50</v>
      </c>
      <c r="Q1" s="23" t="s">
        <v>51</v>
      </c>
      <c r="R1" s="23" t="s">
        <v>48</v>
      </c>
      <c r="S1" s="22" t="s">
        <v>78</v>
      </c>
      <c r="T1" s="22" t="s">
        <v>90</v>
      </c>
      <c r="U1" s="22" t="s">
        <v>79</v>
      </c>
      <c r="V1" s="22" t="s">
        <v>91</v>
      </c>
      <c r="W1" s="22" t="s">
        <v>46</v>
      </c>
      <c r="X1" s="22" t="s">
        <v>53</v>
      </c>
      <c r="Y1" s="23" t="s">
        <v>21</v>
      </c>
      <c r="Z1" s="23" t="s">
        <v>60</v>
      </c>
      <c r="AA1" s="22" t="s">
        <v>23</v>
      </c>
      <c r="AB1" s="22" t="s">
        <v>94</v>
      </c>
      <c r="AC1" s="22" t="s">
        <v>80</v>
      </c>
      <c r="AD1" s="22" t="s">
        <v>92</v>
      </c>
      <c r="AE1" s="22" t="s">
        <v>81</v>
      </c>
      <c r="AF1" s="22" t="s">
        <v>93</v>
      </c>
      <c r="AG1" s="22" t="s">
        <v>24</v>
      </c>
      <c r="AH1" s="22" t="s">
        <v>61</v>
      </c>
      <c r="AI1" s="22" t="s">
        <v>45</v>
      </c>
      <c r="AJ1" s="22" t="s">
        <v>54</v>
      </c>
      <c r="AK1" s="23" t="s">
        <v>25</v>
      </c>
      <c r="AL1" s="88" t="s">
        <v>74</v>
      </c>
      <c r="AM1" s="22" t="s">
        <v>83</v>
      </c>
      <c r="AN1" s="22" t="s">
        <v>95</v>
      </c>
      <c r="AO1" s="22" t="s">
        <v>84</v>
      </c>
      <c r="AP1" s="22" t="s">
        <v>96</v>
      </c>
      <c r="AQ1" s="22" t="s">
        <v>28</v>
      </c>
      <c r="AR1" s="22" t="s">
        <v>57</v>
      </c>
      <c r="AS1" s="22" t="s">
        <v>29</v>
      </c>
      <c r="AT1" s="22" t="s">
        <v>97</v>
      </c>
      <c r="AU1" s="22" t="s">
        <v>62</v>
      </c>
      <c r="AV1" s="22" t="s">
        <v>98</v>
      </c>
      <c r="AW1" s="22" t="s">
        <v>43</v>
      </c>
      <c r="AX1" s="22" t="s">
        <v>58</v>
      </c>
      <c r="AY1" s="23" t="s">
        <v>44</v>
      </c>
      <c r="AZ1" s="23" t="s">
        <v>56</v>
      </c>
      <c r="BA1" s="22" t="s">
        <v>85</v>
      </c>
      <c r="BB1" s="22" t="s">
        <v>99</v>
      </c>
      <c r="BC1" s="22" t="s">
        <v>86</v>
      </c>
      <c r="BD1" s="22" t="s">
        <v>100</v>
      </c>
      <c r="BE1" s="22" t="s">
        <v>52</v>
      </c>
      <c r="BF1" s="22" t="s">
        <v>55</v>
      </c>
      <c r="BG1" s="22" t="s">
        <v>87</v>
      </c>
      <c r="BH1" s="22" t="s">
        <v>101</v>
      </c>
      <c r="BI1" s="22" t="s">
        <v>88</v>
      </c>
      <c r="BJ1" s="22" t="s">
        <v>102</v>
      </c>
      <c r="BK1" s="23" t="s">
        <v>103</v>
      </c>
      <c r="BL1" s="23" t="s">
        <v>104</v>
      </c>
      <c r="BM1" s="23" t="s">
        <v>38</v>
      </c>
      <c r="BN1" s="24" t="s">
        <v>59</v>
      </c>
      <c r="BO1" s="87" t="s">
        <v>5</v>
      </c>
      <c r="BP1" s="63"/>
    </row>
    <row r="2" spans="1:88" s="64" customFormat="1" ht="10.199999999999999" x14ac:dyDescent="0.2">
      <c r="A2" s="134"/>
      <c r="B2" s="144"/>
      <c r="C2" s="134"/>
      <c r="D2" s="134"/>
      <c r="E2" s="135"/>
      <c r="F2" s="135"/>
      <c r="G2" s="135"/>
      <c r="H2" s="135"/>
      <c r="I2" s="135"/>
      <c r="J2" s="136"/>
      <c r="K2" s="137"/>
      <c r="L2" s="137"/>
      <c r="M2" s="137"/>
      <c r="N2" s="137"/>
      <c r="O2" s="137"/>
      <c r="P2" s="137"/>
      <c r="Q2" s="138"/>
      <c r="R2" s="138"/>
      <c r="S2" s="137"/>
      <c r="T2" s="137"/>
      <c r="U2" s="137"/>
      <c r="V2" s="137"/>
      <c r="W2" s="137"/>
      <c r="X2" s="137"/>
      <c r="Y2" s="138"/>
      <c r="Z2" s="138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8"/>
      <c r="AL2" s="139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8"/>
      <c r="AZ2" s="138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8"/>
      <c r="BL2" s="138"/>
      <c r="BM2" s="138"/>
      <c r="BN2" s="140"/>
      <c r="BO2" s="141"/>
      <c r="BP2" s="63"/>
    </row>
    <row r="3" spans="1:88" x14ac:dyDescent="0.25">
      <c r="A3" s="149" t="s">
        <v>184</v>
      </c>
      <c r="B3" s="148">
        <v>45838</v>
      </c>
      <c r="C3" s="149" t="s">
        <v>108</v>
      </c>
      <c r="D3" s="92">
        <v>53</v>
      </c>
      <c r="E3" s="92">
        <v>19345</v>
      </c>
      <c r="F3" s="92">
        <v>17448</v>
      </c>
      <c r="G3" s="93">
        <v>0.90193848539674337</v>
      </c>
      <c r="H3" s="92">
        <v>17448</v>
      </c>
      <c r="I3" s="92">
        <v>17448</v>
      </c>
      <c r="J3" s="93">
        <v>1</v>
      </c>
      <c r="K3" s="94">
        <v>325090</v>
      </c>
      <c r="L3" s="95">
        <v>18.631934892251262</v>
      </c>
      <c r="M3" s="94">
        <v>37827</v>
      </c>
      <c r="N3" s="95">
        <v>2.1679848693259971</v>
      </c>
      <c r="O3" s="94">
        <v>238078</v>
      </c>
      <c r="P3" s="95">
        <v>13.645002292526364</v>
      </c>
      <c r="Q3" s="109">
        <v>600995</v>
      </c>
      <c r="R3" s="95">
        <v>34.444922054103628</v>
      </c>
      <c r="S3" s="94">
        <v>95656</v>
      </c>
      <c r="T3" s="95">
        <v>5.4823475469967908</v>
      </c>
      <c r="U3" s="94">
        <v>21926</v>
      </c>
      <c r="V3" s="95">
        <v>1.2566483264557542</v>
      </c>
      <c r="W3" s="94">
        <v>83957</v>
      </c>
      <c r="X3" s="95">
        <v>4.8118408986703347</v>
      </c>
      <c r="Y3" s="109">
        <v>201539</v>
      </c>
      <c r="Z3" s="95">
        <v>11.55083677212288</v>
      </c>
      <c r="AA3" s="94">
        <v>41678</v>
      </c>
      <c r="AB3" s="95">
        <v>2.3886978450252179</v>
      </c>
      <c r="AC3" s="94">
        <v>116</v>
      </c>
      <c r="AD3" s="95">
        <v>6.6483264557542412E-3</v>
      </c>
      <c r="AE3" s="94">
        <v>42644</v>
      </c>
      <c r="AF3" s="95">
        <v>2.4440623567171023</v>
      </c>
      <c r="AG3" s="94">
        <v>0</v>
      </c>
      <c r="AH3" s="95">
        <v>0</v>
      </c>
      <c r="AI3" s="94">
        <v>42559</v>
      </c>
      <c r="AJ3" s="95">
        <v>2.4391907381934894</v>
      </c>
      <c r="AK3" s="94">
        <v>126997</v>
      </c>
      <c r="AL3" s="95">
        <v>7.2785992663915628</v>
      </c>
      <c r="AM3" s="94">
        <v>335686</v>
      </c>
      <c r="AN3" s="95">
        <v>19.23922512608895</v>
      </c>
      <c r="AO3" s="94">
        <v>66498</v>
      </c>
      <c r="AP3" s="95">
        <v>3.8112104539202201</v>
      </c>
      <c r="AQ3" s="94">
        <v>90176</v>
      </c>
      <c r="AR3" s="95">
        <v>5.168271435121504</v>
      </c>
      <c r="AS3" s="94">
        <v>53744</v>
      </c>
      <c r="AT3" s="95">
        <v>3.0802384227418615</v>
      </c>
      <c r="AU3" s="94">
        <v>7079</v>
      </c>
      <c r="AV3" s="95">
        <v>0.40571985327831273</v>
      </c>
      <c r="AW3" s="94">
        <v>28410</v>
      </c>
      <c r="AX3" s="95">
        <v>1.6282668500687758</v>
      </c>
      <c r="AY3" s="94">
        <v>581593</v>
      </c>
      <c r="AZ3" s="95">
        <v>33.332932141219622</v>
      </c>
      <c r="BA3" s="94">
        <v>2098253</v>
      </c>
      <c r="BB3" s="95">
        <v>120.25750802384228</v>
      </c>
      <c r="BC3" s="94">
        <v>319477</v>
      </c>
      <c r="BD3" s="95">
        <v>18.310236130215497</v>
      </c>
      <c r="BE3" s="94">
        <v>164191</v>
      </c>
      <c r="BF3" s="95">
        <v>9.4103049060064183</v>
      </c>
      <c r="BG3" s="94">
        <v>15392</v>
      </c>
      <c r="BH3" s="95">
        <v>0.88216414488766626</v>
      </c>
      <c r="BI3" s="94">
        <v>32026</v>
      </c>
      <c r="BJ3" s="95">
        <v>1.8355112333791839</v>
      </c>
      <c r="BK3" s="94">
        <v>2629339</v>
      </c>
      <c r="BL3" s="95">
        <v>150.69572443833104</v>
      </c>
      <c r="BM3" s="122">
        <v>4140463</v>
      </c>
      <c r="BN3" s="95">
        <v>237.30301467216873</v>
      </c>
      <c r="BO3" s="96">
        <f>PERCENTRANK($BN$3:$BN$48,BN3)</f>
        <v>0</v>
      </c>
      <c r="BP3" s="97"/>
      <c r="BQ3" s="98">
        <f>BN3*F3</f>
        <v>4140463</v>
      </c>
      <c r="BR3" s="99"/>
      <c r="BS3" s="99"/>
      <c r="BT3" s="99"/>
      <c r="BU3" s="99"/>
      <c r="BV3" s="99"/>
      <c r="BW3" s="99"/>
      <c r="BX3" s="99"/>
      <c r="BY3" s="99"/>
      <c r="BZ3" s="99"/>
      <c r="CA3" s="99"/>
      <c r="CB3" s="99"/>
      <c r="CC3" s="99"/>
      <c r="CD3" s="99"/>
      <c r="CE3" s="99"/>
      <c r="CF3" s="99"/>
      <c r="CG3" s="99"/>
      <c r="CH3" s="99"/>
      <c r="CI3" s="99"/>
      <c r="CJ3" s="99"/>
    </row>
    <row r="4" spans="1:88" x14ac:dyDescent="0.25">
      <c r="A4" s="149" t="s">
        <v>107</v>
      </c>
      <c r="B4" s="148">
        <v>45838</v>
      </c>
      <c r="C4" s="149" t="s">
        <v>108</v>
      </c>
      <c r="D4" s="92">
        <v>40</v>
      </c>
      <c r="E4" s="92">
        <v>15284</v>
      </c>
      <c r="F4" s="92">
        <v>13383</v>
      </c>
      <c r="G4" s="93">
        <v>0.87562156503533106</v>
      </c>
      <c r="H4" s="92">
        <v>13383</v>
      </c>
      <c r="I4" s="92">
        <v>13383</v>
      </c>
      <c r="J4" s="93">
        <v>1</v>
      </c>
      <c r="K4" s="94">
        <v>145675</v>
      </c>
      <c r="L4" s="95">
        <v>10.885078084136591</v>
      </c>
      <c r="M4" s="94">
        <v>22548</v>
      </c>
      <c r="N4" s="95">
        <v>1.6848240304864379</v>
      </c>
      <c r="O4" s="94">
        <v>333861</v>
      </c>
      <c r="P4" s="95">
        <v>24.946648733467832</v>
      </c>
      <c r="Q4" s="109">
        <v>502084</v>
      </c>
      <c r="R4" s="95">
        <v>37.516550848090858</v>
      </c>
      <c r="S4" s="94">
        <v>225524</v>
      </c>
      <c r="T4" s="95">
        <v>16.851528057984009</v>
      </c>
      <c r="U4" s="94">
        <v>38174</v>
      </c>
      <c r="V4" s="95">
        <v>2.8524247179257265</v>
      </c>
      <c r="W4" s="94">
        <v>111432</v>
      </c>
      <c r="X4" s="95">
        <v>8.3263842187850265</v>
      </c>
      <c r="Y4" s="109">
        <v>375130</v>
      </c>
      <c r="Z4" s="95">
        <v>28.030336994694764</v>
      </c>
      <c r="AA4" s="94">
        <v>-3244</v>
      </c>
      <c r="AB4" s="95">
        <v>-0.24239707091085705</v>
      </c>
      <c r="AC4" s="94">
        <v>33450</v>
      </c>
      <c r="AD4" s="95">
        <v>2.4994395875364268</v>
      </c>
      <c r="AE4" s="94">
        <v>79537</v>
      </c>
      <c r="AF4" s="95">
        <v>5.9431368153627737</v>
      </c>
      <c r="AG4" s="94">
        <v>0</v>
      </c>
      <c r="AH4" s="95">
        <v>0</v>
      </c>
      <c r="AI4" s="94">
        <v>28131</v>
      </c>
      <c r="AJ4" s="95">
        <v>2.1019950683703206</v>
      </c>
      <c r="AK4" s="94">
        <v>137874</v>
      </c>
      <c r="AL4" s="95">
        <v>10.302174400358666</v>
      </c>
      <c r="AM4" s="94">
        <v>340331</v>
      </c>
      <c r="AN4" s="95">
        <v>25.43009788537697</v>
      </c>
      <c r="AO4" s="94">
        <v>54226</v>
      </c>
      <c r="AP4" s="95">
        <v>4.0518568332959726</v>
      </c>
      <c r="AQ4" s="94">
        <v>149036</v>
      </c>
      <c r="AR4" s="95">
        <v>11.136217589479189</v>
      </c>
      <c r="AS4" s="94">
        <v>105281</v>
      </c>
      <c r="AT4" s="95">
        <v>7.8667712769931999</v>
      </c>
      <c r="AU4" s="94">
        <v>3176</v>
      </c>
      <c r="AV4" s="95">
        <v>0.23731599790779348</v>
      </c>
      <c r="AW4" s="94">
        <v>428</v>
      </c>
      <c r="AX4" s="95">
        <v>3.1980871254576701E-2</v>
      </c>
      <c r="AY4" s="94">
        <v>652478</v>
      </c>
      <c r="AZ4" s="95">
        <v>48.754240454307698</v>
      </c>
      <c r="BA4" s="94">
        <v>1909769</v>
      </c>
      <c r="BB4" s="95">
        <v>142.70111335276096</v>
      </c>
      <c r="BC4" s="94">
        <v>309005</v>
      </c>
      <c r="BD4" s="95">
        <v>23.08936710752447</v>
      </c>
      <c r="BE4" s="94">
        <v>0</v>
      </c>
      <c r="BF4" s="95">
        <v>0</v>
      </c>
      <c r="BG4" s="94">
        <v>3879</v>
      </c>
      <c r="BH4" s="95">
        <v>0.28984532616005382</v>
      </c>
      <c r="BI4" s="94">
        <v>777</v>
      </c>
      <c r="BJ4" s="95">
        <v>5.8058731226182471E-2</v>
      </c>
      <c r="BK4" s="94">
        <v>2223430</v>
      </c>
      <c r="BL4" s="95">
        <v>166.13838451767165</v>
      </c>
      <c r="BM4" s="122">
        <v>3890996</v>
      </c>
      <c r="BN4" s="95">
        <v>290.74168721512365</v>
      </c>
      <c r="BO4" s="96">
        <f t="shared" ref="BO4:BO48" si="0">PERCENTRANK($BN$3:$BN$48,BN4)</f>
        <v>2.1999999999999999E-2</v>
      </c>
      <c r="BP4" s="97"/>
      <c r="BQ4" s="98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</row>
    <row r="5" spans="1:88" x14ac:dyDescent="0.25">
      <c r="A5" s="149" t="s">
        <v>583</v>
      </c>
      <c r="B5" s="148">
        <v>45838</v>
      </c>
      <c r="C5" s="149" t="s">
        <v>584</v>
      </c>
      <c r="D5" s="92">
        <v>8</v>
      </c>
      <c r="E5" s="92">
        <v>2920</v>
      </c>
      <c r="F5" s="92">
        <v>2920</v>
      </c>
      <c r="G5" s="93">
        <v>1</v>
      </c>
      <c r="H5" s="92">
        <v>2920</v>
      </c>
      <c r="I5" s="92">
        <v>2920</v>
      </c>
      <c r="J5" s="93">
        <v>1</v>
      </c>
      <c r="K5" s="94">
        <v>12200</v>
      </c>
      <c r="L5" s="95">
        <v>4.1780821917808222</v>
      </c>
      <c r="M5" s="94">
        <v>2500</v>
      </c>
      <c r="N5" s="95">
        <v>0.85616438356164382</v>
      </c>
      <c r="O5" s="94">
        <v>199228</v>
      </c>
      <c r="P5" s="95">
        <v>68.228767123287668</v>
      </c>
      <c r="Q5" s="109">
        <v>213928</v>
      </c>
      <c r="R5" s="95">
        <v>73.263013698630132</v>
      </c>
      <c r="S5" s="94">
        <v>15969</v>
      </c>
      <c r="T5" s="95">
        <v>5.4688356164383558</v>
      </c>
      <c r="U5" s="94">
        <v>3273</v>
      </c>
      <c r="V5" s="95">
        <v>1.1208904109589042</v>
      </c>
      <c r="W5" s="94">
        <v>24283</v>
      </c>
      <c r="X5" s="95">
        <v>8.3160958904109581</v>
      </c>
      <c r="Y5" s="109">
        <v>43525</v>
      </c>
      <c r="Z5" s="95">
        <v>14.905821917808218</v>
      </c>
      <c r="AA5" s="94">
        <v>27424</v>
      </c>
      <c r="AB5" s="95">
        <v>9.3917808219178074</v>
      </c>
      <c r="AC5" s="94">
        <v>1581</v>
      </c>
      <c r="AD5" s="95">
        <v>0.54143835616438352</v>
      </c>
      <c r="AE5" s="94">
        <v>0</v>
      </c>
      <c r="AF5" s="95">
        <v>0</v>
      </c>
      <c r="AG5" s="94">
        <v>77542</v>
      </c>
      <c r="AH5" s="95">
        <v>26.555479452054794</v>
      </c>
      <c r="AI5" s="94">
        <v>20257</v>
      </c>
      <c r="AJ5" s="95">
        <v>6.9373287671232875</v>
      </c>
      <c r="AK5" s="94">
        <v>126804</v>
      </c>
      <c r="AL5" s="95">
        <v>43.42602739726027</v>
      </c>
      <c r="AM5" s="94">
        <v>144984</v>
      </c>
      <c r="AN5" s="95">
        <v>49.652054794520545</v>
      </c>
      <c r="AO5" s="94">
        <v>29721</v>
      </c>
      <c r="AP5" s="95">
        <v>10.178424657534247</v>
      </c>
      <c r="AQ5" s="94">
        <v>38905</v>
      </c>
      <c r="AR5" s="95">
        <v>13.323630136986301</v>
      </c>
      <c r="AS5" s="94">
        <v>21845</v>
      </c>
      <c r="AT5" s="95">
        <v>7.4811643835616435</v>
      </c>
      <c r="AU5" s="94">
        <v>13615</v>
      </c>
      <c r="AV5" s="95">
        <v>4.6626712328767121</v>
      </c>
      <c r="AW5" s="94">
        <v>0</v>
      </c>
      <c r="AX5" s="95">
        <v>0</v>
      </c>
      <c r="AY5" s="94">
        <v>249070</v>
      </c>
      <c r="AZ5" s="95">
        <v>85.297945205479451</v>
      </c>
      <c r="BA5" s="94">
        <v>437667</v>
      </c>
      <c r="BB5" s="95">
        <v>149.8859589041096</v>
      </c>
      <c r="BC5" s="94">
        <v>89721</v>
      </c>
      <c r="BD5" s="95">
        <v>30.726369863013698</v>
      </c>
      <c r="BE5" s="94">
        <v>829</v>
      </c>
      <c r="BF5" s="95">
        <v>0.28390410958904111</v>
      </c>
      <c r="BG5" s="94">
        <v>0</v>
      </c>
      <c r="BH5" s="95">
        <v>0</v>
      </c>
      <c r="BI5" s="94">
        <v>35223</v>
      </c>
      <c r="BJ5" s="95">
        <v>12.062671232876712</v>
      </c>
      <c r="BK5" s="94">
        <v>563440</v>
      </c>
      <c r="BL5" s="95">
        <v>192.95890410958904</v>
      </c>
      <c r="BM5" s="122">
        <v>1196767</v>
      </c>
      <c r="BN5" s="95">
        <v>409.85171232876712</v>
      </c>
      <c r="BO5" s="96">
        <f t="shared" si="0"/>
        <v>4.3999999999999997E-2</v>
      </c>
      <c r="BP5" s="97"/>
      <c r="BQ5" s="98">
        <f>BN5*F5</f>
        <v>1196767</v>
      </c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</row>
    <row r="6" spans="1:88" x14ac:dyDescent="0.25">
      <c r="A6" s="149" t="s">
        <v>585</v>
      </c>
      <c r="B6" s="148">
        <v>45838</v>
      </c>
      <c r="C6" s="149" t="s">
        <v>586</v>
      </c>
      <c r="D6" s="92">
        <v>8</v>
      </c>
      <c r="E6" s="92">
        <v>2920</v>
      </c>
      <c r="F6" s="92">
        <v>2920</v>
      </c>
      <c r="G6" s="93">
        <v>1</v>
      </c>
      <c r="H6" s="92">
        <v>2920</v>
      </c>
      <c r="I6" s="92">
        <v>2920</v>
      </c>
      <c r="J6" s="93">
        <v>1</v>
      </c>
      <c r="K6" s="94">
        <v>9358</v>
      </c>
      <c r="L6" s="95">
        <v>3.2047945205479453</v>
      </c>
      <c r="M6" s="94">
        <v>1132</v>
      </c>
      <c r="N6" s="95">
        <v>0.38767123287671235</v>
      </c>
      <c r="O6" s="94">
        <v>180558</v>
      </c>
      <c r="P6" s="95">
        <v>61.834931506849315</v>
      </c>
      <c r="Q6" s="109">
        <v>191048</v>
      </c>
      <c r="R6" s="95">
        <v>65.427397260273978</v>
      </c>
      <c r="S6" s="94">
        <v>7167</v>
      </c>
      <c r="T6" s="95">
        <v>2.4544520547945203</v>
      </c>
      <c r="U6" s="94">
        <v>868</v>
      </c>
      <c r="V6" s="95">
        <v>0.29726027397260274</v>
      </c>
      <c r="W6" s="94">
        <v>62472</v>
      </c>
      <c r="X6" s="95">
        <v>21.394520547945206</v>
      </c>
      <c r="Y6" s="109">
        <v>70507</v>
      </c>
      <c r="Z6" s="95">
        <v>24.146232876712329</v>
      </c>
      <c r="AA6" s="94">
        <v>28013</v>
      </c>
      <c r="AB6" s="95">
        <v>9.5934931506849317</v>
      </c>
      <c r="AC6" s="94">
        <v>11161</v>
      </c>
      <c r="AD6" s="95">
        <v>3.8222602739726028</v>
      </c>
      <c r="AE6" s="94">
        <v>7095</v>
      </c>
      <c r="AF6" s="95">
        <v>2.4297945205479454</v>
      </c>
      <c r="AG6" s="94">
        <v>76038</v>
      </c>
      <c r="AH6" s="95">
        <v>26.040410958904111</v>
      </c>
      <c r="AI6" s="94">
        <v>52327</v>
      </c>
      <c r="AJ6" s="95">
        <v>17.920205479452054</v>
      </c>
      <c r="AK6" s="94">
        <v>174634</v>
      </c>
      <c r="AL6" s="95">
        <v>59.806164383561651</v>
      </c>
      <c r="AM6" s="94">
        <v>204130</v>
      </c>
      <c r="AN6" s="95">
        <v>69.907534246575338</v>
      </c>
      <c r="AO6" s="94">
        <v>24717</v>
      </c>
      <c r="AP6" s="95">
        <v>8.4647260273972602</v>
      </c>
      <c r="AQ6" s="94">
        <v>42175</v>
      </c>
      <c r="AR6" s="95">
        <v>14.443493150684931</v>
      </c>
      <c r="AS6" s="94">
        <v>22028</v>
      </c>
      <c r="AT6" s="95">
        <v>7.543835616438356</v>
      </c>
      <c r="AU6" s="94">
        <v>10561</v>
      </c>
      <c r="AV6" s="95">
        <v>3.6167808219178084</v>
      </c>
      <c r="AW6" s="94">
        <v>0</v>
      </c>
      <c r="AX6" s="95">
        <v>0</v>
      </c>
      <c r="AY6" s="94">
        <v>303611</v>
      </c>
      <c r="AZ6" s="95">
        <v>103.9763698630137</v>
      </c>
      <c r="BA6" s="94">
        <v>401695</v>
      </c>
      <c r="BB6" s="95">
        <v>137.5667808219178</v>
      </c>
      <c r="BC6" s="94">
        <v>48638</v>
      </c>
      <c r="BD6" s="95">
        <v>16.656849315068492</v>
      </c>
      <c r="BE6" s="94">
        <v>2449</v>
      </c>
      <c r="BF6" s="95">
        <v>0.83869863013698631</v>
      </c>
      <c r="BG6" s="94">
        <v>0</v>
      </c>
      <c r="BH6" s="95">
        <v>0</v>
      </c>
      <c r="BI6" s="94">
        <v>19033</v>
      </c>
      <c r="BJ6" s="95">
        <v>6.5181506849315065</v>
      </c>
      <c r="BK6" s="94">
        <v>471815</v>
      </c>
      <c r="BL6" s="95">
        <v>161.58047945205479</v>
      </c>
      <c r="BM6" s="122">
        <v>1211615</v>
      </c>
      <c r="BN6" s="95">
        <v>414.93664383561645</v>
      </c>
      <c r="BO6" s="96">
        <f t="shared" si="0"/>
        <v>6.6000000000000003E-2</v>
      </c>
      <c r="BP6" s="97"/>
      <c r="BQ6" s="98"/>
      <c r="BR6" s="99"/>
      <c r="BS6" s="99"/>
      <c r="BT6" s="99"/>
      <c r="BU6" s="99"/>
      <c r="BV6" s="99"/>
      <c r="BW6" s="99"/>
      <c r="BX6" s="99"/>
      <c r="BY6" s="99"/>
      <c r="BZ6" s="99"/>
      <c r="CA6" s="99"/>
      <c r="CB6" s="99"/>
      <c r="CC6" s="99"/>
      <c r="CD6" s="99"/>
      <c r="CE6" s="99"/>
      <c r="CF6" s="99"/>
      <c r="CG6" s="99"/>
      <c r="CH6" s="99"/>
      <c r="CI6" s="99"/>
      <c r="CJ6" s="99"/>
    </row>
    <row r="7" spans="1:88" x14ac:dyDescent="0.25">
      <c r="A7" s="149" t="s">
        <v>587</v>
      </c>
      <c r="B7" s="148">
        <v>45838</v>
      </c>
      <c r="C7" s="149" t="s">
        <v>584</v>
      </c>
      <c r="D7" s="92">
        <v>8</v>
      </c>
      <c r="E7" s="92">
        <v>2920</v>
      </c>
      <c r="F7" s="92">
        <v>2843</v>
      </c>
      <c r="G7" s="93">
        <v>0.97363013698630141</v>
      </c>
      <c r="H7" s="92">
        <v>2843</v>
      </c>
      <c r="I7" s="92">
        <v>2843</v>
      </c>
      <c r="J7" s="93">
        <v>1</v>
      </c>
      <c r="K7" s="94">
        <v>12304</v>
      </c>
      <c r="L7" s="95">
        <v>4.3278227224762578</v>
      </c>
      <c r="M7" s="94">
        <v>2385</v>
      </c>
      <c r="N7" s="95">
        <v>0.83890256771016536</v>
      </c>
      <c r="O7" s="94">
        <v>182949</v>
      </c>
      <c r="P7" s="95">
        <v>64.350685895181144</v>
      </c>
      <c r="Q7" s="109">
        <v>197638</v>
      </c>
      <c r="R7" s="95">
        <v>69.517411185367564</v>
      </c>
      <c r="S7" s="94">
        <v>15901</v>
      </c>
      <c r="T7" s="95">
        <v>5.5930355258529723</v>
      </c>
      <c r="U7" s="94">
        <v>3083</v>
      </c>
      <c r="V7" s="95">
        <v>1.0844178684488217</v>
      </c>
      <c r="W7" s="94">
        <v>22412</v>
      </c>
      <c r="X7" s="95">
        <v>7.8832219486457964</v>
      </c>
      <c r="Y7" s="109">
        <v>41396</v>
      </c>
      <c r="Z7" s="95">
        <v>14.56067534294759</v>
      </c>
      <c r="AA7" s="94">
        <v>40887</v>
      </c>
      <c r="AB7" s="95">
        <v>14.381639113612382</v>
      </c>
      <c r="AC7" s="94">
        <v>1580</v>
      </c>
      <c r="AD7" s="95">
        <v>0.55575096728807594</v>
      </c>
      <c r="AE7" s="94">
        <v>0</v>
      </c>
      <c r="AF7" s="95">
        <v>0</v>
      </c>
      <c r="AG7" s="94">
        <v>77295</v>
      </c>
      <c r="AH7" s="95">
        <v>27.18782975729863</v>
      </c>
      <c r="AI7" s="94">
        <v>16705</v>
      </c>
      <c r="AJ7" s="95">
        <v>5.8758353851565248</v>
      </c>
      <c r="AK7" s="94">
        <v>136467</v>
      </c>
      <c r="AL7" s="95">
        <v>48.001055223355614</v>
      </c>
      <c r="AM7" s="94">
        <v>130794</v>
      </c>
      <c r="AN7" s="95">
        <v>46.005627857896592</v>
      </c>
      <c r="AO7" s="94">
        <v>25360</v>
      </c>
      <c r="AP7" s="95">
        <v>8.920154766092157</v>
      </c>
      <c r="AQ7" s="94">
        <v>42375</v>
      </c>
      <c r="AR7" s="95">
        <v>14.905029897995076</v>
      </c>
      <c r="AS7" s="94">
        <v>15551</v>
      </c>
      <c r="AT7" s="95">
        <v>5.4699261343651076</v>
      </c>
      <c r="AU7" s="94">
        <v>10072</v>
      </c>
      <c r="AV7" s="95">
        <v>3.542736545902216</v>
      </c>
      <c r="AW7" s="94">
        <v>0</v>
      </c>
      <c r="AX7" s="95">
        <v>0</v>
      </c>
      <c r="AY7" s="94">
        <v>224152</v>
      </c>
      <c r="AZ7" s="95">
        <v>78.843475202251156</v>
      </c>
      <c r="BA7" s="94">
        <v>473684</v>
      </c>
      <c r="BB7" s="95">
        <v>166.61413999296516</v>
      </c>
      <c r="BC7" s="94">
        <v>91844</v>
      </c>
      <c r="BD7" s="95">
        <v>32.305311290889904</v>
      </c>
      <c r="BE7" s="94">
        <v>559</v>
      </c>
      <c r="BF7" s="95">
        <v>0.19662328526204714</v>
      </c>
      <c r="BG7" s="94">
        <v>0</v>
      </c>
      <c r="BH7" s="95">
        <v>0</v>
      </c>
      <c r="BI7" s="94">
        <v>26843</v>
      </c>
      <c r="BJ7" s="95">
        <v>9.4417868448821665</v>
      </c>
      <c r="BK7" s="94">
        <v>592930</v>
      </c>
      <c r="BL7" s="95">
        <v>208.55786141399929</v>
      </c>
      <c r="BM7" s="122">
        <v>1192583</v>
      </c>
      <c r="BN7" s="95">
        <v>419.48047836792125</v>
      </c>
      <c r="BO7" s="96">
        <f t="shared" si="0"/>
        <v>8.7999999999999995E-2</v>
      </c>
      <c r="BP7" s="97"/>
      <c r="BQ7" s="98">
        <f>BN7*F7</f>
        <v>1192583</v>
      </c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99"/>
      <c r="CH7" s="99"/>
      <c r="CI7" s="99"/>
      <c r="CJ7" s="99"/>
    </row>
    <row r="8" spans="1:88" x14ac:dyDescent="0.25">
      <c r="A8" s="149" t="s">
        <v>588</v>
      </c>
      <c r="B8" s="148">
        <v>45838</v>
      </c>
      <c r="C8" s="149" t="s">
        <v>589</v>
      </c>
      <c r="D8" s="92">
        <v>45</v>
      </c>
      <c r="E8" s="92">
        <v>16425</v>
      </c>
      <c r="F8" s="92">
        <v>16133</v>
      </c>
      <c r="G8" s="93">
        <v>0.98222222222222222</v>
      </c>
      <c r="H8" s="92">
        <v>16133</v>
      </c>
      <c r="I8" s="92">
        <v>16133</v>
      </c>
      <c r="J8" s="93">
        <v>1</v>
      </c>
      <c r="K8" s="94">
        <v>160339</v>
      </c>
      <c r="L8" s="95">
        <v>9.9385731110146907</v>
      </c>
      <c r="M8" s="94">
        <v>37705</v>
      </c>
      <c r="N8" s="95">
        <v>2.3371350647740656</v>
      </c>
      <c r="O8" s="94">
        <v>527064</v>
      </c>
      <c r="P8" s="95">
        <v>32.669931196925553</v>
      </c>
      <c r="Q8" s="109">
        <v>725108</v>
      </c>
      <c r="R8" s="95">
        <v>44.945639372714311</v>
      </c>
      <c r="S8" s="94">
        <v>166684</v>
      </c>
      <c r="T8" s="95">
        <v>10.331866360875225</v>
      </c>
      <c r="U8" s="94">
        <v>39409</v>
      </c>
      <c r="V8" s="95">
        <v>2.4427570817578874</v>
      </c>
      <c r="W8" s="94">
        <v>141043</v>
      </c>
      <c r="X8" s="95">
        <v>8.7425153412260581</v>
      </c>
      <c r="Y8" s="109">
        <v>347136</v>
      </c>
      <c r="Z8" s="95">
        <v>21.517138783859171</v>
      </c>
      <c r="AA8" s="94">
        <v>124290</v>
      </c>
      <c r="AB8" s="95">
        <v>7.7040847951403952</v>
      </c>
      <c r="AC8" s="94">
        <v>0</v>
      </c>
      <c r="AD8" s="95">
        <v>0</v>
      </c>
      <c r="AE8" s="94">
        <v>0</v>
      </c>
      <c r="AF8" s="95">
        <v>0</v>
      </c>
      <c r="AG8" s="94">
        <v>115528</v>
      </c>
      <c r="AH8" s="95">
        <v>7.1609744002975271</v>
      </c>
      <c r="AI8" s="94">
        <v>168080</v>
      </c>
      <c r="AJ8" s="95">
        <v>10.418397074319717</v>
      </c>
      <c r="AK8" s="94">
        <v>407898</v>
      </c>
      <c r="AL8" s="95">
        <v>25.283456269757639</v>
      </c>
      <c r="AM8" s="94">
        <v>573092</v>
      </c>
      <c r="AN8" s="95">
        <v>35.522965350523769</v>
      </c>
      <c r="AO8" s="94">
        <v>135499</v>
      </c>
      <c r="AP8" s="95">
        <v>8.3988718775181308</v>
      </c>
      <c r="AQ8" s="94">
        <v>199706</v>
      </c>
      <c r="AR8" s="95">
        <v>12.378726833199034</v>
      </c>
      <c r="AS8" s="94">
        <v>87293</v>
      </c>
      <c r="AT8" s="95">
        <v>5.4108349346060871</v>
      </c>
      <c r="AU8" s="94">
        <v>9474</v>
      </c>
      <c r="AV8" s="95">
        <v>0.58724353808962992</v>
      </c>
      <c r="AW8" s="94">
        <v>49186</v>
      </c>
      <c r="AX8" s="95">
        <v>3.0487819996280914</v>
      </c>
      <c r="AY8" s="94">
        <v>1054250</v>
      </c>
      <c r="AZ8" s="95">
        <v>65.347424533564748</v>
      </c>
      <c r="BA8" s="94">
        <v>3210597</v>
      </c>
      <c r="BB8" s="95">
        <v>199.00805801772765</v>
      </c>
      <c r="BC8" s="94">
        <v>759542</v>
      </c>
      <c r="BD8" s="95">
        <v>47.080022314510629</v>
      </c>
      <c r="BE8" s="94">
        <v>121122</v>
      </c>
      <c r="BF8" s="95">
        <v>7.5077171015930082</v>
      </c>
      <c r="BG8" s="94">
        <v>1898</v>
      </c>
      <c r="BH8" s="95">
        <v>0.11764705882352941</v>
      </c>
      <c r="BI8" s="94">
        <v>155271</v>
      </c>
      <c r="BJ8" s="95">
        <v>9.6244343891402711</v>
      </c>
      <c r="BK8" s="94">
        <v>4248430</v>
      </c>
      <c r="BL8" s="95">
        <v>263.33787888179506</v>
      </c>
      <c r="BM8" s="122">
        <v>6782822</v>
      </c>
      <c r="BN8" s="95">
        <v>420.4315378416909</v>
      </c>
      <c r="BO8" s="96">
        <f t="shared" si="0"/>
        <v>0.111</v>
      </c>
      <c r="BP8" s="97"/>
      <c r="BQ8" s="98">
        <f>BN8*F8</f>
        <v>6782821.9999999991</v>
      </c>
      <c r="BR8" s="99"/>
      <c r="BS8" s="99"/>
      <c r="BT8" s="99"/>
      <c r="BU8" s="99"/>
      <c r="BV8" s="99"/>
      <c r="BW8" s="99"/>
      <c r="BX8" s="99"/>
      <c r="BY8" s="99"/>
      <c r="BZ8" s="99"/>
      <c r="CA8" s="99"/>
      <c r="CB8" s="99"/>
      <c r="CC8" s="99"/>
      <c r="CD8" s="99"/>
      <c r="CE8" s="99"/>
      <c r="CF8" s="99"/>
      <c r="CG8" s="99"/>
      <c r="CH8" s="99"/>
      <c r="CI8" s="99"/>
      <c r="CJ8" s="99"/>
    </row>
    <row r="9" spans="1:88" x14ac:dyDescent="0.25">
      <c r="A9" s="149" t="s">
        <v>134</v>
      </c>
      <c r="B9" s="148">
        <v>45838</v>
      </c>
      <c r="C9" s="149" t="s">
        <v>590</v>
      </c>
      <c r="D9" s="92">
        <v>8</v>
      </c>
      <c r="E9" s="92">
        <v>2920</v>
      </c>
      <c r="F9" s="92">
        <v>2909</v>
      </c>
      <c r="G9" s="93">
        <v>0.99623287671232874</v>
      </c>
      <c r="H9" s="92">
        <v>2909</v>
      </c>
      <c r="I9" s="92">
        <v>2909</v>
      </c>
      <c r="J9" s="93">
        <v>1</v>
      </c>
      <c r="K9" s="94">
        <v>76902</v>
      </c>
      <c r="L9" s="95">
        <v>26.435888621519421</v>
      </c>
      <c r="M9" s="94">
        <v>16640</v>
      </c>
      <c r="N9" s="95">
        <v>5.7201787555861117</v>
      </c>
      <c r="O9" s="94">
        <v>80157</v>
      </c>
      <c r="P9" s="95">
        <v>27.55482983843245</v>
      </c>
      <c r="Q9" s="109">
        <v>173699</v>
      </c>
      <c r="R9" s="95">
        <v>59.710897215537983</v>
      </c>
      <c r="S9" s="94">
        <v>0</v>
      </c>
      <c r="T9" s="95">
        <v>0</v>
      </c>
      <c r="U9" s="94">
        <v>0</v>
      </c>
      <c r="V9" s="95">
        <v>0</v>
      </c>
      <c r="W9" s="94">
        <v>34868</v>
      </c>
      <c r="X9" s="95">
        <v>11.986249570299071</v>
      </c>
      <c r="Y9" s="109">
        <v>34868</v>
      </c>
      <c r="Z9" s="95">
        <v>11.986249570299071</v>
      </c>
      <c r="AA9" s="94">
        <v>31793</v>
      </c>
      <c r="AB9" s="95">
        <v>10.92918528704022</v>
      </c>
      <c r="AC9" s="94">
        <v>0</v>
      </c>
      <c r="AD9" s="95">
        <v>0</v>
      </c>
      <c r="AE9" s="94">
        <v>1391</v>
      </c>
      <c r="AF9" s="95">
        <v>0.47817119284977655</v>
      </c>
      <c r="AG9" s="94">
        <v>-2598</v>
      </c>
      <c r="AH9" s="95">
        <v>-0.89309040907528359</v>
      </c>
      <c r="AI9" s="94">
        <v>54614</v>
      </c>
      <c r="AJ9" s="95">
        <v>18.774149192162255</v>
      </c>
      <c r="AK9" s="94">
        <v>85200</v>
      </c>
      <c r="AL9" s="95">
        <v>29.288415262976965</v>
      </c>
      <c r="AM9" s="94">
        <v>0</v>
      </c>
      <c r="AN9" s="95">
        <v>0</v>
      </c>
      <c r="AO9" s="94">
        <v>0</v>
      </c>
      <c r="AP9" s="95">
        <v>0</v>
      </c>
      <c r="AQ9" s="94">
        <v>35307</v>
      </c>
      <c r="AR9" s="95">
        <v>12.137160536266759</v>
      </c>
      <c r="AS9" s="94">
        <v>27773</v>
      </c>
      <c r="AT9" s="95">
        <v>9.5472671020969404</v>
      </c>
      <c r="AU9" s="94">
        <v>0</v>
      </c>
      <c r="AV9" s="95">
        <v>0</v>
      </c>
      <c r="AW9" s="94">
        <v>8923</v>
      </c>
      <c r="AX9" s="95">
        <v>3.0673771055345478</v>
      </c>
      <c r="AY9" s="94">
        <v>72003</v>
      </c>
      <c r="AZ9" s="95">
        <v>24.751804743898248</v>
      </c>
      <c r="BA9" s="94">
        <v>742427</v>
      </c>
      <c r="BB9" s="95">
        <v>255.21725678927467</v>
      </c>
      <c r="BC9" s="94">
        <v>128297</v>
      </c>
      <c r="BD9" s="95">
        <v>44.103471983499482</v>
      </c>
      <c r="BE9" s="94">
        <v>0</v>
      </c>
      <c r="BF9" s="95">
        <v>0</v>
      </c>
      <c r="BG9" s="94">
        <v>1973</v>
      </c>
      <c r="BH9" s="95">
        <v>0.67823994499828122</v>
      </c>
      <c r="BI9" s="94">
        <v>4844</v>
      </c>
      <c r="BJ9" s="95">
        <v>1.6651770367823995</v>
      </c>
      <c r="BK9" s="94">
        <v>877541</v>
      </c>
      <c r="BL9" s="95">
        <v>301.66414575455485</v>
      </c>
      <c r="BM9" s="122">
        <v>1243311</v>
      </c>
      <c r="BN9" s="95">
        <v>427.40151254726709</v>
      </c>
      <c r="BO9" s="96">
        <f t="shared" si="0"/>
        <v>0.13300000000000001</v>
      </c>
      <c r="BP9" s="97"/>
      <c r="BQ9" s="98">
        <f>BN9*F9</f>
        <v>1243311</v>
      </c>
      <c r="BR9" s="99"/>
      <c r="BS9" s="99"/>
      <c r="BT9" s="99"/>
      <c r="BU9" s="99"/>
      <c r="BV9" s="99"/>
      <c r="BW9" s="99"/>
      <c r="BX9" s="99"/>
      <c r="BY9" s="99"/>
      <c r="BZ9" s="99"/>
      <c r="CA9" s="99"/>
      <c r="CB9" s="99"/>
      <c r="CC9" s="99"/>
      <c r="CD9" s="99"/>
      <c r="CE9" s="99"/>
      <c r="CF9" s="99"/>
      <c r="CG9" s="99"/>
      <c r="CH9" s="99"/>
      <c r="CI9" s="99"/>
      <c r="CJ9" s="99"/>
    </row>
    <row r="10" spans="1:88" x14ac:dyDescent="0.25">
      <c r="A10" s="149" t="s">
        <v>591</v>
      </c>
      <c r="B10" s="148">
        <v>45838</v>
      </c>
      <c r="C10" s="149" t="s">
        <v>590</v>
      </c>
      <c r="D10" s="92">
        <v>24</v>
      </c>
      <c r="E10" s="92">
        <v>8760</v>
      </c>
      <c r="F10" s="92">
        <v>6416</v>
      </c>
      <c r="G10" s="93">
        <v>0.73242009132420094</v>
      </c>
      <c r="H10" s="92">
        <v>7008</v>
      </c>
      <c r="I10" s="92">
        <v>6416</v>
      </c>
      <c r="J10" s="93">
        <v>1</v>
      </c>
      <c r="K10" s="94">
        <v>30437</v>
      </c>
      <c r="L10" s="95">
        <v>4.3431792237442925</v>
      </c>
      <c r="M10" s="94">
        <v>33989</v>
      </c>
      <c r="N10" s="95">
        <v>4.8500285388127855</v>
      </c>
      <c r="O10" s="94">
        <v>263607</v>
      </c>
      <c r="P10" s="95">
        <v>37.615154109589042</v>
      </c>
      <c r="Q10" s="109">
        <v>328033</v>
      </c>
      <c r="R10" s="95">
        <v>46.808361872146122</v>
      </c>
      <c r="S10" s="94">
        <v>56060</v>
      </c>
      <c r="T10" s="95">
        <v>7.9994292237442925</v>
      </c>
      <c r="U10" s="94">
        <v>9849</v>
      </c>
      <c r="V10" s="95">
        <v>1.4053938356164384</v>
      </c>
      <c r="W10" s="94">
        <v>58315</v>
      </c>
      <c r="X10" s="95">
        <v>8.3212043378995428</v>
      </c>
      <c r="Y10" s="109">
        <v>124224</v>
      </c>
      <c r="Z10" s="95">
        <v>17.726027397260275</v>
      </c>
      <c r="AA10" s="94">
        <v>59499</v>
      </c>
      <c r="AB10" s="95">
        <v>8.4901541095890405</v>
      </c>
      <c r="AC10" s="94">
        <v>1593</v>
      </c>
      <c r="AD10" s="95">
        <v>0.22731164383561644</v>
      </c>
      <c r="AE10" s="94">
        <v>59636</v>
      </c>
      <c r="AF10" s="95">
        <v>8.5097031963470311</v>
      </c>
      <c r="AG10" s="94">
        <v>1670</v>
      </c>
      <c r="AH10" s="95">
        <v>0.23829908675799086</v>
      </c>
      <c r="AI10" s="94">
        <v>149629</v>
      </c>
      <c r="AJ10" s="95">
        <v>21.3511700913242</v>
      </c>
      <c r="AK10" s="94">
        <v>272027</v>
      </c>
      <c r="AL10" s="95">
        <v>38.816638127853878</v>
      </c>
      <c r="AM10" s="94">
        <v>0</v>
      </c>
      <c r="AN10" s="95">
        <v>0</v>
      </c>
      <c r="AO10" s="94">
        <v>0</v>
      </c>
      <c r="AP10" s="95">
        <v>0</v>
      </c>
      <c r="AQ10" s="94">
        <v>50713</v>
      </c>
      <c r="AR10" s="95">
        <v>7.2364440639269407</v>
      </c>
      <c r="AS10" s="94">
        <v>115819</v>
      </c>
      <c r="AT10" s="95">
        <v>16.526683789954337</v>
      </c>
      <c r="AU10" s="94">
        <v>0</v>
      </c>
      <c r="AV10" s="95">
        <v>0</v>
      </c>
      <c r="AW10" s="94">
        <v>6328</v>
      </c>
      <c r="AX10" s="95">
        <v>0.90296803652968038</v>
      </c>
      <c r="AY10" s="94">
        <v>172860</v>
      </c>
      <c r="AZ10" s="95">
        <v>24.666095890410961</v>
      </c>
      <c r="BA10" s="94">
        <v>1790606</v>
      </c>
      <c r="BB10" s="95">
        <v>255.50884703196348</v>
      </c>
      <c r="BC10" s="94">
        <v>314575</v>
      </c>
      <c r="BD10" s="95">
        <v>44.887985159817354</v>
      </c>
      <c r="BE10" s="94">
        <v>848</v>
      </c>
      <c r="BF10" s="95">
        <v>0.12100456621004566</v>
      </c>
      <c r="BG10" s="94">
        <v>3643</v>
      </c>
      <c r="BH10" s="95">
        <v>0.51983447488584478</v>
      </c>
      <c r="BI10" s="94">
        <v>2319</v>
      </c>
      <c r="BJ10" s="95">
        <v>0.33090753424657532</v>
      </c>
      <c r="BK10" s="94">
        <v>2111991</v>
      </c>
      <c r="BL10" s="95">
        <v>301.36857876712332</v>
      </c>
      <c r="BM10" s="122">
        <v>3009135</v>
      </c>
      <c r="BN10" s="95">
        <v>429.38570205479459</v>
      </c>
      <c r="BO10" s="96">
        <f t="shared" si="0"/>
        <v>0.155</v>
      </c>
      <c r="BP10" s="97"/>
      <c r="BQ10" s="98">
        <f>BN10*F10</f>
        <v>2754938.6643835623</v>
      </c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99"/>
      <c r="CG10" s="99"/>
      <c r="CH10" s="99"/>
      <c r="CI10" s="99"/>
      <c r="CJ10" s="99"/>
    </row>
    <row r="11" spans="1:88" x14ac:dyDescent="0.25">
      <c r="A11" s="149" t="s">
        <v>592</v>
      </c>
      <c r="B11" s="148">
        <v>45838</v>
      </c>
      <c r="C11" s="149" t="s">
        <v>593</v>
      </c>
      <c r="D11" s="92">
        <v>12</v>
      </c>
      <c r="E11" s="92">
        <v>4380</v>
      </c>
      <c r="F11" s="92">
        <v>4127</v>
      </c>
      <c r="G11" s="93">
        <v>0.94223744292237444</v>
      </c>
      <c r="H11" s="92">
        <v>4127</v>
      </c>
      <c r="I11" s="92">
        <v>4127</v>
      </c>
      <c r="J11" s="93">
        <v>1</v>
      </c>
      <c r="K11" s="94">
        <v>126390</v>
      </c>
      <c r="L11" s="95">
        <v>30.625151441725222</v>
      </c>
      <c r="M11" s="94">
        <v>26676</v>
      </c>
      <c r="N11" s="95">
        <v>6.4637751393263869</v>
      </c>
      <c r="O11" s="94">
        <v>94688</v>
      </c>
      <c r="P11" s="95">
        <v>22.943542524836442</v>
      </c>
      <c r="Q11" s="109">
        <v>247754</v>
      </c>
      <c r="R11" s="95">
        <v>60.032469105888055</v>
      </c>
      <c r="S11" s="94">
        <v>13563</v>
      </c>
      <c r="T11" s="95">
        <v>3.2864065907438818</v>
      </c>
      <c r="U11" s="94">
        <v>2863</v>
      </c>
      <c r="V11" s="95">
        <v>0.69372425490671186</v>
      </c>
      <c r="W11" s="94">
        <v>90485</v>
      </c>
      <c r="X11" s="95">
        <v>21.925127211049187</v>
      </c>
      <c r="Y11" s="109">
        <v>106911</v>
      </c>
      <c r="Z11" s="95">
        <v>25.905258056699779</v>
      </c>
      <c r="AA11" s="94">
        <v>16277</v>
      </c>
      <c r="AB11" s="95">
        <v>3.9440271383571601</v>
      </c>
      <c r="AC11" s="94">
        <v>0</v>
      </c>
      <c r="AD11" s="95">
        <v>0</v>
      </c>
      <c r="AE11" s="94">
        <v>-69151</v>
      </c>
      <c r="AF11" s="95">
        <v>-16.755754785558516</v>
      </c>
      <c r="AG11" s="94">
        <v>3493</v>
      </c>
      <c r="AH11" s="95">
        <v>0.84637751393263871</v>
      </c>
      <c r="AI11" s="94">
        <v>26389</v>
      </c>
      <c r="AJ11" s="95">
        <v>6.3942330991034648</v>
      </c>
      <c r="AK11" s="94">
        <v>-22992</v>
      </c>
      <c r="AL11" s="95">
        <v>-5.5711170341652512</v>
      </c>
      <c r="AM11" s="94">
        <v>58316</v>
      </c>
      <c r="AN11" s="95">
        <v>14.130361037072934</v>
      </c>
      <c r="AO11" s="94">
        <v>12308</v>
      </c>
      <c r="AP11" s="95">
        <v>2.9823116064938211</v>
      </c>
      <c r="AQ11" s="94">
        <v>60041</v>
      </c>
      <c r="AR11" s="95">
        <v>14.548340198691543</v>
      </c>
      <c r="AS11" s="94">
        <v>20687</v>
      </c>
      <c r="AT11" s="95">
        <v>5.0125999515386477</v>
      </c>
      <c r="AU11" s="94">
        <v>0</v>
      </c>
      <c r="AV11" s="95">
        <v>0</v>
      </c>
      <c r="AW11" s="94">
        <v>20</v>
      </c>
      <c r="AX11" s="95">
        <v>4.8461352071722799E-3</v>
      </c>
      <c r="AY11" s="94">
        <v>151372</v>
      </c>
      <c r="AZ11" s="95">
        <v>36.678458929004115</v>
      </c>
      <c r="BA11" s="94">
        <v>1082103</v>
      </c>
      <c r="BB11" s="95">
        <v>262.20087230433728</v>
      </c>
      <c r="BC11" s="94">
        <v>228384</v>
      </c>
      <c r="BD11" s="95">
        <v>55.338987157741698</v>
      </c>
      <c r="BE11" s="94">
        <v>0</v>
      </c>
      <c r="BF11" s="95">
        <v>0</v>
      </c>
      <c r="BG11" s="94">
        <v>22512</v>
      </c>
      <c r="BH11" s="95">
        <v>5.4548097891931189</v>
      </c>
      <c r="BI11" s="94">
        <v>5633</v>
      </c>
      <c r="BJ11" s="95">
        <v>1.3649139811000728</v>
      </c>
      <c r="BK11" s="94">
        <v>1338632</v>
      </c>
      <c r="BL11" s="95">
        <v>324.35958323237219</v>
      </c>
      <c r="BM11" s="122">
        <v>1821677</v>
      </c>
      <c r="BN11" s="95">
        <v>441.40465228979889</v>
      </c>
      <c r="BO11" s="96">
        <f t="shared" si="0"/>
        <v>0.17699999999999999</v>
      </c>
      <c r="BP11" s="97"/>
      <c r="BQ11" s="98"/>
      <c r="BR11" s="99"/>
      <c r="BS11" s="99"/>
      <c r="BT11" s="99"/>
      <c r="BU11" s="99"/>
      <c r="BV11" s="99"/>
      <c r="BW11" s="99"/>
      <c r="BX11" s="99"/>
      <c r="BY11" s="99"/>
      <c r="BZ11" s="99"/>
      <c r="CA11" s="99"/>
      <c r="CB11" s="99"/>
      <c r="CC11" s="99"/>
      <c r="CD11" s="99"/>
      <c r="CE11" s="99"/>
      <c r="CF11" s="99"/>
      <c r="CG11" s="99"/>
      <c r="CH11" s="99"/>
      <c r="CI11" s="99"/>
      <c r="CJ11" s="99"/>
    </row>
    <row r="12" spans="1:88" x14ac:dyDescent="0.25">
      <c r="A12" s="149" t="s">
        <v>133</v>
      </c>
      <c r="B12" s="148">
        <v>45838</v>
      </c>
      <c r="C12" s="149" t="s">
        <v>590</v>
      </c>
      <c r="D12" s="92">
        <v>24</v>
      </c>
      <c r="E12" s="92">
        <v>8760</v>
      </c>
      <c r="F12" s="92">
        <v>8751</v>
      </c>
      <c r="G12" s="93">
        <v>0.99897260273972599</v>
      </c>
      <c r="H12" s="92">
        <v>8751</v>
      </c>
      <c r="I12" s="92">
        <v>8751</v>
      </c>
      <c r="J12" s="93">
        <v>1</v>
      </c>
      <c r="K12" s="94">
        <v>243595</v>
      </c>
      <c r="L12" s="95">
        <v>27.836247286024456</v>
      </c>
      <c r="M12" s="94">
        <v>52711</v>
      </c>
      <c r="N12" s="95">
        <v>6.0234258941835215</v>
      </c>
      <c r="O12" s="94">
        <v>210708</v>
      </c>
      <c r="P12" s="95">
        <v>24.078162495714775</v>
      </c>
      <c r="Q12" s="109">
        <v>507014</v>
      </c>
      <c r="R12" s="95">
        <v>57.937835675922756</v>
      </c>
      <c r="S12" s="94">
        <v>0</v>
      </c>
      <c r="T12" s="95">
        <v>0</v>
      </c>
      <c r="U12" s="94">
        <v>0</v>
      </c>
      <c r="V12" s="95">
        <v>0</v>
      </c>
      <c r="W12" s="94">
        <v>140746</v>
      </c>
      <c r="X12" s="95">
        <v>16.08341903782425</v>
      </c>
      <c r="Y12" s="109">
        <v>140746</v>
      </c>
      <c r="Z12" s="95">
        <v>16.08341903782425</v>
      </c>
      <c r="AA12" s="94">
        <v>130217</v>
      </c>
      <c r="AB12" s="95">
        <v>14.880242258027653</v>
      </c>
      <c r="AC12" s="94">
        <v>14772</v>
      </c>
      <c r="AD12" s="95">
        <v>1.6880356530682208</v>
      </c>
      <c r="AE12" s="94">
        <v>90620</v>
      </c>
      <c r="AF12" s="95">
        <v>10.355387955662209</v>
      </c>
      <c r="AG12" s="94">
        <v>-8230</v>
      </c>
      <c r="AH12" s="95">
        <v>-0.94046394697748825</v>
      </c>
      <c r="AI12" s="94">
        <v>155726</v>
      </c>
      <c r="AJ12" s="95">
        <v>17.795223403039653</v>
      </c>
      <c r="AK12" s="94">
        <v>383105</v>
      </c>
      <c r="AL12" s="95">
        <v>43.778425322820247</v>
      </c>
      <c r="AM12" s="94">
        <v>0</v>
      </c>
      <c r="AN12" s="95">
        <v>0</v>
      </c>
      <c r="AO12" s="94">
        <v>0</v>
      </c>
      <c r="AP12" s="95">
        <v>0</v>
      </c>
      <c r="AQ12" s="94">
        <v>98364</v>
      </c>
      <c r="AR12" s="95">
        <v>11.240315392526568</v>
      </c>
      <c r="AS12" s="94">
        <v>49957</v>
      </c>
      <c r="AT12" s="95">
        <v>5.708719003542452</v>
      </c>
      <c r="AU12" s="94">
        <v>0</v>
      </c>
      <c r="AV12" s="95">
        <v>0</v>
      </c>
      <c r="AW12" s="94">
        <v>8960</v>
      </c>
      <c r="AX12" s="95">
        <v>1.023882984801737</v>
      </c>
      <c r="AY12" s="94">
        <v>157281</v>
      </c>
      <c r="AZ12" s="95">
        <v>17.972917380870758</v>
      </c>
      <c r="BA12" s="94">
        <v>2343357</v>
      </c>
      <c r="BB12" s="95">
        <v>267.78162495714776</v>
      </c>
      <c r="BC12" s="94">
        <v>359934</v>
      </c>
      <c r="BD12" s="95">
        <v>41.130613644154955</v>
      </c>
      <c r="BE12" s="94">
        <v>0</v>
      </c>
      <c r="BF12" s="95">
        <v>0</v>
      </c>
      <c r="BG12" s="94">
        <v>3161</v>
      </c>
      <c r="BH12" s="95">
        <v>0.36121586104445208</v>
      </c>
      <c r="BI12" s="94">
        <v>3861</v>
      </c>
      <c r="BJ12" s="95">
        <v>0.44120671923208776</v>
      </c>
      <c r="BK12" s="94">
        <v>2710313</v>
      </c>
      <c r="BL12" s="95">
        <v>309.71466118157923</v>
      </c>
      <c r="BM12" s="122">
        <v>3898459</v>
      </c>
      <c r="BN12" s="95">
        <v>445.48725859901725</v>
      </c>
      <c r="BO12" s="96">
        <f t="shared" si="0"/>
        <v>0.2</v>
      </c>
      <c r="BP12" s="97"/>
      <c r="BQ12" s="98"/>
      <c r="BR12" s="99"/>
      <c r="BS12" s="99"/>
      <c r="BT12" s="99"/>
      <c r="BU12" s="99"/>
      <c r="BV12" s="99"/>
      <c r="BW12" s="99"/>
      <c r="BX12" s="99"/>
      <c r="BY12" s="99"/>
      <c r="BZ12" s="99"/>
      <c r="CA12" s="99"/>
      <c r="CB12" s="99"/>
      <c r="CC12" s="99"/>
      <c r="CD12" s="99"/>
      <c r="CE12" s="99"/>
      <c r="CF12" s="99"/>
      <c r="CG12" s="99"/>
      <c r="CH12" s="99"/>
      <c r="CI12" s="99"/>
      <c r="CJ12" s="99"/>
    </row>
    <row r="13" spans="1:88" x14ac:dyDescent="0.25">
      <c r="A13" s="149" t="s">
        <v>187</v>
      </c>
      <c r="B13" s="148">
        <v>45838</v>
      </c>
      <c r="C13" s="149" t="s">
        <v>594</v>
      </c>
      <c r="D13" s="92">
        <v>60</v>
      </c>
      <c r="E13" s="92">
        <v>21900</v>
      </c>
      <c r="F13" s="92">
        <v>20509</v>
      </c>
      <c r="G13" s="93">
        <v>0.93648401826484018</v>
      </c>
      <c r="H13" s="92">
        <v>20509</v>
      </c>
      <c r="I13" s="92">
        <v>20509</v>
      </c>
      <c r="J13" s="93">
        <v>1</v>
      </c>
      <c r="K13" s="94">
        <v>228422</v>
      </c>
      <c r="L13" s="95">
        <v>11.137646886732654</v>
      </c>
      <c r="M13" s="94">
        <v>67321</v>
      </c>
      <c r="N13" s="95">
        <v>3.282510117509386</v>
      </c>
      <c r="O13" s="94">
        <v>799725</v>
      </c>
      <c r="P13" s="95">
        <v>38.99385635574626</v>
      </c>
      <c r="Q13" s="109">
        <v>1095468</v>
      </c>
      <c r="R13" s="95">
        <v>53.414013359988303</v>
      </c>
      <c r="S13" s="94">
        <v>358963</v>
      </c>
      <c r="T13" s="95">
        <v>17.502706129016531</v>
      </c>
      <c r="U13" s="94">
        <v>105796</v>
      </c>
      <c r="V13" s="95">
        <v>5.1585157735628258</v>
      </c>
      <c r="W13" s="94">
        <v>191726</v>
      </c>
      <c r="X13" s="95">
        <v>9.3483836364522901</v>
      </c>
      <c r="Y13" s="109">
        <v>656485</v>
      </c>
      <c r="Z13" s="95">
        <v>32.009605539031647</v>
      </c>
      <c r="AA13" s="94">
        <v>204532</v>
      </c>
      <c r="AB13" s="95">
        <v>9.9727924325905697</v>
      </c>
      <c r="AC13" s="94">
        <v>0</v>
      </c>
      <c r="AD13" s="95">
        <v>0</v>
      </c>
      <c r="AE13" s="94">
        <v>0</v>
      </c>
      <c r="AF13" s="95">
        <v>0</v>
      </c>
      <c r="AG13" s="94">
        <v>0</v>
      </c>
      <c r="AH13" s="95">
        <v>0</v>
      </c>
      <c r="AI13" s="94">
        <v>119258</v>
      </c>
      <c r="AJ13" s="95">
        <v>5.8149105270856696</v>
      </c>
      <c r="AK13" s="94">
        <v>323790</v>
      </c>
      <c r="AL13" s="95">
        <v>15.787702959676238</v>
      </c>
      <c r="AM13" s="94">
        <v>506376</v>
      </c>
      <c r="AN13" s="95">
        <v>24.690428592325322</v>
      </c>
      <c r="AO13" s="94">
        <v>149242</v>
      </c>
      <c r="AP13" s="95">
        <v>7.2769028231508122</v>
      </c>
      <c r="AQ13" s="94">
        <v>247105</v>
      </c>
      <c r="AR13" s="95">
        <v>12.04861280413477</v>
      </c>
      <c r="AS13" s="94">
        <v>175584</v>
      </c>
      <c r="AT13" s="95">
        <v>8.5613145448339747</v>
      </c>
      <c r="AU13" s="94">
        <v>0</v>
      </c>
      <c r="AV13" s="95">
        <v>0</v>
      </c>
      <c r="AW13" s="94">
        <v>5475</v>
      </c>
      <c r="AX13" s="95">
        <v>0.26695597054951486</v>
      </c>
      <c r="AY13" s="94">
        <v>1083782</v>
      </c>
      <c r="AZ13" s="95">
        <v>52.844214734994395</v>
      </c>
      <c r="BA13" s="94">
        <v>3249555</v>
      </c>
      <c r="BB13" s="95">
        <v>158.44531669023357</v>
      </c>
      <c r="BC13" s="94">
        <v>957724</v>
      </c>
      <c r="BD13" s="95">
        <v>46.697742454532154</v>
      </c>
      <c r="BE13" s="94">
        <v>988566</v>
      </c>
      <c r="BF13" s="95">
        <v>48.2015700424204</v>
      </c>
      <c r="BG13" s="94">
        <v>0</v>
      </c>
      <c r="BH13" s="95">
        <v>0</v>
      </c>
      <c r="BI13" s="94">
        <v>809749</v>
      </c>
      <c r="BJ13" s="95">
        <v>39.482617387488418</v>
      </c>
      <c r="BK13" s="94">
        <v>6005594</v>
      </c>
      <c r="BL13" s="95">
        <v>292.82724657467452</v>
      </c>
      <c r="BM13" s="122">
        <v>9165119</v>
      </c>
      <c r="BN13" s="95">
        <v>446.88278316836511</v>
      </c>
      <c r="BO13" s="96">
        <f t="shared" si="0"/>
        <v>0.222</v>
      </c>
      <c r="BP13" s="97"/>
      <c r="BQ13" s="98">
        <f>BN13*F13</f>
        <v>9165119</v>
      </c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99"/>
      <c r="CG13" s="99"/>
      <c r="CH13" s="99"/>
      <c r="CI13" s="99"/>
      <c r="CJ13" s="99"/>
    </row>
    <row r="14" spans="1:88" x14ac:dyDescent="0.25">
      <c r="A14" s="149" t="s">
        <v>595</v>
      </c>
      <c r="B14" s="148">
        <v>45838</v>
      </c>
      <c r="C14" s="149" t="s">
        <v>596</v>
      </c>
      <c r="D14" s="92">
        <v>8</v>
      </c>
      <c r="E14" s="92">
        <v>2920</v>
      </c>
      <c r="F14" s="92">
        <v>2792</v>
      </c>
      <c r="G14" s="93">
        <v>0.95616438356164379</v>
      </c>
      <c r="H14" s="92">
        <v>2792</v>
      </c>
      <c r="I14" s="92">
        <v>2792</v>
      </c>
      <c r="J14" s="93">
        <v>1</v>
      </c>
      <c r="K14" s="94">
        <v>13400</v>
      </c>
      <c r="L14" s="95">
        <v>4.7994269340974212</v>
      </c>
      <c r="M14" s="94">
        <v>2675</v>
      </c>
      <c r="N14" s="95">
        <v>0.95809455587392545</v>
      </c>
      <c r="O14" s="94">
        <v>198556</v>
      </c>
      <c r="P14" s="95">
        <v>71.116045845272211</v>
      </c>
      <c r="Q14" s="109">
        <v>214631</v>
      </c>
      <c r="R14" s="95">
        <v>76.873567335243564</v>
      </c>
      <c r="S14" s="94">
        <v>17585</v>
      </c>
      <c r="T14" s="95">
        <v>6.2983524355300862</v>
      </c>
      <c r="U14" s="94">
        <v>3510</v>
      </c>
      <c r="V14" s="95">
        <v>1.2571633237822351</v>
      </c>
      <c r="W14" s="94">
        <v>17036</v>
      </c>
      <c r="X14" s="95">
        <v>6.1017191977077365</v>
      </c>
      <c r="Y14" s="109">
        <v>38131</v>
      </c>
      <c r="Z14" s="95">
        <v>13.657234957020059</v>
      </c>
      <c r="AA14" s="94">
        <v>64794</v>
      </c>
      <c r="AB14" s="95">
        <v>23.20702005730659</v>
      </c>
      <c r="AC14" s="94">
        <v>10393</v>
      </c>
      <c r="AD14" s="95">
        <v>3.7224212034383952</v>
      </c>
      <c r="AE14" s="94">
        <v>9783</v>
      </c>
      <c r="AF14" s="95">
        <v>3.5039398280802292</v>
      </c>
      <c r="AG14" s="94">
        <v>82452</v>
      </c>
      <c r="AH14" s="95">
        <v>29.531518624641834</v>
      </c>
      <c r="AI14" s="94">
        <v>25606</v>
      </c>
      <c r="AJ14" s="95">
        <v>9.1712034383954162</v>
      </c>
      <c r="AK14" s="94">
        <v>193028</v>
      </c>
      <c r="AL14" s="95">
        <v>69.136103151862457</v>
      </c>
      <c r="AM14" s="94">
        <v>47751</v>
      </c>
      <c r="AN14" s="95">
        <v>17.102793696275072</v>
      </c>
      <c r="AO14" s="94">
        <v>9533</v>
      </c>
      <c r="AP14" s="95">
        <v>3.4143982808022924</v>
      </c>
      <c r="AQ14" s="94">
        <v>54163</v>
      </c>
      <c r="AR14" s="95">
        <v>19.3993553008596</v>
      </c>
      <c r="AS14" s="94">
        <v>22243</v>
      </c>
      <c r="AT14" s="95">
        <v>7.9666905444126073</v>
      </c>
      <c r="AU14" s="94">
        <v>6113</v>
      </c>
      <c r="AV14" s="95">
        <v>2.1894699140401146</v>
      </c>
      <c r="AW14" s="94">
        <v>0</v>
      </c>
      <c r="AX14" s="95">
        <v>0</v>
      </c>
      <c r="AY14" s="94">
        <v>139803</v>
      </c>
      <c r="AZ14" s="95">
        <v>50.072707736389688</v>
      </c>
      <c r="BA14" s="94">
        <v>549213</v>
      </c>
      <c r="BB14" s="95">
        <v>196.70952722063038</v>
      </c>
      <c r="BC14" s="94">
        <v>109639</v>
      </c>
      <c r="BD14" s="95">
        <v>39.268982808022926</v>
      </c>
      <c r="BE14" s="94">
        <v>1697</v>
      </c>
      <c r="BF14" s="95">
        <v>0.60780802292263614</v>
      </c>
      <c r="BG14" s="94">
        <v>0</v>
      </c>
      <c r="BH14" s="95">
        <v>0</v>
      </c>
      <c r="BI14" s="94">
        <v>13688</v>
      </c>
      <c r="BJ14" s="95">
        <v>4.9025787965616043</v>
      </c>
      <c r="BK14" s="94">
        <v>674237</v>
      </c>
      <c r="BL14" s="95">
        <v>241.48889684813753</v>
      </c>
      <c r="BM14" s="122">
        <v>1259830</v>
      </c>
      <c r="BN14" s="95">
        <v>451.22851002865332</v>
      </c>
      <c r="BO14" s="96">
        <f t="shared" si="0"/>
        <v>0.24399999999999999</v>
      </c>
      <c r="BP14" s="97"/>
      <c r="BQ14" s="98">
        <f>BN14*F14</f>
        <v>1259830</v>
      </c>
      <c r="BR14" s="99"/>
      <c r="BS14" s="99"/>
      <c r="BT14" s="99"/>
      <c r="BU14" s="99"/>
      <c r="BV14" s="99"/>
      <c r="BW14" s="99"/>
      <c r="BX14" s="99"/>
      <c r="BY14" s="99"/>
      <c r="BZ14" s="99"/>
      <c r="CA14" s="99"/>
      <c r="CB14" s="99"/>
      <c r="CC14" s="99"/>
      <c r="CD14" s="99"/>
      <c r="CE14" s="99"/>
      <c r="CF14" s="99"/>
      <c r="CG14" s="99"/>
      <c r="CH14" s="99"/>
      <c r="CI14" s="99"/>
      <c r="CJ14" s="99"/>
    </row>
    <row r="15" spans="1:88" x14ac:dyDescent="0.25">
      <c r="A15" s="149" t="s">
        <v>597</v>
      </c>
      <c r="B15" s="148">
        <v>45838</v>
      </c>
      <c r="C15" s="149" t="s">
        <v>593</v>
      </c>
      <c r="D15" s="92">
        <v>46</v>
      </c>
      <c r="E15" s="92">
        <v>16790</v>
      </c>
      <c r="F15" s="92">
        <v>14931</v>
      </c>
      <c r="G15" s="93">
        <v>0.88927933293627159</v>
      </c>
      <c r="H15" s="92">
        <v>14931</v>
      </c>
      <c r="I15" s="92">
        <v>14931</v>
      </c>
      <c r="J15" s="93">
        <v>1</v>
      </c>
      <c r="K15" s="94">
        <v>457264</v>
      </c>
      <c r="L15" s="95">
        <v>30.625142321344853</v>
      </c>
      <c r="M15" s="94">
        <v>94957</v>
      </c>
      <c r="N15" s="95">
        <v>6.3597213850378411</v>
      </c>
      <c r="O15" s="94">
        <v>321043</v>
      </c>
      <c r="P15" s="95">
        <v>21.501774830888756</v>
      </c>
      <c r="Q15" s="109">
        <v>873264</v>
      </c>
      <c r="R15" s="95">
        <v>58.486638537271453</v>
      </c>
      <c r="S15" s="94">
        <v>48430</v>
      </c>
      <c r="T15" s="95">
        <v>3.2435871676378007</v>
      </c>
      <c r="U15" s="94">
        <v>10057</v>
      </c>
      <c r="V15" s="95">
        <v>0.67356506597012922</v>
      </c>
      <c r="W15" s="94">
        <v>376233</v>
      </c>
      <c r="X15" s="95">
        <v>25.198111312035362</v>
      </c>
      <c r="Y15" s="109">
        <v>434720</v>
      </c>
      <c r="Z15" s="95">
        <v>29.115263545643295</v>
      </c>
      <c r="AA15" s="94">
        <v>59726</v>
      </c>
      <c r="AB15" s="95">
        <v>4.0001339495010377</v>
      </c>
      <c r="AC15" s="94">
        <v>0</v>
      </c>
      <c r="AD15" s="95">
        <v>0</v>
      </c>
      <c r="AE15" s="94">
        <v>9870</v>
      </c>
      <c r="AF15" s="95">
        <v>0.66104078762306606</v>
      </c>
      <c r="AG15" s="94">
        <v>6836</v>
      </c>
      <c r="AH15" s="95">
        <v>0.45783939454825529</v>
      </c>
      <c r="AI15" s="94">
        <v>50363</v>
      </c>
      <c r="AJ15" s="95">
        <v>3.3730493603911325</v>
      </c>
      <c r="AK15" s="94">
        <v>126795</v>
      </c>
      <c r="AL15" s="95">
        <v>8.4920634920634903</v>
      </c>
      <c r="AM15" s="94">
        <v>250199</v>
      </c>
      <c r="AN15" s="95">
        <v>16.757015605116869</v>
      </c>
      <c r="AO15" s="94">
        <v>51957</v>
      </c>
      <c r="AP15" s="95">
        <v>3.4798071127185053</v>
      </c>
      <c r="AQ15" s="94">
        <v>218144</v>
      </c>
      <c r="AR15" s="95">
        <v>14.610139977228584</v>
      </c>
      <c r="AS15" s="94">
        <v>71251</v>
      </c>
      <c r="AT15" s="95">
        <v>4.7720179492331392</v>
      </c>
      <c r="AU15" s="94">
        <v>0</v>
      </c>
      <c r="AV15" s="95">
        <v>0</v>
      </c>
      <c r="AW15" s="94">
        <v>86</v>
      </c>
      <c r="AX15" s="95">
        <v>5.7598285446386708E-3</v>
      </c>
      <c r="AY15" s="94">
        <v>591637</v>
      </c>
      <c r="AZ15" s="95">
        <v>39.624740472841737</v>
      </c>
      <c r="BA15" s="94">
        <v>3879433</v>
      </c>
      <c r="BB15" s="95">
        <v>259.82405733038644</v>
      </c>
      <c r="BC15" s="94">
        <v>805614</v>
      </c>
      <c r="BD15" s="95">
        <v>53.955796664657427</v>
      </c>
      <c r="BE15" s="94">
        <v>0</v>
      </c>
      <c r="BF15" s="95">
        <v>0</v>
      </c>
      <c r="BG15" s="94">
        <v>78726</v>
      </c>
      <c r="BH15" s="95">
        <v>5.2726542093630702</v>
      </c>
      <c r="BI15" s="94">
        <v>18774</v>
      </c>
      <c r="BJ15" s="95">
        <v>1.2573839662447257</v>
      </c>
      <c r="BK15" s="94">
        <v>4782547</v>
      </c>
      <c r="BL15" s="95">
        <v>320.30989217065166</v>
      </c>
      <c r="BM15" s="122">
        <v>6808963</v>
      </c>
      <c r="BN15" s="95">
        <v>456.02859821847164</v>
      </c>
      <c r="BO15" s="96">
        <f t="shared" si="0"/>
        <v>0.26600000000000001</v>
      </c>
      <c r="BP15" s="97"/>
      <c r="BQ15" s="98"/>
      <c r="BR15" s="99"/>
      <c r="BS15" s="99"/>
      <c r="BT15" s="99"/>
      <c r="BU15" s="99"/>
      <c r="BV15" s="99"/>
      <c r="BW15" s="99"/>
      <c r="BX15" s="99"/>
      <c r="BY15" s="99"/>
      <c r="BZ15" s="99"/>
      <c r="CA15" s="99"/>
      <c r="CB15" s="99"/>
      <c r="CC15" s="99"/>
      <c r="CD15" s="99"/>
      <c r="CE15" s="99"/>
      <c r="CF15" s="99"/>
      <c r="CG15" s="99"/>
      <c r="CH15" s="99"/>
      <c r="CI15" s="99"/>
      <c r="CJ15" s="99"/>
    </row>
    <row r="16" spans="1:88" x14ac:dyDescent="0.25">
      <c r="A16" s="149" t="s">
        <v>598</v>
      </c>
      <c r="B16" s="148">
        <v>45838</v>
      </c>
      <c r="C16" s="149" t="s">
        <v>108</v>
      </c>
      <c r="D16" s="92">
        <v>7</v>
      </c>
      <c r="E16" s="92">
        <v>2555</v>
      </c>
      <c r="F16" s="92">
        <v>2108</v>
      </c>
      <c r="G16" s="93">
        <v>0.82504892367906069</v>
      </c>
      <c r="H16" s="92">
        <v>2108</v>
      </c>
      <c r="I16" s="92">
        <v>2108</v>
      </c>
      <c r="J16" s="93">
        <v>1</v>
      </c>
      <c r="K16" s="94">
        <v>64558</v>
      </c>
      <c r="L16" s="95">
        <v>30.625237191650854</v>
      </c>
      <c r="M16" s="94">
        <v>13191</v>
      </c>
      <c r="N16" s="95">
        <v>6.2575901328273247</v>
      </c>
      <c r="O16" s="94">
        <v>55235</v>
      </c>
      <c r="P16" s="95">
        <v>26.202561669829223</v>
      </c>
      <c r="Q16" s="109">
        <v>132984</v>
      </c>
      <c r="R16" s="95">
        <v>63.085388994307401</v>
      </c>
      <c r="S16" s="94">
        <v>15767</v>
      </c>
      <c r="T16" s="95">
        <v>7.4796015180265654</v>
      </c>
      <c r="U16" s="94">
        <v>3222</v>
      </c>
      <c r="V16" s="95">
        <v>1.5284629981024669</v>
      </c>
      <c r="W16" s="94">
        <v>43053</v>
      </c>
      <c r="X16" s="95">
        <v>20.423624288425046</v>
      </c>
      <c r="Y16" s="109">
        <v>62042</v>
      </c>
      <c r="Z16" s="95">
        <v>29.431688804554078</v>
      </c>
      <c r="AA16" s="94">
        <v>13946</v>
      </c>
      <c r="AB16" s="95">
        <v>6.6157495256166987</v>
      </c>
      <c r="AC16" s="94">
        <v>0</v>
      </c>
      <c r="AD16" s="95">
        <v>0</v>
      </c>
      <c r="AE16" s="94">
        <v>1394</v>
      </c>
      <c r="AF16" s="95">
        <v>0.66129032258064513</v>
      </c>
      <c r="AG16" s="94">
        <v>4371</v>
      </c>
      <c r="AH16" s="95">
        <v>2.0735294117647061</v>
      </c>
      <c r="AI16" s="94">
        <v>11599</v>
      </c>
      <c r="AJ16" s="95">
        <v>5.5023719165085385</v>
      </c>
      <c r="AK16" s="94">
        <v>31310</v>
      </c>
      <c r="AL16" s="95">
        <v>14.852941176470591</v>
      </c>
      <c r="AM16" s="94">
        <v>0</v>
      </c>
      <c r="AN16" s="95">
        <v>0</v>
      </c>
      <c r="AO16" s="94">
        <v>0</v>
      </c>
      <c r="AP16" s="95">
        <v>0</v>
      </c>
      <c r="AQ16" s="94">
        <v>24019</v>
      </c>
      <c r="AR16" s="95">
        <v>11.394212523719165</v>
      </c>
      <c r="AS16" s="94">
        <v>13649</v>
      </c>
      <c r="AT16" s="95">
        <v>6.4748576850094874</v>
      </c>
      <c r="AU16" s="94">
        <v>0</v>
      </c>
      <c r="AV16" s="95">
        <v>0</v>
      </c>
      <c r="AW16" s="94">
        <v>0</v>
      </c>
      <c r="AX16" s="95">
        <v>0</v>
      </c>
      <c r="AY16" s="94">
        <v>37668</v>
      </c>
      <c r="AZ16" s="95">
        <v>17.869070208728651</v>
      </c>
      <c r="BA16" s="94">
        <v>570444</v>
      </c>
      <c r="BB16" s="95">
        <v>270.6091081593928</v>
      </c>
      <c r="BC16" s="94">
        <v>116560</v>
      </c>
      <c r="BD16" s="95">
        <v>55.294117647058826</v>
      </c>
      <c r="BE16" s="94">
        <v>0</v>
      </c>
      <c r="BF16" s="95">
        <v>0</v>
      </c>
      <c r="BG16" s="94">
        <v>9762</v>
      </c>
      <c r="BH16" s="95">
        <v>4.6309297912713472</v>
      </c>
      <c r="BI16" s="94">
        <v>1019</v>
      </c>
      <c r="BJ16" s="95">
        <v>0.48339658444022771</v>
      </c>
      <c r="BK16" s="94">
        <v>697785</v>
      </c>
      <c r="BL16" s="95">
        <v>331.01755218216323</v>
      </c>
      <c r="BM16" s="122">
        <v>961789</v>
      </c>
      <c r="BN16" s="95">
        <v>456.25664136622396</v>
      </c>
      <c r="BO16" s="96">
        <f t="shared" si="0"/>
        <v>0.28799999999999998</v>
      </c>
      <c r="BP16" s="97"/>
      <c r="BQ16" s="98">
        <f>BN16*F16</f>
        <v>961789.00000000012</v>
      </c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99"/>
      <c r="CF16" s="99"/>
      <c r="CG16" s="99"/>
      <c r="CH16" s="99"/>
      <c r="CI16" s="99"/>
      <c r="CJ16" s="99"/>
    </row>
    <row r="17" spans="1:88" x14ac:dyDescent="0.25">
      <c r="A17" s="149" t="s">
        <v>599</v>
      </c>
      <c r="B17" s="148">
        <v>45838</v>
      </c>
      <c r="C17" s="149" t="s">
        <v>589</v>
      </c>
      <c r="D17" s="92">
        <v>16</v>
      </c>
      <c r="E17" s="92">
        <v>5840</v>
      </c>
      <c r="F17" s="92">
        <v>5481</v>
      </c>
      <c r="G17" s="93">
        <v>0.93852739726027401</v>
      </c>
      <c r="H17" s="92">
        <v>5481</v>
      </c>
      <c r="I17" s="92">
        <v>5481</v>
      </c>
      <c r="J17" s="93">
        <v>1</v>
      </c>
      <c r="K17" s="94">
        <v>93298</v>
      </c>
      <c r="L17" s="95">
        <v>17.022076263455574</v>
      </c>
      <c r="M17" s="94">
        <v>22042</v>
      </c>
      <c r="N17" s="95">
        <v>4.0215289180806426</v>
      </c>
      <c r="O17" s="94">
        <v>201436</v>
      </c>
      <c r="P17" s="95">
        <v>36.751687648239376</v>
      </c>
      <c r="Q17" s="109">
        <v>316776</v>
      </c>
      <c r="R17" s="95">
        <v>57.79529282977559</v>
      </c>
      <c r="S17" s="94">
        <v>49770</v>
      </c>
      <c r="T17" s="95">
        <v>9.0804597701149419</v>
      </c>
      <c r="U17" s="94">
        <v>11830</v>
      </c>
      <c r="V17" s="95">
        <v>2.1583652618135378</v>
      </c>
      <c r="W17" s="94">
        <v>62831</v>
      </c>
      <c r="X17" s="95">
        <v>11.46341908410874</v>
      </c>
      <c r="Y17" s="109">
        <v>124431</v>
      </c>
      <c r="Z17" s="95">
        <v>22.702244116037221</v>
      </c>
      <c r="AA17" s="94">
        <v>11593</v>
      </c>
      <c r="AB17" s="95">
        <v>2.1151249771939429</v>
      </c>
      <c r="AC17" s="94">
        <v>0</v>
      </c>
      <c r="AD17" s="95">
        <v>0</v>
      </c>
      <c r="AE17" s="94">
        <v>179869</v>
      </c>
      <c r="AF17" s="95">
        <v>32.816821747856231</v>
      </c>
      <c r="AG17" s="94">
        <v>0</v>
      </c>
      <c r="AH17" s="95">
        <v>0</v>
      </c>
      <c r="AI17" s="94">
        <v>23364</v>
      </c>
      <c r="AJ17" s="95">
        <v>4.262725779967159</v>
      </c>
      <c r="AK17" s="94">
        <v>214826</v>
      </c>
      <c r="AL17" s="95">
        <v>39.194672505017337</v>
      </c>
      <c r="AM17" s="94">
        <v>191530</v>
      </c>
      <c r="AN17" s="95">
        <v>34.944353220215291</v>
      </c>
      <c r="AO17" s="94">
        <v>45525</v>
      </c>
      <c r="AP17" s="95">
        <v>8.3059660645867535</v>
      </c>
      <c r="AQ17" s="94">
        <v>59802</v>
      </c>
      <c r="AR17" s="95">
        <v>10.910782703886152</v>
      </c>
      <c r="AS17" s="94">
        <v>32681</v>
      </c>
      <c r="AT17" s="95">
        <v>5.9625980660463416</v>
      </c>
      <c r="AU17" s="94">
        <v>8097</v>
      </c>
      <c r="AV17" s="95">
        <v>1.4772851669403393</v>
      </c>
      <c r="AW17" s="94">
        <v>13973</v>
      </c>
      <c r="AX17" s="95">
        <v>2.5493523079729976</v>
      </c>
      <c r="AY17" s="94">
        <v>351608</v>
      </c>
      <c r="AZ17" s="95">
        <v>64.150337529647885</v>
      </c>
      <c r="BA17" s="94">
        <v>1162944</v>
      </c>
      <c r="BB17" s="95">
        <v>212.17733990147784</v>
      </c>
      <c r="BC17" s="94">
        <v>276599</v>
      </c>
      <c r="BD17" s="95">
        <v>50.465061120233536</v>
      </c>
      <c r="BE17" s="94">
        <v>0</v>
      </c>
      <c r="BF17" s="95">
        <v>0</v>
      </c>
      <c r="BG17" s="94">
        <v>2136</v>
      </c>
      <c r="BH17" s="95">
        <v>0.38970990695128627</v>
      </c>
      <c r="BI17" s="94">
        <v>59079</v>
      </c>
      <c r="BJ17" s="95">
        <v>10.778872468527641</v>
      </c>
      <c r="BK17" s="94">
        <v>1500758</v>
      </c>
      <c r="BL17" s="95">
        <v>273.81098339719028</v>
      </c>
      <c r="BM17" s="122">
        <v>2508399</v>
      </c>
      <c r="BN17" s="95">
        <v>457.65353037766829</v>
      </c>
      <c r="BO17" s="96">
        <f t="shared" si="0"/>
        <v>0.311</v>
      </c>
      <c r="BP17" s="97"/>
      <c r="BQ17" s="98">
        <f>BN17*F17</f>
        <v>2508399</v>
      </c>
      <c r="BR17" s="99"/>
      <c r="BS17" s="99"/>
      <c r="BT17" s="99"/>
      <c r="BU17" s="99"/>
      <c r="BV17" s="99"/>
      <c r="BW17" s="99"/>
      <c r="BX17" s="99"/>
      <c r="BY17" s="99"/>
      <c r="BZ17" s="99"/>
      <c r="CA17" s="99"/>
      <c r="CB17" s="99"/>
      <c r="CC17" s="99"/>
      <c r="CD17" s="99"/>
      <c r="CE17" s="99"/>
      <c r="CF17" s="99"/>
      <c r="CG17" s="99"/>
      <c r="CH17" s="99"/>
      <c r="CI17" s="99"/>
      <c r="CJ17" s="99"/>
    </row>
    <row r="18" spans="1:88" x14ac:dyDescent="0.25">
      <c r="A18" s="149" t="s">
        <v>600</v>
      </c>
      <c r="B18" s="148">
        <v>45838</v>
      </c>
      <c r="C18" s="149" t="s">
        <v>108</v>
      </c>
      <c r="D18" s="92">
        <v>6</v>
      </c>
      <c r="E18" s="92">
        <v>2190</v>
      </c>
      <c r="F18" s="92">
        <v>2190</v>
      </c>
      <c r="G18" s="93">
        <v>1</v>
      </c>
      <c r="H18" s="92">
        <v>2190</v>
      </c>
      <c r="I18" s="92">
        <v>2190</v>
      </c>
      <c r="J18" s="93">
        <v>1</v>
      </c>
      <c r="K18" s="94">
        <v>67069</v>
      </c>
      <c r="L18" s="95">
        <v>30.62511415525114</v>
      </c>
      <c r="M18" s="94">
        <v>14119</v>
      </c>
      <c r="N18" s="95">
        <v>6.4470319634703195</v>
      </c>
      <c r="O18" s="94">
        <v>65470</v>
      </c>
      <c r="P18" s="95">
        <v>29.894977168949772</v>
      </c>
      <c r="Q18" s="109">
        <v>146658</v>
      </c>
      <c r="R18" s="95">
        <v>66.967123287671228</v>
      </c>
      <c r="S18" s="94">
        <v>15948</v>
      </c>
      <c r="T18" s="95">
        <v>7.2821917808219174</v>
      </c>
      <c r="U18" s="94">
        <v>3357</v>
      </c>
      <c r="V18" s="95">
        <v>1.5328767123287672</v>
      </c>
      <c r="W18" s="94">
        <v>39478</v>
      </c>
      <c r="X18" s="95">
        <v>18.026484018264838</v>
      </c>
      <c r="Y18" s="109">
        <v>58783</v>
      </c>
      <c r="Z18" s="95">
        <v>26.841552511415525</v>
      </c>
      <c r="AA18" s="94">
        <v>17227</v>
      </c>
      <c r="AB18" s="95">
        <v>7.8662100456621005</v>
      </c>
      <c r="AC18" s="94">
        <v>0</v>
      </c>
      <c r="AD18" s="95">
        <v>0</v>
      </c>
      <c r="AE18" s="94">
        <v>1448</v>
      </c>
      <c r="AF18" s="95">
        <v>0.66118721461187213</v>
      </c>
      <c r="AG18" s="94">
        <v>4543</v>
      </c>
      <c r="AH18" s="95">
        <v>2.0744292237442923</v>
      </c>
      <c r="AI18" s="94">
        <v>12114</v>
      </c>
      <c r="AJ18" s="95">
        <v>5.5315068493150683</v>
      </c>
      <c r="AK18" s="94">
        <v>35332</v>
      </c>
      <c r="AL18" s="95">
        <v>16.133333333333333</v>
      </c>
      <c r="AM18" s="94">
        <v>0</v>
      </c>
      <c r="AN18" s="95">
        <v>0</v>
      </c>
      <c r="AO18" s="94">
        <v>0</v>
      </c>
      <c r="AP18" s="95">
        <v>0</v>
      </c>
      <c r="AQ18" s="94">
        <v>20923</v>
      </c>
      <c r="AR18" s="95">
        <v>9.5538812785388121</v>
      </c>
      <c r="AS18" s="94">
        <v>7482</v>
      </c>
      <c r="AT18" s="95">
        <v>3.4164383561643836</v>
      </c>
      <c r="AU18" s="94">
        <v>0</v>
      </c>
      <c r="AV18" s="95">
        <v>0</v>
      </c>
      <c r="AW18" s="94">
        <v>0</v>
      </c>
      <c r="AX18" s="95">
        <v>0</v>
      </c>
      <c r="AY18" s="94">
        <v>28405</v>
      </c>
      <c r="AZ18" s="95">
        <v>12.970319634703195</v>
      </c>
      <c r="BA18" s="94">
        <v>601128</v>
      </c>
      <c r="BB18" s="95">
        <v>274.48767123287672</v>
      </c>
      <c r="BC18" s="94">
        <v>126540</v>
      </c>
      <c r="BD18" s="95">
        <v>57.780821917808218</v>
      </c>
      <c r="BE18" s="94">
        <v>0</v>
      </c>
      <c r="BF18" s="95">
        <v>0</v>
      </c>
      <c r="BG18" s="94">
        <v>9416</v>
      </c>
      <c r="BH18" s="95">
        <v>4.299543378995434</v>
      </c>
      <c r="BI18" s="94">
        <v>1863</v>
      </c>
      <c r="BJ18" s="95">
        <v>0.85068493150684932</v>
      </c>
      <c r="BK18" s="94">
        <v>738947</v>
      </c>
      <c r="BL18" s="95">
        <v>337.4187214611872</v>
      </c>
      <c r="BM18" s="122">
        <v>1008125</v>
      </c>
      <c r="BN18" s="95">
        <v>460.33105022831046</v>
      </c>
      <c r="BO18" s="96">
        <f t="shared" si="0"/>
        <v>0.33300000000000002</v>
      </c>
      <c r="BP18" s="97"/>
      <c r="BQ18" s="98">
        <f>BN18*F18</f>
        <v>1008124.9999999999</v>
      </c>
      <c r="BR18" s="99"/>
      <c r="BS18" s="99"/>
      <c r="BT18" s="99"/>
      <c r="BU18" s="99"/>
      <c r="BV18" s="99"/>
      <c r="BW18" s="99"/>
      <c r="BX18" s="99"/>
      <c r="BY18" s="99"/>
      <c r="BZ18" s="99"/>
      <c r="CA18" s="99"/>
      <c r="CB18" s="99"/>
      <c r="CC18" s="99"/>
      <c r="CD18" s="99"/>
      <c r="CE18" s="99"/>
      <c r="CF18" s="99"/>
      <c r="CG18" s="99"/>
      <c r="CH18" s="99"/>
      <c r="CI18" s="99"/>
      <c r="CJ18" s="99"/>
    </row>
    <row r="19" spans="1:88" x14ac:dyDescent="0.25">
      <c r="A19" s="149" t="s">
        <v>601</v>
      </c>
      <c r="B19" s="148">
        <v>45838</v>
      </c>
      <c r="C19" s="149" t="s">
        <v>589</v>
      </c>
      <c r="D19" s="92">
        <v>45</v>
      </c>
      <c r="E19" s="92">
        <v>16425</v>
      </c>
      <c r="F19" s="92">
        <v>16205</v>
      </c>
      <c r="G19" s="93">
        <v>0.98660578386605779</v>
      </c>
      <c r="H19" s="92">
        <v>16205</v>
      </c>
      <c r="I19" s="92">
        <v>16205</v>
      </c>
      <c r="J19" s="93">
        <v>1</v>
      </c>
      <c r="K19" s="94">
        <v>128489</v>
      </c>
      <c r="L19" s="95">
        <v>7.9289725393397097</v>
      </c>
      <c r="M19" s="94">
        <v>29187</v>
      </c>
      <c r="N19" s="95">
        <v>1.8011107682813947</v>
      </c>
      <c r="O19" s="94">
        <v>565773</v>
      </c>
      <c r="P19" s="95">
        <v>34.913483492749151</v>
      </c>
      <c r="Q19" s="109">
        <v>723449</v>
      </c>
      <c r="R19" s="95">
        <v>44.643566800370252</v>
      </c>
      <c r="S19" s="94">
        <v>174067</v>
      </c>
      <c r="T19" s="95">
        <v>10.74156124652885</v>
      </c>
      <c r="U19" s="94">
        <v>36434</v>
      </c>
      <c r="V19" s="95">
        <v>2.2483184202406665</v>
      </c>
      <c r="W19" s="94">
        <v>145179</v>
      </c>
      <c r="X19" s="95">
        <v>8.958901573588399</v>
      </c>
      <c r="Y19" s="109">
        <v>355680</v>
      </c>
      <c r="Z19" s="95">
        <v>21.948781240357917</v>
      </c>
      <c r="AA19" s="94">
        <v>114690</v>
      </c>
      <c r="AB19" s="95">
        <v>7.0774452329527922</v>
      </c>
      <c r="AC19" s="94">
        <v>0</v>
      </c>
      <c r="AD19" s="95">
        <v>0</v>
      </c>
      <c r="AE19" s="94">
        <v>0</v>
      </c>
      <c r="AF19" s="95">
        <v>0</v>
      </c>
      <c r="AG19" s="94">
        <v>115528</v>
      </c>
      <c r="AH19" s="95">
        <v>7.1291576673866093</v>
      </c>
      <c r="AI19" s="94">
        <v>84767</v>
      </c>
      <c r="AJ19" s="95">
        <v>5.2309163838321506</v>
      </c>
      <c r="AK19" s="94">
        <v>314985</v>
      </c>
      <c r="AL19" s="95">
        <v>19.43751928417155</v>
      </c>
      <c r="AM19" s="94">
        <v>503873</v>
      </c>
      <c r="AN19" s="95">
        <v>31.093674791730948</v>
      </c>
      <c r="AO19" s="94">
        <v>114730</v>
      </c>
      <c r="AP19" s="95">
        <v>7.0799136069114468</v>
      </c>
      <c r="AQ19" s="94">
        <v>200895</v>
      </c>
      <c r="AR19" s="95">
        <v>12.397099660598581</v>
      </c>
      <c r="AS19" s="94">
        <v>154286</v>
      </c>
      <c r="AT19" s="95">
        <v>9.5208886146251164</v>
      </c>
      <c r="AU19" s="94">
        <v>11315</v>
      </c>
      <c r="AV19" s="95">
        <v>0.69824128355445847</v>
      </c>
      <c r="AW19" s="94">
        <v>42459</v>
      </c>
      <c r="AX19" s="95">
        <v>2.6201172477630359</v>
      </c>
      <c r="AY19" s="94">
        <v>1027558</v>
      </c>
      <c r="AZ19" s="95">
        <v>63.409935205183587</v>
      </c>
      <c r="BA19" s="94">
        <v>3836635</v>
      </c>
      <c r="BB19" s="95">
        <v>236.75624807158283</v>
      </c>
      <c r="BC19" s="94">
        <v>888167</v>
      </c>
      <c r="BD19" s="95">
        <v>54.808207343412526</v>
      </c>
      <c r="BE19" s="94">
        <v>136260</v>
      </c>
      <c r="BF19" s="95">
        <v>8.4085158901573589</v>
      </c>
      <c r="BG19" s="94">
        <v>57254</v>
      </c>
      <c r="BH19" s="95">
        <v>3.5331070657204569</v>
      </c>
      <c r="BI19" s="94">
        <v>157704</v>
      </c>
      <c r="BJ19" s="95">
        <v>9.731811169392163</v>
      </c>
      <c r="BK19" s="94">
        <v>5076020</v>
      </c>
      <c r="BL19" s="95">
        <v>313.23788954026531</v>
      </c>
      <c r="BM19" s="122">
        <v>7497692</v>
      </c>
      <c r="BN19" s="95">
        <v>462.6776920703486</v>
      </c>
      <c r="BO19" s="96">
        <f t="shared" si="0"/>
        <v>0.35499999999999998</v>
      </c>
      <c r="BP19" s="97"/>
      <c r="BQ19" s="98">
        <f>BN19*F19</f>
        <v>7497691.9999999991</v>
      </c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99"/>
      <c r="CD19" s="99"/>
      <c r="CE19" s="99"/>
      <c r="CF19" s="99"/>
      <c r="CG19" s="99"/>
      <c r="CH19" s="99"/>
      <c r="CI19" s="99"/>
      <c r="CJ19" s="99"/>
    </row>
    <row r="20" spans="1:88" x14ac:dyDescent="0.25">
      <c r="A20" s="149" t="s">
        <v>602</v>
      </c>
      <c r="B20" s="148">
        <v>45838</v>
      </c>
      <c r="C20" s="149" t="s">
        <v>108</v>
      </c>
      <c r="D20" s="92">
        <v>8</v>
      </c>
      <c r="E20" s="92">
        <v>2920</v>
      </c>
      <c r="F20" s="92">
        <v>2846</v>
      </c>
      <c r="G20" s="93">
        <v>0.97465753424657531</v>
      </c>
      <c r="H20" s="92">
        <v>2846</v>
      </c>
      <c r="I20" s="92">
        <v>2846</v>
      </c>
      <c r="J20" s="93">
        <v>1</v>
      </c>
      <c r="K20" s="94">
        <v>87159</v>
      </c>
      <c r="L20" s="95">
        <v>30.625087842586087</v>
      </c>
      <c r="M20" s="94">
        <v>17382</v>
      </c>
      <c r="N20" s="95">
        <v>6.1075193253689388</v>
      </c>
      <c r="O20" s="94">
        <v>81505</v>
      </c>
      <c r="P20" s="95">
        <v>28.638439915671118</v>
      </c>
      <c r="Q20" s="109">
        <v>186046</v>
      </c>
      <c r="R20" s="95">
        <v>65.371047083626138</v>
      </c>
      <c r="S20" s="94">
        <v>18232</v>
      </c>
      <c r="T20" s="95">
        <v>6.4061841180604358</v>
      </c>
      <c r="U20" s="94">
        <v>3636</v>
      </c>
      <c r="V20" s="95">
        <v>1.2775825720309206</v>
      </c>
      <c r="W20" s="94">
        <v>65888</v>
      </c>
      <c r="X20" s="95">
        <v>23.151089248067464</v>
      </c>
      <c r="Y20" s="109">
        <v>87756</v>
      </c>
      <c r="Z20" s="95">
        <v>30.834855938158817</v>
      </c>
      <c r="AA20" s="94">
        <v>28638</v>
      </c>
      <c r="AB20" s="95">
        <v>10.062543921293043</v>
      </c>
      <c r="AC20" s="94">
        <v>0</v>
      </c>
      <c r="AD20" s="95">
        <v>0</v>
      </c>
      <c r="AE20" s="94">
        <v>1881</v>
      </c>
      <c r="AF20" s="95">
        <v>0.66092761770906538</v>
      </c>
      <c r="AG20" s="94">
        <v>5475</v>
      </c>
      <c r="AH20" s="95">
        <v>1.9237526352775827</v>
      </c>
      <c r="AI20" s="94">
        <v>14368</v>
      </c>
      <c r="AJ20" s="95">
        <v>5.048489107519325</v>
      </c>
      <c r="AK20" s="94">
        <v>50362</v>
      </c>
      <c r="AL20" s="95">
        <v>17.695713281799016</v>
      </c>
      <c r="AM20" s="94">
        <v>10975</v>
      </c>
      <c r="AN20" s="95">
        <v>3.8562895291637385</v>
      </c>
      <c r="AO20" s="94">
        <v>2189</v>
      </c>
      <c r="AP20" s="95">
        <v>0.76914968376669013</v>
      </c>
      <c r="AQ20" s="94">
        <v>20321</v>
      </c>
      <c r="AR20" s="95">
        <v>7.1401967673928324</v>
      </c>
      <c r="AS20" s="94">
        <v>11833</v>
      </c>
      <c r="AT20" s="95">
        <v>4.1577652846099786</v>
      </c>
      <c r="AU20" s="94">
        <v>0</v>
      </c>
      <c r="AV20" s="95">
        <v>0</v>
      </c>
      <c r="AW20" s="94">
        <v>4</v>
      </c>
      <c r="AX20" s="95">
        <v>1.4054813773717498E-3</v>
      </c>
      <c r="AY20" s="94">
        <v>45322</v>
      </c>
      <c r="AZ20" s="95">
        <v>15.924806746310612</v>
      </c>
      <c r="BA20" s="94">
        <v>786209</v>
      </c>
      <c r="BB20" s="95">
        <v>276.2505270555165</v>
      </c>
      <c r="BC20" s="94">
        <v>156792</v>
      </c>
      <c r="BD20" s="95">
        <v>55.092059030217847</v>
      </c>
      <c r="BE20" s="94">
        <v>0</v>
      </c>
      <c r="BF20" s="95">
        <v>0</v>
      </c>
      <c r="BG20" s="94">
        <v>10596</v>
      </c>
      <c r="BH20" s="95">
        <v>3.7231201686577653</v>
      </c>
      <c r="BI20" s="94">
        <v>1420</v>
      </c>
      <c r="BJ20" s="95">
        <v>0.49894588896697117</v>
      </c>
      <c r="BK20" s="94">
        <v>955017</v>
      </c>
      <c r="BL20" s="95">
        <v>335.56465214335907</v>
      </c>
      <c r="BM20" s="122">
        <v>1324503</v>
      </c>
      <c r="BN20" s="95">
        <v>465.39107519325364</v>
      </c>
      <c r="BO20" s="96">
        <f t="shared" si="0"/>
        <v>0.377</v>
      </c>
      <c r="BP20" s="97"/>
      <c r="BQ20" s="98">
        <f>BN20*F20</f>
        <v>1324502.9999999998</v>
      </c>
      <c r="BR20" s="99"/>
      <c r="BS20" s="99"/>
      <c r="BT20" s="99"/>
      <c r="BU20" s="99"/>
      <c r="BV20" s="99"/>
      <c r="BW20" s="99"/>
      <c r="BX20" s="99"/>
      <c r="BY20" s="99"/>
      <c r="BZ20" s="99"/>
      <c r="CA20" s="99"/>
      <c r="CB20" s="99"/>
      <c r="CC20" s="99"/>
      <c r="CD20" s="99"/>
      <c r="CE20" s="99"/>
      <c r="CF20" s="99"/>
      <c r="CG20" s="99"/>
      <c r="CH20" s="99"/>
      <c r="CI20" s="99"/>
      <c r="CJ20" s="99"/>
    </row>
    <row r="21" spans="1:88" x14ac:dyDescent="0.25">
      <c r="A21" s="149" t="s">
        <v>603</v>
      </c>
      <c r="B21" s="148">
        <v>45838</v>
      </c>
      <c r="C21" s="149" t="s">
        <v>604</v>
      </c>
      <c r="D21" s="92">
        <v>8</v>
      </c>
      <c r="E21" s="92">
        <v>2920</v>
      </c>
      <c r="F21" s="92">
        <v>2920</v>
      </c>
      <c r="G21" s="93">
        <v>1</v>
      </c>
      <c r="H21" s="92">
        <v>2920</v>
      </c>
      <c r="I21" s="92">
        <v>2920</v>
      </c>
      <c r="J21" s="93">
        <v>1</v>
      </c>
      <c r="K21" s="94">
        <v>10037</v>
      </c>
      <c r="L21" s="95">
        <v>3.4373287671232875</v>
      </c>
      <c r="M21" s="94">
        <v>1783</v>
      </c>
      <c r="N21" s="95">
        <v>0.61061643835616441</v>
      </c>
      <c r="O21" s="94">
        <v>189717</v>
      </c>
      <c r="P21" s="95">
        <v>64.971575342465755</v>
      </c>
      <c r="Q21" s="109">
        <v>201537</v>
      </c>
      <c r="R21" s="95">
        <v>69.019520547945206</v>
      </c>
      <c r="S21" s="94">
        <v>7687</v>
      </c>
      <c r="T21" s="95">
        <v>2.6325342465753425</v>
      </c>
      <c r="U21" s="94">
        <v>1366</v>
      </c>
      <c r="V21" s="95">
        <v>0.46780821917808219</v>
      </c>
      <c r="W21" s="94">
        <v>43562</v>
      </c>
      <c r="X21" s="95">
        <v>14.918493150684931</v>
      </c>
      <c r="Y21" s="109">
        <v>52615</v>
      </c>
      <c r="Z21" s="95">
        <v>18.018835616438356</v>
      </c>
      <c r="AA21" s="94">
        <v>55805</v>
      </c>
      <c r="AB21" s="95">
        <v>19.111301369863014</v>
      </c>
      <c r="AC21" s="94">
        <v>9251</v>
      </c>
      <c r="AD21" s="95">
        <v>3.1681506849315069</v>
      </c>
      <c r="AE21" s="94">
        <v>8923</v>
      </c>
      <c r="AF21" s="95">
        <v>3.0558219178082191</v>
      </c>
      <c r="AG21" s="94">
        <v>88525</v>
      </c>
      <c r="AH21" s="95">
        <v>30.31678082191781</v>
      </c>
      <c r="AI21" s="94">
        <v>20201</v>
      </c>
      <c r="AJ21" s="95">
        <v>6.9181506849315069</v>
      </c>
      <c r="AK21" s="94">
        <v>182705</v>
      </c>
      <c r="AL21" s="95">
        <v>62.570205479452049</v>
      </c>
      <c r="AM21" s="94">
        <v>114604</v>
      </c>
      <c r="AN21" s="95">
        <v>39.247945205479454</v>
      </c>
      <c r="AO21" s="94">
        <v>20360</v>
      </c>
      <c r="AP21" s="95">
        <v>6.9726027397260273</v>
      </c>
      <c r="AQ21" s="94">
        <v>48865</v>
      </c>
      <c r="AR21" s="95">
        <v>16.734589041095891</v>
      </c>
      <c r="AS21" s="94">
        <v>102771</v>
      </c>
      <c r="AT21" s="95">
        <v>35.195547945205476</v>
      </c>
      <c r="AU21" s="94">
        <v>8289</v>
      </c>
      <c r="AV21" s="95">
        <v>2.8386986301369861</v>
      </c>
      <c r="AW21" s="94">
        <v>0</v>
      </c>
      <c r="AX21" s="95">
        <v>0</v>
      </c>
      <c r="AY21" s="94">
        <v>294889</v>
      </c>
      <c r="AZ21" s="95">
        <v>100.98938356164383</v>
      </c>
      <c r="BA21" s="94">
        <v>515740</v>
      </c>
      <c r="BB21" s="95">
        <v>176.62328767123287</v>
      </c>
      <c r="BC21" s="94">
        <v>91626</v>
      </c>
      <c r="BD21" s="95">
        <v>31.37876712328767</v>
      </c>
      <c r="BE21" s="94">
        <v>3074</v>
      </c>
      <c r="BF21" s="95">
        <v>1.0527397260273972</v>
      </c>
      <c r="BG21" s="94">
        <v>0</v>
      </c>
      <c r="BH21" s="95">
        <v>0</v>
      </c>
      <c r="BI21" s="94">
        <v>24489</v>
      </c>
      <c r="BJ21" s="95">
        <v>8.3866438356164377</v>
      </c>
      <c r="BK21" s="94">
        <v>634929</v>
      </c>
      <c r="BL21" s="95">
        <v>217.44143835616438</v>
      </c>
      <c r="BM21" s="122">
        <v>1366675</v>
      </c>
      <c r="BN21" s="95">
        <v>468.03938356164383</v>
      </c>
      <c r="BO21" s="96">
        <f t="shared" si="0"/>
        <v>0.4</v>
      </c>
      <c r="BP21" s="97"/>
      <c r="BQ21" s="98"/>
      <c r="BR21" s="99"/>
      <c r="BS21" s="99"/>
      <c r="BT21" s="99"/>
      <c r="BU21" s="99"/>
      <c r="BV21" s="99"/>
      <c r="BW21" s="99"/>
      <c r="BX21" s="99"/>
      <c r="BY21" s="99"/>
      <c r="BZ21" s="99"/>
      <c r="CA21" s="99"/>
      <c r="CB21" s="99"/>
      <c r="CC21" s="99"/>
      <c r="CD21" s="99"/>
      <c r="CE21" s="99"/>
      <c r="CF21" s="99"/>
      <c r="CG21" s="99"/>
      <c r="CH21" s="99"/>
      <c r="CI21" s="99"/>
      <c r="CJ21" s="99"/>
    </row>
    <row r="22" spans="1:88" x14ac:dyDescent="0.25">
      <c r="A22" s="149" t="s">
        <v>605</v>
      </c>
      <c r="B22" s="148">
        <v>45838</v>
      </c>
      <c r="C22" s="149" t="s">
        <v>606</v>
      </c>
      <c r="D22" s="92">
        <v>68</v>
      </c>
      <c r="E22" s="92">
        <v>24820</v>
      </c>
      <c r="F22" s="92">
        <v>24019</v>
      </c>
      <c r="G22" s="93">
        <v>0.96772763900080583</v>
      </c>
      <c r="H22" s="92">
        <v>24019</v>
      </c>
      <c r="I22" s="92">
        <v>23283</v>
      </c>
      <c r="J22" s="93">
        <v>0.96935759190640747</v>
      </c>
      <c r="K22" s="94">
        <v>956966</v>
      </c>
      <c r="L22" s="95">
        <v>39.842041716974059</v>
      </c>
      <c r="M22" s="94">
        <v>181995</v>
      </c>
      <c r="N22" s="95">
        <v>7.5771264415670929</v>
      </c>
      <c r="O22" s="94">
        <v>322873</v>
      </c>
      <c r="P22" s="95">
        <v>13.442399766851242</v>
      </c>
      <c r="Q22" s="109">
        <v>1461834</v>
      </c>
      <c r="R22" s="95">
        <v>60.861567925392393</v>
      </c>
      <c r="S22" s="94">
        <v>184471</v>
      </c>
      <c r="T22" s="95">
        <v>7.6802114992297765</v>
      </c>
      <c r="U22" s="94">
        <v>27793</v>
      </c>
      <c r="V22" s="95">
        <v>1.1571256088929598</v>
      </c>
      <c r="W22" s="94">
        <v>308892</v>
      </c>
      <c r="X22" s="95">
        <v>12.860318914192931</v>
      </c>
      <c r="Y22" s="109">
        <v>521156</v>
      </c>
      <c r="Z22" s="95">
        <v>21.697656022315666</v>
      </c>
      <c r="AA22" s="94">
        <v>225276</v>
      </c>
      <c r="AB22" s="95">
        <v>9.3790748990382617</v>
      </c>
      <c r="AC22" s="94">
        <v>0</v>
      </c>
      <c r="AD22" s="95">
        <v>0</v>
      </c>
      <c r="AE22" s="94">
        <v>9289</v>
      </c>
      <c r="AF22" s="95">
        <v>0.38673550106165949</v>
      </c>
      <c r="AG22" s="94">
        <v>0</v>
      </c>
      <c r="AH22" s="95">
        <v>0</v>
      </c>
      <c r="AI22" s="94">
        <v>119439</v>
      </c>
      <c r="AJ22" s="95">
        <v>4.9726882884383192</v>
      </c>
      <c r="AK22" s="94">
        <v>354004</v>
      </c>
      <c r="AL22" s="95">
        <v>14.73849868853824</v>
      </c>
      <c r="AM22" s="94">
        <v>578652</v>
      </c>
      <c r="AN22" s="95">
        <v>24.091427619800992</v>
      </c>
      <c r="AO22" s="94">
        <v>43591</v>
      </c>
      <c r="AP22" s="95">
        <v>1.8148549065323285</v>
      </c>
      <c r="AQ22" s="94">
        <v>298319</v>
      </c>
      <c r="AR22" s="95">
        <v>12.42012573379408</v>
      </c>
      <c r="AS22" s="94">
        <v>136441</v>
      </c>
      <c r="AT22" s="95">
        <v>5.6805445688829677</v>
      </c>
      <c r="AU22" s="94">
        <v>46109</v>
      </c>
      <c r="AV22" s="95">
        <v>1.9196885798742662</v>
      </c>
      <c r="AW22" s="94">
        <v>147567</v>
      </c>
      <c r="AX22" s="95">
        <v>6.1437611890586616</v>
      </c>
      <c r="AY22" s="94">
        <v>1250679</v>
      </c>
      <c r="AZ22" s="95">
        <v>52.0704025979433</v>
      </c>
      <c r="BA22" s="94">
        <v>5232412</v>
      </c>
      <c r="BB22" s="95">
        <v>217.84470627419958</v>
      </c>
      <c r="BC22" s="94">
        <v>1434393</v>
      </c>
      <c r="BD22" s="95">
        <v>59.719097381239848</v>
      </c>
      <c r="BE22" s="94">
        <v>0</v>
      </c>
      <c r="BF22" s="95">
        <v>0</v>
      </c>
      <c r="BG22" s="94">
        <v>28784</v>
      </c>
      <c r="BH22" s="95">
        <v>1.1983846121820225</v>
      </c>
      <c r="BI22" s="94">
        <v>967432</v>
      </c>
      <c r="BJ22" s="95">
        <v>40.277780090761482</v>
      </c>
      <c r="BK22" s="94">
        <v>7663021</v>
      </c>
      <c r="BL22" s="95">
        <v>319.03996835838291</v>
      </c>
      <c r="BM22" s="122">
        <v>11250694</v>
      </c>
      <c r="BN22" s="95">
        <v>468.40809359257253</v>
      </c>
      <c r="BO22" s="96">
        <f t="shared" si="0"/>
        <v>0.42199999999999999</v>
      </c>
      <c r="BP22" s="97"/>
      <c r="BQ22" s="98">
        <f>BN22*F22</f>
        <v>11250694</v>
      </c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99"/>
      <c r="CE22" s="99"/>
      <c r="CF22" s="99"/>
      <c r="CG22" s="99"/>
      <c r="CH22" s="99"/>
      <c r="CI22" s="99"/>
      <c r="CJ22" s="99"/>
    </row>
    <row r="23" spans="1:88" x14ac:dyDescent="0.25">
      <c r="A23" s="149" t="s">
        <v>607</v>
      </c>
      <c r="B23" s="148">
        <v>45838</v>
      </c>
      <c r="C23" s="149" t="s">
        <v>586</v>
      </c>
      <c r="D23" s="92">
        <v>8</v>
      </c>
      <c r="E23" s="92">
        <v>2920</v>
      </c>
      <c r="F23" s="92">
        <v>2920</v>
      </c>
      <c r="G23" s="93">
        <v>1</v>
      </c>
      <c r="H23" s="92">
        <v>2920</v>
      </c>
      <c r="I23" s="92">
        <v>2920</v>
      </c>
      <c r="J23" s="93">
        <v>1</v>
      </c>
      <c r="K23" s="94">
        <v>10622</v>
      </c>
      <c r="L23" s="95">
        <v>3.6376712328767122</v>
      </c>
      <c r="M23" s="94">
        <v>2504</v>
      </c>
      <c r="N23" s="95">
        <v>0.8575342465753425</v>
      </c>
      <c r="O23" s="94">
        <v>223316</v>
      </c>
      <c r="P23" s="95">
        <v>76.478082191780828</v>
      </c>
      <c r="Q23" s="109">
        <v>236442</v>
      </c>
      <c r="R23" s="95">
        <v>80.973287671232882</v>
      </c>
      <c r="S23" s="94">
        <v>8135</v>
      </c>
      <c r="T23" s="95">
        <v>2.7859589041095889</v>
      </c>
      <c r="U23" s="94">
        <v>1918</v>
      </c>
      <c r="V23" s="95">
        <v>0.6568493150684932</v>
      </c>
      <c r="W23" s="94">
        <v>60432</v>
      </c>
      <c r="X23" s="95">
        <v>20.695890410958903</v>
      </c>
      <c r="Y23" s="109">
        <v>70485</v>
      </c>
      <c r="Z23" s="95">
        <v>24.138698630136982</v>
      </c>
      <c r="AA23" s="94">
        <v>44524</v>
      </c>
      <c r="AB23" s="95">
        <v>15.247945205479452</v>
      </c>
      <c r="AC23" s="94">
        <v>8327</v>
      </c>
      <c r="AD23" s="95">
        <v>2.8517123287671233</v>
      </c>
      <c r="AE23" s="94">
        <v>6773</v>
      </c>
      <c r="AF23" s="95">
        <v>2.3195205479452055</v>
      </c>
      <c r="AG23" s="94">
        <v>89000</v>
      </c>
      <c r="AH23" s="95">
        <v>30.479452054794521</v>
      </c>
      <c r="AI23" s="94">
        <v>33542</v>
      </c>
      <c r="AJ23" s="95">
        <v>11.486986301369862</v>
      </c>
      <c r="AK23" s="94">
        <v>182166</v>
      </c>
      <c r="AL23" s="95">
        <v>62.385616438356159</v>
      </c>
      <c r="AM23" s="94">
        <v>202746</v>
      </c>
      <c r="AN23" s="95">
        <v>69.433561643835617</v>
      </c>
      <c r="AO23" s="94">
        <v>47797</v>
      </c>
      <c r="AP23" s="95">
        <v>16.368835616438357</v>
      </c>
      <c r="AQ23" s="94">
        <v>49005</v>
      </c>
      <c r="AR23" s="95">
        <v>16.782534246575342</v>
      </c>
      <c r="AS23" s="94">
        <v>17827</v>
      </c>
      <c r="AT23" s="95">
        <v>6.1051369863013702</v>
      </c>
      <c r="AU23" s="94">
        <v>8219</v>
      </c>
      <c r="AV23" s="95">
        <v>2.8147260273972603</v>
      </c>
      <c r="AW23" s="94">
        <v>0</v>
      </c>
      <c r="AX23" s="95">
        <v>0</v>
      </c>
      <c r="AY23" s="94">
        <v>325594</v>
      </c>
      <c r="AZ23" s="95">
        <v>111.50479452054795</v>
      </c>
      <c r="BA23" s="94">
        <v>432422</v>
      </c>
      <c r="BB23" s="95">
        <v>148.08972602739726</v>
      </c>
      <c r="BC23" s="94">
        <v>101941</v>
      </c>
      <c r="BD23" s="95">
        <v>34.911301369863011</v>
      </c>
      <c r="BE23" s="94">
        <v>6840</v>
      </c>
      <c r="BF23" s="95">
        <v>2.3424657534246576</v>
      </c>
      <c r="BG23" s="94">
        <v>0</v>
      </c>
      <c r="BH23" s="95">
        <v>0</v>
      </c>
      <c r="BI23" s="94">
        <v>16763</v>
      </c>
      <c r="BJ23" s="95">
        <v>5.7407534246575347</v>
      </c>
      <c r="BK23" s="94">
        <v>557966</v>
      </c>
      <c r="BL23" s="95">
        <v>191.08424657534246</v>
      </c>
      <c r="BM23" s="122">
        <v>1372653</v>
      </c>
      <c r="BN23" s="95">
        <v>470.08664383561643</v>
      </c>
      <c r="BO23" s="96">
        <f t="shared" si="0"/>
        <v>0.44400000000000001</v>
      </c>
      <c r="BP23" s="97"/>
      <c r="BQ23" s="98">
        <f>BN23*F23</f>
        <v>1372653</v>
      </c>
      <c r="BR23" s="99"/>
      <c r="BS23" s="99"/>
      <c r="BT23" s="99"/>
      <c r="BU23" s="99"/>
      <c r="BV23" s="99"/>
      <c r="BW23" s="99"/>
      <c r="BX23" s="99"/>
      <c r="BY23" s="99"/>
      <c r="BZ23" s="99"/>
      <c r="CA23" s="99"/>
      <c r="CB23" s="99"/>
      <c r="CC23" s="99"/>
      <c r="CD23" s="99"/>
      <c r="CE23" s="99"/>
      <c r="CF23" s="99"/>
      <c r="CG23" s="99"/>
      <c r="CH23" s="99"/>
      <c r="CI23" s="99"/>
      <c r="CJ23" s="99"/>
    </row>
    <row r="24" spans="1:88" x14ac:dyDescent="0.25">
      <c r="A24" s="149" t="s">
        <v>608</v>
      </c>
      <c r="B24" s="148">
        <v>45838</v>
      </c>
      <c r="C24" s="149" t="s">
        <v>108</v>
      </c>
      <c r="D24" s="92">
        <v>6</v>
      </c>
      <c r="E24" s="92">
        <v>2190</v>
      </c>
      <c r="F24" s="92">
        <v>2169</v>
      </c>
      <c r="G24" s="93">
        <v>0.99041095890410957</v>
      </c>
      <c r="H24" s="92">
        <v>2169</v>
      </c>
      <c r="I24" s="92">
        <v>2169</v>
      </c>
      <c r="J24" s="93">
        <v>1</v>
      </c>
      <c r="K24" s="94">
        <v>66425</v>
      </c>
      <c r="L24" s="95">
        <v>30.62471184877824</v>
      </c>
      <c r="M24" s="94">
        <v>13700</v>
      </c>
      <c r="N24" s="95">
        <v>6.3162747810050712</v>
      </c>
      <c r="O24" s="94">
        <v>80225</v>
      </c>
      <c r="P24" s="95">
        <v>36.987090825265099</v>
      </c>
      <c r="Q24" s="109">
        <v>160350</v>
      </c>
      <c r="R24" s="95">
        <v>73.92807745504841</v>
      </c>
      <c r="S24" s="94">
        <v>15587</v>
      </c>
      <c r="T24" s="95">
        <v>7.1862609497464272</v>
      </c>
      <c r="U24" s="94">
        <v>3215</v>
      </c>
      <c r="V24" s="95">
        <v>1.4822498847395114</v>
      </c>
      <c r="W24" s="94">
        <v>48579</v>
      </c>
      <c r="X24" s="95">
        <v>22.396957123098201</v>
      </c>
      <c r="Y24" s="109">
        <v>67381</v>
      </c>
      <c r="Z24" s="95">
        <v>31.06546795758414</v>
      </c>
      <c r="AA24" s="94">
        <v>15310</v>
      </c>
      <c r="AB24" s="95">
        <v>7.0585523282618716</v>
      </c>
      <c r="AC24" s="94">
        <v>0</v>
      </c>
      <c r="AD24" s="95">
        <v>0</v>
      </c>
      <c r="AE24" s="94">
        <v>1434</v>
      </c>
      <c r="AF24" s="95">
        <v>0.66113416320885199</v>
      </c>
      <c r="AG24" s="94">
        <v>4393</v>
      </c>
      <c r="AH24" s="95">
        <v>2.0253573075149838</v>
      </c>
      <c r="AI24" s="94">
        <v>12984</v>
      </c>
      <c r="AJ24" s="95">
        <v>5.9861687413554634</v>
      </c>
      <c r="AK24" s="94">
        <v>34121</v>
      </c>
      <c r="AL24" s="95">
        <v>15.73121254034117</v>
      </c>
      <c r="AM24" s="94">
        <v>14247</v>
      </c>
      <c r="AN24" s="95">
        <v>6.5684647302904562</v>
      </c>
      <c r="AO24" s="94">
        <v>2939</v>
      </c>
      <c r="AP24" s="95">
        <v>1.3550023052097742</v>
      </c>
      <c r="AQ24" s="94">
        <v>24723</v>
      </c>
      <c r="AR24" s="95">
        <v>11.398340248962656</v>
      </c>
      <c r="AS24" s="94">
        <v>7778</v>
      </c>
      <c r="AT24" s="95">
        <v>3.5859843245735363</v>
      </c>
      <c r="AU24" s="94">
        <v>0</v>
      </c>
      <c r="AV24" s="95">
        <v>0</v>
      </c>
      <c r="AW24" s="94">
        <v>5</v>
      </c>
      <c r="AX24" s="95">
        <v>2.3052097740894422E-3</v>
      </c>
      <c r="AY24" s="94">
        <v>49692</v>
      </c>
      <c r="AZ24" s="95">
        <v>22.910096818810512</v>
      </c>
      <c r="BA24" s="94">
        <v>579905</v>
      </c>
      <c r="BB24" s="95">
        <v>267.36053480866758</v>
      </c>
      <c r="BC24" s="94">
        <v>119613</v>
      </c>
      <c r="BD24" s="95">
        <v>55.146611341632088</v>
      </c>
      <c r="BE24" s="94">
        <v>0</v>
      </c>
      <c r="BF24" s="95">
        <v>0</v>
      </c>
      <c r="BG24" s="94">
        <v>9642</v>
      </c>
      <c r="BH24" s="95">
        <v>4.4453665283540804</v>
      </c>
      <c r="BI24" s="94">
        <v>1133</v>
      </c>
      <c r="BJ24" s="95">
        <v>0.52236053480866762</v>
      </c>
      <c r="BK24" s="94">
        <v>710293</v>
      </c>
      <c r="BL24" s="95">
        <v>327.47487321346239</v>
      </c>
      <c r="BM24" s="122">
        <v>1021837</v>
      </c>
      <c r="BN24" s="95">
        <v>471.10972798524665</v>
      </c>
      <c r="BO24" s="96">
        <f t="shared" si="0"/>
        <v>0.46600000000000003</v>
      </c>
      <c r="BP24" s="97"/>
      <c r="BQ24" s="98">
        <f>BN24*F24</f>
        <v>1021837</v>
      </c>
      <c r="BR24" s="99"/>
      <c r="BS24" s="99"/>
      <c r="BT24" s="99"/>
      <c r="BU24" s="99"/>
      <c r="BV24" s="99"/>
      <c r="BW24" s="99"/>
      <c r="BX24" s="99"/>
      <c r="BY24" s="99"/>
      <c r="BZ24" s="99"/>
      <c r="CA24" s="99"/>
      <c r="CB24" s="99"/>
      <c r="CC24" s="99"/>
      <c r="CD24" s="99"/>
      <c r="CE24" s="99"/>
      <c r="CF24" s="99"/>
      <c r="CG24" s="99"/>
      <c r="CH24" s="99"/>
      <c r="CI24" s="99"/>
      <c r="CJ24" s="99"/>
    </row>
    <row r="25" spans="1:88" x14ac:dyDescent="0.25">
      <c r="A25" s="149" t="s">
        <v>609</v>
      </c>
      <c r="B25" s="148">
        <v>45838</v>
      </c>
      <c r="C25" s="149" t="s">
        <v>589</v>
      </c>
      <c r="D25" s="92">
        <v>4</v>
      </c>
      <c r="E25" s="92">
        <v>1460</v>
      </c>
      <c r="F25" s="92">
        <v>1146</v>
      </c>
      <c r="G25" s="93">
        <v>0.78493150684931512</v>
      </c>
      <c r="H25" s="92">
        <v>1168</v>
      </c>
      <c r="I25" s="92">
        <v>1146</v>
      </c>
      <c r="J25" s="93">
        <v>1</v>
      </c>
      <c r="K25" s="94">
        <v>40074</v>
      </c>
      <c r="L25" s="95">
        <v>34.309931506849317</v>
      </c>
      <c r="M25" s="94">
        <v>11415</v>
      </c>
      <c r="N25" s="95">
        <v>9.7731164383561637</v>
      </c>
      <c r="O25" s="94">
        <v>26622</v>
      </c>
      <c r="P25" s="95">
        <v>22.792808219178081</v>
      </c>
      <c r="Q25" s="109">
        <v>78111</v>
      </c>
      <c r="R25" s="95">
        <v>66.875856164383563</v>
      </c>
      <c r="S25" s="94">
        <v>11028</v>
      </c>
      <c r="T25" s="95">
        <v>9.4417808219178081</v>
      </c>
      <c r="U25" s="94">
        <v>2513</v>
      </c>
      <c r="V25" s="95">
        <v>2.1515410958904111</v>
      </c>
      <c r="W25" s="94">
        <v>35945</v>
      </c>
      <c r="X25" s="95">
        <v>30.774828767123289</v>
      </c>
      <c r="Y25" s="109">
        <v>49486</v>
      </c>
      <c r="Z25" s="95">
        <v>42.368150684931507</v>
      </c>
      <c r="AA25" s="94">
        <v>22220</v>
      </c>
      <c r="AB25" s="95">
        <v>19.023972602739725</v>
      </c>
      <c r="AC25" s="94">
        <v>752</v>
      </c>
      <c r="AD25" s="95">
        <v>0.64383561643835618</v>
      </c>
      <c r="AE25" s="94">
        <v>0</v>
      </c>
      <c r="AF25" s="95">
        <v>0</v>
      </c>
      <c r="AG25" s="94">
        <v>3073</v>
      </c>
      <c r="AH25" s="95">
        <v>2.6309931506849313</v>
      </c>
      <c r="AI25" s="94">
        <v>7674</v>
      </c>
      <c r="AJ25" s="95">
        <v>6.5702054794520546</v>
      </c>
      <c r="AK25" s="94">
        <v>33719</v>
      </c>
      <c r="AL25" s="95">
        <v>28.869006849315067</v>
      </c>
      <c r="AM25" s="94">
        <v>9618</v>
      </c>
      <c r="AN25" s="95">
        <v>8.2345890410958908</v>
      </c>
      <c r="AO25" s="94">
        <v>0</v>
      </c>
      <c r="AP25" s="95">
        <v>0</v>
      </c>
      <c r="AQ25" s="94">
        <v>11193</v>
      </c>
      <c r="AR25" s="95">
        <v>9.5830479452054789</v>
      </c>
      <c r="AS25" s="94">
        <v>8586</v>
      </c>
      <c r="AT25" s="95">
        <v>7.3510273972602738</v>
      </c>
      <c r="AU25" s="94">
        <v>958</v>
      </c>
      <c r="AV25" s="95">
        <v>0.8202054794520548</v>
      </c>
      <c r="AW25" s="94">
        <v>898</v>
      </c>
      <c r="AX25" s="95">
        <v>0.76883561643835618</v>
      </c>
      <c r="AY25" s="94">
        <v>31253</v>
      </c>
      <c r="AZ25" s="95">
        <v>26.757705479452056</v>
      </c>
      <c r="BA25" s="94">
        <v>272179</v>
      </c>
      <c r="BB25" s="95">
        <v>233.02996575342465</v>
      </c>
      <c r="BC25" s="94">
        <v>72891</v>
      </c>
      <c r="BD25" s="95">
        <v>62.406678082191782</v>
      </c>
      <c r="BE25" s="94">
        <v>0</v>
      </c>
      <c r="BF25" s="95">
        <v>0</v>
      </c>
      <c r="BG25" s="94">
        <v>7537</v>
      </c>
      <c r="BH25" s="95">
        <v>6.4529109589041092</v>
      </c>
      <c r="BI25" s="94">
        <v>7789</v>
      </c>
      <c r="BJ25" s="95">
        <v>6.6686643835616435</v>
      </c>
      <c r="BK25" s="94">
        <v>360396</v>
      </c>
      <c r="BL25" s="95">
        <v>308.5582191780822</v>
      </c>
      <c r="BM25" s="122">
        <v>552965</v>
      </c>
      <c r="BN25" s="95">
        <v>473.42893835616439</v>
      </c>
      <c r="BO25" s="96">
        <f t="shared" si="0"/>
        <v>0.48799999999999999</v>
      </c>
      <c r="BP25" s="97"/>
      <c r="BQ25" s="98">
        <f>BN25*F25</f>
        <v>542549.56335616438</v>
      </c>
      <c r="BR25" s="99"/>
      <c r="BS25" s="99"/>
      <c r="BT25" s="99"/>
      <c r="BU25" s="99"/>
      <c r="BV25" s="99"/>
      <c r="BW25" s="99"/>
      <c r="BX25" s="99"/>
      <c r="BY25" s="99"/>
      <c r="BZ25" s="99"/>
      <c r="CA25" s="99"/>
      <c r="CB25" s="99"/>
      <c r="CC25" s="99"/>
      <c r="CD25" s="99"/>
      <c r="CE25" s="99"/>
      <c r="CF25" s="99"/>
      <c r="CG25" s="99"/>
      <c r="CH25" s="99"/>
      <c r="CI25" s="99"/>
      <c r="CJ25" s="99"/>
    </row>
    <row r="26" spans="1:88" x14ac:dyDescent="0.25">
      <c r="A26" s="149" t="s">
        <v>610</v>
      </c>
      <c r="B26" s="148">
        <v>45838</v>
      </c>
      <c r="C26" s="149" t="s">
        <v>589</v>
      </c>
      <c r="D26" s="92">
        <v>4</v>
      </c>
      <c r="E26" s="92">
        <v>1460</v>
      </c>
      <c r="F26" s="92">
        <v>1460</v>
      </c>
      <c r="G26" s="93">
        <v>1</v>
      </c>
      <c r="H26" s="92">
        <v>1460</v>
      </c>
      <c r="I26" s="92">
        <v>1460</v>
      </c>
      <c r="J26" s="93">
        <v>1</v>
      </c>
      <c r="K26" s="94">
        <v>51054</v>
      </c>
      <c r="L26" s="95">
        <v>34.968493150684928</v>
      </c>
      <c r="M26" s="94">
        <v>14543</v>
      </c>
      <c r="N26" s="95">
        <v>9.9609589041095887</v>
      </c>
      <c r="O26" s="94">
        <v>33916</v>
      </c>
      <c r="P26" s="95">
        <v>23.230136986301371</v>
      </c>
      <c r="Q26" s="109">
        <v>99513</v>
      </c>
      <c r="R26" s="95">
        <v>68.159589041095884</v>
      </c>
      <c r="S26" s="94">
        <v>14049</v>
      </c>
      <c r="T26" s="95">
        <v>9.6226027397260268</v>
      </c>
      <c r="U26" s="94">
        <v>3202</v>
      </c>
      <c r="V26" s="95">
        <v>2.1931506849315068</v>
      </c>
      <c r="W26" s="94">
        <v>45793</v>
      </c>
      <c r="X26" s="95">
        <v>31.365068493150684</v>
      </c>
      <c r="Y26" s="109">
        <v>63044</v>
      </c>
      <c r="Z26" s="95">
        <v>43.180821917808217</v>
      </c>
      <c r="AA26" s="94">
        <v>16277</v>
      </c>
      <c r="AB26" s="95">
        <v>11.148630136986302</v>
      </c>
      <c r="AC26" s="94">
        <v>958</v>
      </c>
      <c r="AD26" s="95">
        <v>0.65616438356164386</v>
      </c>
      <c r="AE26" s="94">
        <v>0</v>
      </c>
      <c r="AF26" s="95">
        <v>0</v>
      </c>
      <c r="AG26" s="94">
        <v>3915</v>
      </c>
      <c r="AH26" s="95">
        <v>2.6815068493150687</v>
      </c>
      <c r="AI26" s="94">
        <v>9777</v>
      </c>
      <c r="AJ26" s="95">
        <v>6.6965753424657537</v>
      </c>
      <c r="AK26" s="94">
        <v>30927</v>
      </c>
      <c r="AL26" s="95">
        <v>21.18287671232877</v>
      </c>
      <c r="AM26" s="94">
        <v>11165</v>
      </c>
      <c r="AN26" s="95">
        <v>7.647260273972603</v>
      </c>
      <c r="AO26" s="94">
        <v>0</v>
      </c>
      <c r="AP26" s="95">
        <v>0</v>
      </c>
      <c r="AQ26" s="94">
        <v>14260</v>
      </c>
      <c r="AR26" s="95">
        <v>9.7671232876712324</v>
      </c>
      <c r="AS26" s="94">
        <v>10939</v>
      </c>
      <c r="AT26" s="95">
        <v>7.4924657534246579</v>
      </c>
      <c r="AU26" s="94">
        <v>1221</v>
      </c>
      <c r="AV26" s="95">
        <v>0.83630136986301373</v>
      </c>
      <c r="AW26" s="94">
        <v>1144</v>
      </c>
      <c r="AX26" s="95">
        <v>0.78356164383561644</v>
      </c>
      <c r="AY26" s="94">
        <v>38729</v>
      </c>
      <c r="AZ26" s="95">
        <v>26.526712328767122</v>
      </c>
      <c r="BA26" s="94">
        <v>348125</v>
      </c>
      <c r="BB26" s="95">
        <v>238.4417808219178</v>
      </c>
      <c r="BC26" s="94">
        <v>92862</v>
      </c>
      <c r="BD26" s="95">
        <v>63.604109589041094</v>
      </c>
      <c r="BE26" s="94">
        <v>0</v>
      </c>
      <c r="BF26" s="95">
        <v>0</v>
      </c>
      <c r="BG26" s="94">
        <v>9602</v>
      </c>
      <c r="BH26" s="95">
        <v>6.5767123287671234</v>
      </c>
      <c r="BI26" s="94">
        <v>9924</v>
      </c>
      <c r="BJ26" s="95">
        <v>6.7972602739726025</v>
      </c>
      <c r="BK26" s="94">
        <v>460513</v>
      </c>
      <c r="BL26" s="95">
        <v>315.41986301369866</v>
      </c>
      <c r="BM26" s="122">
        <v>692726</v>
      </c>
      <c r="BN26" s="95">
        <v>474.46986301369867</v>
      </c>
      <c r="BO26" s="96">
        <f t="shared" si="0"/>
        <v>0.51100000000000001</v>
      </c>
      <c r="BP26" s="97"/>
      <c r="BQ26" s="98"/>
      <c r="BR26" s="99"/>
      <c r="BS26" s="99"/>
      <c r="BT26" s="99"/>
      <c r="BU26" s="99"/>
      <c r="BV26" s="99"/>
      <c r="BW26" s="99"/>
      <c r="BX26" s="99"/>
      <c r="BY26" s="99"/>
      <c r="BZ26" s="99"/>
      <c r="CA26" s="99"/>
      <c r="CB26" s="99"/>
      <c r="CC26" s="99"/>
      <c r="CD26" s="99"/>
      <c r="CE26" s="99"/>
      <c r="CF26" s="99"/>
      <c r="CG26" s="99"/>
      <c r="CH26" s="99"/>
      <c r="CI26" s="99"/>
      <c r="CJ26" s="99"/>
    </row>
    <row r="27" spans="1:88" x14ac:dyDescent="0.25">
      <c r="A27" s="149" t="s">
        <v>163</v>
      </c>
      <c r="B27" s="148">
        <v>45838</v>
      </c>
      <c r="C27" s="149" t="s">
        <v>589</v>
      </c>
      <c r="D27" s="92">
        <v>4</v>
      </c>
      <c r="E27" s="92">
        <v>1460</v>
      </c>
      <c r="F27" s="92">
        <v>1460</v>
      </c>
      <c r="G27" s="93">
        <v>1</v>
      </c>
      <c r="H27" s="92">
        <v>1460</v>
      </c>
      <c r="I27" s="92">
        <v>1095</v>
      </c>
      <c r="J27" s="93">
        <v>0.75</v>
      </c>
      <c r="K27" s="94">
        <v>51054</v>
      </c>
      <c r="L27" s="95">
        <v>34.968493150684928</v>
      </c>
      <c r="M27" s="94">
        <v>14543</v>
      </c>
      <c r="N27" s="95">
        <v>9.9609589041095887</v>
      </c>
      <c r="O27" s="94">
        <v>33916</v>
      </c>
      <c r="P27" s="95">
        <v>23.230136986301371</v>
      </c>
      <c r="Q27" s="109">
        <v>99513</v>
      </c>
      <c r="R27" s="95">
        <v>68.159589041095884</v>
      </c>
      <c r="S27" s="94">
        <v>14049</v>
      </c>
      <c r="T27" s="95">
        <v>9.6226027397260268</v>
      </c>
      <c r="U27" s="94">
        <v>3202</v>
      </c>
      <c r="V27" s="95">
        <v>2.1931506849315068</v>
      </c>
      <c r="W27" s="94">
        <v>45793</v>
      </c>
      <c r="X27" s="95">
        <v>31.365068493150684</v>
      </c>
      <c r="Y27" s="109">
        <v>63044</v>
      </c>
      <c r="Z27" s="95">
        <v>43.180821917808217</v>
      </c>
      <c r="AA27" s="94">
        <v>19050</v>
      </c>
      <c r="AB27" s="95">
        <v>13.047945205479452</v>
      </c>
      <c r="AC27" s="94">
        <v>958</v>
      </c>
      <c r="AD27" s="95">
        <v>0.65616438356164386</v>
      </c>
      <c r="AE27" s="94">
        <v>0</v>
      </c>
      <c r="AF27" s="95">
        <v>0</v>
      </c>
      <c r="AG27" s="94">
        <v>3915</v>
      </c>
      <c r="AH27" s="95">
        <v>2.6815068493150687</v>
      </c>
      <c r="AI27" s="94">
        <v>9777</v>
      </c>
      <c r="AJ27" s="95">
        <v>6.6965753424657537</v>
      </c>
      <c r="AK27" s="94">
        <v>33700</v>
      </c>
      <c r="AL27" s="95">
        <v>23.082191780821919</v>
      </c>
      <c r="AM27" s="94">
        <v>10620</v>
      </c>
      <c r="AN27" s="95">
        <v>7.2739726027397262</v>
      </c>
      <c r="AO27" s="94">
        <v>0</v>
      </c>
      <c r="AP27" s="95">
        <v>0</v>
      </c>
      <c r="AQ27" s="94">
        <v>14260</v>
      </c>
      <c r="AR27" s="95">
        <v>9.7671232876712324</v>
      </c>
      <c r="AS27" s="94">
        <v>10939</v>
      </c>
      <c r="AT27" s="95">
        <v>7.4924657534246579</v>
      </c>
      <c r="AU27" s="94">
        <v>1221</v>
      </c>
      <c r="AV27" s="95">
        <v>0.83630136986301373</v>
      </c>
      <c r="AW27" s="94">
        <v>1144</v>
      </c>
      <c r="AX27" s="95">
        <v>0.78356164383561644</v>
      </c>
      <c r="AY27" s="94">
        <v>38184</v>
      </c>
      <c r="AZ27" s="95">
        <v>26.153424657534242</v>
      </c>
      <c r="BA27" s="94">
        <v>348125</v>
      </c>
      <c r="BB27" s="95">
        <v>238.4417808219178</v>
      </c>
      <c r="BC27" s="94">
        <v>92862</v>
      </c>
      <c r="BD27" s="95">
        <v>63.604109589041094</v>
      </c>
      <c r="BE27" s="94">
        <v>0</v>
      </c>
      <c r="BF27" s="95">
        <v>0</v>
      </c>
      <c r="BG27" s="94">
        <v>9602</v>
      </c>
      <c r="BH27" s="95">
        <v>6.5767123287671234</v>
      </c>
      <c r="BI27" s="94">
        <v>9924</v>
      </c>
      <c r="BJ27" s="95">
        <v>6.7972602739726025</v>
      </c>
      <c r="BK27" s="94">
        <v>460513</v>
      </c>
      <c r="BL27" s="95">
        <v>315.41986301369866</v>
      </c>
      <c r="BM27" s="122">
        <v>694954</v>
      </c>
      <c r="BN27" s="95">
        <v>475.99589041095891</v>
      </c>
      <c r="BO27" s="96">
        <f t="shared" si="0"/>
        <v>0.53300000000000003</v>
      </c>
      <c r="BP27" s="97"/>
      <c r="BQ27" s="98">
        <f>BN27*F27</f>
        <v>694954</v>
      </c>
      <c r="BR27" s="99"/>
      <c r="BS27" s="99"/>
      <c r="BT27" s="99"/>
      <c r="BU27" s="99"/>
      <c r="BV27" s="99"/>
      <c r="BW27" s="99"/>
      <c r="BX27" s="99"/>
      <c r="BY27" s="99"/>
      <c r="BZ27" s="99"/>
      <c r="CA27" s="99"/>
      <c r="CB27" s="99"/>
      <c r="CC27" s="99"/>
      <c r="CD27" s="99"/>
      <c r="CE27" s="99"/>
      <c r="CF27" s="99"/>
      <c r="CG27" s="99"/>
      <c r="CH27" s="99"/>
      <c r="CI27" s="99"/>
      <c r="CJ27" s="99"/>
    </row>
    <row r="28" spans="1:88" x14ac:dyDescent="0.25">
      <c r="A28" s="149" t="s">
        <v>166</v>
      </c>
      <c r="B28" s="148">
        <v>45838</v>
      </c>
      <c r="C28" s="149" t="s">
        <v>589</v>
      </c>
      <c r="D28" s="92">
        <v>4</v>
      </c>
      <c r="E28" s="125">
        <v>1460</v>
      </c>
      <c r="F28" s="125">
        <v>1381</v>
      </c>
      <c r="G28" s="126">
        <v>0.94589041095890414</v>
      </c>
      <c r="H28" s="125">
        <v>1381</v>
      </c>
      <c r="I28" s="125">
        <v>1016</v>
      </c>
      <c r="J28" s="126">
        <v>0.73569876900796527</v>
      </c>
      <c r="K28" s="127">
        <v>48292</v>
      </c>
      <c r="L28" s="95">
        <v>34.968863142650257</v>
      </c>
      <c r="M28" s="127">
        <v>13756</v>
      </c>
      <c r="N28" s="95">
        <v>9.9608979000724105</v>
      </c>
      <c r="O28" s="127">
        <v>32082</v>
      </c>
      <c r="P28" s="95">
        <v>23.230992034757421</v>
      </c>
      <c r="Q28" s="109">
        <v>94130</v>
      </c>
      <c r="R28" s="95">
        <v>68.160753077480081</v>
      </c>
      <c r="S28" s="127">
        <v>13289</v>
      </c>
      <c r="T28" s="95">
        <v>9.6227371469949308</v>
      </c>
      <c r="U28" s="127">
        <v>3028</v>
      </c>
      <c r="V28" s="95">
        <v>2.1926140477914555</v>
      </c>
      <c r="W28" s="127">
        <v>43315</v>
      </c>
      <c r="X28" s="95">
        <v>31.364952932657495</v>
      </c>
      <c r="Y28" s="109">
        <v>59632</v>
      </c>
      <c r="Z28" s="95">
        <v>43.180304127443883</v>
      </c>
      <c r="AA28" s="127">
        <v>19934</v>
      </c>
      <c r="AB28" s="95">
        <v>14.434467776973207</v>
      </c>
      <c r="AC28" s="127">
        <v>906</v>
      </c>
      <c r="AD28" s="95">
        <v>0.6560463432295438</v>
      </c>
      <c r="AE28" s="127">
        <v>0</v>
      </c>
      <c r="AF28" s="95">
        <v>0</v>
      </c>
      <c r="AG28" s="127">
        <v>3703</v>
      </c>
      <c r="AH28" s="95">
        <v>2.6813902968863141</v>
      </c>
      <c r="AI28" s="127">
        <v>9248</v>
      </c>
      <c r="AJ28" s="95">
        <v>6.6965966690803764</v>
      </c>
      <c r="AK28" s="127">
        <v>33791</v>
      </c>
      <c r="AL28" s="95">
        <v>24.468501086169443</v>
      </c>
      <c r="AM28" s="127">
        <v>9814</v>
      </c>
      <c r="AN28" s="95">
        <v>7.106444605358436</v>
      </c>
      <c r="AO28" s="127">
        <v>0</v>
      </c>
      <c r="AP28" s="95">
        <v>0</v>
      </c>
      <c r="AQ28" s="127">
        <v>13488</v>
      </c>
      <c r="AR28" s="95">
        <v>9.766835626357711</v>
      </c>
      <c r="AS28" s="127">
        <v>10348</v>
      </c>
      <c r="AT28" s="95">
        <v>7.4931209268645906</v>
      </c>
      <c r="AU28" s="127">
        <v>1155</v>
      </c>
      <c r="AV28" s="95">
        <v>0.83635047067342505</v>
      </c>
      <c r="AW28" s="127">
        <v>1082</v>
      </c>
      <c r="AX28" s="95">
        <v>0.78349022447501815</v>
      </c>
      <c r="AY28" s="127">
        <v>35887</v>
      </c>
      <c r="AZ28" s="95">
        <v>25.986241853729183</v>
      </c>
      <c r="BA28" s="127">
        <v>329017</v>
      </c>
      <c r="BB28" s="95">
        <v>238.24547429398987</v>
      </c>
      <c r="BC28" s="127">
        <v>87837</v>
      </c>
      <c r="BD28" s="95">
        <v>63.603910209992762</v>
      </c>
      <c r="BE28" s="127">
        <v>0</v>
      </c>
      <c r="BF28" s="95">
        <v>0</v>
      </c>
      <c r="BG28" s="127">
        <v>9083</v>
      </c>
      <c r="BH28" s="95">
        <v>6.5771180304127448</v>
      </c>
      <c r="BI28" s="127">
        <v>9387</v>
      </c>
      <c r="BJ28" s="95">
        <v>6.7972483707458364</v>
      </c>
      <c r="BK28" s="127">
        <v>435324</v>
      </c>
      <c r="BL28" s="95">
        <v>315.22375090514123</v>
      </c>
      <c r="BM28" s="128">
        <v>658764</v>
      </c>
      <c r="BN28" s="95">
        <v>477.01955104996387</v>
      </c>
      <c r="BO28" s="96">
        <f t="shared" si="0"/>
        <v>0.55500000000000005</v>
      </c>
      <c r="BP28" s="97"/>
      <c r="BQ28" s="98">
        <f>BN28*F28</f>
        <v>658764.00000000012</v>
      </c>
      <c r="BR28" s="99"/>
      <c r="BS28" s="99"/>
      <c r="BT28" s="99"/>
      <c r="BU28" s="99"/>
      <c r="BV28" s="99"/>
      <c r="BW28" s="99"/>
      <c r="BX28" s="99"/>
      <c r="BY28" s="99"/>
      <c r="BZ28" s="99"/>
      <c r="CA28" s="99"/>
      <c r="CB28" s="99"/>
      <c r="CC28" s="99"/>
      <c r="CD28" s="99"/>
      <c r="CE28" s="99"/>
      <c r="CF28" s="99"/>
      <c r="CG28" s="99"/>
      <c r="CH28" s="99"/>
      <c r="CI28" s="99"/>
      <c r="CJ28" s="99"/>
    </row>
    <row r="29" spans="1:88" x14ac:dyDescent="0.25">
      <c r="A29" s="149" t="s">
        <v>167</v>
      </c>
      <c r="B29" s="148">
        <v>45838</v>
      </c>
      <c r="C29" s="149" t="s">
        <v>589</v>
      </c>
      <c r="D29" s="92">
        <v>4</v>
      </c>
      <c r="E29" s="92">
        <v>1460</v>
      </c>
      <c r="F29" s="92">
        <v>1174</v>
      </c>
      <c r="G29" s="93">
        <v>0.80410958904109586</v>
      </c>
      <c r="H29" s="92">
        <v>1174</v>
      </c>
      <c r="I29" s="92">
        <v>809</v>
      </c>
      <c r="J29" s="93">
        <v>0.68909710391822832</v>
      </c>
      <c r="K29" s="94">
        <v>41053</v>
      </c>
      <c r="L29" s="95">
        <v>34.968483816013631</v>
      </c>
      <c r="M29" s="94">
        <v>11694</v>
      </c>
      <c r="N29" s="95">
        <v>9.9608177172061332</v>
      </c>
      <c r="O29" s="94">
        <v>27273</v>
      </c>
      <c r="P29" s="95">
        <v>23.230834752981259</v>
      </c>
      <c r="Q29" s="109">
        <v>80020</v>
      </c>
      <c r="R29" s="95">
        <v>68.160136286201023</v>
      </c>
      <c r="S29" s="94">
        <v>11297</v>
      </c>
      <c r="T29" s="95">
        <v>9.6226575809199311</v>
      </c>
      <c r="U29" s="94">
        <v>2574</v>
      </c>
      <c r="V29" s="95">
        <v>2.192504258943782</v>
      </c>
      <c r="W29" s="94">
        <v>36822</v>
      </c>
      <c r="X29" s="95">
        <v>31.364565587734241</v>
      </c>
      <c r="Y29" s="109">
        <v>50693</v>
      </c>
      <c r="Z29" s="95">
        <v>43.179727427597953</v>
      </c>
      <c r="AA29" s="94">
        <v>18189</v>
      </c>
      <c r="AB29" s="95">
        <v>15.493185689948893</v>
      </c>
      <c r="AC29" s="94">
        <v>770</v>
      </c>
      <c r="AD29" s="95">
        <v>0.65587734241908002</v>
      </c>
      <c r="AE29" s="94">
        <v>0</v>
      </c>
      <c r="AF29" s="95">
        <v>0</v>
      </c>
      <c r="AG29" s="94">
        <v>3148</v>
      </c>
      <c r="AH29" s="95">
        <v>2.6814310051107326</v>
      </c>
      <c r="AI29" s="94">
        <v>7862</v>
      </c>
      <c r="AJ29" s="95">
        <v>6.696763202725724</v>
      </c>
      <c r="AK29" s="94">
        <v>29969</v>
      </c>
      <c r="AL29" s="95">
        <v>25.527257240204428</v>
      </c>
      <c r="AM29" s="94">
        <v>8064</v>
      </c>
      <c r="AN29" s="95">
        <v>6.868824531516184</v>
      </c>
      <c r="AO29" s="94">
        <v>0</v>
      </c>
      <c r="AP29" s="95">
        <v>0</v>
      </c>
      <c r="AQ29" s="94">
        <v>11466</v>
      </c>
      <c r="AR29" s="95">
        <v>9.7666098807495736</v>
      </c>
      <c r="AS29" s="94">
        <v>8796</v>
      </c>
      <c r="AT29" s="95">
        <v>7.4923339011925041</v>
      </c>
      <c r="AU29" s="94">
        <v>982</v>
      </c>
      <c r="AV29" s="95">
        <v>0.83645655877342417</v>
      </c>
      <c r="AW29" s="94">
        <v>920</v>
      </c>
      <c r="AX29" s="95">
        <v>0.78364565587734247</v>
      </c>
      <c r="AY29" s="94">
        <v>30228</v>
      </c>
      <c r="AZ29" s="95">
        <v>25.747870528109029</v>
      </c>
      <c r="BA29" s="94">
        <v>278951</v>
      </c>
      <c r="BB29" s="95">
        <v>237.60732538330495</v>
      </c>
      <c r="BC29" s="94">
        <v>74671</v>
      </c>
      <c r="BD29" s="95">
        <v>63.60391822827939</v>
      </c>
      <c r="BE29" s="94">
        <v>0</v>
      </c>
      <c r="BF29" s="95">
        <v>0</v>
      </c>
      <c r="BG29" s="94">
        <v>7721</v>
      </c>
      <c r="BH29" s="95">
        <v>6.5766609880749574</v>
      </c>
      <c r="BI29" s="94">
        <v>7980</v>
      </c>
      <c r="BJ29" s="95">
        <v>6.7972742759795572</v>
      </c>
      <c r="BK29" s="94">
        <v>369323</v>
      </c>
      <c r="BL29" s="95">
        <v>314.58517887563886</v>
      </c>
      <c r="BM29" s="122">
        <v>560233</v>
      </c>
      <c r="BN29" s="95">
        <v>477.20017035775129</v>
      </c>
      <c r="BO29" s="96">
        <f t="shared" si="0"/>
        <v>0.57699999999999996</v>
      </c>
      <c r="BP29" s="97"/>
      <c r="BQ29" s="98">
        <f>BN29*F29</f>
        <v>560233</v>
      </c>
      <c r="BR29" s="99"/>
      <c r="BS29" s="99"/>
      <c r="BT29" s="99"/>
      <c r="BU29" s="99"/>
      <c r="BV29" s="99"/>
      <c r="BW29" s="99"/>
      <c r="BX29" s="99"/>
      <c r="BY29" s="99"/>
      <c r="BZ29" s="99"/>
      <c r="CA29" s="99"/>
      <c r="CB29" s="99"/>
      <c r="CC29" s="99"/>
      <c r="CD29" s="99"/>
      <c r="CE29" s="99"/>
      <c r="CF29" s="99"/>
      <c r="CG29" s="99"/>
      <c r="CH29" s="99"/>
      <c r="CI29" s="99"/>
      <c r="CJ29" s="99"/>
    </row>
    <row r="30" spans="1:88" x14ac:dyDescent="0.25">
      <c r="A30" s="149" t="s">
        <v>611</v>
      </c>
      <c r="B30" s="148">
        <v>45838</v>
      </c>
      <c r="C30" s="149" t="s">
        <v>589</v>
      </c>
      <c r="D30" s="92">
        <v>4</v>
      </c>
      <c r="E30" s="92">
        <v>1460</v>
      </c>
      <c r="F30" s="92">
        <v>1460</v>
      </c>
      <c r="G30" s="93">
        <v>1</v>
      </c>
      <c r="H30" s="92">
        <v>1460</v>
      </c>
      <c r="I30" s="92">
        <v>730</v>
      </c>
      <c r="J30" s="93">
        <v>0.5</v>
      </c>
      <c r="K30" s="94">
        <v>51054</v>
      </c>
      <c r="L30" s="95">
        <v>34.968493150684928</v>
      </c>
      <c r="M30" s="94">
        <v>14543</v>
      </c>
      <c r="N30" s="95">
        <v>9.9609589041095887</v>
      </c>
      <c r="O30" s="94">
        <v>33916</v>
      </c>
      <c r="P30" s="95">
        <v>23.230136986301371</v>
      </c>
      <c r="Q30" s="109">
        <v>99513</v>
      </c>
      <c r="R30" s="95">
        <v>68.159589041095884</v>
      </c>
      <c r="S30" s="94">
        <v>14049</v>
      </c>
      <c r="T30" s="95">
        <v>9.6226027397260268</v>
      </c>
      <c r="U30" s="94">
        <v>3202</v>
      </c>
      <c r="V30" s="95">
        <v>2.1931506849315068</v>
      </c>
      <c r="W30" s="94">
        <v>45793</v>
      </c>
      <c r="X30" s="95">
        <v>31.365068493150684</v>
      </c>
      <c r="Y30" s="109">
        <v>63044</v>
      </c>
      <c r="Z30" s="95">
        <v>43.180821917808217</v>
      </c>
      <c r="AA30" s="94">
        <v>21816</v>
      </c>
      <c r="AB30" s="95">
        <v>14.942465753424658</v>
      </c>
      <c r="AC30" s="94">
        <v>958</v>
      </c>
      <c r="AD30" s="95">
        <v>0.65616438356164386</v>
      </c>
      <c r="AE30" s="94">
        <v>0</v>
      </c>
      <c r="AF30" s="95">
        <v>0</v>
      </c>
      <c r="AG30" s="94">
        <v>3915</v>
      </c>
      <c r="AH30" s="95">
        <v>2.6815068493150687</v>
      </c>
      <c r="AI30" s="94">
        <v>9777</v>
      </c>
      <c r="AJ30" s="95">
        <v>6.6965753424657537</v>
      </c>
      <c r="AK30" s="94">
        <v>36466</v>
      </c>
      <c r="AL30" s="95">
        <v>24.976712328767125</v>
      </c>
      <c r="AM30" s="94">
        <v>10028</v>
      </c>
      <c r="AN30" s="95">
        <v>6.8684931506849312</v>
      </c>
      <c r="AO30" s="94">
        <v>0</v>
      </c>
      <c r="AP30" s="95">
        <v>0</v>
      </c>
      <c r="AQ30" s="94">
        <v>14260</v>
      </c>
      <c r="AR30" s="95">
        <v>9.7671232876712324</v>
      </c>
      <c r="AS30" s="94">
        <v>10939</v>
      </c>
      <c r="AT30" s="95">
        <v>7.4924657534246579</v>
      </c>
      <c r="AU30" s="94">
        <v>1221</v>
      </c>
      <c r="AV30" s="95">
        <v>0.83630136986301373</v>
      </c>
      <c r="AW30" s="94">
        <v>1144</v>
      </c>
      <c r="AX30" s="95">
        <v>0.78356164383561644</v>
      </c>
      <c r="AY30" s="94">
        <v>37592</v>
      </c>
      <c r="AZ30" s="95">
        <v>25.74794520547945</v>
      </c>
      <c r="BA30" s="94">
        <v>348125</v>
      </c>
      <c r="BB30" s="95">
        <v>238.4417808219178</v>
      </c>
      <c r="BC30" s="94">
        <v>92862</v>
      </c>
      <c r="BD30" s="95">
        <v>63.604109589041094</v>
      </c>
      <c r="BE30" s="94">
        <v>0</v>
      </c>
      <c r="BF30" s="95">
        <v>0</v>
      </c>
      <c r="BG30" s="94">
        <v>9602</v>
      </c>
      <c r="BH30" s="95">
        <v>6.5767123287671234</v>
      </c>
      <c r="BI30" s="94">
        <v>9924</v>
      </c>
      <c r="BJ30" s="95">
        <v>6.7972602739726025</v>
      </c>
      <c r="BK30" s="94">
        <v>460513</v>
      </c>
      <c r="BL30" s="95">
        <v>315.41986301369866</v>
      </c>
      <c r="BM30" s="122">
        <v>697128</v>
      </c>
      <c r="BN30" s="95">
        <v>477.48493150684931</v>
      </c>
      <c r="BO30" s="96">
        <f t="shared" si="0"/>
        <v>0.6</v>
      </c>
      <c r="BP30" s="97"/>
      <c r="BQ30" s="98"/>
      <c r="BR30" s="99"/>
      <c r="BS30" s="99"/>
      <c r="BT30" s="99"/>
      <c r="BU30" s="99"/>
      <c r="BV30" s="99"/>
      <c r="BW30" s="99"/>
      <c r="BX30" s="99"/>
      <c r="BY30" s="99"/>
      <c r="BZ30" s="99"/>
      <c r="CA30" s="99"/>
      <c r="CB30" s="99"/>
      <c r="CC30" s="99"/>
      <c r="CD30" s="99"/>
      <c r="CE30" s="99"/>
      <c r="CF30" s="99"/>
      <c r="CG30" s="99"/>
      <c r="CH30" s="99"/>
      <c r="CI30" s="99"/>
      <c r="CJ30" s="99"/>
    </row>
    <row r="31" spans="1:88" x14ac:dyDescent="0.25">
      <c r="A31" s="149" t="s">
        <v>612</v>
      </c>
      <c r="B31" s="148">
        <v>45838</v>
      </c>
      <c r="C31" s="149" t="s">
        <v>586</v>
      </c>
      <c r="D31" s="92">
        <v>8</v>
      </c>
      <c r="E31" s="92">
        <v>2920</v>
      </c>
      <c r="F31" s="92">
        <v>2573</v>
      </c>
      <c r="G31" s="93">
        <v>0.88116438356164384</v>
      </c>
      <c r="H31" s="92">
        <v>2573</v>
      </c>
      <c r="I31" s="92">
        <v>2573</v>
      </c>
      <c r="J31" s="93">
        <v>1</v>
      </c>
      <c r="K31" s="94">
        <v>9881</v>
      </c>
      <c r="L31" s="95">
        <v>3.8402642829382043</v>
      </c>
      <c r="M31" s="94">
        <v>1361</v>
      </c>
      <c r="N31" s="95">
        <v>0.52895452778857366</v>
      </c>
      <c r="O31" s="94">
        <v>191759</v>
      </c>
      <c r="P31" s="95">
        <v>74.527399922269723</v>
      </c>
      <c r="Q31" s="109">
        <v>203001</v>
      </c>
      <c r="R31" s="95">
        <v>78.896618732996501</v>
      </c>
      <c r="S31" s="94">
        <v>7568</v>
      </c>
      <c r="T31" s="95">
        <v>2.9413136416634278</v>
      </c>
      <c r="U31" s="94">
        <v>1042</v>
      </c>
      <c r="V31" s="95">
        <v>0.40497473766031872</v>
      </c>
      <c r="W31" s="94">
        <v>60967</v>
      </c>
      <c r="X31" s="95">
        <v>23.694908666925766</v>
      </c>
      <c r="Y31" s="109">
        <v>69577</v>
      </c>
      <c r="Z31" s="95">
        <v>27.041197046249511</v>
      </c>
      <c r="AA31" s="94">
        <v>26007</v>
      </c>
      <c r="AB31" s="95">
        <v>10.107656432180335</v>
      </c>
      <c r="AC31" s="94">
        <v>10428</v>
      </c>
      <c r="AD31" s="95">
        <v>4.0528565876408864</v>
      </c>
      <c r="AE31" s="94">
        <v>7095</v>
      </c>
      <c r="AF31" s="95">
        <v>2.7574815390594636</v>
      </c>
      <c r="AG31" s="94">
        <v>80073</v>
      </c>
      <c r="AH31" s="95">
        <v>31.120481927710845</v>
      </c>
      <c r="AI31" s="94">
        <v>38197</v>
      </c>
      <c r="AJ31" s="95">
        <v>14.845316750874465</v>
      </c>
      <c r="AK31" s="94">
        <v>161800</v>
      </c>
      <c r="AL31" s="95">
        <v>62.883793237465994</v>
      </c>
      <c r="AM31" s="94">
        <v>175234</v>
      </c>
      <c r="AN31" s="95">
        <v>68.104935872522347</v>
      </c>
      <c r="AO31" s="94">
        <v>24133</v>
      </c>
      <c r="AP31" s="95">
        <v>9.3793237465993009</v>
      </c>
      <c r="AQ31" s="94">
        <v>37671</v>
      </c>
      <c r="AR31" s="95">
        <v>14.640886125145745</v>
      </c>
      <c r="AS31" s="94">
        <v>19299</v>
      </c>
      <c r="AT31" s="95">
        <v>7.5005829770695689</v>
      </c>
      <c r="AU31" s="94">
        <v>12566</v>
      </c>
      <c r="AV31" s="95">
        <v>4.8837932374659934</v>
      </c>
      <c r="AW31" s="94">
        <v>0</v>
      </c>
      <c r="AX31" s="95">
        <v>0</v>
      </c>
      <c r="AY31" s="94">
        <v>268903</v>
      </c>
      <c r="AZ31" s="95">
        <v>104.50952195880295</v>
      </c>
      <c r="BA31" s="94">
        <v>441835</v>
      </c>
      <c r="BB31" s="95">
        <v>171.71978235522735</v>
      </c>
      <c r="BC31" s="94">
        <v>60849</v>
      </c>
      <c r="BD31" s="95">
        <v>23.649047804119704</v>
      </c>
      <c r="BE31" s="94">
        <v>2843</v>
      </c>
      <c r="BF31" s="95">
        <v>1.1049358725223475</v>
      </c>
      <c r="BG31" s="94">
        <v>0</v>
      </c>
      <c r="BH31" s="95">
        <v>0</v>
      </c>
      <c r="BI31" s="94">
        <v>21577</v>
      </c>
      <c r="BJ31" s="95">
        <v>8.385930820054412</v>
      </c>
      <c r="BK31" s="94">
        <v>527104</v>
      </c>
      <c r="BL31" s="95">
        <v>204.85969685192381</v>
      </c>
      <c r="BM31" s="122">
        <v>1230385</v>
      </c>
      <c r="BN31" s="95">
        <v>478.19082782743874</v>
      </c>
      <c r="BO31" s="96">
        <f t="shared" si="0"/>
        <v>0.622</v>
      </c>
      <c r="BP31" s="97"/>
      <c r="BQ31" s="98">
        <f>BN31*F31</f>
        <v>1230384.9999999998</v>
      </c>
      <c r="BR31" s="99"/>
      <c r="BS31" s="99"/>
      <c r="BT31" s="99"/>
      <c r="BU31" s="99"/>
      <c r="BV31" s="99"/>
      <c r="BW31" s="99"/>
      <c r="BX31" s="99"/>
      <c r="BY31" s="99"/>
      <c r="BZ31" s="99"/>
      <c r="CA31" s="99"/>
      <c r="CB31" s="99"/>
      <c r="CC31" s="99"/>
      <c r="CD31" s="99"/>
      <c r="CE31" s="99"/>
      <c r="CF31" s="99"/>
      <c r="CG31" s="99"/>
      <c r="CH31" s="99"/>
      <c r="CI31" s="99"/>
      <c r="CJ31" s="99"/>
    </row>
    <row r="32" spans="1:88" x14ac:dyDescent="0.25">
      <c r="A32" s="149" t="s">
        <v>613</v>
      </c>
      <c r="B32" s="148">
        <v>45838</v>
      </c>
      <c r="C32" s="149" t="s">
        <v>586</v>
      </c>
      <c r="D32" s="92">
        <v>8</v>
      </c>
      <c r="E32" s="92">
        <v>2920</v>
      </c>
      <c r="F32" s="92">
        <v>2878</v>
      </c>
      <c r="G32" s="93">
        <v>0.98561643835616441</v>
      </c>
      <c r="H32" s="92">
        <v>2878</v>
      </c>
      <c r="I32" s="92">
        <v>2878</v>
      </c>
      <c r="J32" s="93">
        <v>1</v>
      </c>
      <c r="K32" s="94">
        <v>10587</v>
      </c>
      <c r="L32" s="95">
        <v>3.6785962473940237</v>
      </c>
      <c r="M32" s="94">
        <v>1765</v>
      </c>
      <c r="N32" s="95">
        <v>0.61327310632383603</v>
      </c>
      <c r="O32" s="94">
        <v>204905</v>
      </c>
      <c r="P32" s="95">
        <v>71.197011813759559</v>
      </c>
      <c r="Q32" s="109">
        <v>217257</v>
      </c>
      <c r="R32" s="95">
        <v>75.488881167477416</v>
      </c>
      <c r="S32" s="94">
        <v>8108</v>
      </c>
      <c r="T32" s="95">
        <v>2.8172341904100069</v>
      </c>
      <c r="U32" s="94">
        <v>1352</v>
      </c>
      <c r="V32" s="95">
        <v>0.46977067407922168</v>
      </c>
      <c r="W32" s="94">
        <v>63115</v>
      </c>
      <c r="X32" s="95">
        <v>21.930159833217512</v>
      </c>
      <c r="Y32" s="109">
        <v>72575</v>
      </c>
      <c r="Z32" s="95">
        <v>25.217164697706743</v>
      </c>
      <c r="AA32" s="94">
        <v>22108</v>
      </c>
      <c r="AB32" s="95">
        <v>7.6817234190410009</v>
      </c>
      <c r="AC32" s="94">
        <v>11416</v>
      </c>
      <c r="AD32" s="95">
        <v>3.9666435024322446</v>
      </c>
      <c r="AE32" s="94">
        <v>15351</v>
      </c>
      <c r="AF32" s="95">
        <v>5.3339124391938846</v>
      </c>
      <c r="AG32" s="94">
        <v>89220</v>
      </c>
      <c r="AH32" s="95">
        <v>31.000694927032661</v>
      </c>
      <c r="AI32" s="94">
        <v>36443</v>
      </c>
      <c r="AJ32" s="95">
        <v>12.662612925642808</v>
      </c>
      <c r="AK32" s="94">
        <v>174538</v>
      </c>
      <c r="AL32" s="95">
        <v>60.645587213342601</v>
      </c>
      <c r="AM32" s="94">
        <v>191343</v>
      </c>
      <c r="AN32" s="95">
        <v>66.484711605281447</v>
      </c>
      <c r="AO32" s="94">
        <v>31904</v>
      </c>
      <c r="AP32" s="95">
        <v>11.085476025017373</v>
      </c>
      <c r="AQ32" s="94">
        <v>40903</v>
      </c>
      <c r="AR32" s="95">
        <v>14.21230020847811</v>
      </c>
      <c r="AS32" s="94">
        <v>27426</v>
      </c>
      <c r="AT32" s="95">
        <v>9.5295343988881172</v>
      </c>
      <c r="AU32" s="94">
        <v>12225</v>
      </c>
      <c r="AV32" s="95">
        <v>4.2477414871438501</v>
      </c>
      <c r="AW32" s="94">
        <v>0</v>
      </c>
      <c r="AX32" s="95">
        <v>0</v>
      </c>
      <c r="AY32" s="94">
        <v>303801</v>
      </c>
      <c r="AZ32" s="95">
        <v>105.5597637248089</v>
      </c>
      <c r="BA32" s="94">
        <v>501860</v>
      </c>
      <c r="BB32" s="95">
        <v>174.37804030576788</v>
      </c>
      <c r="BC32" s="94">
        <v>83679</v>
      </c>
      <c r="BD32" s="95">
        <v>29.075399583043779</v>
      </c>
      <c r="BE32" s="94">
        <v>2382</v>
      </c>
      <c r="BF32" s="95">
        <v>0.82765809589993056</v>
      </c>
      <c r="BG32" s="94">
        <v>0</v>
      </c>
      <c r="BH32" s="95">
        <v>0</v>
      </c>
      <c r="BI32" s="94">
        <v>20278</v>
      </c>
      <c r="BJ32" s="95">
        <v>7.0458651841556641</v>
      </c>
      <c r="BK32" s="94">
        <v>608199</v>
      </c>
      <c r="BL32" s="95">
        <v>211.32696316886725</v>
      </c>
      <c r="BM32" s="122">
        <v>1376370</v>
      </c>
      <c r="BN32" s="95">
        <v>478.23835997220294</v>
      </c>
      <c r="BO32" s="96">
        <f t="shared" si="0"/>
        <v>0.64400000000000002</v>
      </c>
      <c r="BP32" s="97"/>
      <c r="BQ32" s="98">
        <f>BN32*F32</f>
        <v>1376370</v>
      </c>
      <c r="BR32" s="99"/>
      <c r="BS32" s="99"/>
      <c r="BT32" s="99"/>
      <c r="BU32" s="99"/>
      <c r="BV32" s="99"/>
      <c r="BW32" s="99"/>
      <c r="BX32" s="99"/>
      <c r="BY32" s="99"/>
      <c r="BZ32" s="99"/>
      <c r="CA32" s="99"/>
      <c r="CB32" s="99"/>
      <c r="CC32" s="99"/>
      <c r="CD32" s="99"/>
      <c r="CE32" s="99"/>
      <c r="CF32" s="99"/>
      <c r="CG32" s="99"/>
      <c r="CH32" s="99"/>
      <c r="CI32" s="99"/>
      <c r="CJ32" s="99"/>
    </row>
    <row r="33" spans="1:88" x14ac:dyDescent="0.25">
      <c r="A33" s="149" t="s">
        <v>614</v>
      </c>
      <c r="B33" s="148">
        <v>45838</v>
      </c>
      <c r="C33" s="149" t="s">
        <v>589</v>
      </c>
      <c r="D33" s="92">
        <v>4</v>
      </c>
      <c r="E33" s="92">
        <v>1460</v>
      </c>
      <c r="F33" s="92">
        <v>1252</v>
      </c>
      <c r="G33" s="93">
        <v>0.8575342465753425</v>
      </c>
      <c r="H33" s="92">
        <v>1252</v>
      </c>
      <c r="I33" s="92">
        <v>1252</v>
      </c>
      <c r="J33" s="93">
        <v>1</v>
      </c>
      <c r="K33" s="94">
        <v>43781</v>
      </c>
      <c r="L33" s="95">
        <v>34.968849840255594</v>
      </c>
      <c r="M33" s="94">
        <v>12471</v>
      </c>
      <c r="N33" s="95">
        <v>9.9608626198083066</v>
      </c>
      <c r="O33" s="94">
        <v>29085</v>
      </c>
      <c r="P33" s="95">
        <v>23.230830670926519</v>
      </c>
      <c r="Q33" s="109">
        <v>85337</v>
      </c>
      <c r="R33" s="95">
        <v>68.160543130990419</v>
      </c>
      <c r="S33" s="94">
        <v>12048</v>
      </c>
      <c r="T33" s="95">
        <v>9.6230031948881791</v>
      </c>
      <c r="U33" s="94">
        <v>2745</v>
      </c>
      <c r="V33" s="95">
        <v>2.1924920127795526</v>
      </c>
      <c r="W33" s="94">
        <v>39269</v>
      </c>
      <c r="X33" s="95">
        <v>31.365015974440894</v>
      </c>
      <c r="Y33" s="109">
        <v>54062</v>
      </c>
      <c r="Z33" s="95">
        <v>43.180511182108624</v>
      </c>
      <c r="AA33" s="94">
        <v>24550</v>
      </c>
      <c r="AB33" s="95">
        <v>19.608626198083066</v>
      </c>
      <c r="AC33" s="94">
        <v>821</v>
      </c>
      <c r="AD33" s="95">
        <v>0.65575079872204478</v>
      </c>
      <c r="AE33" s="94">
        <v>0</v>
      </c>
      <c r="AF33" s="95">
        <v>0</v>
      </c>
      <c r="AG33" s="94">
        <v>3357</v>
      </c>
      <c r="AH33" s="95">
        <v>2.6813099041533546</v>
      </c>
      <c r="AI33" s="94">
        <v>8384</v>
      </c>
      <c r="AJ33" s="95">
        <v>6.6964856230031948</v>
      </c>
      <c r="AK33" s="94">
        <v>37112</v>
      </c>
      <c r="AL33" s="95">
        <v>29.642172523961662</v>
      </c>
      <c r="AM33" s="94">
        <v>8599</v>
      </c>
      <c r="AN33" s="95">
        <v>6.868210862619808</v>
      </c>
      <c r="AO33" s="94">
        <v>0</v>
      </c>
      <c r="AP33" s="95">
        <v>0</v>
      </c>
      <c r="AQ33" s="94">
        <v>12228</v>
      </c>
      <c r="AR33" s="95">
        <v>9.7667731629392964</v>
      </c>
      <c r="AS33" s="94">
        <v>9380</v>
      </c>
      <c r="AT33" s="95">
        <v>7.4920127795527156</v>
      </c>
      <c r="AU33" s="94">
        <v>1047</v>
      </c>
      <c r="AV33" s="95">
        <v>0.83626198083067094</v>
      </c>
      <c r="AW33" s="94">
        <v>981</v>
      </c>
      <c r="AX33" s="95">
        <v>0.7835463258785943</v>
      </c>
      <c r="AY33" s="94">
        <v>32235</v>
      </c>
      <c r="AZ33" s="95">
        <v>25.746805111821086</v>
      </c>
      <c r="BA33" s="94">
        <v>297816</v>
      </c>
      <c r="BB33" s="95">
        <v>237.87220447284346</v>
      </c>
      <c r="BC33" s="94">
        <v>79632</v>
      </c>
      <c r="BD33" s="95">
        <v>63.6038338658147</v>
      </c>
      <c r="BE33" s="94">
        <v>0</v>
      </c>
      <c r="BF33" s="95">
        <v>0</v>
      </c>
      <c r="BG33" s="94">
        <v>8234</v>
      </c>
      <c r="BH33" s="95">
        <v>6.5766773162939298</v>
      </c>
      <c r="BI33" s="94">
        <v>8509</v>
      </c>
      <c r="BJ33" s="95">
        <v>6.7963258785942493</v>
      </c>
      <c r="BK33" s="94">
        <v>394191</v>
      </c>
      <c r="BL33" s="95">
        <v>314.84904153354637</v>
      </c>
      <c r="BM33" s="122">
        <v>602937</v>
      </c>
      <c r="BN33" s="95">
        <v>481.57907348242816</v>
      </c>
      <c r="BO33" s="96">
        <f t="shared" si="0"/>
        <v>0.66600000000000004</v>
      </c>
      <c r="BP33" s="97"/>
      <c r="BQ33" s="98">
        <f>BN33*F33</f>
        <v>602937</v>
      </c>
      <c r="BR33" s="99"/>
      <c r="BS33" s="99"/>
      <c r="BT33" s="99"/>
      <c r="BU33" s="99"/>
      <c r="BV33" s="99"/>
      <c r="BW33" s="99"/>
      <c r="BX33" s="99"/>
      <c r="BY33" s="99"/>
      <c r="BZ33" s="99"/>
      <c r="CA33" s="99"/>
      <c r="CB33" s="99"/>
      <c r="CC33" s="99"/>
      <c r="CD33" s="99"/>
      <c r="CE33" s="99"/>
      <c r="CF33" s="99"/>
      <c r="CG33" s="99"/>
      <c r="CH33" s="99"/>
      <c r="CI33" s="99"/>
      <c r="CJ33" s="99"/>
    </row>
    <row r="34" spans="1:88" x14ac:dyDescent="0.25">
      <c r="A34" s="149" t="s">
        <v>186</v>
      </c>
      <c r="B34" s="148">
        <v>45838</v>
      </c>
      <c r="C34" s="149" t="s">
        <v>615</v>
      </c>
      <c r="D34" s="92">
        <v>59</v>
      </c>
      <c r="E34" s="92">
        <v>21625</v>
      </c>
      <c r="F34" s="92">
        <v>21536</v>
      </c>
      <c r="G34" s="93">
        <v>0.99588439306358378</v>
      </c>
      <c r="H34" s="92">
        <v>21536</v>
      </c>
      <c r="I34" s="92">
        <v>21503</v>
      </c>
      <c r="J34" s="93">
        <v>0.99846768202080238</v>
      </c>
      <c r="K34" s="94">
        <v>643184</v>
      </c>
      <c r="L34" s="95">
        <v>29.865527488855868</v>
      </c>
      <c r="M34" s="94">
        <v>156121</v>
      </c>
      <c r="N34" s="95">
        <v>7.2493034918276376</v>
      </c>
      <c r="O34" s="94">
        <v>349996</v>
      </c>
      <c r="P34" s="95">
        <v>16.251671619613671</v>
      </c>
      <c r="Q34" s="109">
        <v>1149301</v>
      </c>
      <c r="R34" s="95">
        <v>53.366502600297181</v>
      </c>
      <c r="S34" s="94">
        <v>633032</v>
      </c>
      <c r="T34" s="95">
        <v>29.394130757800891</v>
      </c>
      <c r="U34" s="94">
        <v>153656</v>
      </c>
      <c r="V34" s="95">
        <v>7.1348439821693912</v>
      </c>
      <c r="W34" s="94">
        <v>421067</v>
      </c>
      <c r="X34" s="95">
        <v>19.551773774145616</v>
      </c>
      <c r="Y34" s="109">
        <v>1207755</v>
      </c>
      <c r="Z34" s="95">
        <v>56.080748514115896</v>
      </c>
      <c r="AA34" s="94">
        <v>161810</v>
      </c>
      <c r="AB34" s="95">
        <v>7.5134658246656763</v>
      </c>
      <c r="AC34" s="94">
        <v>0</v>
      </c>
      <c r="AD34" s="95">
        <v>0</v>
      </c>
      <c r="AE34" s="94">
        <v>0</v>
      </c>
      <c r="AF34" s="95">
        <v>0</v>
      </c>
      <c r="AG34" s="94">
        <v>0</v>
      </c>
      <c r="AH34" s="95">
        <v>0</v>
      </c>
      <c r="AI34" s="94">
        <v>38887</v>
      </c>
      <c r="AJ34" s="95">
        <v>1.8056742199108469</v>
      </c>
      <c r="AK34" s="94">
        <v>200697</v>
      </c>
      <c r="AL34" s="95">
        <v>9.3191400445765229</v>
      </c>
      <c r="AM34" s="94">
        <v>579372</v>
      </c>
      <c r="AN34" s="95">
        <v>26.902488855869244</v>
      </c>
      <c r="AO34" s="94">
        <v>140633</v>
      </c>
      <c r="AP34" s="95">
        <v>6.5301355869242199</v>
      </c>
      <c r="AQ34" s="94">
        <v>175955</v>
      </c>
      <c r="AR34" s="95">
        <v>8.1702730312035658</v>
      </c>
      <c r="AS34" s="94">
        <v>253553</v>
      </c>
      <c r="AT34" s="95">
        <v>11.773449108469539</v>
      </c>
      <c r="AU34" s="94">
        <v>0</v>
      </c>
      <c r="AV34" s="95">
        <v>0</v>
      </c>
      <c r="AW34" s="94">
        <v>13892</v>
      </c>
      <c r="AX34" s="95">
        <v>0.64505943536404164</v>
      </c>
      <c r="AY34" s="94">
        <v>1163405</v>
      </c>
      <c r="AZ34" s="95">
        <v>54.021406017830607</v>
      </c>
      <c r="BA34" s="94">
        <v>5415306</v>
      </c>
      <c r="BB34" s="95">
        <v>251.45365898959881</v>
      </c>
      <c r="BC34" s="94">
        <v>1314468</v>
      </c>
      <c r="BD34" s="95">
        <v>61.035846953937593</v>
      </c>
      <c r="BE34" s="94">
        <v>0</v>
      </c>
      <c r="BF34" s="95">
        <v>0</v>
      </c>
      <c r="BG34" s="94">
        <v>48890</v>
      </c>
      <c r="BH34" s="95">
        <v>2.2701523031203568</v>
      </c>
      <c r="BI34" s="94">
        <v>8512</v>
      </c>
      <c r="BJ34" s="95">
        <v>0.3952451708766716</v>
      </c>
      <c r="BK34" s="94">
        <v>6787176</v>
      </c>
      <c r="BL34" s="95">
        <v>315.15490341753343</v>
      </c>
      <c r="BM34" s="122">
        <v>10508334</v>
      </c>
      <c r="BN34" s="95">
        <v>487.94270059435365</v>
      </c>
      <c r="BO34" s="96">
        <f t="shared" si="0"/>
        <v>0.68799999999999994</v>
      </c>
      <c r="BP34" s="97"/>
      <c r="BQ34" s="98">
        <f>BN34*F34</f>
        <v>10508334</v>
      </c>
      <c r="BR34" s="99"/>
      <c r="BS34" s="99"/>
      <c r="BT34" s="99"/>
      <c r="BU34" s="99"/>
      <c r="BV34" s="99"/>
      <c r="BW34" s="99"/>
      <c r="BX34" s="99"/>
      <c r="BY34" s="99"/>
      <c r="BZ34" s="99"/>
      <c r="CA34" s="99"/>
      <c r="CB34" s="99"/>
      <c r="CC34" s="99"/>
      <c r="CD34" s="99"/>
      <c r="CE34" s="99"/>
      <c r="CF34" s="99"/>
      <c r="CG34" s="99"/>
      <c r="CH34" s="99"/>
      <c r="CI34" s="99"/>
      <c r="CJ34" s="99"/>
    </row>
    <row r="35" spans="1:88" x14ac:dyDescent="0.25">
      <c r="A35" s="149" t="s">
        <v>616</v>
      </c>
      <c r="B35" s="148">
        <v>45838</v>
      </c>
      <c r="C35" s="149" t="s">
        <v>617</v>
      </c>
      <c r="D35" s="92">
        <v>52</v>
      </c>
      <c r="E35" s="92">
        <v>18980</v>
      </c>
      <c r="F35" s="92">
        <v>18851</v>
      </c>
      <c r="G35" s="93">
        <v>0.99320337197049524</v>
      </c>
      <c r="H35" s="92">
        <v>18851</v>
      </c>
      <c r="I35" s="92">
        <v>18843</v>
      </c>
      <c r="J35" s="93">
        <v>0.99957561933053951</v>
      </c>
      <c r="K35" s="94">
        <v>586097</v>
      </c>
      <c r="L35" s="95">
        <v>31.091029653599279</v>
      </c>
      <c r="M35" s="94">
        <v>134226</v>
      </c>
      <c r="N35" s="95">
        <v>7.1203649673757363</v>
      </c>
      <c r="O35" s="94">
        <v>188565</v>
      </c>
      <c r="P35" s="95">
        <v>10.002917617102542</v>
      </c>
      <c r="Q35" s="109">
        <v>908888</v>
      </c>
      <c r="R35" s="95">
        <v>48.214312238077554</v>
      </c>
      <c r="S35" s="94">
        <v>257461</v>
      </c>
      <c r="T35" s="95">
        <v>13.657683942496419</v>
      </c>
      <c r="U35" s="94">
        <v>58963</v>
      </c>
      <c r="V35" s="95">
        <v>3.1278446766749775</v>
      </c>
      <c r="W35" s="94">
        <v>198732</v>
      </c>
      <c r="X35" s="95">
        <v>10.542252400403161</v>
      </c>
      <c r="Y35" s="109">
        <v>515156</v>
      </c>
      <c r="Z35" s="95">
        <v>27.327781019574559</v>
      </c>
      <c r="AA35" s="94">
        <v>426040</v>
      </c>
      <c r="AB35" s="95">
        <v>22.600392552119249</v>
      </c>
      <c r="AC35" s="94">
        <v>0</v>
      </c>
      <c r="AD35" s="95">
        <v>0</v>
      </c>
      <c r="AE35" s="94">
        <v>0</v>
      </c>
      <c r="AF35" s="95">
        <v>0</v>
      </c>
      <c r="AG35" s="94">
        <v>0</v>
      </c>
      <c r="AH35" s="95">
        <v>0</v>
      </c>
      <c r="AI35" s="94">
        <v>203153</v>
      </c>
      <c r="AJ35" s="95">
        <v>10.776775767863773</v>
      </c>
      <c r="AK35" s="94">
        <v>629193</v>
      </c>
      <c r="AL35" s="95">
        <v>33.377168319983021</v>
      </c>
      <c r="AM35" s="94">
        <v>106763</v>
      </c>
      <c r="AN35" s="95">
        <v>5.6635191767015014</v>
      </c>
      <c r="AO35" s="94">
        <v>24704</v>
      </c>
      <c r="AP35" s="95">
        <v>1.3104875072940427</v>
      </c>
      <c r="AQ35" s="94">
        <v>201598</v>
      </c>
      <c r="AR35" s="95">
        <v>10.694286775237387</v>
      </c>
      <c r="AS35" s="94">
        <v>180743</v>
      </c>
      <c r="AT35" s="95">
        <v>9.5879794175375306</v>
      </c>
      <c r="AU35" s="94">
        <v>42842</v>
      </c>
      <c r="AV35" s="95">
        <v>2.2726645801283754</v>
      </c>
      <c r="AW35" s="94">
        <v>12039</v>
      </c>
      <c r="AX35" s="95">
        <v>0.63863985995437911</v>
      </c>
      <c r="AY35" s="94">
        <v>568689</v>
      </c>
      <c r="AZ35" s="95">
        <v>30.167577316853212</v>
      </c>
      <c r="BA35" s="94">
        <v>4150362</v>
      </c>
      <c r="BB35" s="95">
        <v>220.16667550793062</v>
      </c>
      <c r="BC35" s="94">
        <v>1224085</v>
      </c>
      <c r="BD35" s="95">
        <v>64.934751472070445</v>
      </c>
      <c r="BE35" s="94">
        <v>0</v>
      </c>
      <c r="BF35" s="95">
        <v>0</v>
      </c>
      <c r="BG35" s="94">
        <v>1195698</v>
      </c>
      <c r="BH35" s="95">
        <v>63.428889714073527</v>
      </c>
      <c r="BI35" s="94">
        <v>14131</v>
      </c>
      <c r="BJ35" s="95">
        <v>0.74961540501830137</v>
      </c>
      <c r="BK35" s="94">
        <v>6584276</v>
      </c>
      <c r="BL35" s="95">
        <v>349.27993209909289</v>
      </c>
      <c r="BM35" s="122">
        <v>9206202</v>
      </c>
      <c r="BN35" s="95">
        <v>488.36677099358121</v>
      </c>
      <c r="BO35" s="96">
        <f t="shared" si="0"/>
        <v>0.71099999999999997</v>
      </c>
      <c r="BP35" s="97"/>
      <c r="BQ35" s="98">
        <f>BN35*F35</f>
        <v>9206202</v>
      </c>
      <c r="BR35" s="99"/>
      <c r="BS35" s="99"/>
      <c r="BT35" s="99"/>
      <c r="BU35" s="99"/>
      <c r="BV35" s="99"/>
      <c r="BW35" s="99"/>
      <c r="BX35" s="99"/>
      <c r="BY35" s="99"/>
      <c r="BZ35" s="99"/>
      <c r="CA35" s="99"/>
      <c r="CB35" s="99"/>
      <c r="CC35" s="99"/>
      <c r="CD35" s="99"/>
      <c r="CE35" s="99"/>
      <c r="CF35" s="99"/>
      <c r="CG35" s="99"/>
      <c r="CH35" s="99"/>
      <c r="CI35" s="99"/>
      <c r="CJ35" s="99"/>
    </row>
    <row r="36" spans="1:88" x14ac:dyDescent="0.25">
      <c r="A36" s="149" t="s">
        <v>618</v>
      </c>
      <c r="B36" s="148">
        <v>45838</v>
      </c>
      <c r="C36" s="149" t="s">
        <v>108</v>
      </c>
      <c r="D36" s="92">
        <v>5</v>
      </c>
      <c r="E36" s="92">
        <v>1825</v>
      </c>
      <c r="F36" s="92">
        <v>1825</v>
      </c>
      <c r="G36" s="93">
        <v>1</v>
      </c>
      <c r="H36" s="92">
        <v>1825</v>
      </c>
      <c r="I36" s="92">
        <v>1825</v>
      </c>
      <c r="J36" s="93">
        <v>1</v>
      </c>
      <c r="K36" s="94">
        <v>55891</v>
      </c>
      <c r="L36" s="95">
        <v>30.625205479452056</v>
      </c>
      <c r="M36" s="94">
        <v>10769</v>
      </c>
      <c r="N36" s="95">
        <v>5.9008219178082193</v>
      </c>
      <c r="O36" s="94">
        <v>58647</v>
      </c>
      <c r="P36" s="95">
        <v>32.135342465753425</v>
      </c>
      <c r="Q36" s="109">
        <v>125307</v>
      </c>
      <c r="R36" s="95">
        <v>68.661369863013704</v>
      </c>
      <c r="S36" s="94">
        <v>12988</v>
      </c>
      <c r="T36" s="95">
        <v>7.1167123287671235</v>
      </c>
      <c r="U36" s="94">
        <v>2503</v>
      </c>
      <c r="V36" s="95">
        <v>1.3715068493150684</v>
      </c>
      <c r="W36" s="94">
        <v>37899</v>
      </c>
      <c r="X36" s="95">
        <v>20.766575342465753</v>
      </c>
      <c r="Y36" s="109">
        <v>53390</v>
      </c>
      <c r="Z36" s="95">
        <v>29.254794520547946</v>
      </c>
      <c r="AA36" s="94">
        <v>18398</v>
      </c>
      <c r="AB36" s="95">
        <v>10.081095890410959</v>
      </c>
      <c r="AC36" s="94">
        <v>0</v>
      </c>
      <c r="AD36" s="95">
        <v>0</v>
      </c>
      <c r="AE36" s="94">
        <v>1156</v>
      </c>
      <c r="AF36" s="95">
        <v>0.63342465753424659</v>
      </c>
      <c r="AG36" s="94">
        <v>4269</v>
      </c>
      <c r="AH36" s="95">
        <v>2.3391780821917809</v>
      </c>
      <c r="AI36" s="94">
        <v>12372</v>
      </c>
      <c r="AJ36" s="95">
        <v>6.7791780821917804</v>
      </c>
      <c r="AK36" s="94">
        <v>36195</v>
      </c>
      <c r="AL36" s="95">
        <v>19.832876712328769</v>
      </c>
      <c r="AM36" s="94">
        <v>0</v>
      </c>
      <c r="AN36" s="95">
        <v>0</v>
      </c>
      <c r="AO36" s="94">
        <v>0</v>
      </c>
      <c r="AP36" s="95">
        <v>0</v>
      </c>
      <c r="AQ36" s="94">
        <v>21727</v>
      </c>
      <c r="AR36" s="95">
        <v>11.905205479452055</v>
      </c>
      <c r="AS36" s="94">
        <v>7015</v>
      </c>
      <c r="AT36" s="95">
        <v>3.8438356164383563</v>
      </c>
      <c r="AU36" s="94">
        <v>0</v>
      </c>
      <c r="AV36" s="95">
        <v>0</v>
      </c>
      <c r="AW36" s="94">
        <v>0</v>
      </c>
      <c r="AX36" s="95">
        <v>0</v>
      </c>
      <c r="AY36" s="94">
        <v>28742</v>
      </c>
      <c r="AZ36" s="95">
        <v>15.749041095890412</v>
      </c>
      <c r="BA36" s="94">
        <v>550231</v>
      </c>
      <c r="BB36" s="95">
        <v>301.49643835616439</v>
      </c>
      <c r="BC36" s="94">
        <v>106013</v>
      </c>
      <c r="BD36" s="95">
        <v>58.08931506849315</v>
      </c>
      <c r="BE36" s="94">
        <v>0</v>
      </c>
      <c r="BF36" s="95">
        <v>0</v>
      </c>
      <c r="BG36" s="94">
        <v>9215</v>
      </c>
      <c r="BH36" s="95">
        <v>5.0493150684931507</v>
      </c>
      <c r="BI36" s="94">
        <v>1028</v>
      </c>
      <c r="BJ36" s="95">
        <v>0.56328767123287671</v>
      </c>
      <c r="BK36" s="94">
        <v>666487</v>
      </c>
      <c r="BL36" s="95">
        <v>365.19835616438354</v>
      </c>
      <c r="BM36" s="122">
        <v>910121</v>
      </c>
      <c r="BN36" s="95">
        <v>498.69643835616438</v>
      </c>
      <c r="BO36" s="96">
        <f t="shared" si="0"/>
        <v>0.73299999999999998</v>
      </c>
      <c r="BP36" s="97"/>
      <c r="BQ36" s="98">
        <f t="shared" ref="BQ36:BQ40" si="1">BN36*F36</f>
        <v>910121</v>
      </c>
      <c r="BR36" s="99"/>
      <c r="BS36" s="99"/>
      <c r="BT36" s="99"/>
      <c r="BU36" s="99"/>
      <c r="BV36" s="99"/>
      <c r="BW36" s="99"/>
      <c r="BX36" s="99"/>
      <c r="BY36" s="99"/>
      <c r="BZ36" s="99"/>
      <c r="CA36" s="99"/>
      <c r="CB36" s="99"/>
      <c r="CC36" s="99"/>
      <c r="CD36" s="99"/>
      <c r="CE36" s="99"/>
      <c r="CF36" s="99"/>
      <c r="CG36" s="99"/>
      <c r="CH36" s="99"/>
      <c r="CI36" s="99"/>
      <c r="CJ36" s="99"/>
    </row>
    <row r="37" spans="1:88" x14ac:dyDescent="0.25">
      <c r="A37" s="149" t="s">
        <v>619</v>
      </c>
      <c r="B37" s="148">
        <v>45838</v>
      </c>
      <c r="C37" s="149" t="s">
        <v>590</v>
      </c>
      <c r="D37" s="92">
        <v>48</v>
      </c>
      <c r="E37" s="92">
        <v>17520</v>
      </c>
      <c r="F37" s="92">
        <v>17125</v>
      </c>
      <c r="G37" s="93">
        <v>0.97745433789954339</v>
      </c>
      <c r="H37" s="92">
        <v>17125</v>
      </c>
      <c r="I37" s="92">
        <v>17095</v>
      </c>
      <c r="J37" s="93">
        <v>0.99824817518248177</v>
      </c>
      <c r="K37" s="94">
        <v>228770</v>
      </c>
      <c r="L37" s="95">
        <v>13.358832116788321</v>
      </c>
      <c r="M37" s="94">
        <v>69174</v>
      </c>
      <c r="N37" s="95">
        <v>4.0393576642335765</v>
      </c>
      <c r="O37" s="94">
        <v>1242079</v>
      </c>
      <c r="P37" s="95">
        <v>72.530160583941608</v>
      </c>
      <c r="Q37" s="109">
        <v>1540023</v>
      </c>
      <c r="R37" s="95">
        <v>89.928350364963507</v>
      </c>
      <c r="S37" s="94">
        <v>0</v>
      </c>
      <c r="T37" s="95">
        <v>0</v>
      </c>
      <c r="U37" s="94">
        <v>0</v>
      </c>
      <c r="V37" s="95">
        <v>0</v>
      </c>
      <c r="W37" s="94">
        <v>187146</v>
      </c>
      <c r="X37" s="95">
        <v>10.928233576642336</v>
      </c>
      <c r="Y37" s="109">
        <v>187146</v>
      </c>
      <c r="Z37" s="95">
        <v>10.928233576642336</v>
      </c>
      <c r="AA37" s="94">
        <v>265348</v>
      </c>
      <c r="AB37" s="95">
        <v>15.494773722627738</v>
      </c>
      <c r="AC37" s="94">
        <v>0</v>
      </c>
      <c r="AD37" s="95">
        <v>0</v>
      </c>
      <c r="AE37" s="94">
        <v>663</v>
      </c>
      <c r="AF37" s="95">
        <v>3.8715328467153282E-2</v>
      </c>
      <c r="AG37" s="94">
        <v>88325</v>
      </c>
      <c r="AH37" s="95">
        <v>5.1576642335766421</v>
      </c>
      <c r="AI37" s="94">
        <v>324917</v>
      </c>
      <c r="AJ37" s="95">
        <v>18.973255474452554</v>
      </c>
      <c r="AK37" s="94">
        <v>679253</v>
      </c>
      <c r="AL37" s="95">
        <v>39.664408759124086</v>
      </c>
      <c r="AM37" s="94">
        <v>59999</v>
      </c>
      <c r="AN37" s="95">
        <v>3.5035912408759122</v>
      </c>
      <c r="AO37" s="94">
        <v>14412</v>
      </c>
      <c r="AP37" s="95">
        <v>0.84157664233576646</v>
      </c>
      <c r="AQ37" s="94">
        <v>0</v>
      </c>
      <c r="AR37" s="95">
        <v>0</v>
      </c>
      <c r="AS37" s="94">
        <v>486263</v>
      </c>
      <c r="AT37" s="95">
        <v>28.394919708029196</v>
      </c>
      <c r="AU37" s="94">
        <v>785</v>
      </c>
      <c r="AV37" s="95">
        <v>4.5839416058394158E-2</v>
      </c>
      <c r="AW37" s="94">
        <v>1451</v>
      </c>
      <c r="AX37" s="95">
        <v>8.4729927007299269E-2</v>
      </c>
      <c r="AY37" s="94">
        <v>562910</v>
      </c>
      <c r="AZ37" s="95">
        <v>32.870656934306567</v>
      </c>
      <c r="BA37" s="94">
        <v>4720377</v>
      </c>
      <c r="BB37" s="95">
        <v>275.64245255474452</v>
      </c>
      <c r="BC37" s="94">
        <v>829369</v>
      </c>
      <c r="BD37" s="95">
        <v>48.430306569343067</v>
      </c>
      <c r="BE37" s="94">
        <v>10156</v>
      </c>
      <c r="BF37" s="95">
        <v>0.593051094890511</v>
      </c>
      <c r="BG37" s="94">
        <v>0</v>
      </c>
      <c r="BH37" s="95">
        <v>0</v>
      </c>
      <c r="BI37" s="94">
        <v>26448</v>
      </c>
      <c r="BJ37" s="95">
        <v>1.5444087591240876</v>
      </c>
      <c r="BK37" s="94">
        <v>5586350</v>
      </c>
      <c r="BL37" s="95">
        <v>326.2102189781022</v>
      </c>
      <c r="BM37" s="122">
        <v>8555682</v>
      </c>
      <c r="BN37" s="95">
        <v>499.60186861313872</v>
      </c>
      <c r="BO37" s="96">
        <f t="shared" si="0"/>
        <v>0.755</v>
      </c>
      <c r="BP37" s="97"/>
      <c r="BQ37" s="98">
        <f t="shared" si="1"/>
        <v>8555682</v>
      </c>
      <c r="BR37" s="99"/>
      <c r="BS37" s="99"/>
      <c r="BT37" s="99"/>
      <c r="BU37" s="99"/>
      <c r="BV37" s="99"/>
      <c r="BW37" s="99"/>
      <c r="BX37" s="99"/>
      <c r="BY37" s="99"/>
      <c r="BZ37" s="99"/>
      <c r="CA37" s="99"/>
      <c r="CB37" s="99"/>
      <c r="CC37" s="99"/>
      <c r="CD37" s="99"/>
      <c r="CE37" s="99"/>
      <c r="CF37" s="99"/>
      <c r="CG37" s="99"/>
      <c r="CH37" s="99"/>
      <c r="CI37" s="99"/>
      <c r="CJ37" s="99"/>
    </row>
    <row r="38" spans="1:88" x14ac:dyDescent="0.25">
      <c r="A38" s="149" t="s">
        <v>170</v>
      </c>
      <c r="B38" s="148">
        <v>45838</v>
      </c>
      <c r="C38" s="149" t="s">
        <v>586</v>
      </c>
      <c r="D38" s="92">
        <v>8</v>
      </c>
      <c r="E38" s="92">
        <v>2920</v>
      </c>
      <c r="F38" s="92">
        <v>2872</v>
      </c>
      <c r="G38" s="93">
        <v>0.98356164383561639</v>
      </c>
      <c r="H38" s="92">
        <v>2872</v>
      </c>
      <c r="I38" s="92">
        <v>2872</v>
      </c>
      <c r="J38" s="93">
        <v>1</v>
      </c>
      <c r="K38" s="94">
        <v>11410</v>
      </c>
      <c r="L38" s="95">
        <v>3.9728412256267411</v>
      </c>
      <c r="M38" s="94">
        <v>1672</v>
      </c>
      <c r="N38" s="95">
        <v>0.5821727019498607</v>
      </c>
      <c r="O38" s="94">
        <v>188204</v>
      </c>
      <c r="P38" s="95">
        <v>65.530640668523674</v>
      </c>
      <c r="Q38" s="109">
        <v>201286</v>
      </c>
      <c r="R38" s="95">
        <v>70.085654596100269</v>
      </c>
      <c r="S38" s="94">
        <v>8739</v>
      </c>
      <c r="T38" s="95">
        <v>3.0428272980501392</v>
      </c>
      <c r="U38" s="94">
        <v>1281</v>
      </c>
      <c r="V38" s="95">
        <v>0.44603064066852366</v>
      </c>
      <c r="W38" s="94">
        <v>61177</v>
      </c>
      <c r="X38" s="95">
        <v>21.301183844011142</v>
      </c>
      <c r="Y38" s="109">
        <v>71197</v>
      </c>
      <c r="Z38" s="95">
        <v>24.790041782729805</v>
      </c>
      <c r="AA38" s="94">
        <v>51861</v>
      </c>
      <c r="AB38" s="95">
        <v>18.057451253481894</v>
      </c>
      <c r="AC38" s="94">
        <v>30760</v>
      </c>
      <c r="AD38" s="95">
        <v>10.710306406685238</v>
      </c>
      <c r="AE38" s="94">
        <v>26523</v>
      </c>
      <c r="AF38" s="95">
        <v>9.2350278551532039</v>
      </c>
      <c r="AG38" s="94">
        <v>93702</v>
      </c>
      <c r="AH38" s="95">
        <v>32.626044568245128</v>
      </c>
      <c r="AI38" s="94">
        <v>18132</v>
      </c>
      <c r="AJ38" s="95">
        <v>6.3133704735376046</v>
      </c>
      <c r="AK38" s="94">
        <v>220978</v>
      </c>
      <c r="AL38" s="95">
        <v>76.942200557103064</v>
      </c>
      <c r="AM38" s="94">
        <v>217350</v>
      </c>
      <c r="AN38" s="95">
        <v>75.678969359331475</v>
      </c>
      <c r="AO38" s="94">
        <v>31870</v>
      </c>
      <c r="AP38" s="95">
        <v>11.096796657381615</v>
      </c>
      <c r="AQ38" s="94">
        <v>30745</v>
      </c>
      <c r="AR38" s="95">
        <v>10.70508356545961</v>
      </c>
      <c r="AS38" s="94">
        <v>22253</v>
      </c>
      <c r="AT38" s="95">
        <v>7.7482590529247908</v>
      </c>
      <c r="AU38" s="94">
        <v>20892</v>
      </c>
      <c r="AV38" s="95">
        <v>7.2743732590529246</v>
      </c>
      <c r="AW38" s="94">
        <v>0</v>
      </c>
      <c r="AX38" s="95">
        <v>0</v>
      </c>
      <c r="AY38" s="94">
        <v>323110</v>
      </c>
      <c r="AZ38" s="95">
        <v>112.50348189415043</v>
      </c>
      <c r="BA38" s="94">
        <v>523008</v>
      </c>
      <c r="BB38" s="95">
        <v>182.10584958217271</v>
      </c>
      <c r="BC38" s="94">
        <v>76687</v>
      </c>
      <c r="BD38" s="95">
        <v>26.701601671309191</v>
      </c>
      <c r="BE38" s="94">
        <v>3500</v>
      </c>
      <c r="BF38" s="95">
        <v>1.2186629526462396</v>
      </c>
      <c r="BG38" s="94">
        <v>0</v>
      </c>
      <c r="BH38" s="95">
        <v>0</v>
      </c>
      <c r="BI38" s="94">
        <v>20758</v>
      </c>
      <c r="BJ38" s="95">
        <v>7.2277158774373262</v>
      </c>
      <c r="BK38" s="94">
        <v>623953</v>
      </c>
      <c r="BL38" s="95">
        <v>217.25383008356548</v>
      </c>
      <c r="BM38" s="122">
        <v>1440524</v>
      </c>
      <c r="BN38" s="95">
        <v>501.57520891364902</v>
      </c>
      <c r="BO38" s="96">
        <f t="shared" si="0"/>
        <v>0.77700000000000002</v>
      </c>
      <c r="BP38" s="97"/>
      <c r="BQ38" s="98">
        <f t="shared" si="1"/>
        <v>1440524</v>
      </c>
      <c r="BR38" s="99"/>
      <c r="BS38" s="99"/>
      <c r="BT38" s="99"/>
      <c r="BU38" s="99"/>
      <c r="BV38" s="99"/>
      <c r="BW38" s="99"/>
      <c r="BX38" s="99"/>
      <c r="BY38" s="99"/>
      <c r="BZ38" s="99"/>
      <c r="CA38" s="99"/>
      <c r="CB38" s="99"/>
      <c r="CC38" s="99"/>
      <c r="CD38" s="99"/>
      <c r="CE38" s="99"/>
      <c r="CF38" s="99"/>
      <c r="CG38" s="99"/>
      <c r="CH38" s="99"/>
      <c r="CI38" s="99"/>
      <c r="CJ38" s="99"/>
    </row>
    <row r="39" spans="1:88" x14ac:dyDescent="0.25">
      <c r="A39" s="149" t="s">
        <v>620</v>
      </c>
      <c r="B39" s="148">
        <v>45838</v>
      </c>
      <c r="C39" s="149" t="s">
        <v>586</v>
      </c>
      <c r="D39" s="92">
        <v>21</v>
      </c>
      <c r="E39" s="125">
        <v>7665</v>
      </c>
      <c r="F39" s="125">
        <v>7326</v>
      </c>
      <c r="G39" s="126">
        <v>0.9557729941291585</v>
      </c>
      <c r="H39" s="125">
        <v>7326</v>
      </c>
      <c r="I39" s="125">
        <v>7326</v>
      </c>
      <c r="J39" s="126">
        <v>1</v>
      </c>
      <c r="K39" s="127">
        <v>340518</v>
      </c>
      <c r="L39" s="95">
        <v>46.480753480753478</v>
      </c>
      <c r="M39" s="127">
        <v>44568</v>
      </c>
      <c r="N39" s="95">
        <v>6.0835380835380839</v>
      </c>
      <c r="O39" s="127">
        <v>131429</v>
      </c>
      <c r="P39" s="95">
        <v>17.940076440076439</v>
      </c>
      <c r="Q39" s="109">
        <v>516515</v>
      </c>
      <c r="R39" s="95">
        <v>70.504368004368004</v>
      </c>
      <c r="S39" s="127">
        <v>132795</v>
      </c>
      <c r="T39" s="95">
        <v>18.126535626535627</v>
      </c>
      <c r="U39" s="127">
        <v>31505</v>
      </c>
      <c r="V39" s="95">
        <v>4.3004368004368008</v>
      </c>
      <c r="W39" s="127">
        <v>98850</v>
      </c>
      <c r="X39" s="95">
        <v>13.493038493038494</v>
      </c>
      <c r="Y39" s="109">
        <v>263150</v>
      </c>
      <c r="Z39" s="95">
        <v>35.920010920010924</v>
      </c>
      <c r="AA39" s="127">
        <v>203543</v>
      </c>
      <c r="AB39" s="95">
        <v>27.783647283647284</v>
      </c>
      <c r="AC39" s="127">
        <v>0</v>
      </c>
      <c r="AD39" s="95">
        <v>0</v>
      </c>
      <c r="AE39" s="127">
        <v>0</v>
      </c>
      <c r="AF39" s="95">
        <v>0</v>
      </c>
      <c r="AG39" s="127">
        <v>0</v>
      </c>
      <c r="AH39" s="95">
        <v>0</v>
      </c>
      <c r="AI39" s="127">
        <v>146302</v>
      </c>
      <c r="AJ39" s="95">
        <v>19.970242970242971</v>
      </c>
      <c r="AK39" s="127">
        <v>349845</v>
      </c>
      <c r="AL39" s="95">
        <v>47.753890253890255</v>
      </c>
      <c r="AM39" s="127">
        <v>1674057</v>
      </c>
      <c r="AN39" s="95">
        <v>228.50900900900902</v>
      </c>
      <c r="AO39" s="127">
        <v>421880</v>
      </c>
      <c r="AP39" s="95">
        <v>57.586677586677588</v>
      </c>
      <c r="AQ39" s="127">
        <v>78561</v>
      </c>
      <c r="AR39" s="95">
        <v>10.723587223587224</v>
      </c>
      <c r="AS39" s="127">
        <v>83971</v>
      </c>
      <c r="AT39" s="95">
        <v>11.462052962052962</v>
      </c>
      <c r="AU39" s="127">
        <v>0</v>
      </c>
      <c r="AV39" s="95">
        <v>0</v>
      </c>
      <c r="AW39" s="127">
        <v>65520</v>
      </c>
      <c r="AX39" s="95">
        <v>8.9434889434889442</v>
      </c>
      <c r="AY39" s="127">
        <v>2323989</v>
      </c>
      <c r="AZ39" s="95">
        <v>317.22481572481576</v>
      </c>
      <c r="BA39" s="127">
        <v>122233</v>
      </c>
      <c r="BB39" s="95">
        <v>16.684821184821185</v>
      </c>
      <c r="BC39" s="127">
        <v>19784</v>
      </c>
      <c r="BD39" s="95">
        <v>2.7005187005187006</v>
      </c>
      <c r="BE39" s="127">
        <v>0</v>
      </c>
      <c r="BF39" s="95">
        <v>0</v>
      </c>
      <c r="BG39" s="127">
        <v>92816</v>
      </c>
      <c r="BH39" s="95">
        <v>12.669396669396669</v>
      </c>
      <c r="BI39" s="127">
        <v>0</v>
      </c>
      <c r="BJ39" s="95">
        <v>0</v>
      </c>
      <c r="BK39" s="127">
        <v>234833</v>
      </c>
      <c r="BL39" s="95">
        <v>32.05473655473655</v>
      </c>
      <c r="BM39" s="128">
        <v>3688332</v>
      </c>
      <c r="BN39" s="95">
        <v>503.45782145782152</v>
      </c>
      <c r="BO39" s="96">
        <f t="shared" si="0"/>
        <v>0.8</v>
      </c>
      <c r="BP39" s="97"/>
      <c r="BQ39" s="98">
        <f t="shared" si="1"/>
        <v>3688332.0000000005</v>
      </c>
      <c r="BR39" s="99"/>
      <c r="BS39" s="99"/>
      <c r="BT39" s="99"/>
      <c r="BU39" s="99"/>
      <c r="BV39" s="99"/>
      <c r="BW39" s="99"/>
      <c r="BX39" s="99"/>
      <c r="BY39" s="99"/>
      <c r="BZ39" s="99"/>
      <c r="CA39" s="99"/>
      <c r="CB39" s="99"/>
      <c r="CC39" s="99"/>
      <c r="CD39" s="99"/>
      <c r="CE39" s="99"/>
      <c r="CF39" s="99"/>
      <c r="CG39" s="99"/>
      <c r="CH39" s="99"/>
      <c r="CI39" s="99"/>
      <c r="CJ39" s="99"/>
    </row>
    <row r="40" spans="1:88" x14ac:dyDescent="0.25">
      <c r="A40" s="149" t="s">
        <v>621</v>
      </c>
      <c r="B40" s="148">
        <v>45838</v>
      </c>
      <c r="C40" s="149" t="s">
        <v>586</v>
      </c>
      <c r="D40" s="92">
        <v>8</v>
      </c>
      <c r="E40" s="92">
        <v>2920</v>
      </c>
      <c r="F40" s="92">
        <v>2920</v>
      </c>
      <c r="G40" s="93">
        <v>1</v>
      </c>
      <c r="H40" s="92">
        <v>2920</v>
      </c>
      <c r="I40" s="92">
        <v>2920</v>
      </c>
      <c r="J40" s="93">
        <v>1</v>
      </c>
      <c r="K40" s="94">
        <v>11470</v>
      </c>
      <c r="L40" s="95">
        <v>3.9280821917808217</v>
      </c>
      <c r="M40" s="94">
        <v>2196</v>
      </c>
      <c r="N40" s="95">
        <v>0.75205479452054791</v>
      </c>
      <c r="O40" s="94">
        <v>232471</v>
      </c>
      <c r="P40" s="95">
        <v>79.613356164383561</v>
      </c>
      <c r="Q40" s="109">
        <v>246137</v>
      </c>
      <c r="R40" s="95">
        <v>84.293493150684924</v>
      </c>
      <c r="S40" s="94">
        <v>8785</v>
      </c>
      <c r="T40" s="95">
        <v>3.0085616438356166</v>
      </c>
      <c r="U40" s="94">
        <v>1682</v>
      </c>
      <c r="V40" s="95">
        <v>0.57602739726027397</v>
      </c>
      <c r="W40" s="94">
        <v>65282</v>
      </c>
      <c r="X40" s="95">
        <v>22.356849315068494</v>
      </c>
      <c r="Y40" s="109">
        <v>75749</v>
      </c>
      <c r="Z40" s="95">
        <v>25.941438356164383</v>
      </c>
      <c r="AA40" s="94">
        <v>45319</v>
      </c>
      <c r="AB40" s="95">
        <v>15.520205479452056</v>
      </c>
      <c r="AC40" s="94">
        <v>9544</v>
      </c>
      <c r="AD40" s="95">
        <v>3.2684931506849315</v>
      </c>
      <c r="AE40" s="94">
        <v>6880</v>
      </c>
      <c r="AF40" s="95">
        <v>2.3561643835616439</v>
      </c>
      <c r="AG40" s="94">
        <v>96551</v>
      </c>
      <c r="AH40" s="95">
        <v>33.06541095890411</v>
      </c>
      <c r="AI40" s="94">
        <v>38926</v>
      </c>
      <c r="AJ40" s="95">
        <v>13.330821917808219</v>
      </c>
      <c r="AK40" s="94">
        <v>197220</v>
      </c>
      <c r="AL40" s="95">
        <v>67.541095890410958</v>
      </c>
      <c r="AM40" s="94">
        <v>213927</v>
      </c>
      <c r="AN40" s="95">
        <v>73.262671232876713</v>
      </c>
      <c r="AO40" s="94">
        <v>40944</v>
      </c>
      <c r="AP40" s="95">
        <v>14.021917808219179</v>
      </c>
      <c r="AQ40" s="94">
        <v>59681</v>
      </c>
      <c r="AR40" s="95">
        <v>20.438698630136987</v>
      </c>
      <c r="AS40" s="94">
        <v>20969</v>
      </c>
      <c r="AT40" s="95">
        <v>7.1811643835616437</v>
      </c>
      <c r="AU40" s="94">
        <v>8791</v>
      </c>
      <c r="AV40" s="95">
        <v>3.0106164383561644</v>
      </c>
      <c r="AW40" s="94">
        <v>0</v>
      </c>
      <c r="AX40" s="95">
        <v>0</v>
      </c>
      <c r="AY40" s="94">
        <v>344312</v>
      </c>
      <c r="AZ40" s="95">
        <v>117.91506849315068</v>
      </c>
      <c r="BA40" s="94">
        <v>503651</v>
      </c>
      <c r="BB40" s="95">
        <v>172.48321917808218</v>
      </c>
      <c r="BC40" s="94">
        <v>96396</v>
      </c>
      <c r="BD40" s="95">
        <v>33.012328767123286</v>
      </c>
      <c r="BE40" s="94">
        <v>3404</v>
      </c>
      <c r="BF40" s="95">
        <v>1.1657534246575343</v>
      </c>
      <c r="BG40" s="94">
        <v>0</v>
      </c>
      <c r="BH40" s="95">
        <v>0</v>
      </c>
      <c r="BI40" s="94">
        <v>22779</v>
      </c>
      <c r="BJ40" s="95">
        <v>7.8010273972602739</v>
      </c>
      <c r="BK40" s="94">
        <v>626230</v>
      </c>
      <c r="BL40" s="95">
        <v>214.46232876712327</v>
      </c>
      <c r="BM40" s="122">
        <v>1489648</v>
      </c>
      <c r="BN40" s="95">
        <v>510.15342465753423</v>
      </c>
      <c r="BO40" s="96">
        <f t="shared" si="0"/>
        <v>0.82199999999999995</v>
      </c>
      <c r="BP40" s="97"/>
      <c r="BQ40" s="98">
        <f t="shared" si="1"/>
        <v>1489648</v>
      </c>
      <c r="BR40" s="99"/>
      <c r="BS40" s="99"/>
      <c r="BT40" s="99"/>
      <c r="BU40" s="99"/>
      <c r="BV40" s="99"/>
      <c r="BW40" s="99"/>
      <c r="BX40" s="99"/>
      <c r="BY40" s="99"/>
      <c r="BZ40" s="99"/>
      <c r="CA40" s="99"/>
      <c r="CB40" s="99"/>
      <c r="CC40" s="99"/>
      <c r="CD40" s="99"/>
      <c r="CE40" s="99"/>
      <c r="CF40" s="99"/>
      <c r="CG40" s="99"/>
      <c r="CH40" s="99"/>
      <c r="CI40" s="99"/>
      <c r="CJ40" s="99"/>
    </row>
    <row r="41" spans="1:88" x14ac:dyDescent="0.25">
      <c r="A41" s="149" t="s">
        <v>172</v>
      </c>
      <c r="B41" s="148">
        <v>45838</v>
      </c>
      <c r="C41" s="149" t="s">
        <v>586</v>
      </c>
      <c r="D41" s="92">
        <v>8</v>
      </c>
      <c r="E41" s="92">
        <v>2920</v>
      </c>
      <c r="F41" s="92">
        <v>2607</v>
      </c>
      <c r="G41" s="93">
        <v>0.89280821917808217</v>
      </c>
      <c r="H41" s="92">
        <v>2607</v>
      </c>
      <c r="I41" s="92">
        <v>2607</v>
      </c>
      <c r="J41" s="93">
        <v>1</v>
      </c>
      <c r="K41" s="94">
        <v>10908</v>
      </c>
      <c r="L41" s="95">
        <v>4.184119677790564</v>
      </c>
      <c r="M41" s="94">
        <v>1544</v>
      </c>
      <c r="N41" s="95">
        <v>0.59225163022631377</v>
      </c>
      <c r="O41" s="94">
        <v>185556</v>
      </c>
      <c r="P41" s="95">
        <v>71.17606444188722</v>
      </c>
      <c r="Q41" s="109">
        <v>198008</v>
      </c>
      <c r="R41" s="95">
        <v>75.952435749904097</v>
      </c>
      <c r="S41" s="94">
        <v>8248</v>
      </c>
      <c r="T41" s="95">
        <v>3.163789796701189</v>
      </c>
      <c r="U41" s="94">
        <v>1168</v>
      </c>
      <c r="V41" s="95">
        <v>0.44802454929037205</v>
      </c>
      <c r="W41" s="94">
        <v>60536</v>
      </c>
      <c r="X41" s="95">
        <v>23.220560030686613</v>
      </c>
      <c r="Y41" s="109">
        <v>69952</v>
      </c>
      <c r="Z41" s="95">
        <v>26.832374376678175</v>
      </c>
      <c r="AA41" s="94">
        <v>48434</v>
      </c>
      <c r="AB41" s="95">
        <v>18.57844265439202</v>
      </c>
      <c r="AC41" s="94">
        <v>30717</v>
      </c>
      <c r="AD41" s="95">
        <v>11.782508630609897</v>
      </c>
      <c r="AE41" s="94">
        <v>27833</v>
      </c>
      <c r="AF41" s="95">
        <v>10.676256233218259</v>
      </c>
      <c r="AG41" s="94">
        <v>88304</v>
      </c>
      <c r="AH41" s="95">
        <v>33.871883390870735</v>
      </c>
      <c r="AI41" s="94">
        <v>24411</v>
      </c>
      <c r="AJ41" s="95">
        <v>9.3636363636363633</v>
      </c>
      <c r="AK41" s="94">
        <v>219699</v>
      </c>
      <c r="AL41" s="95">
        <v>84.272727272727266</v>
      </c>
      <c r="AM41" s="94">
        <v>210422</v>
      </c>
      <c r="AN41" s="95">
        <v>80.71423091676256</v>
      </c>
      <c r="AO41" s="94">
        <v>29788</v>
      </c>
      <c r="AP41" s="95">
        <v>11.426160337552743</v>
      </c>
      <c r="AQ41" s="94">
        <v>19476</v>
      </c>
      <c r="AR41" s="95">
        <v>7.4706559263521291</v>
      </c>
      <c r="AS41" s="94">
        <v>25859</v>
      </c>
      <c r="AT41" s="95">
        <v>9.9190640583045653</v>
      </c>
      <c r="AU41" s="94">
        <v>20376</v>
      </c>
      <c r="AV41" s="95">
        <v>7.815880322209436</v>
      </c>
      <c r="AW41" s="94">
        <v>0</v>
      </c>
      <c r="AX41" s="95">
        <v>0</v>
      </c>
      <c r="AY41" s="94">
        <v>305921</v>
      </c>
      <c r="AZ41" s="95">
        <v>117.34599156118144</v>
      </c>
      <c r="BA41" s="94">
        <v>473154</v>
      </c>
      <c r="BB41" s="95">
        <v>181.49367088607596</v>
      </c>
      <c r="BC41" s="94">
        <v>66983</v>
      </c>
      <c r="BD41" s="95">
        <v>25.693517453011125</v>
      </c>
      <c r="BE41" s="94">
        <v>3350</v>
      </c>
      <c r="BF41" s="95">
        <v>1.2850019179133103</v>
      </c>
      <c r="BG41" s="94">
        <v>0</v>
      </c>
      <c r="BH41" s="95">
        <v>0</v>
      </c>
      <c r="BI41" s="94">
        <v>20313</v>
      </c>
      <c r="BJ41" s="95">
        <v>7.7917146144994245</v>
      </c>
      <c r="BK41" s="94">
        <v>563800</v>
      </c>
      <c r="BL41" s="95">
        <v>216.26390487149982</v>
      </c>
      <c r="BM41" s="122">
        <v>1357380</v>
      </c>
      <c r="BN41" s="95">
        <v>520.66743383199082</v>
      </c>
      <c r="BO41" s="96">
        <f t="shared" si="0"/>
        <v>0.84399999999999997</v>
      </c>
      <c r="BP41" s="97"/>
      <c r="BQ41" s="98"/>
      <c r="BR41" s="99"/>
      <c r="BS41" s="99"/>
      <c r="BT41" s="99"/>
      <c r="BU41" s="99"/>
      <c r="BV41" s="99"/>
      <c r="BW41" s="99"/>
      <c r="BX41" s="99"/>
      <c r="BY41" s="99"/>
      <c r="BZ41" s="99"/>
      <c r="CA41" s="99"/>
      <c r="CB41" s="99"/>
      <c r="CC41" s="99"/>
      <c r="CD41" s="99"/>
      <c r="CE41" s="99"/>
      <c r="CF41" s="99"/>
      <c r="CG41" s="99"/>
      <c r="CH41" s="99"/>
      <c r="CI41" s="99"/>
      <c r="CJ41" s="99"/>
    </row>
    <row r="42" spans="1:88" x14ac:dyDescent="0.25">
      <c r="A42" s="149" t="s">
        <v>131</v>
      </c>
      <c r="B42" s="148">
        <v>45838</v>
      </c>
      <c r="C42" s="149" t="s">
        <v>615</v>
      </c>
      <c r="D42" s="92">
        <v>24</v>
      </c>
      <c r="E42" s="92">
        <v>8760</v>
      </c>
      <c r="F42" s="92">
        <v>7592</v>
      </c>
      <c r="G42" s="93">
        <v>0.8666666666666667</v>
      </c>
      <c r="H42" s="92">
        <v>7592</v>
      </c>
      <c r="I42" s="92">
        <v>7592</v>
      </c>
      <c r="J42" s="93">
        <v>1</v>
      </c>
      <c r="K42" s="94">
        <v>309121</v>
      </c>
      <c r="L42" s="95">
        <v>40.716675447839833</v>
      </c>
      <c r="M42" s="94">
        <v>46425</v>
      </c>
      <c r="N42" s="95">
        <v>6.1149894625922023</v>
      </c>
      <c r="O42" s="94">
        <v>181544</v>
      </c>
      <c r="P42" s="95">
        <v>23.912539515279242</v>
      </c>
      <c r="Q42" s="109">
        <v>537090</v>
      </c>
      <c r="R42" s="95">
        <v>70.744204425711274</v>
      </c>
      <c r="S42" s="94">
        <v>31496</v>
      </c>
      <c r="T42" s="95">
        <v>4.1485774499473127</v>
      </c>
      <c r="U42" s="94">
        <v>5350</v>
      </c>
      <c r="V42" s="95">
        <v>0.70468914646996839</v>
      </c>
      <c r="W42" s="94">
        <v>47444</v>
      </c>
      <c r="X42" s="95">
        <v>6.2492096944151738</v>
      </c>
      <c r="Y42" s="109">
        <v>84290</v>
      </c>
      <c r="Z42" s="95">
        <v>11.102476290832456</v>
      </c>
      <c r="AA42" s="94">
        <v>163930</v>
      </c>
      <c r="AB42" s="95">
        <v>21.592465753424658</v>
      </c>
      <c r="AC42" s="94">
        <v>0</v>
      </c>
      <c r="AD42" s="95">
        <v>0</v>
      </c>
      <c r="AE42" s="94">
        <v>0</v>
      </c>
      <c r="AF42" s="95">
        <v>0</v>
      </c>
      <c r="AG42" s="94">
        <v>0</v>
      </c>
      <c r="AH42" s="95">
        <v>0</v>
      </c>
      <c r="AI42" s="94">
        <v>76607</v>
      </c>
      <c r="AJ42" s="95">
        <v>10.090489989462592</v>
      </c>
      <c r="AK42" s="94">
        <v>240537</v>
      </c>
      <c r="AL42" s="95">
        <v>31.682955742887252</v>
      </c>
      <c r="AM42" s="94">
        <v>0</v>
      </c>
      <c r="AN42" s="95">
        <v>0</v>
      </c>
      <c r="AO42" s="94">
        <v>0</v>
      </c>
      <c r="AP42" s="95">
        <v>0</v>
      </c>
      <c r="AQ42" s="94">
        <v>72320</v>
      </c>
      <c r="AR42" s="95">
        <v>9.5258166491043195</v>
      </c>
      <c r="AS42" s="94">
        <v>43060</v>
      </c>
      <c r="AT42" s="95">
        <v>5.6717597471022128</v>
      </c>
      <c r="AU42" s="94">
        <v>0</v>
      </c>
      <c r="AV42" s="95">
        <v>0</v>
      </c>
      <c r="AW42" s="94">
        <v>30478</v>
      </c>
      <c r="AX42" s="95">
        <v>4.0144889357218121</v>
      </c>
      <c r="AY42" s="94">
        <v>145858</v>
      </c>
      <c r="AZ42" s="95">
        <v>19.212065331928343</v>
      </c>
      <c r="BA42" s="94">
        <v>2563799</v>
      </c>
      <c r="BB42" s="95">
        <v>337.69744467860909</v>
      </c>
      <c r="BC42" s="94">
        <v>396293</v>
      </c>
      <c r="BD42" s="95">
        <v>52.198761854583772</v>
      </c>
      <c r="BE42" s="94">
        <v>0</v>
      </c>
      <c r="BF42" s="95">
        <v>0</v>
      </c>
      <c r="BG42" s="94">
        <v>7717</v>
      </c>
      <c r="BH42" s="95">
        <v>1.0164646996838778</v>
      </c>
      <c r="BI42" s="94">
        <v>44224</v>
      </c>
      <c r="BJ42" s="95">
        <v>5.8250790305584825</v>
      </c>
      <c r="BK42" s="94">
        <v>3012033</v>
      </c>
      <c r="BL42" s="95">
        <v>396.7377502634352</v>
      </c>
      <c r="BM42" s="122">
        <v>4019808</v>
      </c>
      <c r="BN42" s="95">
        <v>529.47945205479459</v>
      </c>
      <c r="BO42" s="96">
        <f t="shared" si="0"/>
        <v>0.86599999999999999</v>
      </c>
      <c r="BP42" s="97"/>
      <c r="BQ42" s="98">
        <f>BN42*F42</f>
        <v>4019808.0000000005</v>
      </c>
      <c r="BR42" s="99"/>
      <c r="BS42" s="99"/>
      <c r="BT42" s="99"/>
      <c r="BU42" s="99"/>
      <c r="BV42" s="99"/>
      <c r="BW42" s="99"/>
      <c r="BX42" s="99"/>
      <c r="BY42" s="99"/>
      <c r="BZ42" s="99"/>
      <c r="CA42" s="99"/>
      <c r="CB42" s="99"/>
      <c r="CC42" s="99"/>
      <c r="CD42" s="99"/>
      <c r="CE42" s="99"/>
      <c r="CF42" s="99"/>
      <c r="CG42" s="99"/>
      <c r="CH42" s="99"/>
      <c r="CI42" s="99"/>
      <c r="CJ42" s="99"/>
    </row>
    <row r="43" spans="1:88" x14ac:dyDescent="0.25">
      <c r="A43" s="149" t="s">
        <v>622</v>
      </c>
      <c r="B43" s="148">
        <v>45838</v>
      </c>
      <c r="C43" s="149" t="s">
        <v>108</v>
      </c>
      <c r="D43" s="92">
        <v>5</v>
      </c>
      <c r="E43" s="92">
        <v>1825</v>
      </c>
      <c r="F43" s="92">
        <v>1652</v>
      </c>
      <c r="G43" s="93">
        <v>0.90520547945205476</v>
      </c>
      <c r="H43" s="92">
        <v>1652</v>
      </c>
      <c r="I43" s="92">
        <v>1652</v>
      </c>
      <c r="J43" s="93">
        <v>1</v>
      </c>
      <c r="K43" s="94">
        <v>50592</v>
      </c>
      <c r="L43" s="95">
        <v>30.624697336561745</v>
      </c>
      <c r="M43" s="94">
        <v>9597</v>
      </c>
      <c r="N43" s="95">
        <v>5.8093220338983054</v>
      </c>
      <c r="O43" s="94">
        <v>43803</v>
      </c>
      <c r="P43" s="95">
        <v>26.515133171912833</v>
      </c>
      <c r="Q43" s="109">
        <v>103992</v>
      </c>
      <c r="R43" s="95">
        <v>62.949152542372886</v>
      </c>
      <c r="S43" s="94">
        <v>12730</v>
      </c>
      <c r="T43" s="95">
        <v>7.7058111380145276</v>
      </c>
      <c r="U43" s="94">
        <v>2415</v>
      </c>
      <c r="V43" s="95">
        <v>1.4618644067796611</v>
      </c>
      <c r="W43" s="94">
        <v>35851</v>
      </c>
      <c r="X43" s="95">
        <v>21.701573849878933</v>
      </c>
      <c r="Y43" s="109">
        <v>50996</v>
      </c>
      <c r="Z43" s="95">
        <v>30.869249394673123</v>
      </c>
      <c r="AA43" s="94">
        <v>14074</v>
      </c>
      <c r="AB43" s="95">
        <v>8.5193704600484264</v>
      </c>
      <c r="AC43" s="94">
        <v>0</v>
      </c>
      <c r="AD43" s="95">
        <v>0</v>
      </c>
      <c r="AE43" s="94">
        <v>1092</v>
      </c>
      <c r="AF43" s="95">
        <v>0.66101694915254239</v>
      </c>
      <c r="AG43" s="94">
        <v>3440</v>
      </c>
      <c r="AH43" s="95">
        <v>2.0823244552058111</v>
      </c>
      <c r="AI43" s="94">
        <v>10701</v>
      </c>
      <c r="AJ43" s="95">
        <v>6.4776029055690074</v>
      </c>
      <c r="AK43" s="94">
        <v>29307</v>
      </c>
      <c r="AL43" s="95">
        <v>17.740314769975789</v>
      </c>
      <c r="AM43" s="94">
        <v>0</v>
      </c>
      <c r="AN43" s="95">
        <v>0</v>
      </c>
      <c r="AO43" s="94">
        <v>0</v>
      </c>
      <c r="AP43" s="95">
        <v>0</v>
      </c>
      <c r="AQ43" s="94">
        <v>18618</v>
      </c>
      <c r="AR43" s="95">
        <v>11.26997578692494</v>
      </c>
      <c r="AS43" s="94">
        <v>8357</v>
      </c>
      <c r="AT43" s="95">
        <v>5.0587167070217918</v>
      </c>
      <c r="AU43" s="94">
        <v>0</v>
      </c>
      <c r="AV43" s="95">
        <v>0</v>
      </c>
      <c r="AW43" s="94">
        <v>0</v>
      </c>
      <c r="AX43" s="95">
        <v>0</v>
      </c>
      <c r="AY43" s="94">
        <v>26975</v>
      </c>
      <c r="AZ43" s="95">
        <v>16.328692493946733</v>
      </c>
      <c r="BA43" s="94">
        <v>558553</v>
      </c>
      <c r="BB43" s="95">
        <v>338.10714285714283</v>
      </c>
      <c r="BC43" s="94">
        <v>105951</v>
      </c>
      <c r="BD43" s="95">
        <v>64.134987893462466</v>
      </c>
      <c r="BE43" s="94">
        <v>0</v>
      </c>
      <c r="BF43" s="95">
        <v>0</v>
      </c>
      <c r="BG43" s="94">
        <v>7699</v>
      </c>
      <c r="BH43" s="95">
        <v>4.6604116222760288</v>
      </c>
      <c r="BI43" s="94">
        <v>808</v>
      </c>
      <c r="BJ43" s="95">
        <v>0.48910411622276029</v>
      </c>
      <c r="BK43" s="94">
        <v>673011</v>
      </c>
      <c r="BL43" s="95">
        <v>407.39164648910412</v>
      </c>
      <c r="BM43" s="122">
        <v>884281</v>
      </c>
      <c r="BN43" s="95">
        <v>535.27905569007271</v>
      </c>
      <c r="BO43" s="96">
        <f t="shared" si="0"/>
        <v>0.88800000000000001</v>
      </c>
      <c r="BP43" s="97"/>
      <c r="BQ43" s="98">
        <f>BN43*F43</f>
        <v>884281.00000000012</v>
      </c>
      <c r="BR43" s="99"/>
      <c r="BS43" s="99"/>
      <c r="BT43" s="99"/>
      <c r="BU43" s="99"/>
      <c r="BV43" s="99"/>
      <c r="BW43" s="99"/>
      <c r="BX43" s="99"/>
      <c r="BY43" s="99"/>
      <c r="BZ43" s="99"/>
      <c r="CA43" s="99"/>
      <c r="CB43" s="99"/>
      <c r="CC43" s="99"/>
      <c r="CD43" s="99"/>
      <c r="CE43" s="99"/>
      <c r="CF43" s="99"/>
      <c r="CG43" s="99"/>
      <c r="CH43" s="99"/>
      <c r="CI43" s="99"/>
      <c r="CJ43" s="99"/>
    </row>
    <row r="44" spans="1:88" x14ac:dyDescent="0.25">
      <c r="A44" s="149" t="s">
        <v>623</v>
      </c>
      <c r="B44" s="148">
        <v>45838</v>
      </c>
      <c r="C44" s="149" t="s">
        <v>586</v>
      </c>
      <c r="D44" s="92">
        <v>8</v>
      </c>
      <c r="E44" s="92">
        <v>2920</v>
      </c>
      <c r="F44" s="92">
        <v>2722</v>
      </c>
      <c r="G44" s="93">
        <v>0.93219178082191778</v>
      </c>
      <c r="H44" s="92">
        <v>2722</v>
      </c>
      <c r="I44" s="92">
        <v>2722</v>
      </c>
      <c r="J44" s="93">
        <v>1</v>
      </c>
      <c r="K44" s="94">
        <v>11776</v>
      </c>
      <c r="L44" s="95">
        <v>4.3262307127112418</v>
      </c>
      <c r="M44" s="94">
        <v>2111</v>
      </c>
      <c r="N44" s="95">
        <v>0.77553269654665691</v>
      </c>
      <c r="O44" s="94">
        <v>229845</v>
      </c>
      <c r="P44" s="95">
        <v>84.43975018368846</v>
      </c>
      <c r="Q44" s="109">
        <v>243732</v>
      </c>
      <c r="R44" s="95">
        <v>89.541513592946359</v>
      </c>
      <c r="S44" s="94">
        <v>9019</v>
      </c>
      <c r="T44" s="95">
        <v>3.3133725202057311</v>
      </c>
      <c r="U44" s="94">
        <v>1617</v>
      </c>
      <c r="V44" s="95">
        <v>0.59404849375459223</v>
      </c>
      <c r="W44" s="94">
        <v>57338</v>
      </c>
      <c r="X44" s="95">
        <v>21.064658339456283</v>
      </c>
      <c r="Y44" s="109">
        <v>67974</v>
      </c>
      <c r="Z44" s="95">
        <v>24.972079353416607</v>
      </c>
      <c r="AA44" s="94">
        <v>24916</v>
      </c>
      <c r="AB44" s="95">
        <v>9.1535635562086703</v>
      </c>
      <c r="AC44" s="94">
        <v>9609</v>
      </c>
      <c r="AD44" s="95">
        <v>3.5301249081557677</v>
      </c>
      <c r="AE44" s="94">
        <v>6988</v>
      </c>
      <c r="AF44" s="95">
        <v>2.5672299779573842</v>
      </c>
      <c r="AG44" s="94">
        <v>96439</v>
      </c>
      <c r="AH44" s="95">
        <v>35.429463629684058</v>
      </c>
      <c r="AI44" s="94">
        <v>29840</v>
      </c>
      <c r="AJ44" s="95">
        <v>10.962527553269654</v>
      </c>
      <c r="AK44" s="94">
        <v>167792</v>
      </c>
      <c r="AL44" s="95">
        <v>61.642909625275536</v>
      </c>
      <c r="AM44" s="94">
        <v>198387</v>
      </c>
      <c r="AN44" s="95">
        <v>72.882806759735487</v>
      </c>
      <c r="AO44" s="94">
        <v>35563</v>
      </c>
      <c r="AP44" s="95">
        <v>13.06502571638501</v>
      </c>
      <c r="AQ44" s="94">
        <v>36605</v>
      </c>
      <c r="AR44" s="95">
        <v>13.447832476120499</v>
      </c>
      <c r="AS44" s="94">
        <v>25696</v>
      </c>
      <c r="AT44" s="95">
        <v>9.4401175606171925</v>
      </c>
      <c r="AU44" s="94">
        <v>16281</v>
      </c>
      <c r="AV44" s="95">
        <v>5.9812637766348269</v>
      </c>
      <c r="AW44" s="94">
        <v>0</v>
      </c>
      <c r="AX44" s="95">
        <v>0</v>
      </c>
      <c r="AY44" s="94">
        <v>312532</v>
      </c>
      <c r="AZ44" s="95">
        <v>114.81704628949302</v>
      </c>
      <c r="BA44" s="94">
        <v>569604</v>
      </c>
      <c r="BB44" s="95">
        <v>209.25936811168259</v>
      </c>
      <c r="BC44" s="94">
        <v>102109</v>
      </c>
      <c r="BD44" s="95">
        <v>37.512490815576783</v>
      </c>
      <c r="BE44" s="94">
        <v>2985</v>
      </c>
      <c r="BF44" s="95">
        <v>1.0966201322556943</v>
      </c>
      <c r="BG44" s="94">
        <v>0</v>
      </c>
      <c r="BH44" s="95">
        <v>0</v>
      </c>
      <c r="BI44" s="94">
        <v>19017</v>
      </c>
      <c r="BJ44" s="95">
        <v>6.9864070536370315</v>
      </c>
      <c r="BK44" s="94">
        <v>693715</v>
      </c>
      <c r="BL44" s="95">
        <v>254.85488611315211</v>
      </c>
      <c r="BM44" s="122">
        <v>1485745</v>
      </c>
      <c r="BN44" s="95">
        <v>545.8284349742836</v>
      </c>
      <c r="BO44" s="96">
        <f t="shared" si="0"/>
        <v>0.91100000000000003</v>
      </c>
      <c r="BP44" s="97"/>
      <c r="BQ44" s="98">
        <f>BN44*F44</f>
        <v>1485745</v>
      </c>
      <c r="BR44" s="99"/>
      <c r="BS44" s="99"/>
      <c r="BT44" s="99"/>
      <c r="BU44" s="99"/>
      <c r="BV44" s="99"/>
      <c r="BW44" s="99"/>
      <c r="BX44" s="99"/>
      <c r="BY44" s="99"/>
      <c r="BZ44" s="99"/>
      <c r="CA44" s="99"/>
      <c r="CB44" s="99"/>
      <c r="CC44" s="99"/>
      <c r="CD44" s="99"/>
      <c r="CE44" s="99"/>
      <c r="CF44" s="99"/>
      <c r="CG44" s="99"/>
      <c r="CH44" s="99"/>
      <c r="CI44" s="99"/>
      <c r="CJ44" s="99"/>
    </row>
    <row r="45" spans="1:88" x14ac:dyDescent="0.25">
      <c r="A45" s="149" t="s">
        <v>624</v>
      </c>
      <c r="B45" s="148">
        <v>45838</v>
      </c>
      <c r="C45" s="149" t="s">
        <v>625</v>
      </c>
      <c r="D45" s="92">
        <v>49</v>
      </c>
      <c r="E45" s="92">
        <v>17885</v>
      </c>
      <c r="F45" s="92">
        <v>16950</v>
      </c>
      <c r="G45" s="93">
        <v>0.94772155437517469</v>
      </c>
      <c r="H45" s="92">
        <v>16950</v>
      </c>
      <c r="I45" s="92">
        <v>16950</v>
      </c>
      <c r="J45" s="93">
        <v>1</v>
      </c>
      <c r="K45" s="94">
        <v>665560</v>
      </c>
      <c r="L45" s="95">
        <v>39.266076696165193</v>
      </c>
      <c r="M45" s="94">
        <v>176805</v>
      </c>
      <c r="N45" s="95">
        <v>10.430973451327434</v>
      </c>
      <c r="O45" s="94">
        <v>521204</v>
      </c>
      <c r="P45" s="95">
        <v>30.749498525073747</v>
      </c>
      <c r="Q45" s="109">
        <v>1363569</v>
      </c>
      <c r="R45" s="95">
        <v>80.446548672566365</v>
      </c>
      <c r="S45" s="94">
        <v>163575</v>
      </c>
      <c r="T45" s="95">
        <v>9.6504424778761067</v>
      </c>
      <c r="U45" s="94">
        <v>43453</v>
      </c>
      <c r="V45" s="95">
        <v>2.563598820058997</v>
      </c>
      <c r="W45" s="94">
        <v>300467</v>
      </c>
      <c r="X45" s="95">
        <v>17.726666666666667</v>
      </c>
      <c r="Y45" s="109">
        <v>507495</v>
      </c>
      <c r="Z45" s="95">
        <v>29.940707964601771</v>
      </c>
      <c r="AA45" s="94">
        <v>240772</v>
      </c>
      <c r="AB45" s="95">
        <v>14.204837758112095</v>
      </c>
      <c r="AC45" s="94">
        <v>0</v>
      </c>
      <c r="AD45" s="95">
        <v>0</v>
      </c>
      <c r="AE45" s="94">
        <v>5616</v>
      </c>
      <c r="AF45" s="95">
        <v>0.33132743362831857</v>
      </c>
      <c r="AG45" s="94">
        <v>0</v>
      </c>
      <c r="AH45" s="95">
        <v>0</v>
      </c>
      <c r="AI45" s="94">
        <v>170388</v>
      </c>
      <c r="AJ45" s="95">
        <v>10.052389380530974</v>
      </c>
      <c r="AK45" s="94">
        <v>416776</v>
      </c>
      <c r="AL45" s="95">
        <v>24.588554572271388</v>
      </c>
      <c r="AM45" s="94">
        <v>907725</v>
      </c>
      <c r="AN45" s="95">
        <v>53.553097345132741</v>
      </c>
      <c r="AO45" s="94">
        <v>241136</v>
      </c>
      <c r="AP45" s="95">
        <v>14.226312684365782</v>
      </c>
      <c r="AQ45" s="94">
        <v>233971</v>
      </c>
      <c r="AR45" s="95">
        <v>13.803598820058998</v>
      </c>
      <c r="AS45" s="94">
        <v>131409</v>
      </c>
      <c r="AT45" s="95">
        <v>7.7527433628318585</v>
      </c>
      <c r="AU45" s="94">
        <v>42071</v>
      </c>
      <c r="AV45" s="95">
        <v>2.4820648967551624</v>
      </c>
      <c r="AW45" s="94">
        <v>80737</v>
      </c>
      <c r="AX45" s="95">
        <v>4.763244837758112</v>
      </c>
      <c r="AY45" s="94">
        <v>1637049</v>
      </c>
      <c r="AZ45" s="95">
        <v>96.581061946902651</v>
      </c>
      <c r="BA45" s="94">
        <v>3650693</v>
      </c>
      <c r="BB45" s="95">
        <v>215.38011799410029</v>
      </c>
      <c r="BC45" s="94">
        <v>969801</v>
      </c>
      <c r="BD45" s="95">
        <v>57.215398230088496</v>
      </c>
      <c r="BE45" s="94">
        <v>804466</v>
      </c>
      <c r="BF45" s="95">
        <v>47.4611209439528</v>
      </c>
      <c r="BG45" s="94">
        <v>0</v>
      </c>
      <c r="BH45" s="95">
        <v>0</v>
      </c>
      <c r="BI45" s="94">
        <v>16788</v>
      </c>
      <c r="BJ45" s="95">
        <v>0.99044247787610618</v>
      </c>
      <c r="BK45" s="94">
        <v>5441748</v>
      </c>
      <c r="BL45" s="95">
        <v>321.04707964601766</v>
      </c>
      <c r="BM45" s="122">
        <v>9366637</v>
      </c>
      <c r="BN45" s="95">
        <v>552.6039528023598</v>
      </c>
      <c r="BO45" s="96">
        <f t="shared" si="0"/>
        <v>0.93300000000000005</v>
      </c>
      <c r="BP45" s="97"/>
      <c r="BQ45" s="98"/>
      <c r="BR45" s="99"/>
      <c r="BS45" s="99"/>
      <c r="BT45" s="99"/>
      <c r="BU45" s="99"/>
      <c r="BV45" s="99"/>
      <c r="BW45" s="99"/>
      <c r="BX45" s="99"/>
      <c r="BY45" s="99"/>
      <c r="BZ45" s="99"/>
      <c r="CA45" s="99"/>
      <c r="CB45" s="99"/>
      <c r="CC45" s="99"/>
      <c r="CD45" s="99"/>
      <c r="CE45" s="99"/>
      <c r="CF45" s="99"/>
      <c r="CG45" s="99"/>
      <c r="CH45" s="99"/>
      <c r="CI45" s="99"/>
      <c r="CJ45" s="99"/>
    </row>
    <row r="46" spans="1:88" x14ac:dyDescent="0.25">
      <c r="A46" s="149" t="s">
        <v>626</v>
      </c>
      <c r="B46" s="148">
        <v>45838</v>
      </c>
      <c r="C46" s="149" t="s">
        <v>615</v>
      </c>
      <c r="D46" s="92">
        <v>28</v>
      </c>
      <c r="E46" s="92">
        <v>10220</v>
      </c>
      <c r="F46" s="92">
        <v>10110</v>
      </c>
      <c r="G46" s="93">
        <v>0.98923679060665359</v>
      </c>
      <c r="H46" s="92">
        <v>10110</v>
      </c>
      <c r="I46" s="92">
        <v>10069</v>
      </c>
      <c r="J46" s="93">
        <v>0.99594460929772499</v>
      </c>
      <c r="K46" s="94">
        <v>101534</v>
      </c>
      <c r="L46" s="95">
        <v>10.042927794263106</v>
      </c>
      <c r="M46" s="94">
        <v>40497</v>
      </c>
      <c r="N46" s="95">
        <v>4.0056379821958457</v>
      </c>
      <c r="O46" s="94">
        <v>328457</v>
      </c>
      <c r="P46" s="95">
        <v>32.488328387734917</v>
      </c>
      <c r="Q46" s="109">
        <v>470488</v>
      </c>
      <c r="R46" s="95">
        <v>46.536894164193868</v>
      </c>
      <c r="S46" s="94">
        <v>200940</v>
      </c>
      <c r="T46" s="95">
        <v>19.875370919881306</v>
      </c>
      <c r="U46" s="94">
        <v>80346</v>
      </c>
      <c r="V46" s="95">
        <v>7.9471810089020769</v>
      </c>
      <c r="W46" s="94">
        <v>228451</v>
      </c>
      <c r="X46" s="95">
        <v>22.596538081107813</v>
      </c>
      <c r="Y46" s="109">
        <v>509737</v>
      </c>
      <c r="Z46" s="95">
        <v>50.419090009891192</v>
      </c>
      <c r="AA46" s="94">
        <v>124518</v>
      </c>
      <c r="AB46" s="95">
        <v>12.316320474777449</v>
      </c>
      <c r="AC46" s="94">
        <v>0</v>
      </c>
      <c r="AD46" s="95">
        <v>0</v>
      </c>
      <c r="AE46" s="94">
        <v>30222</v>
      </c>
      <c r="AF46" s="95">
        <v>2.9893175074183977</v>
      </c>
      <c r="AG46" s="94">
        <v>0</v>
      </c>
      <c r="AH46" s="95">
        <v>0</v>
      </c>
      <c r="AI46" s="94">
        <v>0</v>
      </c>
      <c r="AJ46" s="95">
        <v>0</v>
      </c>
      <c r="AK46" s="94">
        <v>154740</v>
      </c>
      <c r="AL46" s="95">
        <v>15.305637982195847</v>
      </c>
      <c r="AM46" s="94">
        <v>660804</v>
      </c>
      <c r="AN46" s="95">
        <v>65.361424332344214</v>
      </c>
      <c r="AO46" s="94">
        <v>264211</v>
      </c>
      <c r="AP46" s="95">
        <v>26.133630069238379</v>
      </c>
      <c r="AQ46" s="94">
        <v>103677</v>
      </c>
      <c r="AR46" s="95">
        <v>10.254896142433234</v>
      </c>
      <c r="AS46" s="94">
        <v>21537</v>
      </c>
      <c r="AT46" s="95">
        <v>2.1302670623145401</v>
      </c>
      <c r="AU46" s="94">
        <v>990</v>
      </c>
      <c r="AV46" s="95">
        <v>9.7922848664688422E-2</v>
      </c>
      <c r="AW46" s="94">
        <v>33889</v>
      </c>
      <c r="AX46" s="95">
        <v>3.3520276953511376</v>
      </c>
      <c r="AY46" s="94">
        <v>1085108</v>
      </c>
      <c r="AZ46" s="95">
        <v>107.33016815034621</v>
      </c>
      <c r="BA46" s="94">
        <v>2409279</v>
      </c>
      <c r="BB46" s="95">
        <v>238.30652818991098</v>
      </c>
      <c r="BC46" s="94">
        <v>963306</v>
      </c>
      <c r="BD46" s="95">
        <v>95.282492581602369</v>
      </c>
      <c r="BE46" s="94">
        <v>58023</v>
      </c>
      <c r="BF46" s="95">
        <v>5.7391691394658757</v>
      </c>
      <c r="BG46" s="94">
        <v>3945</v>
      </c>
      <c r="BH46" s="95">
        <v>0.39020771513353114</v>
      </c>
      <c r="BI46" s="94">
        <v>2703</v>
      </c>
      <c r="BJ46" s="95">
        <v>0.26735905044510389</v>
      </c>
      <c r="BK46" s="94">
        <v>3437256</v>
      </c>
      <c r="BL46" s="95">
        <v>339.98575667655786</v>
      </c>
      <c r="BM46" s="122">
        <v>5657329</v>
      </c>
      <c r="BN46" s="95">
        <v>559.5775469831849</v>
      </c>
      <c r="BO46" s="96">
        <f t="shared" si="0"/>
        <v>0.95499999999999996</v>
      </c>
      <c r="BP46" s="97"/>
      <c r="BQ46" s="98">
        <f>BN46*F46</f>
        <v>5657328.9999999991</v>
      </c>
      <c r="BR46" s="99"/>
      <c r="BS46" s="99"/>
      <c r="BT46" s="99"/>
      <c r="BU46" s="99"/>
      <c r="BV46" s="99"/>
      <c r="BW46" s="99"/>
      <c r="BX46" s="99"/>
      <c r="BY46" s="99"/>
      <c r="BZ46" s="99"/>
      <c r="CA46" s="99"/>
      <c r="CB46" s="99"/>
      <c r="CC46" s="99"/>
      <c r="CD46" s="99"/>
      <c r="CE46" s="99"/>
      <c r="CF46" s="99"/>
      <c r="CG46" s="99"/>
      <c r="CH46" s="99"/>
      <c r="CI46" s="99"/>
      <c r="CJ46" s="99"/>
    </row>
    <row r="47" spans="1:88" x14ac:dyDescent="0.25">
      <c r="A47" s="149" t="s">
        <v>627</v>
      </c>
      <c r="B47" s="148">
        <v>45838</v>
      </c>
      <c r="C47" s="149" t="s">
        <v>628</v>
      </c>
      <c r="D47" s="92">
        <v>10</v>
      </c>
      <c r="E47" s="92">
        <v>3650</v>
      </c>
      <c r="F47" s="92">
        <v>2641</v>
      </c>
      <c r="G47" s="93">
        <v>0.72356164383561639</v>
      </c>
      <c r="H47" s="92">
        <v>2920</v>
      </c>
      <c r="I47" s="92">
        <v>2641</v>
      </c>
      <c r="J47" s="93">
        <v>1</v>
      </c>
      <c r="K47" s="94">
        <v>145516</v>
      </c>
      <c r="L47" s="95">
        <v>49.834246575342469</v>
      </c>
      <c r="M47" s="94">
        <v>33302</v>
      </c>
      <c r="N47" s="95">
        <v>11.404794520547945</v>
      </c>
      <c r="O47" s="94">
        <v>74072</v>
      </c>
      <c r="P47" s="95">
        <v>25.367123287671234</v>
      </c>
      <c r="Q47" s="109">
        <v>252890</v>
      </c>
      <c r="R47" s="95">
        <v>86.606164383561648</v>
      </c>
      <c r="S47" s="94">
        <v>16308</v>
      </c>
      <c r="T47" s="95">
        <v>5.5849315068493155</v>
      </c>
      <c r="U47" s="94">
        <v>3732</v>
      </c>
      <c r="V47" s="95">
        <v>1.2780821917808218</v>
      </c>
      <c r="W47" s="94">
        <v>45706</v>
      </c>
      <c r="X47" s="95">
        <v>15.652739726027397</v>
      </c>
      <c r="Y47" s="109">
        <v>65746</v>
      </c>
      <c r="Z47" s="95">
        <v>22.515753424657532</v>
      </c>
      <c r="AA47" s="94">
        <v>27105</v>
      </c>
      <c r="AB47" s="95">
        <v>9.2825342465753433</v>
      </c>
      <c r="AC47" s="94">
        <v>52</v>
      </c>
      <c r="AD47" s="95">
        <v>1.7808219178082191E-2</v>
      </c>
      <c r="AE47" s="94">
        <v>0</v>
      </c>
      <c r="AF47" s="95">
        <v>0</v>
      </c>
      <c r="AG47" s="94">
        <v>2063</v>
      </c>
      <c r="AH47" s="95">
        <v>0.70650684931506846</v>
      </c>
      <c r="AI47" s="94">
        <v>47510</v>
      </c>
      <c r="AJ47" s="95">
        <v>16.270547945205479</v>
      </c>
      <c r="AK47" s="94">
        <v>76730</v>
      </c>
      <c r="AL47" s="95">
        <v>26.277397260273972</v>
      </c>
      <c r="AM47" s="94">
        <v>0</v>
      </c>
      <c r="AN47" s="95">
        <v>0</v>
      </c>
      <c r="AO47" s="94">
        <v>0</v>
      </c>
      <c r="AP47" s="95">
        <v>0</v>
      </c>
      <c r="AQ47" s="94">
        <v>38609</v>
      </c>
      <c r="AR47" s="95">
        <v>13.222260273972603</v>
      </c>
      <c r="AS47" s="94">
        <v>6368</v>
      </c>
      <c r="AT47" s="95">
        <v>2.1808219178082191</v>
      </c>
      <c r="AU47" s="94">
        <v>0</v>
      </c>
      <c r="AV47" s="95">
        <v>0</v>
      </c>
      <c r="AW47" s="94">
        <v>4619</v>
      </c>
      <c r="AX47" s="95">
        <v>1.5818493150684931</v>
      </c>
      <c r="AY47" s="94">
        <v>49596</v>
      </c>
      <c r="AZ47" s="95">
        <v>16.984931506849314</v>
      </c>
      <c r="BA47" s="94">
        <v>735227</v>
      </c>
      <c r="BB47" s="95">
        <v>251.7900684931507</v>
      </c>
      <c r="BC47" s="94">
        <v>168256</v>
      </c>
      <c r="BD47" s="95">
        <v>57.62191780821918</v>
      </c>
      <c r="BE47" s="94">
        <v>280706</v>
      </c>
      <c r="BF47" s="95">
        <v>96.132191780821913</v>
      </c>
      <c r="BG47" s="94">
        <v>0</v>
      </c>
      <c r="BH47" s="95">
        <v>0</v>
      </c>
      <c r="BI47" s="94">
        <v>9919</v>
      </c>
      <c r="BJ47" s="95">
        <v>3.396917808219178</v>
      </c>
      <c r="BK47" s="94">
        <v>1194108</v>
      </c>
      <c r="BL47" s="95">
        <v>408.94109589041096</v>
      </c>
      <c r="BM47" s="122">
        <v>1639070</v>
      </c>
      <c r="BN47" s="95">
        <v>561.32534246575347</v>
      </c>
      <c r="BO47" s="96">
        <f t="shared" si="0"/>
        <v>0.97699999999999998</v>
      </c>
      <c r="BP47" s="97"/>
      <c r="BQ47" s="98">
        <f>BN47*F47</f>
        <v>1482460.2294520549</v>
      </c>
      <c r="BR47" s="99"/>
      <c r="BS47" s="99"/>
      <c r="BT47" s="99"/>
      <c r="BU47" s="99"/>
      <c r="BV47" s="99"/>
      <c r="BW47" s="99"/>
      <c r="BX47" s="99"/>
      <c r="BY47" s="99"/>
      <c r="BZ47" s="99"/>
      <c r="CA47" s="99"/>
      <c r="CB47" s="99"/>
      <c r="CC47" s="99"/>
      <c r="CD47" s="99"/>
      <c r="CE47" s="99"/>
      <c r="CF47" s="99"/>
      <c r="CG47" s="99"/>
      <c r="CH47" s="99"/>
      <c r="CI47" s="99"/>
      <c r="CJ47" s="99"/>
    </row>
    <row r="48" spans="1:88" x14ac:dyDescent="0.25">
      <c r="A48" s="149" t="s">
        <v>629</v>
      </c>
      <c r="B48" s="148">
        <v>45838</v>
      </c>
      <c r="C48" s="149" t="s">
        <v>628</v>
      </c>
      <c r="D48" s="92">
        <v>10</v>
      </c>
      <c r="E48" s="105">
        <v>3650</v>
      </c>
      <c r="F48" s="105">
        <v>2752</v>
      </c>
      <c r="G48" s="106">
        <v>0.75397260273972599</v>
      </c>
      <c r="H48" s="105">
        <v>2920</v>
      </c>
      <c r="I48" s="105">
        <v>2752</v>
      </c>
      <c r="J48" s="106">
        <v>1</v>
      </c>
      <c r="K48" s="107">
        <v>134986</v>
      </c>
      <c r="L48" s="108">
        <v>46.228082191780821</v>
      </c>
      <c r="M48" s="107">
        <v>31513</v>
      </c>
      <c r="N48" s="108">
        <v>10.792123287671233</v>
      </c>
      <c r="O48" s="107">
        <v>79147</v>
      </c>
      <c r="P48" s="108">
        <v>27.105136986301371</v>
      </c>
      <c r="Q48" s="123">
        <v>245646</v>
      </c>
      <c r="R48" s="108">
        <v>84.12534246575342</v>
      </c>
      <c r="S48" s="107">
        <v>15127</v>
      </c>
      <c r="T48" s="108">
        <v>5.1804794520547945</v>
      </c>
      <c r="U48" s="107">
        <v>3532</v>
      </c>
      <c r="V48" s="108">
        <v>1.2095890410958905</v>
      </c>
      <c r="W48" s="107">
        <v>49635</v>
      </c>
      <c r="X48" s="108">
        <v>16.998287671232877</v>
      </c>
      <c r="Y48" s="123">
        <v>68294</v>
      </c>
      <c r="Z48" s="108">
        <v>23.388356164383563</v>
      </c>
      <c r="AA48" s="107">
        <v>26550</v>
      </c>
      <c r="AB48" s="108">
        <v>9.0924657534246567</v>
      </c>
      <c r="AC48" s="107">
        <v>70</v>
      </c>
      <c r="AD48" s="108">
        <v>2.3972602739726026E-2</v>
      </c>
      <c r="AE48" s="107">
        <v>0</v>
      </c>
      <c r="AF48" s="108">
        <v>0</v>
      </c>
      <c r="AG48" s="107">
        <v>2827</v>
      </c>
      <c r="AH48" s="108">
        <v>0.9681506849315068</v>
      </c>
      <c r="AI48" s="107">
        <v>54881</v>
      </c>
      <c r="AJ48" s="108">
        <v>18.794863013698631</v>
      </c>
      <c r="AK48" s="107">
        <v>84328</v>
      </c>
      <c r="AL48" s="108">
        <v>28.87945205479452</v>
      </c>
      <c r="AM48" s="107">
        <v>0</v>
      </c>
      <c r="AN48" s="108">
        <v>0</v>
      </c>
      <c r="AO48" s="107">
        <v>0</v>
      </c>
      <c r="AP48" s="108">
        <v>0</v>
      </c>
      <c r="AQ48" s="107">
        <v>37885</v>
      </c>
      <c r="AR48" s="108">
        <v>12.974315068493151</v>
      </c>
      <c r="AS48" s="107">
        <v>7570</v>
      </c>
      <c r="AT48" s="108">
        <v>2.5924657534246576</v>
      </c>
      <c r="AU48" s="107">
        <v>0</v>
      </c>
      <c r="AV48" s="108">
        <v>0</v>
      </c>
      <c r="AW48" s="107">
        <v>4647</v>
      </c>
      <c r="AX48" s="108">
        <v>1.5914383561643837</v>
      </c>
      <c r="AY48" s="107">
        <v>50102</v>
      </c>
      <c r="AZ48" s="108">
        <v>17.158219178082195</v>
      </c>
      <c r="BA48" s="107">
        <v>682024</v>
      </c>
      <c r="BB48" s="108">
        <v>233.56986301369864</v>
      </c>
      <c r="BC48" s="107">
        <v>159222</v>
      </c>
      <c r="BD48" s="108">
        <v>54.528082191780825</v>
      </c>
      <c r="BE48" s="107">
        <v>492758</v>
      </c>
      <c r="BF48" s="108">
        <v>168.75273972602739</v>
      </c>
      <c r="BG48" s="107">
        <v>0</v>
      </c>
      <c r="BH48" s="108">
        <v>0</v>
      </c>
      <c r="BI48" s="107">
        <v>4631</v>
      </c>
      <c r="BJ48" s="108">
        <v>1.585958904109589</v>
      </c>
      <c r="BK48" s="107">
        <v>1338635</v>
      </c>
      <c r="BL48" s="108">
        <v>458.43664383561645</v>
      </c>
      <c r="BM48" s="124">
        <v>1787005</v>
      </c>
      <c r="BN48" s="108">
        <v>611.98801369863008</v>
      </c>
      <c r="BO48" s="96">
        <f t="shared" si="0"/>
        <v>1</v>
      </c>
      <c r="BP48" s="97"/>
      <c r="BQ48" s="98">
        <f>BN48*F48</f>
        <v>1684191.01369863</v>
      </c>
      <c r="BR48" s="99"/>
      <c r="BS48" s="99"/>
      <c r="BT48" s="99"/>
      <c r="BU48" s="99"/>
      <c r="BV48" s="99"/>
      <c r="BW48" s="99"/>
      <c r="BX48" s="99"/>
      <c r="BY48" s="99"/>
      <c r="BZ48" s="99"/>
      <c r="CA48" s="99"/>
      <c r="CB48" s="99"/>
      <c r="CC48" s="99"/>
      <c r="CD48" s="99"/>
      <c r="CE48" s="99"/>
      <c r="CF48" s="99"/>
      <c r="CG48" s="99"/>
      <c r="CH48" s="99"/>
      <c r="CI48" s="99"/>
      <c r="CJ48" s="99"/>
    </row>
    <row r="49" spans="1:69" s="99" customFormat="1" x14ac:dyDescent="0.25">
      <c r="A49" s="91"/>
      <c r="B49" s="145"/>
      <c r="C49" s="91"/>
      <c r="D49" s="125"/>
      <c r="E49" s="125"/>
      <c r="F49" s="125"/>
      <c r="G49" s="126"/>
      <c r="H49" s="125"/>
      <c r="I49" s="125"/>
      <c r="J49" s="126"/>
      <c r="K49" s="127"/>
      <c r="L49" s="95"/>
      <c r="M49" s="127"/>
      <c r="N49" s="95"/>
      <c r="O49" s="127"/>
      <c r="P49" s="95"/>
      <c r="Q49" s="109"/>
      <c r="R49" s="95"/>
      <c r="S49" s="127"/>
      <c r="T49" s="95"/>
      <c r="U49" s="127"/>
      <c r="V49" s="95"/>
      <c r="W49" s="127"/>
      <c r="X49" s="95"/>
      <c r="Y49" s="109"/>
      <c r="Z49" s="95"/>
      <c r="AA49" s="127"/>
      <c r="AB49" s="95"/>
      <c r="AC49" s="127"/>
      <c r="AD49" s="95"/>
      <c r="AE49" s="127"/>
      <c r="AF49" s="95"/>
      <c r="AG49" s="127"/>
      <c r="AH49" s="95"/>
      <c r="AI49" s="127"/>
      <c r="AJ49" s="95"/>
      <c r="AK49" s="127"/>
      <c r="AL49" s="95"/>
      <c r="AM49" s="127"/>
      <c r="AN49" s="95"/>
      <c r="AO49" s="127"/>
      <c r="AP49" s="95"/>
      <c r="AQ49" s="127"/>
      <c r="AR49" s="95"/>
      <c r="AS49" s="127"/>
      <c r="AT49" s="95"/>
      <c r="AU49" s="127"/>
      <c r="AV49" s="95"/>
      <c r="AW49" s="127"/>
      <c r="AX49" s="95"/>
      <c r="AY49" s="127"/>
      <c r="AZ49" s="95"/>
      <c r="BA49" s="127"/>
      <c r="BB49" s="95"/>
      <c r="BC49" s="127"/>
      <c r="BD49" s="95"/>
      <c r="BE49" s="127"/>
      <c r="BF49" s="95"/>
      <c r="BG49" s="127"/>
      <c r="BH49" s="95"/>
      <c r="BI49" s="127"/>
      <c r="BJ49" s="95"/>
      <c r="BK49" s="127"/>
      <c r="BL49" s="95"/>
      <c r="BM49" s="128"/>
      <c r="BN49" s="95"/>
      <c r="BO49" s="96"/>
      <c r="BP49" s="97"/>
      <c r="BQ49" s="98"/>
    </row>
    <row r="50" spans="1:69" ht="13.8" thickBot="1" x14ac:dyDescent="0.3">
      <c r="A50" s="10">
        <f>COUNTA(A3:A48)</f>
        <v>46</v>
      </c>
      <c r="D50" s="51">
        <f>SUM(D3:D48)</f>
        <v>903</v>
      </c>
      <c r="E50" s="51">
        <f>SUM(E3:E48)</f>
        <v>330369</v>
      </c>
      <c r="F50" s="51">
        <f>SUM(F3:F48)</f>
        <v>311205</v>
      </c>
      <c r="G50" s="15"/>
      <c r="H50" s="51">
        <f>SUM(H3:H48)</f>
        <v>312266</v>
      </c>
      <c r="I50" s="51">
        <f>SUM(I3:I48)</f>
        <v>308532</v>
      </c>
      <c r="J50" s="21"/>
      <c r="K50" s="57">
        <f>SUM(K3:K48)</f>
        <v>6980162</v>
      </c>
      <c r="L50" s="58"/>
      <c r="M50" s="57">
        <f>SUM(M3:M48)</f>
        <v>1551580</v>
      </c>
      <c r="N50" s="58"/>
      <c r="O50" s="57">
        <f>SUM(O3:O48)</f>
        <v>10064265</v>
      </c>
      <c r="P50" s="58"/>
      <c r="Q50" s="57">
        <f>SUM(Q3:Q48)</f>
        <v>18596007</v>
      </c>
      <c r="R50" s="58"/>
      <c r="S50" s="57">
        <f>SUM(S3:S48)</f>
        <v>3127894</v>
      </c>
      <c r="T50" s="58"/>
      <c r="U50" s="57">
        <f>SUM(U3:U48)</f>
        <v>745642</v>
      </c>
      <c r="V50" s="58"/>
      <c r="W50" s="57">
        <f>SUM(W3:W48)</f>
        <v>4485295</v>
      </c>
      <c r="X50" s="58"/>
      <c r="Y50" s="57">
        <f>SUM(Y3:Y48)</f>
        <v>8358831</v>
      </c>
      <c r="Z50" s="58"/>
      <c r="AA50" s="57">
        <f>SUM(AA3:AA48)</f>
        <v>3385664</v>
      </c>
      <c r="AB50" s="58"/>
      <c r="AC50" s="57">
        <f>SUM(AC3:AC48)</f>
        <v>200943</v>
      </c>
      <c r="AD50" s="58"/>
      <c r="AE50" s="57">
        <f>SUM(AE3:AE48)</f>
        <v>571855</v>
      </c>
      <c r="AF50" s="58"/>
      <c r="AG50" s="57">
        <f>SUM(AG3:AG48)</f>
        <v>1412100</v>
      </c>
      <c r="AH50" s="58"/>
      <c r="AI50" s="57">
        <f>SUM(AI3:AI48)</f>
        <v>2576188</v>
      </c>
      <c r="AJ50" s="58"/>
      <c r="AK50" s="57">
        <f>SUM(AK3:AK48)</f>
        <v>8146750</v>
      </c>
      <c r="AL50" s="58"/>
      <c r="AM50" s="57">
        <f>SUM(AM3:AM48)</f>
        <v>9471577</v>
      </c>
      <c r="AN50" s="58"/>
      <c r="AO50" s="57">
        <f>SUM(AO3:AO48)</f>
        <v>2137370</v>
      </c>
      <c r="AP50" s="58"/>
      <c r="AQ50" s="57">
        <f>SUM(AQ3:AQ48)</f>
        <v>3372239</v>
      </c>
      <c r="AR50" s="58"/>
      <c r="AS50" s="57">
        <f>SUM(AS3:AS48)</f>
        <v>2715079</v>
      </c>
      <c r="AT50" s="58"/>
      <c r="AU50" s="57">
        <f>SUM(AU3:AU48)</f>
        <v>327743</v>
      </c>
      <c r="AV50" s="58"/>
      <c r="AW50" s="57">
        <f>SUM(AW3:AW48)</f>
        <v>566409</v>
      </c>
      <c r="AX50" s="58"/>
      <c r="AY50" s="57">
        <f>SUM(AY3:AY48)</f>
        <v>18590417</v>
      </c>
      <c r="AZ50" s="58"/>
      <c r="BA50" s="57">
        <f>SUM(BA3:BA48)</f>
        <v>66679732</v>
      </c>
      <c r="BB50" s="58"/>
      <c r="BC50" s="57">
        <f>SUM(BC3:BC48)</f>
        <v>15171493</v>
      </c>
      <c r="BD50" s="58"/>
      <c r="BE50" s="57">
        <f>SUM(BE3:BE48)</f>
        <v>3091008</v>
      </c>
      <c r="BF50" s="58"/>
      <c r="BG50" s="57">
        <f>SUM(BG3:BG48)</f>
        <v>1686135</v>
      </c>
      <c r="BH50" s="58"/>
      <c r="BI50" s="57">
        <f>SUM(BI3:BI48)</f>
        <v>2676294</v>
      </c>
      <c r="BJ50" s="58"/>
      <c r="BK50" s="57">
        <f>SUM(BK3:BK48)</f>
        <v>89304662</v>
      </c>
      <c r="BL50" s="58"/>
      <c r="BM50" s="57">
        <f t="shared" ref="BM50" si="2">Q50+Y50+AK50+AY50+BK50</f>
        <v>142996667</v>
      </c>
      <c r="BN50" s="58"/>
      <c r="BQ50" s="66"/>
    </row>
    <row r="51" spans="1:69" ht="14.4" thickTop="1" thickBot="1" x14ac:dyDescent="0.3">
      <c r="G51" s="52">
        <f>F50/E50</f>
        <v>0.94199213606603527</v>
      </c>
      <c r="J51" s="52">
        <f>I50/F50</f>
        <v>0.99141080638164558</v>
      </c>
      <c r="K51" s="28"/>
      <c r="L51" s="60">
        <f>K50/$H50</f>
        <v>22.353256518481039</v>
      </c>
      <c r="M51" s="28"/>
      <c r="N51" s="60">
        <f>M50/$H50</f>
        <v>4.9687766199330055</v>
      </c>
      <c r="O51" s="28"/>
      <c r="P51" s="60">
        <f>O50/$H50</f>
        <v>32.229781660507385</v>
      </c>
      <c r="Q51" s="28"/>
      <c r="R51" s="60">
        <f>Q50/$H50</f>
        <v>59.551814798921434</v>
      </c>
      <c r="S51" s="28"/>
      <c r="T51" s="60">
        <f>S50/$H50</f>
        <v>10.016761350899554</v>
      </c>
      <c r="U51" s="28"/>
      <c r="V51" s="60">
        <f>U50/$H50</f>
        <v>2.3878424164014014</v>
      </c>
      <c r="W51" s="28"/>
      <c r="X51" s="60">
        <f>W50/$H50</f>
        <v>14.363699538214215</v>
      </c>
      <c r="Y51" s="28"/>
      <c r="Z51" s="60">
        <f>Y50/$H50</f>
        <v>26.768303305515168</v>
      </c>
      <c r="AA51" s="28"/>
      <c r="AB51" s="60">
        <f>AA50/$H50</f>
        <v>10.842243471911768</v>
      </c>
      <c r="AC51" s="28"/>
      <c r="AD51" s="60">
        <f>AC50/$H50</f>
        <v>0.64349945238994954</v>
      </c>
      <c r="AE51" s="28"/>
      <c r="AF51" s="60">
        <f>AE50/$H50</f>
        <v>1.8313072828934307</v>
      </c>
      <c r="AG51" s="28"/>
      <c r="AH51" s="60">
        <f>AG50/$H50</f>
        <v>4.5221061530874316</v>
      </c>
      <c r="AI51" s="28"/>
      <c r="AJ51" s="60">
        <f>AI50/$H50</f>
        <v>8.2499791844132879</v>
      </c>
      <c r="AK51" s="28"/>
      <c r="AL51" s="60">
        <f>AK50/$H50</f>
        <v>26.089135544695868</v>
      </c>
      <c r="AM51" s="28"/>
      <c r="AN51" s="60">
        <f>AM50/$H50</f>
        <v>30.33175882100517</v>
      </c>
      <c r="AO51" s="28"/>
      <c r="AP51" s="60">
        <f>AO50/$H50</f>
        <v>6.8447093183375713</v>
      </c>
      <c r="AQ51" s="28"/>
      <c r="AR51" s="60">
        <f>AQ50/$H50</f>
        <v>10.799251279357984</v>
      </c>
      <c r="AS51" s="28"/>
      <c r="AT51" s="60">
        <f>AS50/$H50</f>
        <v>8.6947634388630206</v>
      </c>
      <c r="AU51" s="28"/>
      <c r="AV51" s="60">
        <f>AU50/$H50</f>
        <v>1.0495635131586531</v>
      </c>
      <c r="AW51" s="28"/>
      <c r="AX51" s="60">
        <f>AW50/$H50</f>
        <v>1.813867023627292</v>
      </c>
      <c r="AY51" s="28"/>
      <c r="AZ51" s="60">
        <f>AY50/$H50</f>
        <v>59.533913394349689</v>
      </c>
      <c r="BA51" s="28"/>
      <c r="BB51" s="60">
        <f>BA50/$H50</f>
        <v>213.5350374360321</v>
      </c>
      <c r="BC51" s="28"/>
      <c r="BD51" s="60">
        <f>BC50/$H50</f>
        <v>48.585158166435029</v>
      </c>
      <c r="BE51" s="28"/>
      <c r="BF51" s="60">
        <f>BE50/$H50</f>
        <v>9.8986376999096919</v>
      </c>
      <c r="BG51" s="28"/>
      <c r="BH51" s="60">
        <f>BG50/$H50</f>
        <v>5.3996752768473035</v>
      </c>
      <c r="BI51" s="28"/>
      <c r="BJ51" s="60">
        <f>BI50/$H50</f>
        <v>8.5705584341554957</v>
      </c>
      <c r="BK51" s="28"/>
      <c r="BL51" s="60">
        <f>BK50/$H50</f>
        <v>285.98906701337961</v>
      </c>
      <c r="BM51" s="31"/>
      <c r="BN51" s="60">
        <f t="shared" ref="BN51" si="3">R51+Z51+AL51+AZ51+BL51</f>
        <v>457.93223405686177</v>
      </c>
      <c r="BO51" s="58"/>
    </row>
    <row r="52" spans="1:69" ht="13.8" thickTop="1" x14ac:dyDescent="0.25">
      <c r="K52" s="28"/>
      <c r="L52" s="29"/>
      <c r="M52" s="28"/>
      <c r="N52" s="29"/>
      <c r="O52" s="28"/>
      <c r="P52" s="29"/>
      <c r="Q52" s="29"/>
      <c r="R52" s="29"/>
      <c r="S52" s="28"/>
      <c r="T52" s="29"/>
      <c r="U52" s="28"/>
      <c r="V52" s="29"/>
      <c r="W52" s="28"/>
      <c r="X52" s="29"/>
      <c r="Y52" s="29"/>
      <c r="Z52" s="30"/>
      <c r="AA52" s="28"/>
      <c r="AB52" s="29"/>
      <c r="AC52" s="28"/>
      <c r="AD52" s="29"/>
      <c r="AE52" s="28"/>
      <c r="AF52" s="29"/>
      <c r="AG52" s="28"/>
      <c r="AH52" s="29"/>
      <c r="AI52" s="28"/>
      <c r="AJ52" s="29"/>
      <c r="AK52" s="29"/>
      <c r="AL52" s="29"/>
      <c r="AM52" s="28"/>
      <c r="AN52" s="29"/>
      <c r="AO52" s="28"/>
      <c r="AP52" s="29"/>
      <c r="AQ52" s="29"/>
      <c r="AR52" s="29"/>
      <c r="AS52" s="29"/>
      <c r="AT52" s="29"/>
      <c r="AU52" s="28"/>
      <c r="AV52" s="29"/>
      <c r="AW52" s="28"/>
      <c r="AX52" s="29"/>
      <c r="AY52" s="29"/>
      <c r="AZ52" s="29"/>
      <c r="BA52" s="28"/>
      <c r="BB52" s="29"/>
      <c r="BC52" s="28"/>
      <c r="BD52" s="29"/>
      <c r="BE52" s="28"/>
      <c r="BF52" s="29"/>
      <c r="BG52" s="28"/>
      <c r="BH52" s="29"/>
      <c r="BI52" s="28"/>
      <c r="BJ52" s="29"/>
      <c r="BK52" s="29"/>
      <c r="BL52" s="30"/>
      <c r="BM52" s="31"/>
      <c r="BN52" s="29"/>
    </row>
    <row r="53" spans="1:69" x14ac:dyDescent="0.25">
      <c r="K53" s="28"/>
      <c r="L53" s="29"/>
      <c r="M53" s="28"/>
      <c r="N53" s="29"/>
      <c r="O53" s="28"/>
      <c r="P53" s="29"/>
      <c r="Q53" s="29"/>
      <c r="R53" s="29"/>
      <c r="S53" s="28"/>
      <c r="T53" s="29"/>
      <c r="U53" s="28"/>
      <c r="V53" s="29"/>
      <c r="W53" s="28"/>
      <c r="X53" s="29"/>
      <c r="Y53" s="29"/>
      <c r="Z53" s="30"/>
      <c r="AA53" s="28"/>
      <c r="AB53" s="29"/>
      <c r="AC53" s="28"/>
      <c r="AD53" s="29"/>
      <c r="AE53" s="28"/>
      <c r="AF53" s="29"/>
      <c r="AG53" s="28"/>
      <c r="AH53" s="29"/>
      <c r="AI53" s="28"/>
      <c r="AJ53" s="29"/>
      <c r="AK53" s="29"/>
      <c r="AL53" s="29"/>
      <c r="AM53" s="28"/>
      <c r="AN53" s="29"/>
      <c r="AO53" s="28"/>
      <c r="AP53" s="29"/>
      <c r="AQ53" s="29"/>
      <c r="AR53" s="29"/>
      <c r="AS53" s="29"/>
      <c r="AT53" s="29"/>
      <c r="AU53" s="28"/>
      <c r="AV53" s="29"/>
      <c r="AW53" s="28"/>
      <c r="AX53" s="29"/>
      <c r="AY53" s="29"/>
      <c r="AZ53" s="29"/>
      <c r="BA53" s="28"/>
      <c r="BB53" s="29"/>
      <c r="BC53" s="28"/>
      <c r="BD53" s="29"/>
      <c r="BE53" s="28"/>
      <c r="BF53" s="29"/>
      <c r="BG53" s="28"/>
      <c r="BH53" s="29"/>
      <c r="BI53" s="28"/>
      <c r="BJ53" s="29"/>
      <c r="BK53" s="29"/>
      <c r="BL53" s="30"/>
      <c r="BM53" s="31"/>
      <c r="BN53" s="29"/>
    </row>
    <row r="54" spans="1:69" x14ac:dyDescent="0.25">
      <c r="A54" s="162"/>
      <c r="G54" s="12">
        <f>COUNTIF(G3:G48,"&gt;=.8")</f>
        <v>42</v>
      </c>
      <c r="K54" s="28"/>
      <c r="L54" s="29"/>
      <c r="M54" s="28"/>
      <c r="N54" s="29"/>
      <c r="O54" s="28"/>
      <c r="P54" s="29"/>
      <c r="Q54" s="29"/>
      <c r="R54" s="29"/>
      <c r="S54" s="28"/>
      <c r="T54" s="29"/>
      <c r="U54" s="28"/>
      <c r="V54" s="29"/>
      <c r="W54" s="28"/>
      <c r="X54" s="29"/>
      <c r="Y54" s="29"/>
      <c r="Z54" s="30"/>
      <c r="AA54" s="28"/>
      <c r="AB54" s="29"/>
      <c r="AC54" s="28"/>
      <c r="AD54" s="29"/>
      <c r="AE54" s="28"/>
      <c r="AF54" s="29"/>
      <c r="AG54" s="28"/>
      <c r="AH54" s="29"/>
      <c r="AI54" s="28"/>
      <c r="AJ54" s="29"/>
      <c r="AK54" s="29"/>
      <c r="AL54" s="29"/>
      <c r="AM54" s="28"/>
      <c r="AN54" s="29"/>
      <c r="AO54" s="28"/>
      <c r="AP54" s="29"/>
      <c r="AQ54" s="29"/>
      <c r="AR54" s="29"/>
      <c r="AS54" s="29"/>
      <c r="AT54" s="29"/>
      <c r="AU54" s="28"/>
      <c r="AV54" s="29"/>
      <c r="AW54" s="28"/>
      <c r="AX54" s="29"/>
      <c r="AY54" s="29"/>
      <c r="AZ54" s="29"/>
      <c r="BA54" s="28"/>
      <c r="BB54" s="29"/>
      <c r="BC54" s="28"/>
      <c r="BD54" s="29"/>
      <c r="BE54" s="28"/>
      <c r="BF54" s="29"/>
      <c r="BG54" s="28"/>
      <c r="BH54" s="29"/>
      <c r="BI54" s="28"/>
      <c r="BJ54" s="29"/>
      <c r="BK54" s="29"/>
      <c r="BL54" s="30"/>
      <c r="BM54" s="31"/>
      <c r="BN54" s="29"/>
    </row>
    <row r="55" spans="1:69" x14ac:dyDescent="0.25">
      <c r="C55" s="100"/>
      <c r="D55" s="18"/>
      <c r="E55" s="18"/>
      <c r="F55" s="18"/>
      <c r="G55" s="21"/>
      <c r="H55" s="18"/>
      <c r="I55" s="18"/>
      <c r="J55" s="21"/>
      <c r="K55" s="54"/>
      <c r="L55" s="58"/>
      <c r="M55" s="54"/>
      <c r="N55" s="58"/>
      <c r="O55" s="54"/>
      <c r="P55" s="58"/>
      <c r="Q55" s="54"/>
      <c r="R55" s="58"/>
      <c r="S55" s="54"/>
      <c r="T55" s="58"/>
      <c r="U55" s="54"/>
      <c r="V55" s="58"/>
      <c r="W55" s="54"/>
      <c r="X55" s="58"/>
      <c r="Y55" s="54"/>
      <c r="Z55" s="58"/>
      <c r="AA55" s="54"/>
      <c r="AB55" s="58"/>
      <c r="AC55" s="54"/>
      <c r="AD55" s="58"/>
      <c r="AE55" s="54"/>
      <c r="AF55" s="58"/>
      <c r="AG55" s="54"/>
      <c r="AH55" s="58"/>
      <c r="AI55" s="54"/>
      <c r="AJ55" s="58"/>
      <c r="AK55" s="54"/>
      <c r="AL55" s="58"/>
      <c r="AM55" s="54"/>
      <c r="AN55" s="58"/>
      <c r="AO55" s="54"/>
      <c r="AP55" s="58"/>
      <c r="AQ55" s="54"/>
      <c r="AR55" s="58"/>
      <c r="AS55" s="54"/>
      <c r="AT55" s="58"/>
      <c r="AU55" s="54"/>
      <c r="AV55" s="58"/>
      <c r="AW55" s="54"/>
      <c r="AX55" s="58"/>
      <c r="AY55" s="54"/>
      <c r="AZ55" s="58"/>
      <c r="BA55" s="54"/>
      <c r="BB55" s="58"/>
      <c r="BC55" s="54"/>
      <c r="BD55" s="58"/>
      <c r="BE55" s="54"/>
      <c r="BF55" s="58"/>
      <c r="BG55" s="54"/>
      <c r="BH55" s="58"/>
      <c r="BI55" s="54"/>
      <c r="BJ55" s="58"/>
      <c r="BK55" s="54"/>
      <c r="BL55" s="58"/>
      <c r="BM55" s="54"/>
      <c r="BN55" s="58"/>
    </row>
    <row r="56" spans="1:69" x14ac:dyDescent="0.25">
      <c r="A56" s="100" t="s">
        <v>105</v>
      </c>
      <c r="B56" s="146">
        <v>45291</v>
      </c>
      <c r="C56" s="100" t="s">
        <v>106</v>
      </c>
      <c r="D56" s="130">
        <v>639</v>
      </c>
      <c r="E56" s="130">
        <v>117576</v>
      </c>
      <c r="F56" s="130">
        <v>22155</v>
      </c>
      <c r="G56" s="129">
        <v>0.18843131251275771</v>
      </c>
      <c r="H56" s="130">
        <v>22155</v>
      </c>
      <c r="I56" s="130">
        <v>22155</v>
      </c>
      <c r="J56" s="129">
        <v>1</v>
      </c>
      <c r="K56" s="131">
        <v>454649</v>
      </c>
      <c r="L56" s="58">
        <v>20.521281877679982</v>
      </c>
      <c r="M56" s="131">
        <v>674522</v>
      </c>
      <c r="N56" s="58">
        <v>30.445587903407809</v>
      </c>
      <c r="O56" s="131">
        <v>3180679</v>
      </c>
      <c r="P56" s="58">
        <v>143.56483863687654</v>
      </c>
      <c r="Q56" s="131">
        <v>4309850</v>
      </c>
      <c r="R56" s="58">
        <v>194.53170841796435</v>
      </c>
      <c r="S56" s="131">
        <v>725005</v>
      </c>
      <c r="T56" s="58">
        <v>32.724215752651773</v>
      </c>
      <c r="U56" s="131">
        <v>597298</v>
      </c>
      <c r="V56" s="58">
        <v>26.959963890769579</v>
      </c>
      <c r="W56" s="131">
        <v>6562655</v>
      </c>
      <c r="X56" s="58">
        <v>296.21552696908145</v>
      </c>
      <c r="Y56" s="131">
        <v>7884958</v>
      </c>
      <c r="Z56" s="58">
        <v>355.89970661250283</v>
      </c>
      <c r="AA56" s="131">
        <v>458454</v>
      </c>
      <c r="AB56" s="58">
        <v>20.693026404874747</v>
      </c>
      <c r="AC56" s="131">
        <v>0</v>
      </c>
      <c r="AD56" s="58">
        <v>0</v>
      </c>
      <c r="AE56" s="131">
        <v>0</v>
      </c>
      <c r="AF56" s="58">
        <v>0</v>
      </c>
      <c r="AG56" s="131">
        <v>0</v>
      </c>
      <c r="AH56" s="58">
        <v>0</v>
      </c>
      <c r="AI56" s="131">
        <v>30726</v>
      </c>
      <c r="AJ56" s="58">
        <v>1.3868652674339879</v>
      </c>
      <c r="AK56" s="131">
        <v>489180</v>
      </c>
      <c r="AL56" s="58">
        <v>22.079891672308733</v>
      </c>
      <c r="AM56" s="131">
        <v>1423287</v>
      </c>
      <c r="AN56" s="58">
        <v>64.24224779959377</v>
      </c>
      <c r="AO56" s="131">
        <v>895767</v>
      </c>
      <c r="AP56" s="58">
        <v>40.431821259309409</v>
      </c>
      <c r="AQ56" s="131">
        <v>656905</v>
      </c>
      <c r="AR56" s="58">
        <v>29.650417512976755</v>
      </c>
      <c r="AS56" s="131">
        <v>729005</v>
      </c>
      <c r="AT56" s="58">
        <v>32.904761904761905</v>
      </c>
      <c r="AU56" s="131">
        <v>222680</v>
      </c>
      <c r="AV56" s="58">
        <v>10.051004287971113</v>
      </c>
      <c r="AW56" s="131">
        <v>619263</v>
      </c>
      <c r="AX56" s="58">
        <v>27.951387948544347</v>
      </c>
      <c r="AY56" s="131">
        <v>4546907</v>
      </c>
      <c r="AZ56" s="58">
        <v>205.2316407131573</v>
      </c>
      <c r="BA56" s="131">
        <v>8623915</v>
      </c>
      <c r="BB56" s="58">
        <v>389.25366734371471</v>
      </c>
      <c r="BC56" s="131">
        <v>6408577</v>
      </c>
      <c r="BD56" s="58">
        <v>289.26097946287518</v>
      </c>
      <c r="BE56" s="131">
        <v>0</v>
      </c>
      <c r="BF56" s="58">
        <v>0</v>
      </c>
      <c r="BG56" s="131">
        <v>304688</v>
      </c>
      <c r="BH56" s="58">
        <v>13.752561498533062</v>
      </c>
      <c r="BI56" s="131">
        <v>482498</v>
      </c>
      <c r="BJ56" s="58">
        <v>21.778289325208757</v>
      </c>
      <c r="BK56" s="131">
        <v>15819678</v>
      </c>
      <c r="BL56" s="58">
        <v>714.04549763033174</v>
      </c>
      <c r="BM56" s="131">
        <v>33050573</v>
      </c>
      <c r="BN56" s="58">
        <v>1491.7884450462648</v>
      </c>
    </row>
    <row r="57" spans="1:69" x14ac:dyDescent="0.25">
      <c r="A57" s="100" t="s">
        <v>105</v>
      </c>
      <c r="B57" s="142">
        <v>45473</v>
      </c>
      <c r="C57" s="100" t="s">
        <v>106</v>
      </c>
      <c r="D57" s="50">
        <v>639</v>
      </c>
      <c r="E57" s="50">
        <v>115659</v>
      </c>
      <c r="F57" s="50">
        <v>20217</v>
      </c>
      <c r="G57" s="49">
        <v>0.17479832957227712</v>
      </c>
      <c r="H57" s="50">
        <v>20217</v>
      </c>
      <c r="I57" s="50">
        <v>20217</v>
      </c>
      <c r="J57" s="49">
        <v>1</v>
      </c>
      <c r="K57" s="55">
        <v>415519</v>
      </c>
      <c r="L57" s="59">
        <v>20.552950487213732</v>
      </c>
      <c r="M57" s="55">
        <v>534739</v>
      </c>
      <c r="N57" s="59">
        <v>26.449967848840085</v>
      </c>
      <c r="O57" s="55">
        <v>2917796</v>
      </c>
      <c r="P57" s="59">
        <v>144.32388583865065</v>
      </c>
      <c r="Q57" s="55">
        <v>3868054</v>
      </c>
      <c r="R57" s="59">
        <v>191.32680417470448</v>
      </c>
      <c r="S57" s="55">
        <v>730054</v>
      </c>
      <c r="T57" s="59">
        <v>36.110896770045009</v>
      </c>
      <c r="U57" s="55">
        <v>621635</v>
      </c>
      <c r="V57" s="59">
        <v>30.748132759558786</v>
      </c>
      <c r="W57" s="55">
        <v>5065110</v>
      </c>
      <c r="X57" s="59">
        <v>250.53717168719393</v>
      </c>
      <c r="Y57" s="55">
        <v>6416799</v>
      </c>
      <c r="Z57" s="59">
        <v>317.39620121679775</v>
      </c>
      <c r="AA57" s="55">
        <v>544318</v>
      </c>
      <c r="AB57" s="59">
        <v>26.923777019340161</v>
      </c>
      <c r="AC57" s="55">
        <v>0</v>
      </c>
      <c r="AD57" s="59">
        <v>0</v>
      </c>
      <c r="AE57" s="55">
        <v>0</v>
      </c>
      <c r="AF57" s="59">
        <v>0</v>
      </c>
      <c r="AG57" s="55">
        <v>0</v>
      </c>
      <c r="AH57" s="59">
        <v>0</v>
      </c>
      <c r="AI57" s="55">
        <v>62128</v>
      </c>
      <c r="AJ57" s="59">
        <v>3.0730573279912945</v>
      </c>
      <c r="AK57" s="55">
        <v>606446</v>
      </c>
      <c r="AL57" s="59">
        <v>29.996834347331454</v>
      </c>
      <c r="AM57" s="55">
        <v>1268190</v>
      </c>
      <c r="AN57" s="59">
        <v>62.728891526932777</v>
      </c>
      <c r="AO57" s="55">
        <v>847253</v>
      </c>
      <c r="AP57" s="59">
        <v>41.907948755997431</v>
      </c>
      <c r="AQ57" s="55">
        <v>557250</v>
      </c>
      <c r="AR57" s="59">
        <v>27.563436711678289</v>
      </c>
      <c r="AS57" s="55">
        <v>467592</v>
      </c>
      <c r="AT57" s="59">
        <v>23.128654102982637</v>
      </c>
      <c r="AU57" s="55">
        <v>222230</v>
      </c>
      <c r="AV57" s="59">
        <v>10.992234258297472</v>
      </c>
      <c r="AW57" s="55">
        <v>473824</v>
      </c>
      <c r="AX57" s="59">
        <v>23.43690953158233</v>
      </c>
      <c r="AY57" s="55">
        <v>3836339</v>
      </c>
      <c r="AZ57" s="59">
        <v>189.75807488747091</v>
      </c>
      <c r="BA57" s="55">
        <v>7654455</v>
      </c>
      <c r="BB57" s="59">
        <v>378.6147796408963</v>
      </c>
      <c r="BC57" s="55">
        <v>6277371</v>
      </c>
      <c r="BD57" s="59">
        <v>310.49962902507792</v>
      </c>
      <c r="BE57" s="55">
        <v>0</v>
      </c>
      <c r="BF57" s="59">
        <v>0</v>
      </c>
      <c r="BG57" s="55">
        <v>285380</v>
      </c>
      <c r="BH57" s="59">
        <v>14.115843102339616</v>
      </c>
      <c r="BI57" s="55">
        <v>-429586</v>
      </c>
      <c r="BJ57" s="59">
        <v>-21.248751051095613</v>
      </c>
      <c r="BK57" s="55">
        <v>13787620</v>
      </c>
      <c r="BL57" s="59">
        <v>681.9815007172183</v>
      </c>
      <c r="BM57" s="55">
        <v>28515258</v>
      </c>
      <c r="BN57" s="59">
        <v>1410.4594153435228</v>
      </c>
    </row>
    <row r="58" spans="1:69" ht="13.8" thickBot="1" x14ac:dyDescent="0.3">
      <c r="D58" s="61">
        <f>AVERAGE(D56:D57)</f>
        <v>639</v>
      </c>
      <c r="E58" s="51">
        <f>SUM(E56:E57)</f>
        <v>233235</v>
      </c>
      <c r="F58" s="51">
        <f>SUM(F56:F57)</f>
        <v>42372</v>
      </c>
      <c r="G58" s="15"/>
      <c r="H58" s="51">
        <f>SUM(H56:H57)</f>
        <v>42372</v>
      </c>
      <c r="I58" s="51">
        <f>SUM(I56:I57)</f>
        <v>42372</v>
      </c>
      <c r="J58" s="21"/>
      <c r="K58" s="57">
        <f>SUM(K56:K57)</f>
        <v>870168</v>
      </c>
      <c r="L58" s="58"/>
      <c r="M58" s="57">
        <f>SUM(M56:M57)</f>
        <v>1209261</v>
      </c>
      <c r="N58" s="58"/>
      <c r="O58" s="57">
        <f>SUM(O56:O57)</f>
        <v>6098475</v>
      </c>
      <c r="P58" s="58"/>
      <c r="Q58" s="57">
        <f>SUM(Q56:Q57)</f>
        <v>8177904</v>
      </c>
      <c r="R58" s="58"/>
      <c r="S58" s="57">
        <f>SUM(S56:S57)</f>
        <v>1455059</v>
      </c>
      <c r="T58" s="58"/>
      <c r="U58" s="57">
        <f>SUM(U56:U57)</f>
        <v>1218933</v>
      </c>
      <c r="V58" s="58"/>
      <c r="W58" s="57">
        <f>SUM(W56:W57)</f>
        <v>11627765</v>
      </c>
      <c r="X58" s="58"/>
      <c r="Y58" s="57">
        <f>SUM(Y56:Y57)</f>
        <v>14301757</v>
      </c>
      <c r="Z58" s="58"/>
      <c r="AA58" s="57">
        <f>SUM(AA56:AA57)</f>
        <v>1002772</v>
      </c>
      <c r="AB58" s="58"/>
      <c r="AC58" s="57">
        <f>SUM(AC56:AC57)</f>
        <v>0</v>
      </c>
      <c r="AD58" s="58"/>
      <c r="AE58" s="57">
        <f>SUM(AE56:AE57)</f>
        <v>0</v>
      </c>
      <c r="AF58" s="58"/>
      <c r="AG58" s="57">
        <f>SUM(AG56:AG57)</f>
        <v>0</v>
      </c>
      <c r="AH58" s="58"/>
      <c r="AI58" s="57">
        <f>SUM(AI56:AI57)</f>
        <v>92854</v>
      </c>
      <c r="AJ58" s="58"/>
      <c r="AK58" s="57">
        <f>SUM(AK56:AK57)</f>
        <v>1095626</v>
      </c>
      <c r="AL58" s="58"/>
      <c r="AM58" s="57">
        <f>SUM(AM56:AM57)</f>
        <v>2691477</v>
      </c>
      <c r="AN58" s="58"/>
      <c r="AO58" s="57">
        <f>SUM(AO56:AO57)</f>
        <v>1743020</v>
      </c>
      <c r="AP58" s="58"/>
      <c r="AQ58" s="57">
        <f>SUM(AQ56:AQ57)</f>
        <v>1214155</v>
      </c>
      <c r="AR58" s="58"/>
      <c r="AS58" s="57">
        <f>SUM(AS56:AS57)</f>
        <v>1196597</v>
      </c>
      <c r="AT58" s="58"/>
      <c r="AU58" s="57">
        <f>SUM(AU56:AU57)</f>
        <v>444910</v>
      </c>
      <c r="AV58" s="58"/>
      <c r="AW58" s="57">
        <f>SUM(AW56:AW57)</f>
        <v>1093087</v>
      </c>
      <c r="AX58" s="58"/>
      <c r="AY58" s="57">
        <f>SUM(AY56:AY57)</f>
        <v>8383246</v>
      </c>
      <c r="AZ58" s="58"/>
      <c r="BA58" s="57">
        <f>SUM(BA56:BA57)</f>
        <v>16278370</v>
      </c>
      <c r="BB58" s="58"/>
      <c r="BC58" s="57">
        <f>SUM(BC56:BC57)</f>
        <v>12685948</v>
      </c>
      <c r="BD58" s="58"/>
      <c r="BE58" s="57">
        <f>SUM(BE56:BE57)</f>
        <v>0</v>
      </c>
      <c r="BF58" s="58"/>
      <c r="BG58" s="57">
        <f>SUM(BG56:BG57)</f>
        <v>590068</v>
      </c>
      <c r="BH58" s="58"/>
      <c r="BI58" s="57">
        <f>SUM(BI56:BI57)</f>
        <v>52912</v>
      </c>
      <c r="BJ58" s="58"/>
      <c r="BK58" s="57">
        <f>SUM(BK56:BK57)</f>
        <v>29607298</v>
      </c>
      <c r="BL58" s="58"/>
      <c r="BM58" s="57">
        <f>SUM(BM56:BM57)</f>
        <v>61565831</v>
      </c>
      <c r="BN58" s="58"/>
    </row>
    <row r="59" spans="1:69" ht="14.4" thickTop="1" thickBot="1" x14ac:dyDescent="0.3">
      <c r="G59" s="52">
        <f>F58/E58</f>
        <v>0.18167084699980707</v>
      </c>
      <c r="J59" s="52">
        <f>I58/F58</f>
        <v>1</v>
      </c>
      <c r="K59" s="28"/>
      <c r="L59" s="60">
        <f>K58/$F58</f>
        <v>20.536391956952706</v>
      </c>
      <c r="M59" s="28"/>
      <c r="N59" s="60">
        <f>M58/$F58</f>
        <v>28.539153214386861</v>
      </c>
      <c r="O59" s="28"/>
      <c r="P59" s="60">
        <f>O58/$F58</f>
        <v>143.92700368167658</v>
      </c>
      <c r="Q59" s="28"/>
      <c r="R59" s="60">
        <f>Q58/$F58</f>
        <v>193.00254885301615</v>
      </c>
      <c r="S59" s="28"/>
      <c r="T59" s="60">
        <f>S58/$F58</f>
        <v>34.340106674218823</v>
      </c>
      <c r="U59" s="28"/>
      <c r="V59" s="60">
        <f>U58/$F58</f>
        <v>28.767417162276974</v>
      </c>
      <c r="W59" s="28"/>
      <c r="X59" s="60">
        <f>W58/$F58</f>
        <v>274.42096195600868</v>
      </c>
      <c r="Y59" s="28"/>
      <c r="Z59" s="60">
        <f>Y58/$F58</f>
        <v>337.52848579250451</v>
      </c>
      <c r="AA59" s="28"/>
      <c r="AB59" s="60">
        <f>AA58/$F58</f>
        <v>23.66591145095818</v>
      </c>
      <c r="AC59" s="28"/>
      <c r="AD59" s="60">
        <f>AC58/$F58</f>
        <v>0</v>
      </c>
      <c r="AE59" s="28"/>
      <c r="AF59" s="60">
        <f>AE58/$F58</f>
        <v>0</v>
      </c>
      <c r="AG59" s="28"/>
      <c r="AH59" s="60">
        <f>AG58/$F58</f>
        <v>0</v>
      </c>
      <c r="AI59" s="28"/>
      <c r="AJ59" s="60">
        <f>AI58/$F58</f>
        <v>2.1913999811196074</v>
      </c>
      <c r="AK59" s="28"/>
      <c r="AL59" s="60">
        <f>AK58/$F58</f>
        <v>25.857311432077786</v>
      </c>
      <c r="AM59" s="28"/>
      <c r="AN59" s="60">
        <f>AM58/$F58</f>
        <v>63.520178419711129</v>
      </c>
      <c r="AO59" s="28"/>
      <c r="AP59" s="60">
        <f>AO58/$F58</f>
        <v>41.136127631454734</v>
      </c>
      <c r="AQ59" s="28"/>
      <c r="AR59" s="60">
        <f>AQ58/$F58</f>
        <v>28.654654016803551</v>
      </c>
      <c r="AS59" s="28"/>
      <c r="AT59" s="60">
        <f>AS58/$F58</f>
        <v>28.240276597753233</v>
      </c>
      <c r="AU59" s="28"/>
      <c r="AV59" s="60">
        <f>AU58/$F58</f>
        <v>10.50009440196356</v>
      </c>
      <c r="AW59" s="28"/>
      <c r="AX59" s="60">
        <f>AW58/$F58</f>
        <v>25.797389785707544</v>
      </c>
      <c r="AY59" s="28"/>
      <c r="AZ59" s="60">
        <f>AY58/$F58</f>
        <v>197.84872085339376</v>
      </c>
      <c r="BA59" s="28"/>
      <c r="BB59" s="60">
        <f>BA58/$F58</f>
        <v>384.17752289247619</v>
      </c>
      <c r="BC59" s="28"/>
      <c r="BD59" s="60">
        <f>BC58/$F58</f>
        <v>299.39460020768433</v>
      </c>
      <c r="BE59" s="28"/>
      <c r="BF59" s="60">
        <f>BE58/$F58</f>
        <v>0</v>
      </c>
      <c r="BG59" s="28"/>
      <c r="BH59" s="60">
        <f>BG58/$F58</f>
        <v>13.92589445860474</v>
      </c>
      <c r="BI59" s="28"/>
      <c r="BJ59" s="60">
        <f>BI58/$F58</f>
        <v>1.2487491739828189</v>
      </c>
      <c r="BK59" s="28"/>
      <c r="BL59" s="60">
        <f>BK58/$F58</f>
        <v>698.74676673274803</v>
      </c>
      <c r="BM59" s="28"/>
      <c r="BN59" s="60">
        <f>BM58/$F58</f>
        <v>1452.9838336637401</v>
      </c>
    </row>
    <row r="60" spans="1:69" ht="13.8" thickTop="1" x14ac:dyDescent="0.25">
      <c r="H60" s="18"/>
      <c r="J60" s="21"/>
      <c r="K60" s="56"/>
      <c r="L60" s="58"/>
      <c r="M60" s="56"/>
      <c r="N60" s="58"/>
      <c r="O60" s="56"/>
      <c r="P60" s="58"/>
      <c r="Q60" s="58"/>
      <c r="R60" s="58"/>
      <c r="S60" s="56"/>
      <c r="T60" s="58"/>
      <c r="U60" s="56"/>
      <c r="V60" s="58"/>
      <c r="W60" s="56"/>
      <c r="X60" s="58"/>
      <c r="Y60" s="58"/>
      <c r="Z60" s="58"/>
      <c r="AA60" s="56"/>
      <c r="AB60" s="58"/>
      <c r="AC60" s="56"/>
      <c r="AD60" s="58"/>
      <c r="AE60" s="56"/>
      <c r="AF60" s="58"/>
      <c r="AG60" s="56"/>
      <c r="AH60" s="58"/>
      <c r="AI60" s="56"/>
      <c r="AJ60" s="58"/>
      <c r="AK60" s="58"/>
      <c r="AL60" s="58"/>
      <c r="AM60" s="56"/>
      <c r="AN60" s="58"/>
      <c r="AO60" s="56"/>
      <c r="AP60" s="58"/>
      <c r="AQ60" s="58"/>
      <c r="AR60" s="58"/>
      <c r="AS60" s="58"/>
      <c r="AT60" s="58"/>
      <c r="AU60" s="56"/>
      <c r="AV60" s="58"/>
      <c r="AW60" s="56"/>
      <c r="AX60" s="58"/>
      <c r="AY60" s="58"/>
      <c r="AZ60" s="58"/>
      <c r="BA60" s="56"/>
      <c r="BB60" s="58"/>
      <c r="BC60" s="56"/>
      <c r="BD60" s="58"/>
      <c r="BE60" s="56"/>
      <c r="BF60" s="58"/>
      <c r="BG60" s="56"/>
      <c r="BH60" s="58"/>
      <c r="BI60" s="56"/>
      <c r="BJ60" s="58"/>
      <c r="BK60" s="58"/>
      <c r="BL60" s="58"/>
      <c r="BM60" s="56"/>
      <c r="BN60" s="58"/>
    </row>
    <row r="61" spans="1:69" x14ac:dyDescent="0.25">
      <c r="H61" s="18"/>
      <c r="J61" s="21"/>
      <c r="K61" s="56"/>
      <c r="L61" s="58"/>
      <c r="M61" s="56"/>
      <c r="N61" s="58"/>
      <c r="O61" s="56"/>
      <c r="P61" s="58"/>
      <c r="Q61" s="58"/>
      <c r="R61" s="58"/>
      <c r="S61" s="56"/>
      <c r="T61" s="58"/>
      <c r="U61" s="56"/>
      <c r="V61" s="58"/>
      <c r="W61" s="56"/>
      <c r="X61" s="58"/>
      <c r="Y61" s="58"/>
      <c r="Z61" s="58"/>
      <c r="AA61" s="56"/>
      <c r="AB61" s="58"/>
      <c r="AC61" s="56"/>
      <c r="AD61" s="58"/>
      <c r="AE61" s="56"/>
      <c r="AF61" s="58"/>
      <c r="AG61" s="56"/>
      <c r="AH61" s="58"/>
      <c r="AI61" s="56"/>
      <c r="AJ61" s="58"/>
      <c r="AK61" s="58"/>
      <c r="AL61" s="58"/>
      <c r="AM61" s="56"/>
      <c r="AN61" s="58"/>
      <c r="AO61" s="56"/>
      <c r="AP61" s="58"/>
      <c r="AQ61" s="58"/>
      <c r="AR61" s="58"/>
      <c r="AS61" s="58"/>
      <c r="AT61" s="58"/>
      <c r="AU61" s="56"/>
      <c r="AV61" s="58"/>
      <c r="AW61" s="56"/>
      <c r="AX61" s="58"/>
      <c r="AY61" s="58"/>
      <c r="AZ61" s="58"/>
      <c r="BA61" s="56"/>
      <c r="BB61" s="58"/>
      <c r="BC61" s="56"/>
      <c r="BD61" s="58"/>
      <c r="BE61" s="56"/>
      <c r="BF61" s="58"/>
      <c r="BG61" s="56"/>
      <c r="BH61" s="58"/>
      <c r="BI61" s="56"/>
      <c r="BJ61" s="58"/>
      <c r="BK61" s="58"/>
      <c r="BL61" s="58"/>
      <c r="BM61" s="56"/>
      <c r="BN61" s="58"/>
    </row>
    <row r="62" spans="1:69" x14ac:dyDescent="0.25">
      <c r="B62" s="147"/>
      <c r="C62" s="132"/>
      <c r="D62" s="132"/>
      <c r="E62" s="132"/>
      <c r="F62" s="132"/>
      <c r="G62" s="132"/>
      <c r="H62" s="132"/>
      <c r="I62" s="132"/>
      <c r="K62" s="28"/>
      <c r="L62" s="29"/>
      <c r="M62" s="28"/>
      <c r="N62" s="29"/>
      <c r="O62" s="28"/>
      <c r="P62" s="29"/>
      <c r="Q62" s="29"/>
      <c r="R62" s="29"/>
      <c r="S62" s="28"/>
      <c r="T62" s="29"/>
      <c r="U62" s="28"/>
      <c r="V62" s="29"/>
      <c r="W62" s="28"/>
      <c r="X62" s="29"/>
      <c r="Y62" s="29"/>
      <c r="Z62" s="30"/>
      <c r="AA62" s="28"/>
      <c r="AB62" s="29"/>
      <c r="AC62" s="28"/>
      <c r="AD62" s="29"/>
      <c r="AE62" s="28"/>
      <c r="AF62" s="29"/>
      <c r="AG62" s="28"/>
      <c r="AH62" s="29"/>
      <c r="AI62" s="28"/>
      <c r="AJ62" s="29"/>
      <c r="AK62" s="29"/>
      <c r="AL62" s="29"/>
      <c r="AM62" s="28"/>
      <c r="AN62" s="29"/>
      <c r="AO62" s="28"/>
      <c r="AP62" s="29"/>
      <c r="AQ62" s="29"/>
      <c r="AR62" s="29"/>
      <c r="AS62" s="29"/>
      <c r="AT62" s="29"/>
      <c r="AU62" s="28"/>
      <c r="AV62" s="29"/>
      <c r="AW62" s="28"/>
      <c r="AX62" s="29"/>
      <c r="AY62" s="29"/>
      <c r="AZ62" s="29"/>
      <c r="BA62" s="28"/>
      <c r="BB62" s="29"/>
      <c r="BC62" s="28"/>
      <c r="BD62" s="29"/>
      <c r="BE62" s="28"/>
      <c r="BF62" s="29"/>
      <c r="BG62" s="28"/>
      <c r="BH62" s="29"/>
      <c r="BI62" s="28"/>
      <c r="BJ62" s="29"/>
      <c r="BK62" s="29"/>
      <c r="BL62" s="30"/>
      <c r="BM62" s="31"/>
      <c r="BN62" s="29"/>
    </row>
    <row r="63" spans="1:69" x14ac:dyDescent="0.25">
      <c r="K63" s="28"/>
      <c r="L63" s="29"/>
      <c r="M63" s="28"/>
      <c r="N63" s="29"/>
      <c r="O63" s="28"/>
      <c r="P63" s="29"/>
      <c r="Q63" s="29"/>
      <c r="R63" s="29"/>
      <c r="S63" s="28"/>
      <c r="T63" s="29"/>
      <c r="U63" s="28"/>
      <c r="V63" s="29"/>
      <c r="W63" s="28"/>
      <c r="X63" s="29"/>
      <c r="Y63" s="29"/>
      <c r="Z63" s="30"/>
      <c r="AA63" s="28"/>
      <c r="AB63" s="29"/>
      <c r="AC63" s="28"/>
      <c r="AD63" s="29"/>
      <c r="AE63" s="28"/>
      <c r="AF63" s="29"/>
      <c r="AG63" s="28"/>
      <c r="AH63" s="29"/>
      <c r="AI63" s="28"/>
      <c r="AJ63" s="29"/>
      <c r="AK63" s="29"/>
      <c r="AL63" s="29"/>
      <c r="AM63" s="28"/>
      <c r="AN63" s="29"/>
      <c r="AO63" s="28"/>
      <c r="AP63" s="29"/>
      <c r="AQ63" s="29"/>
      <c r="AR63" s="29"/>
      <c r="AS63" s="29"/>
      <c r="AT63" s="29"/>
      <c r="AU63" s="28"/>
      <c r="AV63" s="29"/>
      <c r="AW63" s="28"/>
      <c r="AX63" s="29"/>
      <c r="AY63" s="29"/>
      <c r="AZ63" s="29"/>
      <c r="BA63" s="28"/>
      <c r="BB63" s="29"/>
      <c r="BC63" s="28"/>
      <c r="BD63" s="29"/>
      <c r="BE63" s="28"/>
      <c r="BF63" s="29"/>
      <c r="BG63" s="28"/>
      <c r="BH63" s="29"/>
      <c r="BI63" s="28"/>
      <c r="BJ63" s="29"/>
      <c r="BK63" s="29"/>
      <c r="BL63" s="30"/>
      <c r="BM63" s="31"/>
      <c r="BN63" s="29"/>
    </row>
    <row r="64" spans="1:69" x14ac:dyDescent="0.25">
      <c r="K64" s="28"/>
      <c r="L64" s="29"/>
      <c r="M64" s="28"/>
      <c r="N64" s="29"/>
      <c r="O64" s="28"/>
      <c r="P64" s="29"/>
      <c r="Q64" s="29"/>
      <c r="R64" s="29"/>
      <c r="S64" s="28"/>
      <c r="T64" s="29"/>
      <c r="U64" s="28"/>
      <c r="V64" s="29"/>
      <c r="W64" s="28"/>
      <c r="X64" s="29"/>
      <c r="Y64" s="29"/>
      <c r="Z64" s="30"/>
      <c r="AA64" s="28"/>
      <c r="AB64" s="29"/>
      <c r="AC64" s="28"/>
      <c r="AD64" s="29"/>
      <c r="AE64" s="28"/>
      <c r="AF64" s="29"/>
      <c r="AG64" s="28"/>
      <c r="AH64" s="29"/>
      <c r="AI64" s="28"/>
      <c r="AJ64" s="29"/>
      <c r="AK64" s="29"/>
      <c r="AL64" s="29"/>
      <c r="AM64" s="28"/>
      <c r="AN64" s="29"/>
      <c r="AO64" s="28"/>
      <c r="AP64" s="29"/>
      <c r="AQ64" s="29"/>
      <c r="AR64" s="29"/>
      <c r="AS64" s="29"/>
      <c r="AT64" s="29"/>
      <c r="AU64" s="28"/>
      <c r="AV64" s="29"/>
      <c r="AW64" s="28"/>
      <c r="AX64" s="29"/>
      <c r="AY64" s="29"/>
      <c r="AZ64" s="29"/>
      <c r="BA64" s="28"/>
      <c r="BB64" s="29"/>
      <c r="BC64" s="28"/>
      <c r="BD64" s="29"/>
      <c r="BE64" s="28"/>
      <c r="BF64" s="29"/>
      <c r="BG64" s="28"/>
      <c r="BH64" s="29"/>
      <c r="BI64" s="28"/>
      <c r="BJ64" s="29"/>
      <c r="BK64" s="29"/>
      <c r="BL64" s="30"/>
      <c r="BM64" s="31"/>
      <c r="BN64" s="29"/>
    </row>
    <row r="65" spans="11:67" x14ac:dyDescent="0.25">
      <c r="K65" s="28"/>
      <c r="L65" s="29"/>
      <c r="M65" s="28"/>
      <c r="N65" s="29"/>
      <c r="O65" s="28"/>
      <c r="P65" s="29"/>
      <c r="Q65" s="29"/>
      <c r="R65" s="29"/>
      <c r="S65" s="28"/>
      <c r="T65" s="29"/>
      <c r="U65" s="28"/>
      <c r="V65" s="29"/>
      <c r="W65" s="28"/>
      <c r="X65" s="29"/>
      <c r="Y65" s="29"/>
      <c r="Z65" s="30"/>
      <c r="AA65" s="28"/>
      <c r="AB65" s="29"/>
      <c r="AC65" s="28"/>
      <c r="AD65" s="29"/>
      <c r="AE65" s="28"/>
      <c r="AF65" s="29"/>
      <c r="AG65" s="28"/>
      <c r="AH65" s="29"/>
      <c r="AI65" s="28"/>
      <c r="AJ65" s="29"/>
      <c r="AK65" s="29"/>
      <c r="AL65" s="29"/>
      <c r="AM65" s="28"/>
      <c r="AN65" s="29"/>
      <c r="AO65" s="28"/>
      <c r="AP65" s="29"/>
      <c r="AQ65" s="29"/>
      <c r="AR65" s="29"/>
      <c r="AS65" s="29"/>
      <c r="AT65" s="29"/>
      <c r="AU65" s="28"/>
      <c r="AV65" s="29"/>
      <c r="AW65" s="28"/>
      <c r="AX65" s="29"/>
      <c r="AY65" s="29"/>
      <c r="AZ65" s="29"/>
      <c r="BA65" s="28"/>
      <c r="BB65" s="29"/>
      <c r="BC65" s="28"/>
      <c r="BD65" s="29"/>
      <c r="BE65" s="28"/>
      <c r="BF65" s="29"/>
      <c r="BG65" s="28"/>
      <c r="BH65" s="29"/>
      <c r="BI65" s="28"/>
      <c r="BJ65" s="29"/>
      <c r="BK65" s="29"/>
      <c r="BL65" s="30"/>
      <c r="BM65" s="31"/>
      <c r="BN65" s="29"/>
    </row>
    <row r="66" spans="11:67" x14ac:dyDescent="0.25">
      <c r="K66" s="28"/>
      <c r="L66" s="29"/>
      <c r="M66" s="28"/>
      <c r="N66" s="29"/>
      <c r="O66" s="28"/>
      <c r="P66" s="29"/>
      <c r="Q66" s="29"/>
      <c r="R66" s="29"/>
      <c r="S66" s="28"/>
      <c r="T66" s="29"/>
      <c r="U66" s="28"/>
      <c r="V66" s="29"/>
      <c r="W66" s="28"/>
      <c r="X66" s="29"/>
      <c r="Y66" s="29"/>
      <c r="Z66" s="30"/>
      <c r="AA66" s="28"/>
      <c r="AB66" s="29"/>
      <c r="AC66" s="28"/>
      <c r="AD66" s="29"/>
      <c r="AE66" s="28"/>
      <c r="AF66" s="29"/>
      <c r="AG66" s="28"/>
      <c r="AH66" s="29"/>
      <c r="AI66" s="28"/>
      <c r="AJ66" s="29"/>
      <c r="AK66" s="29"/>
      <c r="AL66" s="29"/>
      <c r="AM66" s="28"/>
      <c r="AN66" s="29"/>
      <c r="AO66" s="28"/>
      <c r="AP66" s="29"/>
      <c r="AQ66" s="29"/>
      <c r="AR66" s="29"/>
      <c r="AS66" s="29"/>
      <c r="AT66" s="29"/>
      <c r="AU66" s="28"/>
      <c r="AV66" s="29"/>
      <c r="AW66" s="28"/>
      <c r="AX66" s="29"/>
      <c r="AY66" s="29"/>
      <c r="AZ66" s="29"/>
      <c r="BA66" s="28"/>
      <c r="BB66" s="29"/>
      <c r="BC66" s="28"/>
      <c r="BD66" s="29"/>
      <c r="BE66" s="28"/>
      <c r="BF66" s="29"/>
      <c r="BG66" s="28"/>
      <c r="BH66" s="29"/>
      <c r="BI66" s="28"/>
      <c r="BJ66" s="29"/>
      <c r="BK66" s="29"/>
      <c r="BL66" s="30"/>
      <c r="BM66" s="31"/>
      <c r="BN66" s="29"/>
    </row>
    <row r="67" spans="11:67" x14ac:dyDescent="0.25">
      <c r="K67" s="28"/>
      <c r="L67" s="29"/>
      <c r="M67" s="28"/>
      <c r="N67" s="29"/>
      <c r="O67" s="28"/>
      <c r="P67" s="29"/>
      <c r="Q67" s="29"/>
      <c r="R67" s="29"/>
      <c r="S67" s="28"/>
      <c r="T67" s="29"/>
      <c r="U67" s="28"/>
      <c r="V67" s="29"/>
      <c r="W67" s="28"/>
      <c r="X67" s="29"/>
      <c r="Y67" s="29"/>
      <c r="Z67" s="30"/>
      <c r="AA67" s="28"/>
      <c r="AB67" s="29"/>
      <c r="AC67" s="28"/>
      <c r="AD67" s="29"/>
      <c r="AE67" s="28"/>
      <c r="AF67" s="29"/>
      <c r="AG67" s="28"/>
      <c r="AH67" s="29"/>
      <c r="AI67" s="28"/>
      <c r="AJ67" s="29"/>
      <c r="AK67" s="29"/>
      <c r="AL67" s="29"/>
      <c r="AM67" s="28"/>
      <c r="AN67" s="29"/>
      <c r="AO67" s="28"/>
      <c r="AP67" s="29"/>
      <c r="AQ67" s="29"/>
      <c r="AR67" s="29"/>
      <c r="AS67" s="29"/>
      <c r="AT67" s="29"/>
      <c r="AU67" s="28"/>
      <c r="AV67" s="29"/>
      <c r="AW67" s="28"/>
      <c r="AX67" s="29"/>
      <c r="AY67" s="29"/>
      <c r="AZ67" s="29"/>
      <c r="BA67" s="28"/>
      <c r="BB67" s="29"/>
      <c r="BC67" s="28"/>
      <c r="BD67" s="29"/>
      <c r="BE67" s="28"/>
      <c r="BF67" s="29"/>
      <c r="BG67" s="28"/>
      <c r="BH67" s="29"/>
      <c r="BI67" s="28"/>
      <c r="BJ67" s="29"/>
      <c r="BK67" s="29"/>
      <c r="BL67" s="30"/>
      <c r="BM67" s="31"/>
      <c r="BN67" s="29"/>
    </row>
    <row r="68" spans="11:67" x14ac:dyDescent="0.25">
      <c r="K68" s="28"/>
      <c r="L68" s="29"/>
      <c r="M68" s="28"/>
      <c r="N68" s="29"/>
      <c r="O68" s="28"/>
      <c r="P68" s="29"/>
      <c r="Q68" s="29"/>
      <c r="R68" s="29"/>
      <c r="S68" s="28"/>
      <c r="T68" s="29"/>
      <c r="U68" s="28"/>
      <c r="V68" s="29"/>
      <c r="W68" s="28"/>
      <c r="X68" s="29"/>
      <c r="Y68" s="29"/>
      <c r="Z68" s="30"/>
      <c r="AA68" s="28"/>
      <c r="AB68" s="29"/>
      <c r="AC68" s="28"/>
      <c r="AD68" s="29"/>
      <c r="AE68" s="28"/>
      <c r="AF68" s="29"/>
      <c r="AG68" s="28"/>
      <c r="AH68" s="29"/>
      <c r="AI68" s="28"/>
      <c r="AJ68" s="29"/>
      <c r="AK68" s="29"/>
      <c r="AL68" s="29"/>
      <c r="AM68" s="28"/>
      <c r="AN68" s="29"/>
      <c r="AO68" s="28"/>
      <c r="AP68" s="29"/>
      <c r="AQ68" s="29"/>
      <c r="AR68" s="29"/>
      <c r="AS68" s="29"/>
      <c r="AT68" s="29"/>
      <c r="AU68" s="28"/>
      <c r="AV68" s="29"/>
      <c r="AW68" s="28"/>
      <c r="AX68" s="29"/>
      <c r="AY68" s="29"/>
      <c r="AZ68" s="29"/>
      <c r="BA68" s="28"/>
      <c r="BB68" s="29"/>
      <c r="BC68" s="28"/>
      <c r="BD68" s="29"/>
      <c r="BE68" s="28"/>
      <c r="BF68" s="29"/>
      <c r="BG68" s="28"/>
      <c r="BH68" s="29"/>
      <c r="BI68" s="28"/>
      <c r="BJ68" s="29"/>
      <c r="BK68" s="29"/>
      <c r="BL68" s="30"/>
      <c r="BM68" s="31"/>
      <c r="BN68" s="29"/>
    </row>
    <row r="69" spans="11:67" x14ac:dyDescent="0.25">
      <c r="K69" s="28"/>
      <c r="L69" s="29"/>
      <c r="M69" s="28"/>
      <c r="N69" s="29"/>
      <c r="O69" s="28"/>
      <c r="P69" s="29"/>
      <c r="Q69" s="29"/>
      <c r="R69" s="29"/>
      <c r="S69" s="28"/>
      <c r="T69" s="29"/>
      <c r="U69" s="28"/>
      <c r="V69" s="29"/>
      <c r="W69" s="28"/>
      <c r="X69" s="29"/>
      <c r="Y69" s="29"/>
      <c r="Z69" s="30"/>
      <c r="AA69" s="28"/>
      <c r="AB69" s="29"/>
      <c r="AC69" s="28"/>
      <c r="AD69" s="29"/>
      <c r="AE69" s="28"/>
      <c r="AF69" s="29"/>
      <c r="AG69" s="28"/>
      <c r="AH69" s="29"/>
      <c r="AI69" s="28"/>
      <c r="AJ69" s="29"/>
      <c r="AK69" s="29"/>
      <c r="AL69" s="29"/>
      <c r="AM69" s="28"/>
      <c r="AN69" s="29"/>
      <c r="AO69" s="28"/>
      <c r="AP69" s="29"/>
      <c r="AQ69" s="29"/>
      <c r="AR69" s="29"/>
      <c r="AS69" s="29"/>
      <c r="AT69" s="29"/>
      <c r="AU69" s="28"/>
      <c r="AV69" s="29"/>
      <c r="AW69" s="28"/>
      <c r="AX69" s="29"/>
      <c r="AY69" s="29"/>
      <c r="AZ69" s="29"/>
      <c r="BA69" s="28"/>
      <c r="BB69" s="29"/>
      <c r="BC69" s="28"/>
      <c r="BD69" s="29"/>
      <c r="BE69" s="28"/>
      <c r="BF69" s="29"/>
      <c r="BG69" s="28"/>
      <c r="BH69" s="29"/>
      <c r="BI69" s="28"/>
      <c r="BJ69" s="29"/>
      <c r="BK69" s="29"/>
      <c r="BL69" s="30"/>
      <c r="BM69" s="31"/>
      <c r="BN69" s="29"/>
    </row>
    <row r="70" spans="11:67" x14ac:dyDescent="0.25">
      <c r="K70" s="28"/>
      <c r="L70" s="29"/>
      <c r="M70" s="28"/>
      <c r="N70" s="29"/>
      <c r="O70" s="28"/>
      <c r="P70" s="29"/>
      <c r="Q70" s="29"/>
      <c r="R70" s="29"/>
      <c r="S70" s="28"/>
      <c r="T70" s="29"/>
      <c r="U70" s="28"/>
      <c r="V70" s="29"/>
      <c r="W70" s="28"/>
      <c r="X70" s="29"/>
      <c r="Y70" s="29"/>
      <c r="Z70" s="30"/>
      <c r="AA70" s="28"/>
      <c r="AB70" s="29"/>
      <c r="AC70" s="28"/>
      <c r="AD70" s="29"/>
      <c r="AE70" s="28"/>
      <c r="AF70" s="29"/>
      <c r="AG70" s="28"/>
      <c r="AH70" s="29"/>
      <c r="AI70" s="28"/>
      <c r="AJ70" s="29"/>
      <c r="AK70" s="29"/>
      <c r="AL70" s="29"/>
      <c r="AM70" s="28"/>
      <c r="AN70" s="29"/>
      <c r="AO70" s="28"/>
      <c r="AP70" s="29"/>
      <c r="AQ70" s="29"/>
      <c r="AR70" s="29"/>
      <c r="AS70" s="29"/>
      <c r="AT70" s="29"/>
      <c r="AU70" s="28"/>
      <c r="AV70" s="29"/>
      <c r="AW70" s="28"/>
      <c r="AX70" s="29"/>
      <c r="AY70" s="29"/>
      <c r="AZ70" s="29"/>
      <c r="BA70" s="28"/>
      <c r="BB70" s="29"/>
      <c r="BC70" s="28"/>
      <c r="BD70" s="29"/>
      <c r="BE70" s="28"/>
      <c r="BF70" s="29"/>
      <c r="BG70" s="28"/>
      <c r="BH70" s="29"/>
      <c r="BI70" s="28"/>
      <c r="BJ70" s="29"/>
      <c r="BK70" s="29"/>
      <c r="BL70" s="30"/>
      <c r="BM70" s="31"/>
      <c r="BN70" s="29"/>
    </row>
    <row r="71" spans="11:67" x14ac:dyDescent="0.25">
      <c r="K71" s="28"/>
      <c r="L71" s="29"/>
      <c r="M71" s="28"/>
      <c r="N71" s="29"/>
      <c r="O71" s="28"/>
      <c r="P71" s="29"/>
      <c r="Q71" s="29"/>
      <c r="R71" s="29"/>
      <c r="S71" s="28"/>
      <c r="T71" s="29"/>
      <c r="U71" s="28"/>
      <c r="V71" s="29"/>
      <c r="W71" s="28"/>
      <c r="X71" s="29"/>
      <c r="Y71" s="29"/>
      <c r="Z71" s="30"/>
      <c r="AA71" s="28"/>
      <c r="AB71" s="29"/>
      <c r="AC71" s="28"/>
      <c r="AD71" s="29"/>
      <c r="AE71" s="28"/>
      <c r="AF71" s="29"/>
      <c r="AG71" s="28"/>
      <c r="AH71" s="29"/>
      <c r="AI71" s="28"/>
      <c r="AJ71" s="29"/>
      <c r="AK71" s="29"/>
      <c r="AL71" s="29"/>
      <c r="AM71" s="28"/>
      <c r="AN71" s="29"/>
      <c r="AO71" s="28"/>
      <c r="AP71" s="29"/>
      <c r="AQ71" s="29"/>
      <c r="AR71" s="29"/>
      <c r="AS71" s="29"/>
      <c r="AT71" s="29"/>
      <c r="AU71" s="28"/>
      <c r="AV71" s="29"/>
      <c r="AW71" s="28"/>
      <c r="AX71" s="29"/>
      <c r="AY71" s="29"/>
      <c r="AZ71" s="29"/>
      <c r="BA71" s="28"/>
      <c r="BB71" s="29"/>
      <c r="BC71" s="28"/>
      <c r="BD71" s="29"/>
      <c r="BE71" s="28"/>
      <c r="BF71" s="29"/>
      <c r="BG71" s="28"/>
      <c r="BH71" s="29"/>
      <c r="BI71" s="28"/>
      <c r="BJ71" s="29"/>
      <c r="BK71" s="29"/>
      <c r="BL71" s="30"/>
      <c r="BM71" s="31"/>
      <c r="BN71" s="29"/>
    </row>
    <row r="72" spans="11:67" x14ac:dyDescent="0.25">
      <c r="BN72" s="32"/>
    </row>
    <row r="73" spans="11:67" x14ac:dyDescent="0.25">
      <c r="K73" s="33"/>
      <c r="L73" s="29"/>
      <c r="M73" s="33"/>
      <c r="N73" s="29"/>
      <c r="O73" s="33"/>
      <c r="P73" s="29"/>
      <c r="Q73" s="29"/>
      <c r="R73" s="29"/>
      <c r="S73" s="33"/>
      <c r="T73" s="29"/>
      <c r="U73" s="33"/>
      <c r="V73" s="29"/>
      <c r="W73" s="33"/>
      <c r="X73" s="29"/>
      <c r="Y73" s="29"/>
      <c r="Z73" s="33"/>
      <c r="AA73" s="33"/>
      <c r="AB73" s="29"/>
      <c r="AC73" s="33"/>
      <c r="AD73" s="29"/>
      <c r="AE73" s="33"/>
      <c r="AF73" s="29"/>
      <c r="AG73" s="33"/>
      <c r="AH73" s="29"/>
      <c r="AI73" s="33"/>
      <c r="AJ73" s="29"/>
      <c r="AK73" s="29"/>
      <c r="AL73" s="33"/>
      <c r="AM73" s="33"/>
      <c r="AN73" s="29"/>
      <c r="AO73" s="33"/>
      <c r="AP73" s="29"/>
      <c r="AQ73" s="29"/>
      <c r="AR73" s="29"/>
      <c r="AS73" s="29"/>
      <c r="AT73" s="29"/>
      <c r="AU73" s="33"/>
      <c r="AV73" s="29"/>
      <c r="AW73" s="33"/>
      <c r="AX73" s="29"/>
      <c r="AY73" s="29"/>
      <c r="BA73" s="33"/>
      <c r="BB73" s="29"/>
      <c r="BC73" s="33"/>
      <c r="BD73" s="29"/>
      <c r="BE73" s="33"/>
      <c r="BF73" s="29"/>
      <c r="BG73" s="33"/>
      <c r="BH73" s="29"/>
      <c r="BI73" s="33"/>
      <c r="BJ73" s="29"/>
      <c r="BK73" s="29"/>
    </row>
    <row r="74" spans="11:67" x14ac:dyDescent="0.25">
      <c r="L74" s="34"/>
      <c r="N74" s="34"/>
      <c r="P74" s="34"/>
      <c r="Q74" s="34"/>
      <c r="R74" s="29"/>
      <c r="T74" s="34"/>
      <c r="V74" s="34"/>
      <c r="X74" s="34"/>
      <c r="Y74" s="34"/>
      <c r="Z74" s="30"/>
      <c r="AB74" s="34"/>
      <c r="AD74" s="34"/>
      <c r="AF74" s="34"/>
      <c r="AH74" s="34"/>
      <c r="AJ74" s="34"/>
      <c r="AK74" s="34"/>
      <c r="AL74" s="29"/>
      <c r="AN74" s="34"/>
      <c r="AP74" s="34"/>
      <c r="AQ74" s="34"/>
      <c r="AR74" s="34"/>
      <c r="AS74" s="34"/>
      <c r="AT74" s="34"/>
      <c r="AV74" s="34"/>
      <c r="AX74" s="34"/>
      <c r="AY74" s="34"/>
      <c r="AZ74" s="29"/>
      <c r="BB74" s="34"/>
      <c r="BD74" s="34"/>
      <c r="BF74" s="34"/>
      <c r="BH74" s="34"/>
      <c r="BJ74" s="34"/>
      <c r="BK74" s="34"/>
      <c r="BL74" s="30"/>
      <c r="BM74" s="35"/>
      <c r="BN74" s="29"/>
    </row>
    <row r="76" spans="11:67" x14ac:dyDescent="0.25"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7"/>
      <c r="BO76" s="38"/>
    </row>
    <row r="77" spans="11:67" x14ac:dyDescent="0.25">
      <c r="K77" s="39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41"/>
      <c r="BM77" s="41"/>
      <c r="BN77" s="40"/>
      <c r="BO77" s="40"/>
    </row>
    <row r="78" spans="11:67" x14ac:dyDescent="0.25"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42"/>
      <c r="AX78" s="42"/>
      <c r="AY78" s="42"/>
      <c r="AZ78" s="42"/>
      <c r="BA78" s="42"/>
      <c r="BB78" s="36"/>
      <c r="BC78" s="36"/>
      <c r="BD78" s="36"/>
      <c r="BE78" s="36"/>
      <c r="BF78" s="36"/>
      <c r="BG78" s="36"/>
      <c r="BH78" s="43"/>
      <c r="BI78" s="44"/>
      <c r="BJ78" s="44"/>
      <c r="BK78" s="44"/>
      <c r="BL78" s="45"/>
      <c r="BM78" s="45"/>
      <c r="BN78" s="36"/>
      <c r="BO78" s="37"/>
    </row>
    <row r="79" spans="11:67" x14ac:dyDescent="0.25">
      <c r="K79" s="3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36"/>
      <c r="AW79" s="42"/>
      <c r="AX79" s="42"/>
      <c r="AY79" s="42"/>
      <c r="AZ79" s="42"/>
      <c r="BA79" s="42"/>
      <c r="BB79" s="36"/>
      <c r="BC79" s="36"/>
      <c r="BD79" s="36"/>
      <c r="BE79" s="36"/>
      <c r="BF79" s="36"/>
      <c r="BG79" s="36"/>
      <c r="BH79" s="42"/>
      <c r="BI79" s="47"/>
      <c r="BJ79" s="45"/>
      <c r="BK79" s="45"/>
      <c r="BL79" s="45"/>
      <c r="BM79" s="45"/>
      <c r="BN79" s="46"/>
      <c r="BO79" s="48"/>
    </row>
    <row r="81" spans="11:65" x14ac:dyDescent="0.25"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</row>
  </sheetData>
  <autoFilter ref="A1:CJ48" xr:uid="{00000000-0001-0000-0000-000000000000}"/>
  <sortState xmlns:xlrd2="http://schemas.microsoft.com/office/spreadsheetml/2017/richdata2" ref="A3:CJ48">
    <sortCondition ref="BO3:BO48"/>
  </sortState>
  <phoneticPr fontId="0" type="noConversion"/>
  <printOptions horizontalCentered="1"/>
  <pageMargins left="0.17" right="0.17" top="1.32" bottom="0.54" header="0.5" footer="0.17"/>
  <pageSetup fitToHeight="0" orientation="landscape" r:id="rId1"/>
  <headerFooter alignWithMargins="0">
    <oddHeader>&amp;L&amp;8IOWA DEPARTMENT OF HUMAN SERVICES
Division of Medical Services
Intermediate Care Facilities for the Intellecually Disabled
Compilation of Costs and Various Statistical Data
December 31, 2025</oddHeader>
    <oddFooter xml:space="preserve">&amp;L&amp;8 &amp;X1&amp;XThe greater of Actual or 80% of total bed days were used to calculate the per diem cost except for Government Controlled Resource Centers
</oddFooter>
  </headerFooter>
  <rowBreaks count="1" manualBreakCount="1">
    <brk id="52" max="16383" man="1"/>
  </rowBreaks>
  <colBreaks count="9" manualBreakCount="9">
    <brk id="10" max="1048575" man="1"/>
    <brk id="18" max="1048575" man="1"/>
    <brk id="26" max="1048575" man="1"/>
    <brk id="32" max="1048575" man="1"/>
    <brk id="38" max="1048575" man="1"/>
    <brk id="44" max="1048575" man="1"/>
    <brk id="52" max="1048575" man="1"/>
    <brk id="58" max="1048575" man="1"/>
    <brk id="6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D52"/>
  <sheetViews>
    <sheetView workbookViewId="0"/>
  </sheetViews>
  <sheetFormatPr defaultColWidth="8.88671875" defaultRowHeight="13.2" x14ac:dyDescent="0.25"/>
  <cols>
    <col min="1" max="1" width="32.88671875" style="174" bestFit="1" customWidth="1"/>
    <col min="2" max="2" width="29.5546875" style="174" bestFit="1" customWidth="1"/>
    <col min="3" max="3" width="10.44140625" style="174" bestFit="1" customWidth="1"/>
    <col min="4" max="4" width="34.88671875" style="174" bestFit="1" customWidth="1"/>
    <col min="5" max="5" width="35.5546875" style="174" bestFit="1" customWidth="1"/>
    <col min="6" max="6" width="43.44140625" style="174" bestFit="1" customWidth="1"/>
    <col min="7" max="7" width="38.109375" style="174" bestFit="1" customWidth="1"/>
    <col min="8" max="8" width="52.77734375" style="174" bestFit="1" customWidth="1"/>
    <col min="9" max="9" width="45.77734375" style="174" bestFit="1" customWidth="1"/>
    <col min="10" max="10" width="53.21875" style="174" bestFit="1" customWidth="1"/>
    <col min="11" max="11" width="43.6640625" style="174" bestFit="1" customWidth="1"/>
    <col min="12" max="12" width="42" style="174" bestFit="1" customWidth="1"/>
    <col min="13" max="13" width="32.44140625" style="174" bestFit="1" customWidth="1"/>
    <col min="14" max="14" width="26.6640625" style="174" bestFit="1" customWidth="1"/>
    <col min="15" max="15" width="39.21875" style="174" bestFit="1" customWidth="1"/>
    <col min="16" max="16" width="32.5546875" style="174" bestFit="1" customWidth="1"/>
    <col min="17" max="17" width="32.6640625" style="174" bestFit="1" customWidth="1"/>
    <col min="18" max="18" width="27.33203125" style="174" bestFit="1" customWidth="1"/>
    <col min="19" max="19" width="42.77734375" style="174" bestFit="1" customWidth="1"/>
    <col min="20" max="20" width="29.5546875" style="174" bestFit="1" customWidth="1"/>
    <col min="21" max="21" width="37.109375" style="174" bestFit="1" customWidth="1"/>
    <col min="22" max="22" width="48" style="174" bestFit="1" customWidth="1"/>
    <col min="23" max="23" width="32.21875" style="174" bestFit="1" customWidth="1"/>
    <col min="24" max="24" width="37.33203125" style="174" bestFit="1" customWidth="1"/>
    <col min="25" max="25" width="38.88671875" style="174" bestFit="1" customWidth="1"/>
    <col min="26" max="26" width="41.5546875" style="174" bestFit="1" customWidth="1"/>
    <col min="27" max="27" width="42" style="174" bestFit="1" customWidth="1"/>
    <col min="28" max="28" width="35.21875" style="174" bestFit="1" customWidth="1"/>
    <col min="29" max="29" width="44" style="174" bestFit="1" customWidth="1"/>
    <col min="30" max="30" width="30.44140625" style="174" bestFit="1" customWidth="1"/>
    <col min="31" max="31" width="35.21875" style="174" bestFit="1" customWidth="1"/>
    <col min="32" max="32" width="34.109375" style="174" bestFit="1" customWidth="1"/>
    <col min="33" max="33" width="44.21875" style="174" bestFit="1" customWidth="1"/>
    <col min="34" max="34" width="38.21875" style="174" bestFit="1" customWidth="1"/>
    <col min="35" max="35" width="52.88671875" style="174" bestFit="1" customWidth="1"/>
    <col min="36" max="36" width="45.5546875" style="174" bestFit="1" customWidth="1"/>
    <col min="37" max="37" width="53" style="174" bestFit="1" customWidth="1"/>
    <col min="38" max="38" width="43.44140625" style="174" bestFit="1" customWidth="1"/>
    <col min="39" max="39" width="41.77734375" style="174" bestFit="1" customWidth="1"/>
    <col min="40" max="40" width="32.88671875" style="174" bestFit="1" customWidth="1"/>
    <col min="41" max="41" width="37.88671875" style="174" bestFit="1" customWidth="1"/>
    <col min="42" max="42" width="37" style="174" bestFit="1" customWidth="1"/>
    <col min="43" max="43" width="24.44140625" style="174" bestFit="1" customWidth="1"/>
    <col min="44" max="44" width="41.109375" style="174" bestFit="1" customWidth="1"/>
    <col min="45" max="45" width="46.109375" style="174" bestFit="1" customWidth="1"/>
    <col min="46" max="46" width="45.21875" style="174" bestFit="1" customWidth="1"/>
    <col min="47" max="47" width="33" style="174" bestFit="1" customWidth="1"/>
    <col min="48" max="48" width="39" style="174" bestFit="1" customWidth="1"/>
    <col min="49" max="49" width="35.21875" style="174" bestFit="1" customWidth="1"/>
    <col min="50" max="50" width="51.88671875" style="174" bestFit="1" customWidth="1"/>
    <col min="51" max="51" width="28.5546875" style="174" bestFit="1" customWidth="1"/>
    <col min="52" max="52" width="28.77734375" style="174" bestFit="1" customWidth="1"/>
    <col min="53" max="53" width="31.44140625" style="174" bestFit="1" customWidth="1"/>
    <col min="54" max="54" width="28.44140625" style="174" bestFit="1" customWidth="1"/>
    <col min="55" max="55" width="31.6640625" style="174" bestFit="1" customWidth="1"/>
    <col min="56" max="56" width="42.21875" style="174" bestFit="1" customWidth="1"/>
    <col min="57" max="57" width="39.88671875" style="174" bestFit="1" customWidth="1"/>
    <col min="58" max="58" width="30.5546875" style="174" bestFit="1" customWidth="1"/>
    <col min="59" max="59" width="38.6640625" style="174" bestFit="1" customWidth="1"/>
    <col min="60" max="60" width="70.44140625" style="174" bestFit="1" customWidth="1"/>
    <col min="61" max="61" width="38.88671875" style="174" bestFit="1" customWidth="1"/>
    <col min="62" max="62" width="42.44140625" style="174" bestFit="1" customWidth="1"/>
    <col min="63" max="63" width="35.6640625" style="174" bestFit="1" customWidth="1"/>
    <col min="64" max="64" width="32.44140625" style="174" bestFit="1" customWidth="1"/>
    <col min="65" max="65" width="31" style="174" bestFit="1" customWidth="1"/>
    <col min="66" max="66" width="34.5546875" style="174" bestFit="1" customWidth="1"/>
    <col min="67" max="67" width="35.5546875" style="174" bestFit="1" customWidth="1"/>
    <col min="68" max="68" width="39.109375" style="174" bestFit="1" customWidth="1"/>
    <col min="69" max="69" width="39.21875" style="174" bestFit="1" customWidth="1"/>
    <col min="70" max="70" width="53.88671875" style="174" bestFit="1" customWidth="1"/>
    <col min="71" max="71" width="46.5546875" style="174" bestFit="1" customWidth="1"/>
    <col min="72" max="72" width="54" style="174" bestFit="1" customWidth="1"/>
    <col min="73" max="73" width="44.5546875" style="174" bestFit="1" customWidth="1"/>
    <col min="74" max="74" width="42.77734375" style="174" bestFit="1" customWidth="1"/>
    <col min="75" max="75" width="49.21875" style="174" bestFit="1" customWidth="1"/>
    <col min="76" max="76" width="52.88671875" style="174" bestFit="1" customWidth="1"/>
    <col min="77" max="77" width="40.6640625" style="174" bestFit="1" customWidth="1"/>
    <col min="78" max="78" width="39" style="174" bestFit="1" customWidth="1"/>
    <col min="79" max="79" width="33.6640625" style="174" bestFit="1" customWidth="1"/>
    <col min="80" max="80" width="38" style="174" bestFit="1" customWidth="1"/>
    <col min="81" max="81" width="34.109375" style="174" bestFit="1" customWidth="1"/>
    <col min="82" max="82" width="43.6640625" style="174" bestFit="1" customWidth="1"/>
    <col min="83" max="83" width="31.33203125" style="174" bestFit="1" customWidth="1"/>
    <col min="84" max="84" width="36.21875" style="174" bestFit="1" customWidth="1"/>
    <col min="85" max="85" width="38" style="174" bestFit="1" customWidth="1"/>
    <col min="86" max="86" width="35.6640625" style="174" bestFit="1" customWidth="1"/>
    <col min="87" max="87" width="49" style="174" bestFit="1" customWidth="1"/>
    <col min="88" max="88" width="42" style="174" bestFit="1" customWidth="1"/>
    <col min="89" max="89" width="40" style="174" bestFit="1" customWidth="1"/>
    <col min="90" max="90" width="30.109375" style="174" bestFit="1" customWidth="1"/>
    <col min="91" max="91" width="42.6640625" style="174" bestFit="1" customWidth="1"/>
    <col min="92" max="92" width="45.5546875" style="174" bestFit="1" customWidth="1"/>
    <col min="93" max="93" width="26.44140625" style="174" bestFit="1" customWidth="1"/>
    <col min="94" max="94" width="27.21875" style="174" bestFit="1" customWidth="1"/>
    <col min="95" max="95" width="48.21875" style="174" bestFit="1" customWidth="1"/>
    <col min="96" max="96" width="41.5546875" style="174" bestFit="1" customWidth="1"/>
    <col min="97" max="97" width="47.44140625" style="174" bestFit="1" customWidth="1"/>
    <col min="98" max="98" width="44.77734375" style="174" bestFit="1" customWidth="1"/>
    <col min="99" max="99" width="40.77734375" style="174" bestFit="1" customWidth="1"/>
    <col min="100" max="100" width="37.21875" style="174" bestFit="1" customWidth="1"/>
    <col min="101" max="101" width="37.5546875" style="174" bestFit="1" customWidth="1"/>
    <col min="102" max="102" width="52.109375" style="174" bestFit="1" customWidth="1"/>
    <col min="103" max="103" width="44.88671875" style="174" bestFit="1" customWidth="1"/>
    <col min="104" max="104" width="52.21875" style="174" bestFit="1" customWidth="1"/>
    <col min="105" max="105" width="42.77734375" style="174" bestFit="1" customWidth="1"/>
    <col min="106" max="106" width="41.109375" style="174" bestFit="1" customWidth="1"/>
    <col min="107" max="107" width="42.5546875" style="174" bestFit="1" customWidth="1"/>
    <col min="108" max="108" width="49.5546875" style="174" bestFit="1" customWidth="1"/>
    <col min="109" max="109" width="48.6640625" style="174" bestFit="1" customWidth="1"/>
    <col min="110" max="110" width="46.109375" style="174" bestFit="1" customWidth="1"/>
    <col min="111" max="111" width="47.77734375" style="174" bestFit="1" customWidth="1"/>
    <col min="112" max="112" width="45.109375" style="174" bestFit="1" customWidth="1"/>
    <col min="113" max="113" width="28.44140625" style="174" bestFit="1" customWidth="1"/>
    <col min="114" max="114" width="47.88671875" style="174" bestFit="1" customWidth="1"/>
    <col min="115" max="115" width="36.6640625" style="174" bestFit="1" customWidth="1"/>
    <col min="116" max="116" width="44.109375" style="174" bestFit="1" customWidth="1"/>
    <col min="117" max="117" width="41.77734375" style="174" bestFit="1" customWidth="1"/>
    <col min="118" max="118" width="38.44140625" style="174" bestFit="1" customWidth="1"/>
    <col min="119" max="119" width="40.77734375" style="174" bestFit="1" customWidth="1"/>
    <col min="120" max="120" width="42.109375" style="174" bestFit="1" customWidth="1"/>
    <col min="121" max="121" width="35.44140625" style="174" bestFit="1" customWidth="1"/>
    <col min="122" max="122" width="26.44140625" style="174" bestFit="1" customWidth="1"/>
    <col min="123" max="123" width="26.5546875" style="174" bestFit="1" customWidth="1"/>
    <col min="124" max="124" width="48.77734375" style="174" bestFit="1" customWidth="1"/>
    <col min="125" max="125" width="44.44140625" style="174" bestFit="1" customWidth="1"/>
    <col min="126" max="126" width="36.88671875" style="174" bestFit="1" customWidth="1"/>
    <col min="127" max="127" width="34.5546875" style="174" bestFit="1" customWidth="1"/>
    <col min="128" max="128" width="54.21875" style="174" bestFit="1" customWidth="1"/>
    <col min="129" max="129" width="29.5546875" style="174" bestFit="1" customWidth="1"/>
    <col min="130" max="130" width="31.44140625" style="174" bestFit="1" customWidth="1"/>
    <col min="131" max="131" width="59.44140625" style="174" bestFit="1" customWidth="1"/>
    <col min="132" max="132" width="23" style="174" bestFit="1" customWidth="1"/>
    <col min="133" max="133" width="35.6640625" style="174" bestFit="1" customWidth="1"/>
    <col min="134" max="134" width="39" style="174" bestFit="1" customWidth="1"/>
    <col min="135" max="16384" width="8.88671875" style="174"/>
  </cols>
  <sheetData>
    <row r="1" spans="1:134" ht="13.8" x14ac:dyDescent="0.25">
      <c r="A1" s="150" t="s">
        <v>109</v>
      </c>
      <c r="B1" s="150" t="s">
        <v>110</v>
      </c>
      <c r="C1" s="150" t="s">
        <v>111</v>
      </c>
      <c r="D1" s="150" t="s">
        <v>358</v>
      </c>
      <c r="E1" s="150" t="s">
        <v>359</v>
      </c>
      <c r="F1" s="150" t="s">
        <v>360</v>
      </c>
      <c r="G1" s="150" t="s">
        <v>361</v>
      </c>
      <c r="H1" s="150" t="s">
        <v>362</v>
      </c>
      <c r="I1" s="150" t="s">
        <v>363</v>
      </c>
      <c r="J1" s="150" t="s">
        <v>364</v>
      </c>
      <c r="K1" s="150" t="s">
        <v>365</v>
      </c>
      <c r="L1" s="150" t="s">
        <v>366</v>
      </c>
      <c r="M1" s="150" t="s">
        <v>367</v>
      </c>
      <c r="N1" s="150" t="s">
        <v>368</v>
      </c>
      <c r="O1" s="150" t="s">
        <v>369</v>
      </c>
      <c r="P1" s="150" t="s">
        <v>370</v>
      </c>
      <c r="Q1" s="150" t="s">
        <v>371</v>
      </c>
      <c r="R1" s="150" t="s">
        <v>372</v>
      </c>
      <c r="S1" s="150" t="s">
        <v>373</v>
      </c>
      <c r="T1" s="150" t="s">
        <v>374</v>
      </c>
      <c r="U1" s="150" t="s">
        <v>375</v>
      </c>
      <c r="V1" s="150" t="s">
        <v>376</v>
      </c>
      <c r="W1" s="150" t="s">
        <v>377</v>
      </c>
      <c r="X1" s="150" t="s">
        <v>378</v>
      </c>
      <c r="Y1" s="150" t="s">
        <v>379</v>
      </c>
      <c r="Z1" s="150" t="s">
        <v>380</v>
      </c>
      <c r="AA1" s="150" t="s">
        <v>381</v>
      </c>
      <c r="AB1" s="150" t="s">
        <v>382</v>
      </c>
      <c r="AC1" s="150" t="s">
        <v>383</v>
      </c>
      <c r="AD1" s="150" t="s">
        <v>384</v>
      </c>
      <c r="AE1" s="150" t="s">
        <v>385</v>
      </c>
      <c r="AF1" s="150" t="s">
        <v>386</v>
      </c>
      <c r="AG1" s="150" t="s">
        <v>387</v>
      </c>
      <c r="AH1" s="150" t="s">
        <v>388</v>
      </c>
      <c r="AI1" s="150" t="s">
        <v>389</v>
      </c>
      <c r="AJ1" s="150" t="s">
        <v>390</v>
      </c>
      <c r="AK1" s="150" t="s">
        <v>391</v>
      </c>
      <c r="AL1" s="150" t="s">
        <v>392</v>
      </c>
      <c r="AM1" s="150" t="s">
        <v>393</v>
      </c>
      <c r="AN1" s="150" t="s">
        <v>394</v>
      </c>
      <c r="AO1" s="150" t="s">
        <v>395</v>
      </c>
      <c r="AP1" s="150" t="s">
        <v>396</v>
      </c>
      <c r="AQ1" s="150" t="s">
        <v>397</v>
      </c>
      <c r="AR1" s="150" t="s">
        <v>398</v>
      </c>
      <c r="AS1" s="150" t="s">
        <v>399</v>
      </c>
      <c r="AT1" s="150" t="s">
        <v>400</v>
      </c>
      <c r="AU1" s="150" t="s">
        <v>401</v>
      </c>
      <c r="AV1" s="150" t="s">
        <v>402</v>
      </c>
      <c r="AW1" s="150" t="s">
        <v>403</v>
      </c>
      <c r="AX1" s="150" t="s">
        <v>404</v>
      </c>
      <c r="AY1" s="150" t="s">
        <v>405</v>
      </c>
      <c r="AZ1" s="150" t="s">
        <v>406</v>
      </c>
      <c r="BA1" s="150" t="s">
        <v>407</v>
      </c>
      <c r="BB1" s="150" t="s">
        <v>408</v>
      </c>
      <c r="BC1" s="150" t="s">
        <v>409</v>
      </c>
      <c r="BD1" s="150" t="s">
        <v>410</v>
      </c>
      <c r="BE1" s="150" t="s">
        <v>411</v>
      </c>
      <c r="BF1" s="150" t="s">
        <v>412</v>
      </c>
      <c r="BG1" s="150" t="s">
        <v>413</v>
      </c>
      <c r="BH1" s="150" t="s">
        <v>414</v>
      </c>
      <c r="BI1" s="150" t="s">
        <v>415</v>
      </c>
      <c r="BJ1" s="150" t="s">
        <v>416</v>
      </c>
      <c r="BK1" s="150" t="s">
        <v>417</v>
      </c>
      <c r="BL1" s="150" t="s">
        <v>418</v>
      </c>
      <c r="BM1" s="150" t="s">
        <v>419</v>
      </c>
      <c r="BN1" s="150" t="s">
        <v>420</v>
      </c>
      <c r="BO1" s="150" t="s">
        <v>421</v>
      </c>
      <c r="BP1" s="150" t="s">
        <v>422</v>
      </c>
      <c r="BQ1" s="150" t="s">
        <v>423</v>
      </c>
      <c r="BR1" s="150" t="s">
        <v>424</v>
      </c>
      <c r="BS1" s="150" t="s">
        <v>425</v>
      </c>
      <c r="BT1" s="150" t="s">
        <v>426</v>
      </c>
      <c r="BU1" s="150" t="s">
        <v>427</v>
      </c>
      <c r="BV1" s="150" t="s">
        <v>428</v>
      </c>
      <c r="BW1" s="150" t="s">
        <v>429</v>
      </c>
      <c r="BX1" s="150" t="s">
        <v>430</v>
      </c>
      <c r="BY1" s="150" t="s">
        <v>431</v>
      </c>
      <c r="BZ1" s="150" t="s">
        <v>432</v>
      </c>
      <c r="CA1" s="150" t="s">
        <v>433</v>
      </c>
      <c r="CB1" s="150" t="s">
        <v>434</v>
      </c>
      <c r="CC1" s="150" t="s">
        <v>435</v>
      </c>
      <c r="CD1" s="150" t="s">
        <v>436</v>
      </c>
      <c r="CE1" s="150" t="s">
        <v>437</v>
      </c>
      <c r="CF1" s="150" t="s">
        <v>438</v>
      </c>
      <c r="CG1" s="150" t="s">
        <v>439</v>
      </c>
      <c r="CH1" s="150" t="s">
        <v>440</v>
      </c>
      <c r="CI1" s="150" t="s">
        <v>441</v>
      </c>
      <c r="CJ1" s="150" t="s">
        <v>442</v>
      </c>
      <c r="CK1" s="150" t="s">
        <v>443</v>
      </c>
      <c r="CL1" s="150" t="s">
        <v>444</v>
      </c>
      <c r="CM1" s="150" t="s">
        <v>445</v>
      </c>
      <c r="CN1" s="150" t="s">
        <v>446</v>
      </c>
      <c r="CO1" s="150" t="s">
        <v>447</v>
      </c>
      <c r="CP1" s="150" t="s">
        <v>448</v>
      </c>
      <c r="CQ1" s="150" t="s">
        <v>449</v>
      </c>
      <c r="CR1" s="150" t="s">
        <v>450</v>
      </c>
      <c r="CS1" s="150" t="s">
        <v>451</v>
      </c>
      <c r="CT1" s="150" t="s">
        <v>452</v>
      </c>
      <c r="CU1" s="150" t="s">
        <v>453</v>
      </c>
      <c r="CV1" s="150" t="s">
        <v>454</v>
      </c>
      <c r="CW1" s="150" t="s">
        <v>455</v>
      </c>
      <c r="CX1" s="150" t="s">
        <v>456</v>
      </c>
      <c r="CY1" s="150" t="s">
        <v>457</v>
      </c>
      <c r="CZ1" s="150" t="s">
        <v>458</v>
      </c>
      <c r="DA1" s="150" t="s">
        <v>459</v>
      </c>
      <c r="DB1" s="150" t="s">
        <v>460</v>
      </c>
      <c r="DC1" s="150" t="s">
        <v>461</v>
      </c>
      <c r="DD1" s="150" t="s">
        <v>462</v>
      </c>
      <c r="DE1" s="150" t="s">
        <v>463</v>
      </c>
      <c r="DF1" s="150" t="s">
        <v>464</v>
      </c>
      <c r="DG1" s="150" t="s">
        <v>465</v>
      </c>
      <c r="DH1" s="150" t="s">
        <v>466</v>
      </c>
      <c r="DI1" s="150" t="s">
        <v>467</v>
      </c>
      <c r="DJ1" s="150" t="s">
        <v>468</v>
      </c>
      <c r="DK1" s="150" t="s">
        <v>469</v>
      </c>
      <c r="DL1" s="150" t="s">
        <v>470</v>
      </c>
      <c r="DM1" s="150" t="s">
        <v>471</v>
      </c>
      <c r="DN1" s="150" t="s">
        <v>472</v>
      </c>
      <c r="DO1" s="150" t="s">
        <v>473</v>
      </c>
      <c r="DP1" s="150" t="s">
        <v>474</v>
      </c>
      <c r="DQ1" s="150" t="s">
        <v>475</v>
      </c>
      <c r="DR1" s="150" t="s">
        <v>476</v>
      </c>
      <c r="DS1" s="150" t="s">
        <v>477</v>
      </c>
      <c r="DT1" s="150" t="s">
        <v>478</v>
      </c>
      <c r="DU1" s="150" t="s">
        <v>479</v>
      </c>
      <c r="DV1" s="150" t="s">
        <v>480</v>
      </c>
      <c r="DW1" s="150" t="s">
        <v>481</v>
      </c>
      <c r="DX1" s="150" t="s">
        <v>482</v>
      </c>
      <c r="DY1" s="150" t="s">
        <v>483</v>
      </c>
      <c r="DZ1" s="150" t="s">
        <v>484</v>
      </c>
      <c r="EA1" s="150" t="s">
        <v>485</v>
      </c>
      <c r="EB1" s="150" t="s">
        <v>486</v>
      </c>
      <c r="EC1" s="150" t="s">
        <v>487</v>
      </c>
      <c r="ED1" s="150" t="s">
        <v>488</v>
      </c>
    </row>
    <row r="2" spans="1:134" ht="13.8" x14ac:dyDescent="0.25">
      <c r="A2" s="164" t="s">
        <v>131</v>
      </c>
      <c r="B2" s="164" t="s">
        <v>132</v>
      </c>
      <c r="C2" s="152">
        <v>45838</v>
      </c>
      <c r="D2" s="167">
        <v>367565</v>
      </c>
      <c r="E2" s="167">
        <v>349128</v>
      </c>
      <c r="F2" s="167">
        <v>0</v>
      </c>
      <c r="G2" s="167">
        <v>57420</v>
      </c>
      <c r="H2" s="167">
        <v>38630</v>
      </c>
      <c r="I2" s="167">
        <v>11597</v>
      </c>
      <c r="J2" s="167">
        <v>0</v>
      </c>
      <c r="K2" s="167">
        <v>0</v>
      </c>
      <c r="L2" s="167">
        <v>0</v>
      </c>
      <c r="M2" s="167">
        <v>24569</v>
      </c>
      <c r="N2" s="167">
        <v>60800</v>
      </c>
      <c r="O2" s="167">
        <v>0</v>
      </c>
      <c r="P2" s="167">
        <v>0</v>
      </c>
      <c r="Q2" s="167">
        <v>0</v>
      </c>
      <c r="R2" s="167">
        <v>110859</v>
      </c>
      <c r="S2" s="167">
        <v>673</v>
      </c>
      <c r="T2" s="167">
        <v>0</v>
      </c>
      <c r="U2" s="167">
        <v>113880</v>
      </c>
      <c r="V2" s="167">
        <v>0</v>
      </c>
      <c r="W2" s="167">
        <v>3035</v>
      </c>
      <c r="X2" s="167">
        <v>0</v>
      </c>
      <c r="Y2" s="167">
        <v>120059</v>
      </c>
      <c r="Z2" s="167">
        <v>4342</v>
      </c>
      <c r="AA2" s="167">
        <v>5483</v>
      </c>
      <c r="AB2" s="167">
        <v>17284</v>
      </c>
      <c r="AC2" s="167">
        <v>1285324</v>
      </c>
      <c r="AD2" s="167">
        <v>0</v>
      </c>
      <c r="AE2" s="167">
        <v>0</v>
      </c>
      <c r="AF2" s="167">
        <v>88199</v>
      </c>
      <c r="AG2" s="167">
        <v>0</v>
      </c>
      <c r="AH2" s="167">
        <v>7220</v>
      </c>
      <c r="AI2" s="167">
        <v>4564</v>
      </c>
      <c r="AJ2" s="167">
        <v>2073</v>
      </c>
      <c r="AK2" s="167">
        <v>0</v>
      </c>
      <c r="AL2" s="167">
        <v>0</v>
      </c>
      <c r="AM2" s="167">
        <v>0</v>
      </c>
      <c r="AN2" s="167">
        <v>0</v>
      </c>
      <c r="AO2" s="167">
        <v>0</v>
      </c>
      <c r="AP2" s="167">
        <v>0</v>
      </c>
      <c r="AQ2" s="167">
        <v>118166</v>
      </c>
      <c r="AR2" s="167">
        <v>0</v>
      </c>
      <c r="AS2" s="167">
        <v>0</v>
      </c>
      <c r="AT2" s="167">
        <v>0</v>
      </c>
      <c r="AU2" s="167">
        <v>4829</v>
      </c>
      <c r="AV2" s="167">
        <v>0</v>
      </c>
      <c r="AW2" s="167">
        <v>0</v>
      </c>
      <c r="AX2" s="167">
        <v>225051</v>
      </c>
      <c r="AY2" s="167">
        <v>443124</v>
      </c>
      <c r="AZ2" s="167">
        <v>0</v>
      </c>
      <c r="BA2" s="167">
        <v>0</v>
      </c>
      <c r="BB2" s="167">
        <v>0</v>
      </c>
      <c r="BC2" s="167">
        <v>288</v>
      </c>
      <c r="BD2" s="167">
        <v>0</v>
      </c>
      <c r="BE2" s="167">
        <v>229560</v>
      </c>
      <c r="BF2" s="167">
        <v>0</v>
      </c>
      <c r="BG2" s="167">
        <v>672972</v>
      </c>
      <c r="BH2" s="167">
        <v>2183347</v>
      </c>
      <c r="BI2" s="167">
        <v>0</v>
      </c>
      <c r="BJ2" s="167">
        <v>0</v>
      </c>
      <c r="BK2" s="167">
        <v>0</v>
      </c>
      <c r="BL2" s="167">
        <v>0</v>
      </c>
      <c r="BM2" s="167">
        <v>0</v>
      </c>
      <c r="BN2" s="167">
        <v>0</v>
      </c>
      <c r="BO2" s="167">
        <v>0</v>
      </c>
      <c r="BP2" s="167">
        <v>0</v>
      </c>
      <c r="BQ2" s="167">
        <v>0</v>
      </c>
      <c r="BR2" s="167">
        <v>0</v>
      </c>
      <c r="BS2" s="167">
        <v>0</v>
      </c>
      <c r="BT2" s="167">
        <v>0</v>
      </c>
      <c r="BU2" s="167">
        <v>0</v>
      </c>
      <c r="BV2" s="167">
        <v>8896</v>
      </c>
      <c r="BW2" s="167">
        <v>71971</v>
      </c>
      <c r="BX2" s="167">
        <v>0</v>
      </c>
      <c r="BY2" s="167">
        <v>0</v>
      </c>
      <c r="BZ2" s="167">
        <v>0</v>
      </c>
      <c r="CA2" s="167">
        <v>1808</v>
      </c>
      <c r="CB2" s="167">
        <v>0</v>
      </c>
      <c r="CC2" s="167">
        <v>0</v>
      </c>
      <c r="CD2" s="167">
        <v>150835</v>
      </c>
      <c r="CE2" s="167">
        <v>0</v>
      </c>
      <c r="CF2" s="167">
        <v>0</v>
      </c>
      <c r="CG2" s="167">
        <v>0</v>
      </c>
      <c r="CH2" s="167">
        <v>0</v>
      </c>
      <c r="CI2" s="167">
        <v>0</v>
      </c>
      <c r="CJ2" s="167">
        <v>0</v>
      </c>
      <c r="CK2" s="167">
        <v>0</v>
      </c>
      <c r="CL2" s="167">
        <v>93791</v>
      </c>
      <c r="CM2" s="167">
        <v>327301</v>
      </c>
      <c r="CN2" s="167">
        <v>2510648</v>
      </c>
      <c r="CO2" s="167">
        <v>120865</v>
      </c>
      <c r="CP2" s="167">
        <v>0</v>
      </c>
      <c r="CQ2" s="167">
        <v>0</v>
      </c>
      <c r="CR2" s="167">
        <v>0</v>
      </c>
      <c r="CS2" s="167">
        <v>0</v>
      </c>
      <c r="CT2" s="167">
        <v>0</v>
      </c>
      <c r="CU2" s="167">
        <v>5521428</v>
      </c>
      <c r="CV2" s="167">
        <v>32139</v>
      </c>
      <c r="CW2" s="167">
        <v>465001</v>
      </c>
      <c r="CX2" s="167">
        <v>325811</v>
      </c>
      <c r="CY2" s="167">
        <v>82474</v>
      </c>
      <c r="CZ2" s="167">
        <v>37096</v>
      </c>
      <c r="DA2" s="167">
        <v>0</v>
      </c>
      <c r="DB2" s="167">
        <v>60994</v>
      </c>
      <c r="DC2" s="167">
        <v>0</v>
      </c>
      <c r="DD2" s="167">
        <v>0</v>
      </c>
      <c r="DE2" s="167">
        <v>0</v>
      </c>
      <c r="DF2" s="167">
        <v>0</v>
      </c>
      <c r="DG2" s="167">
        <v>7717</v>
      </c>
      <c r="DH2" s="167">
        <v>0</v>
      </c>
      <c r="DI2" s="167">
        <v>0</v>
      </c>
      <c r="DJ2" s="167">
        <v>6653525</v>
      </c>
      <c r="DK2" s="167">
        <v>0</v>
      </c>
      <c r="DL2" s="167">
        <v>0</v>
      </c>
      <c r="DM2" s="167">
        <v>0</v>
      </c>
      <c r="DN2" s="167">
        <v>0</v>
      </c>
      <c r="DO2" s="167">
        <v>0</v>
      </c>
      <c r="DP2" s="167">
        <v>0</v>
      </c>
      <c r="DQ2" s="167">
        <v>31227</v>
      </c>
      <c r="DR2" s="167">
        <v>0</v>
      </c>
      <c r="DS2" s="167">
        <v>0</v>
      </c>
      <c r="DT2" s="167">
        <v>0</v>
      </c>
      <c r="DU2" s="167">
        <v>0</v>
      </c>
      <c r="DV2" s="167">
        <v>0</v>
      </c>
      <c r="DW2" s="167">
        <v>0</v>
      </c>
      <c r="DX2" s="167">
        <v>0</v>
      </c>
      <c r="DY2" s="167">
        <v>0</v>
      </c>
      <c r="DZ2" s="167">
        <v>190516</v>
      </c>
      <c r="EA2" s="167">
        <v>19516</v>
      </c>
      <c r="EB2" s="167">
        <v>7460</v>
      </c>
      <c r="EC2" s="167">
        <v>248719</v>
      </c>
      <c r="ED2" s="167">
        <v>9412892</v>
      </c>
    </row>
    <row r="3" spans="1:134" ht="13.8" x14ac:dyDescent="0.25">
      <c r="A3" s="164" t="s">
        <v>133</v>
      </c>
      <c r="B3" s="164" t="s">
        <v>133</v>
      </c>
      <c r="C3" s="152">
        <v>45838</v>
      </c>
      <c r="D3" s="167">
        <v>442106</v>
      </c>
      <c r="E3" s="167">
        <v>1118274</v>
      </c>
      <c r="F3" s="167">
        <v>0</v>
      </c>
      <c r="G3" s="167">
        <v>113589</v>
      </c>
      <c r="H3" s="167">
        <v>207496</v>
      </c>
      <c r="I3" s="167">
        <v>16558</v>
      </c>
      <c r="J3" s="167">
        <v>183181</v>
      </c>
      <c r="K3" s="167">
        <v>0</v>
      </c>
      <c r="L3" s="167">
        <v>33388</v>
      </c>
      <c r="M3" s="167">
        <v>57086</v>
      </c>
      <c r="N3" s="167">
        <v>73196</v>
      </c>
      <c r="O3" s="167">
        <v>21295</v>
      </c>
      <c r="P3" s="167">
        <v>196616</v>
      </c>
      <c r="Q3" s="167">
        <v>0</v>
      </c>
      <c r="R3" s="167">
        <v>49032</v>
      </c>
      <c r="S3" s="167">
        <v>143187</v>
      </c>
      <c r="T3" s="167">
        <v>0</v>
      </c>
      <c r="U3" s="167">
        <v>106447</v>
      </c>
      <c r="V3" s="167">
        <v>0</v>
      </c>
      <c r="W3" s="167">
        <v>25828</v>
      </c>
      <c r="X3" s="167">
        <v>0</v>
      </c>
      <c r="Y3" s="167">
        <v>0</v>
      </c>
      <c r="Z3" s="167">
        <v>109219</v>
      </c>
      <c r="AA3" s="167">
        <v>0</v>
      </c>
      <c r="AB3" s="167">
        <v>25439</v>
      </c>
      <c r="AC3" s="167">
        <v>2921937</v>
      </c>
      <c r="AD3" s="167">
        <v>0</v>
      </c>
      <c r="AE3" s="167">
        <v>0</v>
      </c>
      <c r="AF3" s="167">
        <v>0</v>
      </c>
      <c r="AG3" s="167">
        <v>0</v>
      </c>
      <c r="AH3" s="167">
        <v>0</v>
      </c>
      <c r="AI3" s="167">
        <v>0</v>
      </c>
      <c r="AJ3" s="167">
        <v>0</v>
      </c>
      <c r="AK3" s="167">
        <v>0</v>
      </c>
      <c r="AL3" s="167">
        <v>0</v>
      </c>
      <c r="AM3" s="167">
        <v>0</v>
      </c>
      <c r="AN3" s="167">
        <v>0</v>
      </c>
      <c r="AO3" s="167">
        <v>18780</v>
      </c>
      <c r="AP3" s="167">
        <v>0</v>
      </c>
      <c r="AQ3" s="167">
        <v>110226</v>
      </c>
      <c r="AR3" s="167">
        <v>0</v>
      </c>
      <c r="AS3" s="167">
        <v>513</v>
      </c>
      <c r="AT3" s="167">
        <v>0</v>
      </c>
      <c r="AU3" s="167">
        <v>30722</v>
      </c>
      <c r="AV3" s="167">
        <v>0</v>
      </c>
      <c r="AW3" s="167">
        <v>0</v>
      </c>
      <c r="AX3" s="167">
        <v>160241</v>
      </c>
      <c r="AY3" s="167">
        <v>566923</v>
      </c>
      <c r="AZ3" s="167">
        <v>0</v>
      </c>
      <c r="BA3" s="167">
        <v>14772</v>
      </c>
      <c r="BB3" s="167">
        <v>114435</v>
      </c>
      <c r="BC3" s="167">
        <v>7506</v>
      </c>
      <c r="BD3" s="167">
        <v>193589</v>
      </c>
      <c r="BE3" s="167">
        <v>145790</v>
      </c>
      <c r="BF3" s="167">
        <v>0</v>
      </c>
      <c r="BG3" s="167">
        <v>1043015</v>
      </c>
      <c r="BH3" s="167">
        <v>4125193</v>
      </c>
      <c r="BI3" s="167">
        <v>0</v>
      </c>
      <c r="BJ3" s="167">
        <v>0</v>
      </c>
      <c r="BK3" s="167">
        <v>0</v>
      </c>
      <c r="BL3" s="167">
        <v>0</v>
      </c>
      <c r="BM3" s="167">
        <v>0</v>
      </c>
      <c r="BN3" s="167">
        <v>0</v>
      </c>
      <c r="BO3" s="167">
        <v>0</v>
      </c>
      <c r="BP3" s="167">
        <v>0</v>
      </c>
      <c r="BQ3" s="167">
        <v>0</v>
      </c>
      <c r="BR3" s="167">
        <v>0</v>
      </c>
      <c r="BS3" s="167">
        <v>0</v>
      </c>
      <c r="BT3" s="167">
        <v>0</v>
      </c>
      <c r="BU3" s="167">
        <v>0</v>
      </c>
      <c r="BV3" s="167">
        <v>0</v>
      </c>
      <c r="BW3" s="167">
        <v>38032</v>
      </c>
      <c r="BX3" s="167">
        <v>0</v>
      </c>
      <c r="BY3" s="167">
        <v>0</v>
      </c>
      <c r="BZ3" s="167">
        <v>6026</v>
      </c>
      <c r="CA3" s="167">
        <v>12030</v>
      </c>
      <c r="CB3" s="167">
        <v>0</v>
      </c>
      <c r="CC3" s="167">
        <v>0</v>
      </c>
      <c r="CD3" s="167">
        <v>98364</v>
      </c>
      <c r="CE3" s="167">
        <v>0</v>
      </c>
      <c r="CF3" s="167">
        <v>0</v>
      </c>
      <c r="CG3" s="167">
        <v>0</v>
      </c>
      <c r="CH3" s="167">
        <v>0</v>
      </c>
      <c r="CI3" s="167">
        <v>0</v>
      </c>
      <c r="CJ3" s="167">
        <v>0</v>
      </c>
      <c r="CK3" s="167">
        <v>0</v>
      </c>
      <c r="CL3" s="167">
        <v>8960</v>
      </c>
      <c r="CM3" s="167">
        <v>163412</v>
      </c>
      <c r="CN3" s="167">
        <v>4288605</v>
      </c>
      <c r="CO3" s="167">
        <v>0</v>
      </c>
      <c r="CP3" s="167">
        <v>0</v>
      </c>
      <c r="CQ3" s="167">
        <v>2343357</v>
      </c>
      <c r="CR3" s="167">
        <v>0</v>
      </c>
      <c r="CS3" s="167">
        <v>0</v>
      </c>
      <c r="CT3" s="167">
        <v>0</v>
      </c>
      <c r="CU3" s="167">
        <v>0</v>
      </c>
      <c r="CV3" s="167">
        <v>0</v>
      </c>
      <c r="CW3" s="167">
        <v>185536</v>
      </c>
      <c r="CX3" s="167">
        <v>150441</v>
      </c>
      <c r="CY3" s="167">
        <v>23957</v>
      </c>
      <c r="CZ3" s="167">
        <v>0</v>
      </c>
      <c r="DA3" s="167">
        <v>0</v>
      </c>
      <c r="DB3" s="167">
        <v>3861</v>
      </c>
      <c r="DC3" s="167">
        <v>0</v>
      </c>
      <c r="DD3" s="167">
        <v>0</v>
      </c>
      <c r="DE3" s="167">
        <v>0</v>
      </c>
      <c r="DF3" s="167">
        <v>0</v>
      </c>
      <c r="DG3" s="167">
        <v>3161</v>
      </c>
      <c r="DH3" s="167">
        <v>0</v>
      </c>
      <c r="DI3" s="167">
        <v>18653991</v>
      </c>
      <c r="DJ3" s="167">
        <v>21364304</v>
      </c>
      <c r="DK3" s="167">
        <v>0</v>
      </c>
      <c r="DL3" s="167">
        <v>0</v>
      </c>
      <c r="DM3" s="167">
        <v>0</v>
      </c>
      <c r="DN3" s="167">
        <v>0</v>
      </c>
      <c r="DO3" s="167">
        <v>0</v>
      </c>
      <c r="DP3" s="167">
        <v>0</v>
      </c>
      <c r="DQ3" s="167">
        <v>0</v>
      </c>
      <c r="DR3" s="167">
        <v>65173</v>
      </c>
      <c r="DS3" s="167">
        <v>0</v>
      </c>
      <c r="DT3" s="167">
        <v>0</v>
      </c>
      <c r="DU3" s="167">
        <v>0</v>
      </c>
      <c r="DV3" s="167">
        <v>0</v>
      </c>
      <c r="DW3" s="167">
        <v>0</v>
      </c>
      <c r="DX3" s="167">
        <v>0</v>
      </c>
      <c r="DY3" s="167">
        <v>0</v>
      </c>
      <c r="DZ3" s="167">
        <v>0</v>
      </c>
      <c r="EA3" s="167">
        <v>0</v>
      </c>
      <c r="EB3" s="167">
        <v>227463</v>
      </c>
      <c r="EC3" s="167">
        <v>292636</v>
      </c>
      <c r="ED3" s="167">
        <v>25945545</v>
      </c>
    </row>
    <row r="4" spans="1:134" ht="13.8" x14ac:dyDescent="0.25">
      <c r="A4" s="164" t="s">
        <v>134</v>
      </c>
      <c r="B4" s="164" t="s">
        <v>133</v>
      </c>
      <c r="C4" s="152">
        <v>45838</v>
      </c>
      <c r="D4" s="167">
        <v>442106</v>
      </c>
      <c r="E4" s="167">
        <v>1118274</v>
      </c>
      <c r="F4" s="167">
        <v>0</v>
      </c>
      <c r="G4" s="167">
        <v>113589</v>
      </c>
      <c r="H4" s="167">
        <v>207496</v>
      </c>
      <c r="I4" s="167">
        <v>16558</v>
      </c>
      <c r="J4" s="167">
        <v>183181</v>
      </c>
      <c r="K4" s="167">
        <v>0</v>
      </c>
      <c r="L4" s="167">
        <v>33388</v>
      </c>
      <c r="M4" s="167">
        <v>57086</v>
      </c>
      <c r="N4" s="167">
        <v>67716</v>
      </c>
      <c r="O4" s="167">
        <v>20103</v>
      </c>
      <c r="P4" s="167">
        <v>195173</v>
      </c>
      <c r="Q4" s="167">
        <v>0</v>
      </c>
      <c r="R4" s="167">
        <v>49032</v>
      </c>
      <c r="S4" s="167">
        <v>146327</v>
      </c>
      <c r="T4" s="167">
        <v>0</v>
      </c>
      <c r="U4" s="167">
        <v>106447</v>
      </c>
      <c r="V4" s="167">
        <v>0</v>
      </c>
      <c r="W4" s="167">
        <v>25828</v>
      </c>
      <c r="X4" s="167">
        <v>0</v>
      </c>
      <c r="Y4" s="167">
        <v>0</v>
      </c>
      <c r="Z4" s="167">
        <v>86587</v>
      </c>
      <c r="AA4" s="167">
        <v>0</v>
      </c>
      <c r="AB4" s="167">
        <v>25439</v>
      </c>
      <c r="AC4" s="167">
        <v>2894330</v>
      </c>
      <c r="AD4" s="167">
        <v>0</v>
      </c>
      <c r="AE4" s="167">
        <v>0</v>
      </c>
      <c r="AF4" s="167">
        <v>0</v>
      </c>
      <c r="AG4" s="167">
        <v>0</v>
      </c>
      <c r="AH4" s="167">
        <v>0</v>
      </c>
      <c r="AI4" s="167">
        <v>0</v>
      </c>
      <c r="AJ4" s="167">
        <v>0</v>
      </c>
      <c r="AK4" s="167">
        <v>0</v>
      </c>
      <c r="AL4" s="167">
        <v>0</v>
      </c>
      <c r="AM4" s="167">
        <v>0</v>
      </c>
      <c r="AN4" s="167">
        <v>0</v>
      </c>
      <c r="AO4" s="167">
        <v>18073</v>
      </c>
      <c r="AP4" s="167">
        <v>0</v>
      </c>
      <c r="AQ4" s="167">
        <v>26096</v>
      </c>
      <c r="AR4" s="167">
        <v>0</v>
      </c>
      <c r="AS4" s="167">
        <v>0</v>
      </c>
      <c r="AT4" s="167">
        <v>0</v>
      </c>
      <c r="AU4" s="167">
        <v>12661</v>
      </c>
      <c r="AV4" s="167">
        <v>0</v>
      </c>
      <c r="AW4" s="167">
        <v>0</v>
      </c>
      <c r="AX4" s="167">
        <v>56830</v>
      </c>
      <c r="AY4" s="167">
        <v>566923</v>
      </c>
      <c r="AZ4" s="167">
        <v>0</v>
      </c>
      <c r="BA4" s="167">
        <v>0</v>
      </c>
      <c r="BB4" s="167">
        <v>28221</v>
      </c>
      <c r="BC4" s="167">
        <v>7506</v>
      </c>
      <c r="BD4" s="167">
        <v>193589</v>
      </c>
      <c r="BE4" s="167">
        <v>67927</v>
      </c>
      <c r="BF4" s="167">
        <v>0</v>
      </c>
      <c r="BG4" s="167">
        <v>864166</v>
      </c>
      <c r="BH4" s="167">
        <v>3815326</v>
      </c>
      <c r="BI4" s="167">
        <v>0</v>
      </c>
      <c r="BJ4" s="167">
        <v>0</v>
      </c>
      <c r="BK4" s="167">
        <v>0</v>
      </c>
      <c r="BL4" s="167">
        <v>0</v>
      </c>
      <c r="BM4" s="167">
        <v>0</v>
      </c>
      <c r="BN4" s="167">
        <v>0</v>
      </c>
      <c r="BO4" s="167">
        <v>0</v>
      </c>
      <c r="BP4" s="167">
        <v>0</v>
      </c>
      <c r="BQ4" s="167">
        <v>0</v>
      </c>
      <c r="BR4" s="167">
        <v>0</v>
      </c>
      <c r="BS4" s="167">
        <v>0</v>
      </c>
      <c r="BT4" s="167">
        <v>0</v>
      </c>
      <c r="BU4" s="167">
        <v>0</v>
      </c>
      <c r="BV4" s="167">
        <v>0</v>
      </c>
      <c r="BW4" s="167">
        <v>30020</v>
      </c>
      <c r="BX4" s="167">
        <v>0</v>
      </c>
      <c r="BY4" s="167">
        <v>0</v>
      </c>
      <c r="BZ4" s="167">
        <v>4661</v>
      </c>
      <c r="CA4" s="167">
        <v>0</v>
      </c>
      <c r="CB4" s="167">
        <v>0</v>
      </c>
      <c r="CC4" s="167">
        <v>0</v>
      </c>
      <c r="CD4" s="167">
        <v>35307</v>
      </c>
      <c r="CE4" s="167">
        <v>0</v>
      </c>
      <c r="CF4" s="167">
        <v>0</v>
      </c>
      <c r="CG4" s="167">
        <v>0</v>
      </c>
      <c r="CH4" s="167">
        <v>0</v>
      </c>
      <c r="CI4" s="167">
        <v>0</v>
      </c>
      <c r="CJ4" s="167">
        <v>0</v>
      </c>
      <c r="CK4" s="167">
        <v>0</v>
      </c>
      <c r="CL4" s="167">
        <v>8923</v>
      </c>
      <c r="CM4" s="167">
        <v>78911</v>
      </c>
      <c r="CN4" s="167">
        <v>3894237</v>
      </c>
      <c r="CO4" s="167">
        <v>0</v>
      </c>
      <c r="CP4" s="167">
        <v>0</v>
      </c>
      <c r="CQ4" s="167">
        <v>742427</v>
      </c>
      <c r="CR4" s="167">
        <v>0</v>
      </c>
      <c r="CS4" s="167">
        <v>0</v>
      </c>
      <c r="CT4" s="167">
        <v>0</v>
      </c>
      <c r="CU4" s="167">
        <v>0</v>
      </c>
      <c r="CV4" s="167">
        <v>0</v>
      </c>
      <c r="CW4" s="167">
        <v>58870</v>
      </c>
      <c r="CX4" s="167">
        <v>61843</v>
      </c>
      <c r="CY4" s="167">
        <v>7584</v>
      </c>
      <c r="CZ4" s="167">
        <v>0</v>
      </c>
      <c r="DA4" s="167">
        <v>0</v>
      </c>
      <c r="DB4" s="167">
        <v>4844</v>
      </c>
      <c r="DC4" s="167">
        <v>0</v>
      </c>
      <c r="DD4" s="167">
        <v>0</v>
      </c>
      <c r="DE4" s="167">
        <v>0</v>
      </c>
      <c r="DF4" s="167">
        <v>0</v>
      </c>
      <c r="DG4" s="167">
        <v>1973</v>
      </c>
      <c r="DH4" s="167">
        <v>0</v>
      </c>
      <c r="DI4" s="167">
        <v>21092755</v>
      </c>
      <c r="DJ4" s="167">
        <v>21970296</v>
      </c>
      <c r="DK4" s="167">
        <v>0</v>
      </c>
      <c r="DL4" s="167">
        <v>0</v>
      </c>
      <c r="DM4" s="167">
        <v>0</v>
      </c>
      <c r="DN4" s="167">
        <v>0</v>
      </c>
      <c r="DO4" s="167">
        <v>0</v>
      </c>
      <c r="DP4" s="167">
        <v>0</v>
      </c>
      <c r="DQ4" s="167">
        <v>0</v>
      </c>
      <c r="DR4" s="167">
        <v>10498</v>
      </c>
      <c r="DS4" s="167">
        <v>0</v>
      </c>
      <c r="DT4" s="167">
        <v>0</v>
      </c>
      <c r="DU4" s="167">
        <v>0</v>
      </c>
      <c r="DV4" s="167">
        <v>0</v>
      </c>
      <c r="DW4" s="167">
        <v>0</v>
      </c>
      <c r="DX4" s="167">
        <v>0</v>
      </c>
      <c r="DY4" s="167">
        <v>0</v>
      </c>
      <c r="DZ4" s="167">
        <v>0</v>
      </c>
      <c r="EA4" s="167">
        <v>0</v>
      </c>
      <c r="EB4" s="167">
        <v>70514</v>
      </c>
      <c r="EC4" s="167">
        <v>81012</v>
      </c>
      <c r="ED4" s="167">
        <v>25945545</v>
      </c>
    </row>
    <row r="5" spans="1:134" ht="13.8" x14ac:dyDescent="0.25">
      <c r="A5" s="164" t="s">
        <v>135</v>
      </c>
      <c r="B5" s="164" t="s">
        <v>136</v>
      </c>
      <c r="C5" s="152">
        <v>45838</v>
      </c>
      <c r="D5" s="167">
        <v>77594</v>
      </c>
      <c r="E5" s="167">
        <v>239845</v>
      </c>
      <c r="F5" s="167">
        <v>0</v>
      </c>
      <c r="G5" s="167">
        <v>21635</v>
      </c>
      <c r="H5" s="167">
        <v>32730</v>
      </c>
      <c r="I5" s="167">
        <v>15767</v>
      </c>
      <c r="J5" s="167">
        <v>0</v>
      </c>
      <c r="K5" s="167">
        <v>176</v>
      </c>
      <c r="L5" s="167">
        <v>4307</v>
      </c>
      <c r="M5" s="167">
        <v>6403</v>
      </c>
      <c r="N5" s="167">
        <v>100941</v>
      </c>
      <c r="O5" s="167">
        <v>0</v>
      </c>
      <c r="P5" s="167">
        <v>1310289</v>
      </c>
      <c r="Q5" s="167">
        <v>0</v>
      </c>
      <c r="R5" s="167">
        <v>0</v>
      </c>
      <c r="S5" s="167">
        <v>41679</v>
      </c>
      <c r="T5" s="167">
        <v>0</v>
      </c>
      <c r="U5" s="167">
        <v>11855</v>
      </c>
      <c r="V5" s="167">
        <v>0</v>
      </c>
      <c r="W5" s="167">
        <v>0</v>
      </c>
      <c r="X5" s="167">
        <v>0</v>
      </c>
      <c r="Y5" s="167">
        <v>0</v>
      </c>
      <c r="Z5" s="167">
        <v>2686</v>
      </c>
      <c r="AA5" s="167">
        <v>0</v>
      </c>
      <c r="AB5" s="167">
        <v>0</v>
      </c>
      <c r="AC5" s="167">
        <v>1865907</v>
      </c>
      <c r="AD5" s="167">
        <v>0</v>
      </c>
      <c r="AE5" s="167">
        <v>0</v>
      </c>
      <c r="AF5" s="167">
        <v>0</v>
      </c>
      <c r="AG5" s="167">
        <v>0</v>
      </c>
      <c r="AH5" s="167">
        <v>0</v>
      </c>
      <c r="AI5" s="167">
        <v>0</v>
      </c>
      <c r="AJ5" s="167">
        <v>0</v>
      </c>
      <c r="AK5" s="167">
        <v>0</v>
      </c>
      <c r="AL5" s="167">
        <v>0</v>
      </c>
      <c r="AM5" s="167">
        <v>0</v>
      </c>
      <c r="AN5" s="167">
        <v>0</v>
      </c>
      <c r="AO5" s="167">
        <v>0</v>
      </c>
      <c r="AP5" s="167">
        <v>49338</v>
      </c>
      <c r="AQ5" s="167">
        <v>114982</v>
      </c>
      <c r="AR5" s="167">
        <v>0</v>
      </c>
      <c r="AS5" s="167">
        <v>0</v>
      </c>
      <c r="AT5" s="167">
        <v>0</v>
      </c>
      <c r="AU5" s="167">
        <v>23646</v>
      </c>
      <c r="AV5" s="167">
        <v>25516</v>
      </c>
      <c r="AW5" s="167">
        <v>0</v>
      </c>
      <c r="AX5" s="167">
        <v>213482</v>
      </c>
      <c r="AY5" s="167">
        <v>374498</v>
      </c>
      <c r="AZ5" s="167">
        <v>0</v>
      </c>
      <c r="BA5" s="167">
        <v>0</v>
      </c>
      <c r="BB5" s="167">
        <v>663</v>
      </c>
      <c r="BC5" s="167">
        <v>88325</v>
      </c>
      <c r="BD5" s="167">
        <v>56136</v>
      </c>
      <c r="BE5" s="167">
        <v>301972</v>
      </c>
      <c r="BF5" s="167">
        <v>0</v>
      </c>
      <c r="BG5" s="167">
        <v>821594</v>
      </c>
      <c r="BH5" s="167">
        <v>2900983</v>
      </c>
      <c r="BI5" s="167">
        <v>0</v>
      </c>
      <c r="BJ5" s="167">
        <v>0</v>
      </c>
      <c r="BK5" s="167">
        <v>0</v>
      </c>
      <c r="BL5" s="167">
        <v>0</v>
      </c>
      <c r="BM5" s="167">
        <v>0</v>
      </c>
      <c r="BN5" s="167">
        <v>59999</v>
      </c>
      <c r="BO5" s="167">
        <v>0</v>
      </c>
      <c r="BP5" s="167">
        <v>0</v>
      </c>
      <c r="BQ5" s="167">
        <v>4011</v>
      </c>
      <c r="BR5" s="167">
        <v>10401</v>
      </c>
      <c r="BS5" s="167">
        <v>0</v>
      </c>
      <c r="BT5" s="167">
        <v>0</v>
      </c>
      <c r="BU5" s="167">
        <v>0</v>
      </c>
      <c r="BV5" s="167">
        <v>0</v>
      </c>
      <c r="BW5" s="167">
        <v>338330</v>
      </c>
      <c r="BX5" s="167">
        <v>41447</v>
      </c>
      <c r="BY5" s="167">
        <v>10706</v>
      </c>
      <c r="BZ5" s="167">
        <v>186772</v>
      </c>
      <c r="CA5" s="167">
        <v>0</v>
      </c>
      <c r="CB5" s="167">
        <v>0</v>
      </c>
      <c r="CC5" s="167">
        <v>0</v>
      </c>
      <c r="CD5" s="167">
        <v>0</v>
      </c>
      <c r="CE5" s="167">
        <v>857</v>
      </c>
      <c r="CF5" s="167">
        <v>0</v>
      </c>
      <c r="CG5" s="167">
        <v>0</v>
      </c>
      <c r="CH5" s="167">
        <v>0</v>
      </c>
      <c r="CI5" s="167">
        <v>0</v>
      </c>
      <c r="CJ5" s="167">
        <v>150</v>
      </c>
      <c r="CK5" s="167">
        <v>1401</v>
      </c>
      <c r="CL5" s="167">
        <v>0</v>
      </c>
      <c r="CM5" s="167">
        <v>654074</v>
      </c>
      <c r="CN5" s="167">
        <v>3555057</v>
      </c>
      <c r="CO5" s="167">
        <v>893561</v>
      </c>
      <c r="CP5" s="167">
        <v>155717</v>
      </c>
      <c r="CQ5" s="167">
        <v>1829115</v>
      </c>
      <c r="CR5" s="167">
        <v>0</v>
      </c>
      <c r="CS5" s="167">
        <v>0</v>
      </c>
      <c r="CT5" s="167">
        <v>0</v>
      </c>
      <c r="CU5" s="167">
        <v>2841347</v>
      </c>
      <c r="CV5" s="167">
        <v>0</v>
      </c>
      <c r="CW5" s="167">
        <v>425375</v>
      </c>
      <c r="CX5" s="167">
        <v>464898</v>
      </c>
      <c r="CY5" s="167">
        <v>154498</v>
      </c>
      <c r="CZ5" s="167">
        <v>0</v>
      </c>
      <c r="DA5" s="167">
        <v>3964</v>
      </c>
      <c r="DB5" s="167">
        <v>30209</v>
      </c>
      <c r="DC5" s="167">
        <v>0</v>
      </c>
      <c r="DD5" s="167">
        <v>10156</v>
      </c>
      <c r="DE5" s="167">
        <v>0</v>
      </c>
      <c r="DF5" s="167">
        <v>0</v>
      </c>
      <c r="DG5" s="167">
        <v>0</v>
      </c>
      <c r="DH5" s="167">
        <v>0</v>
      </c>
      <c r="DI5" s="167">
        <v>0</v>
      </c>
      <c r="DJ5" s="167">
        <v>6808840</v>
      </c>
      <c r="DK5" s="167">
        <v>0</v>
      </c>
      <c r="DL5" s="167">
        <v>0</v>
      </c>
      <c r="DM5" s="167">
        <v>0</v>
      </c>
      <c r="DN5" s="167">
        <v>0</v>
      </c>
      <c r="DO5" s="167">
        <v>0</v>
      </c>
      <c r="DP5" s="167">
        <v>0</v>
      </c>
      <c r="DQ5" s="167">
        <v>97887</v>
      </c>
      <c r="DR5" s="167">
        <v>17625</v>
      </c>
      <c r="DS5" s="167">
        <v>0</v>
      </c>
      <c r="DT5" s="167">
        <v>0</v>
      </c>
      <c r="DU5" s="167">
        <v>0</v>
      </c>
      <c r="DV5" s="167">
        <v>0</v>
      </c>
      <c r="DW5" s="167">
        <v>0</v>
      </c>
      <c r="DX5" s="167">
        <v>0</v>
      </c>
      <c r="DY5" s="167">
        <v>0</v>
      </c>
      <c r="DZ5" s="167">
        <v>0</v>
      </c>
      <c r="EA5" s="167">
        <v>0</v>
      </c>
      <c r="EB5" s="167">
        <v>0</v>
      </c>
      <c r="EC5" s="167">
        <v>115512</v>
      </c>
      <c r="ED5" s="167">
        <v>10479409</v>
      </c>
    </row>
    <row r="6" spans="1:134" ht="13.8" x14ac:dyDescent="0.25">
      <c r="A6" s="164" t="s">
        <v>137</v>
      </c>
      <c r="B6" s="164" t="s">
        <v>138</v>
      </c>
      <c r="C6" s="152">
        <v>45838</v>
      </c>
      <c r="D6" s="167">
        <v>338262</v>
      </c>
      <c r="E6" s="167">
        <v>811508</v>
      </c>
      <c r="F6" s="167">
        <v>0</v>
      </c>
      <c r="G6" s="167">
        <v>84961</v>
      </c>
      <c r="H6" s="167">
        <v>143164</v>
      </c>
      <c r="I6" s="167">
        <v>8641</v>
      </c>
      <c r="J6" s="167">
        <v>0</v>
      </c>
      <c r="K6" s="167">
        <v>344</v>
      </c>
      <c r="L6" s="167">
        <v>68064</v>
      </c>
      <c r="M6" s="167">
        <v>43003</v>
      </c>
      <c r="N6" s="167">
        <v>94970</v>
      </c>
      <c r="O6" s="167">
        <v>56806</v>
      </c>
      <c r="P6" s="167">
        <v>0</v>
      </c>
      <c r="Q6" s="167">
        <v>0</v>
      </c>
      <c r="R6" s="167">
        <v>15310</v>
      </c>
      <c r="S6" s="167">
        <v>18317</v>
      </c>
      <c r="T6" s="167">
        <v>2027</v>
      </c>
      <c r="U6" s="167">
        <v>195797</v>
      </c>
      <c r="V6" s="167">
        <v>0</v>
      </c>
      <c r="W6" s="167">
        <v>66900</v>
      </c>
      <c r="X6" s="167">
        <v>64462</v>
      </c>
      <c r="Y6" s="167">
        <v>88448</v>
      </c>
      <c r="Z6" s="167">
        <v>345195</v>
      </c>
      <c r="AA6" s="167">
        <v>0</v>
      </c>
      <c r="AB6" s="167">
        <v>13705</v>
      </c>
      <c r="AC6" s="167">
        <v>2459884</v>
      </c>
      <c r="AD6" s="167">
        <v>0</v>
      </c>
      <c r="AE6" s="167">
        <v>0</v>
      </c>
      <c r="AF6" s="167">
        <v>192039</v>
      </c>
      <c r="AG6" s="167">
        <v>0</v>
      </c>
      <c r="AH6" s="167">
        <v>14190</v>
      </c>
      <c r="AI6" s="167">
        <v>23912</v>
      </c>
      <c r="AJ6" s="167">
        <v>1443</v>
      </c>
      <c r="AK6" s="167">
        <v>0</v>
      </c>
      <c r="AL6" s="167">
        <v>57</v>
      </c>
      <c r="AM6" s="167">
        <v>0</v>
      </c>
      <c r="AN6" s="167">
        <v>0</v>
      </c>
      <c r="AO6" s="167">
        <v>188901</v>
      </c>
      <c r="AP6" s="167">
        <v>108963</v>
      </c>
      <c r="AQ6" s="167">
        <v>329372</v>
      </c>
      <c r="AR6" s="167">
        <v>0</v>
      </c>
      <c r="AS6" s="167">
        <v>58675</v>
      </c>
      <c r="AT6" s="167">
        <v>0</v>
      </c>
      <c r="AU6" s="167">
        <v>83193</v>
      </c>
      <c r="AV6" s="167">
        <v>0</v>
      </c>
      <c r="AW6" s="167">
        <v>275670</v>
      </c>
      <c r="AX6" s="167">
        <v>1276415</v>
      </c>
      <c r="AY6" s="167">
        <v>312800</v>
      </c>
      <c r="AZ6" s="167">
        <v>0</v>
      </c>
      <c r="BA6" s="167">
        <v>10550</v>
      </c>
      <c r="BB6" s="167">
        <v>73350</v>
      </c>
      <c r="BC6" s="167">
        <v>51920</v>
      </c>
      <c r="BD6" s="167">
        <v>78838</v>
      </c>
      <c r="BE6" s="167">
        <v>169824</v>
      </c>
      <c r="BF6" s="167">
        <v>0</v>
      </c>
      <c r="BG6" s="167">
        <v>697282</v>
      </c>
      <c r="BH6" s="167">
        <v>4433581</v>
      </c>
      <c r="BI6" s="167">
        <v>0</v>
      </c>
      <c r="BJ6" s="167">
        <v>0</v>
      </c>
      <c r="BK6" s="167">
        <v>0</v>
      </c>
      <c r="BL6" s="167">
        <v>0</v>
      </c>
      <c r="BM6" s="167">
        <v>0</v>
      </c>
      <c r="BN6" s="167">
        <v>0</v>
      </c>
      <c r="BO6" s="167">
        <v>333737</v>
      </c>
      <c r="BP6" s="167">
        <v>0</v>
      </c>
      <c r="BQ6" s="167">
        <v>36799</v>
      </c>
      <c r="BR6" s="167">
        <v>62009</v>
      </c>
      <c r="BS6" s="167">
        <v>3743</v>
      </c>
      <c r="BT6" s="167">
        <v>0</v>
      </c>
      <c r="BU6" s="167">
        <v>149</v>
      </c>
      <c r="BV6" s="167">
        <v>0</v>
      </c>
      <c r="BW6" s="167">
        <v>133057</v>
      </c>
      <c r="BX6" s="167">
        <v>0</v>
      </c>
      <c r="BY6" s="167">
        <v>0</v>
      </c>
      <c r="BZ6" s="167">
        <v>0</v>
      </c>
      <c r="CA6" s="167">
        <v>40863</v>
      </c>
      <c r="CB6" s="167">
        <v>0</v>
      </c>
      <c r="CC6" s="167">
        <v>0</v>
      </c>
      <c r="CD6" s="167">
        <v>536483</v>
      </c>
      <c r="CE6" s="167">
        <v>0</v>
      </c>
      <c r="CF6" s="167">
        <v>0</v>
      </c>
      <c r="CG6" s="167">
        <v>0</v>
      </c>
      <c r="CH6" s="167">
        <v>0</v>
      </c>
      <c r="CI6" s="167">
        <v>0</v>
      </c>
      <c r="CJ6" s="167">
        <v>0</v>
      </c>
      <c r="CK6" s="167">
        <v>0</v>
      </c>
      <c r="CL6" s="167">
        <v>164265</v>
      </c>
      <c r="CM6" s="167">
        <v>1311105</v>
      </c>
      <c r="CN6" s="167">
        <v>5744686</v>
      </c>
      <c r="CO6" s="167">
        <v>1684696</v>
      </c>
      <c r="CP6" s="167">
        <v>0</v>
      </c>
      <c r="CQ6" s="167">
        <v>9927601</v>
      </c>
      <c r="CR6" s="167">
        <v>0</v>
      </c>
      <c r="CS6" s="167">
        <v>0</v>
      </c>
      <c r="CT6" s="167">
        <v>0</v>
      </c>
      <c r="CU6" s="167">
        <v>0</v>
      </c>
      <c r="CV6" s="167">
        <v>0</v>
      </c>
      <c r="CW6" s="167">
        <v>858076</v>
      </c>
      <c r="CX6" s="167">
        <v>1445913</v>
      </c>
      <c r="CY6" s="167">
        <v>87275</v>
      </c>
      <c r="CZ6" s="167">
        <v>0</v>
      </c>
      <c r="DA6" s="167">
        <v>3472</v>
      </c>
      <c r="DB6" s="167">
        <v>42202</v>
      </c>
      <c r="DC6" s="167">
        <v>0</v>
      </c>
      <c r="DD6" s="167">
        <v>0</v>
      </c>
      <c r="DE6" s="167">
        <v>0</v>
      </c>
      <c r="DF6" s="167">
        <v>0</v>
      </c>
      <c r="DG6" s="167">
        <v>166122</v>
      </c>
      <c r="DH6" s="167">
        <v>0</v>
      </c>
      <c r="DI6" s="167">
        <v>0</v>
      </c>
      <c r="DJ6" s="167">
        <v>14215357</v>
      </c>
      <c r="DK6" s="167">
        <v>0</v>
      </c>
      <c r="DL6" s="167">
        <v>1276</v>
      </c>
      <c r="DM6" s="167">
        <v>0</v>
      </c>
      <c r="DN6" s="167">
        <v>0</v>
      </c>
      <c r="DO6" s="167">
        <v>500</v>
      </c>
      <c r="DP6" s="167">
        <v>0</v>
      </c>
      <c r="DQ6" s="167">
        <v>7685</v>
      </c>
      <c r="DR6" s="167">
        <v>47104</v>
      </c>
      <c r="DS6" s="167">
        <v>747</v>
      </c>
      <c r="DT6" s="167">
        <v>0</v>
      </c>
      <c r="DU6" s="167">
        <v>0</v>
      </c>
      <c r="DV6" s="167">
        <v>0</v>
      </c>
      <c r="DW6" s="167">
        <v>0</v>
      </c>
      <c r="DX6" s="167">
        <v>0</v>
      </c>
      <c r="DY6" s="167">
        <v>2221</v>
      </c>
      <c r="DZ6" s="167">
        <v>798439</v>
      </c>
      <c r="EA6" s="167">
        <v>650</v>
      </c>
      <c r="EB6" s="167">
        <v>0</v>
      </c>
      <c r="EC6" s="167">
        <v>858622</v>
      </c>
      <c r="ED6" s="167">
        <v>20818665</v>
      </c>
    </row>
    <row r="7" spans="1:134" ht="13.8" x14ac:dyDescent="0.25">
      <c r="A7" s="164" t="s">
        <v>139</v>
      </c>
      <c r="B7" s="164" t="s">
        <v>138</v>
      </c>
      <c r="C7" s="152">
        <v>45838</v>
      </c>
      <c r="D7" s="167">
        <v>338262</v>
      </c>
      <c r="E7" s="167">
        <v>811508</v>
      </c>
      <c r="F7" s="167">
        <v>0</v>
      </c>
      <c r="G7" s="167">
        <v>84961</v>
      </c>
      <c r="H7" s="167">
        <v>143164</v>
      </c>
      <c r="I7" s="167">
        <v>8641</v>
      </c>
      <c r="J7" s="167">
        <v>0</v>
      </c>
      <c r="K7" s="167">
        <v>344</v>
      </c>
      <c r="L7" s="167">
        <v>68064</v>
      </c>
      <c r="M7" s="167">
        <v>43003</v>
      </c>
      <c r="N7" s="167">
        <v>94970</v>
      </c>
      <c r="O7" s="167">
        <v>56806</v>
      </c>
      <c r="P7" s="167">
        <v>0</v>
      </c>
      <c r="Q7" s="167">
        <v>0</v>
      </c>
      <c r="R7" s="167">
        <v>15310</v>
      </c>
      <c r="S7" s="167">
        <v>18317</v>
      </c>
      <c r="T7" s="167">
        <v>2027</v>
      </c>
      <c r="U7" s="167">
        <v>195797</v>
      </c>
      <c r="V7" s="167">
        <v>0</v>
      </c>
      <c r="W7" s="167">
        <v>66900</v>
      </c>
      <c r="X7" s="167">
        <v>64462</v>
      </c>
      <c r="Y7" s="167">
        <v>88448</v>
      </c>
      <c r="Z7" s="167">
        <v>345195</v>
      </c>
      <c r="AA7" s="167">
        <v>0</v>
      </c>
      <c r="AB7" s="167">
        <v>13705</v>
      </c>
      <c r="AC7" s="167">
        <v>2459884</v>
      </c>
      <c r="AD7" s="167">
        <v>0</v>
      </c>
      <c r="AE7" s="167">
        <v>0</v>
      </c>
      <c r="AF7" s="167">
        <v>192039</v>
      </c>
      <c r="AG7" s="167">
        <v>0</v>
      </c>
      <c r="AH7" s="167">
        <v>14190</v>
      </c>
      <c r="AI7" s="167">
        <v>23912</v>
      </c>
      <c r="AJ7" s="167">
        <v>1443</v>
      </c>
      <c r="AK7" s="167">
        <v>0</v>
      </c>
      <c r="AL7" s="167">
        <v>57</v>
      </c>
      <c r="AM7" s="167">
        <v>0</v>
      </c>
      <c r="AN7" s="167">
        <v>0</v>
      </c>
      <c r="AO7" s="167">
        <v>188901</v>
      </c>
      <c r="AP7" s="167">
        <v>108963</v>
      </c>
      <c r="AQ7" s="167">
        <v>329372</v>
      </c>
      <c r="AR7" s="167">
        <v>0</v>
      </c>
      <c r="AS7" s="167">
        <v>58675</v>
      </c>
      <c r="AT7" s="167">
        <v>0</v>
      </c>
      <c r="AU7" s="167">
        <v>83193</v>
      </c>
      <c r="AV7" s="167">
        <v>0</v>
      </c>
      <c r="AW7" s="167">
        <v>275670</v>
      </c>
      <c r="AX7" s="167">
        <v>1276415</v>
      </c>
      <c r="AY7" s="167">
        <v>312800</v>
      </c>
      <c r="AZ7" s="167">
        <v>0</v>
      </c>
      <c r="BA7" s="167">
        <v>10550</v>
      </c>
      <c r="BB7" s="167">
        <v>73350</v>
      </c>
      <c r="BC7" s="167">
        <v>51920</v>
      </c>
      <c r="BD7" s="167">
        <v>78838</v>
      </c>
      <c r="BE7" s="167">
        <v>169824</v>
      </c>
      <c r="BF7" s="167">
        <v>0</v>
      </c>
      <c r="BG7" s="167">
        <v>697282</v>
      </c>
      <c r="BH7" s="167">
        <v>4433581</v>
      </c>
      <c r="BI7" s="167">
        <v>0</v>
      </c>
      <c r="BJ7" s="167">
        <v>0</v>
      </c>
      <c r="BK7" s="167">
        <v>0</v>
      </c>
      <c r="BL7" s="167">
        <v>0</v>
      </c>
      <c r="BM7" s="167">
        <v>0</v>
      </c>
      <c r="BN7" s="167">
        <v>0</v>
      </c>
      <c r="BO7" s="167">
        <v>333737</v>
      </c>
      <c r="BP7" s="167">
        <v>0</v>
      </c>
      <c r="BQ7" s="167">
        <v>36799</v>
      </c>
      <c r="BR7" s="167">
        <v>62009</v>
      </c>
      <c r="BS7" s="167">
        <v>3743</v>
      </c>
      <c r="BT7" s="167">
        <v>0</v>
      </c>
      <c r="BU7" s="167">
        <v>149</v>
      </c>
      <c r="BV7" s="167">
        <v>0</v>
      </c>
      <c r="BW7" s="167">
        <v>133057</v>
      </c>
      <c r="BX7" s="167">
        <v>0</v>
      </c>
      <c r="BY7" s="167">
        <v>0</v>
      </c>
      <c r="BZ7" s="167">
        <v>0</v>
      </c>
      <c r="CA7" s="167">
        <v>40863</v>
      </c>
      <c r="CB7" s="167">
        <v>0</v>
      </c>
      <c r="CC7" s="167">
        <v>0</v>
      </c>
      <c r="CD7" s="167">
        <v>536483</v>
      </c>
      <c r="CE7" s="167">
        <v>0</v>
      </c>
      <c r="CF7" s="167">
        <v>0</v>
      </c>
      <c r="CG7" s="167">
        <v>0</v>
      </c>
      <c r="CH7" s="167">
        <v>0</v>
      </c>
      <c r="CI7" s="167">
        <v>0</v>
      </c>
      <c r="CJ7" s="167">
        <v>0</v>
      </c>
      <c r="CK7" s="167">
        <v>0</v>
      </c>
      <c r="CL7" s="167">
        <v>164265</v>
      </c>
      <c r="CM7" s="167">
        <v>1311105</v>
      </c>
      <c r="CN7" s="167">
        <v>5744686</v>
      </c>
      <c r="CO7" s="167">
        <v>1684696</v>
      </c>
      <c r="CP7" s="167">
        <v>0</v>
      </c>
      <c r="CQ7" s="167">
        <v>9927601</v>
      </c>
      <c r="CR7" s="167">
        <v>0</v>
      </c>
      <c r="CS7" s="167">
        <v>0</v>
      </c>
      <c r="CT7" s="167">
        <v>0</v>
      </c>
      <c r="CU7" s="167">
        <v>0</v>
      </c>
      <c r="CV7" s="167">
        <v>0</v>
      </c>
      <c r="CW7" s="167">
        <v>858076</v>
      </c>
      <c r="CX7" s="167">
        <v>1445913</v>
      </c>
      <c r="CY7" s="167">
        <v>87275</v>
      </c>
      <c r="CZ7" s="167">
        <v>0</v>
      </c>
      <c r="DA7" s="167">
        <v>3472</v>
      </c>
      <c r="DB7" s="167">
        <v>42202</v>
      </c>
      <c r="DC7" s="167">
        <v>0</v>
      </c>
      <c r="DD7" s="167">
        <v>0</v>
      </c>
      <c r="DE7" s="167">
        <v>0</v>
      </c>
      <c r="DF7" s="167">
        <v>0</v>
      </c>
      <c r="DG7" s="167">
        <v>166122</v>
      </c>
      <c r="DH7" s="167">
        <v>0</v>
      </c>
      <c r="DI7" s="167">
        <v>0</v>
      </c>
      <c r="DJ7" s="167">
        <v>14215357</v>
      </c>
      <c r="DK7" s="167">
        <v>0</v>
      </c>
      <c r="DL7" s="167">
        <v>1276</v>
      </c>
      <c r="DM7" s="167">
        <v>0</v>
      </c>
      <c r="DN7" s="167">
        <v>0</v>
      </c>
      <c r="DO7" s="167">
        <v>500</v>
      </c>
      <c r="DP7" s="167">
        <v>0</v>
      </c>
      <c r="DQ7" s="167">
        <v>7685</v>
      </c>
      <c r="DR7" s="167">
        <v>47104</v>
      </c>
      <c r="DS7" s="167">
        <v>747</v>
      </c>
      <c r="DT7" s="167">
        <v>0</v>
      </c>
      <c r="DU7" s="167">
        <v>0</v>
      </c>
      <c r="DV7" s="167">
        <v>0</v>
      </c>
      <c r="DW7" s="167">
        <v>0</v>
      </c>
      <c r="DX7" s="167">
        <v>0</v>
      </c>
      <c r="DY7" s="167">
        <v>2221</v>
      </c>
      <c r="DZ7" s="167">
        <v>798439</v>
      </c>
      <c r="EA7" s="167">
        <v>650</v>
      </c>
      <c r="EB7" s="167">
        <v>0</v>
      </c>
      <c r="EC7" s="167">
        <v>858622</v>
      </c>
      <c r="ED7" s="167">
        <v>20818665</v>
      </c>
    </row>
    <row r="8" spans="1:134" ht="13.8" x14ac:dyDescent="0.25">
      <c r="A8" s="164" t="s">
        <v>140</v>
      </c>
      <c r="B8" s="164" t="s">
        <v>138</v>
      </c>
      <c r="C8" s="152">
        <v>45838</v>
      </c>
      <c r="D8" s="167">
        <v>338262</v>
      </c>
      <c r="E8" s="167">
        <v>811508</v>
      </c>
      <c r="F8" s="167">
        <v>0</v>
      </c>
      <c r="G8" s="167">
        <v>84961</v>
      </c>
      <c r="H8" s="167">
        <v>143164</v>
      </c>
      <c r="I8" s="167">
        <v>8641</v>
      </c>
      <c r="J8" s="167">
        <v>0</v>
      </c>
      <c r="K8" s="167">
        <v>344</v>
      </c>
      <c r="L8" s="167">
        <v>68064</v>
      </c>
      <c r="M8" s="167">
        <v>43003</v>
      </c>
      <c r="N8" s="167">
        <v>94970</v>
      </c>
      <c r="O8" s="167">
        <v>56806</v>
      </c>
      <c r="P8" s="167">
        <v>0</v>
      </c>
      <c r="Q8" s="167">
        <v>0</v>
      </c>
      <c r="R8" s="167">
        <v>15310</v>
      </c>
      <c r="S8" s="167">
        <v>18317</v>
      </c>
      <c r="T8" s="167">
        <v>2027</v>
      </c>
      <c r="U8" s="167">
        <v>195797</v>
      </c>
      <c r="V8" s="167">
        <v>0</v>
      </c>
      <c r="W8" s="167">
        <v>66900</v>
      </c>
      <c r="X8" s="167">
        <v>64462</v>
      </c>
      <c r="Y8" s="167">
        <v>88448</v>
      </c>
      <c r="Z8" s="167">
        <v>345195</v>
      </c>
      <c r="AA8" s="167">
        <v>0</v>
      </c>
      <c r="AB8" s="167">
        <v>13705</v>
      </c>
      <c r="AC8" s="167">
        <v>2459884</v>
      </c>
      <c r="AD8" s="167">
        <v>0</v>
      </c>
      <c r="AE8" s="167">
        <v>0</v>
      </c>
      <c r="AF8" s="167">
        <v>192039</v>
      </c>
      <c r="AG8" s="167">
        <v>0</v>
      </c>
      <c r="AH8" s="167">
        <v>14190</v>
      </c>
      <c r="AI8" s="167">
        <v>23912</v>
      </c>
      <c r="AJ8" s="167">
        <v>1443</v>
      </c>
      <c r="AK8" s="167">
        <v>0</v>
      </c>
      <c r="AL8" s="167">
        <v>57</v>
      </c>
      <c r="AM8" s="167">
        <v>0</v>
      </c>
      <c r="AN8" s="167">
        <v>0</v>
      </c>
      <c r="AO8" s="167">
        <v>188901</v>
      </c>
      <c r="AP8" s="167">
        <v>108963</v>
      </c>
      <c r="AQ8" s="167">
        <v>329372</v>
      </c>
      <c r="AR8" s="167">
        <v>0</v>
      </c>
      <c r="AS8" s="167">
        <v>58675</v>
      </c>
      <c r="AT8" s="167">
        <v>0</v>
      </c>
      <c r="AU8" s="167">
        <v>83193</v>
      </c>
      <c r="AV8" s="167">
        <v>0</v>
      </c>
      <c r="AW8" s="167">
        <v>275670</v>
      </c>
      <c r="AX8" s="167">
        <v>1276415</v>
      </c>
      <c r="AY8" s="167">
        <v>312800</v>
      </c>
      <c r="AZ8" s="167">
        <v>0</v>
      </c>
      <c r="BA8" s="167">
        <v>10550</v>
      </c>
      <c r="BB8" s="167">
        <v>73350</v>
      </c>
      <c r="BC8" s="167">
        <v>51920</v>
      </c>
      <c r="BD8" s="167">
        <v>78838</v>
      </c>
      <c r="BE8" s="167">
        <v>169824</v>
      </c>
      <c r="BF8" s="167">
        <v>0</v>
      </c>
      <c r="BG8" s="167">
        <v>697282</v>
      </c>
      <c r="BH8" s="167">
        <v>4433581</v>
      </c>
      <c r="BI8" s="167">
        <v>0</v>
      </c>
      <c r="BJ8" s="167">
        <v>0</v>
      </c>
      <c r="BK8" s="167">
        <v>0</v>
      </c>
      <c r="BL8" s="167">
        <v>0</v>
      </c>
      <c r="BM8" s="167">
        <v>0</v>
      </c>
      <c r="BN8" s="167">
        <v>0</v>
      </c>
      <c r="BO8" s="167">
        <v>333737</v>
      </c>
      <c r="BP8" s="167">
        <v>0</v>
      </c>
      <c r="BQ8" s="167">
        <v>36799</v>
      </c>
      <c r="BR8" s="167">
        <v>62009</v>
      </c>
      <c r="BS8" s="167">
        <v>3743</v>
      </c>
      <c r="BT8" s="167">
        <v>0</v>
      </c>
      <c r="BU8" s="167">
        <v>149</v>
      </c>
      <c r="BV8" s="167">
        <v>0</v>
      </c>
      <c r="BW8" s="167">
        <v>133057</v>
      </c>
      <c r="BX8" s="167">
        <v>0</v>
      </c>
      <c r="BY8" s="167">
        <v>0</v>
      </c>
      <c r="BZ8" s="167">
        <v>0</v>
      </c>
      <c r="CA8" s="167">
        <v>40863</v>
      </c>
      <c r="CB8" s="167">
        <v>0</v>
      </c>
      <c r="CC8" s="167">
        <v>0</v>
      </c>
      <c r="CD8" s="167">
        <v>536483</v>
      </c>
      <c r="CE8" s="167">
        <v>0</v>
      </c>
      <c r="CF8" s="167">
        <v>0</v>
      </c>
      <c r="CG8" s="167">
        <v>0</v>
      </c>
      <c r="CH8" s="167">
        <v>0</v>
      </c>
      <c r="CI8" s="167">
        <v>0</v>
      </c>
      <c r="CJ8" s="167">
        <v>0</v>
      </c>
      <c r="CK8" s="167">
        <v>0</v>
      </c>
      <c r="CL8" s="167">
        <v>164265</v>
      </c>
      <c r="CM8" s="167">
        <v>1311105</v>
      </c>
      <c r="CN8" s="167">
        <v>5744686</v>
      </c>
      <c r="CO8" s="167">
        <v>1684696</v>
      </c>
      <c r="CP8" s="167">
        <v>0</v>
      </c>
      <c r="CQ8" s="167">
        <v>9927601</v>
      </c>
      <c r="CR8" s="167">
        <v>0</v>
      </c>
      <c r="CS8" s="167">
        <v>0</v>
      </c>
      <c r="CT8" s="167">
        <v>0</v>
      </c>
      <c r="CU8" s="167">
        <v>0</v>
      </c>
      <c r="CV8" s="167">
        <v>0</v>
      </c>
      <c r="CW8" s="167">
        <v>858076</v>
      </c>
      <c r="CX8" s="167">
        <v>1445913</v>
      </c>
      <c r="CY8" s="167">
        <v>87275</v>
      </c>
      <c r="CZ8" s="167">
        <v>0</v>
      </c>
      <c r="DA8" s="167">
        <v>3472</v>
      </c>
      <c r="DB8" s="167">
        <v>42202</v>
      </c>
      <c r="DC8" s="167">
        <v>0</v>
      </c>
      <c r="DD8" s="167">
        <v>0</v>
      </c>
      <c r="DE8" s="167">
        <v>0</v>
      </c>
      <c r="DF8" s="167">
        <v>0</v>
      </c>
      <c r="DG8" s="167">
        <v>166122</v>
      </c>
      <c r="DH8" s="167">
        <v>0</v>
      </c>
      <c r="DI8" s="167">
        <v>0</v>
      </c>
      <c r="DJ8" s="167">
        <v>14215357</v>
      </c>
      <c r="DK8" s="167">
        <v>0</v>
      </c>
      <c r="DL8" s="167">
        <v>1276</v>
      </c>
      <c r="DM8" s="167">
        <v>0</v>
      </c>
      <c r="DN8" s="167">
        <v>0</v>
      </c>
      <c r="DO8" s="167">
        <v>500</v>
      </c>
      <c r="DP8" s="167">
        <v>0</v>
      </c>
      <c r="DQ8" s="167">
        <v>7685</v>
      </c>
      <c r="DR8" s="167">
        <v>47104</v>
      </c>
      <c r="DS8" s="167">
        <v>747</v>
      </c>
      <c r="DT8" s="167">
        <v>0</v>
      </c>
      <c r="DU8" s="167">
        <v>0</v>
      </c>
      <c r="DV8" s="167">
        <v>0</v>
      </c>
      <c r="DW8" s="167">
        <v>0</v>
      </c>
      <c r="DX8" s="167">
        <v>0</v>
      </c>
      <c r="DY8" s="167">
        <v>2221</v>
      </c>
      <c r="DZ8" s="167">
        <v>798439</v>
      </c>
      <c r="EA8" s="167">
        <v>650</v>
      </c>
      <c r="EB8" s="167">
        <v>0</v>
      </c>
      <c r="EC8" s="167">
        <v>858622</v>
      </c>
      <c r="ED8" s="167">
        <v>20818665</v>
      </c>
    </row>
    <row r="9" spans="1:134" ht="13.8" x14ac:dyDescent="0.25">
      <c r="A9" s="164" t="s">
        <v>141</v>
      </c>
      <c r="B9" s="164" t="s">
        <v>138</v>
      </c>
      <c r="C9" s="152">
        <v>45838</v>
      </c>
      <c r="D9" s="167">
        <v>338262</v>
      </c>
      <c r="E9" s="167">
        <v>811508</v>
      </c>
      <c r="F9" s="167">
        <v>0</v>
      </c>
      <c r="G9" s="167">
        <v>84961</v>
      </c>
      <c r="H9" s="167">
        <v>143164</v>
      </c>
      <c r="I9" s="167">
        <v>8641</v>
      </c>
      <c r="J9" s="167">
        <v>0</v>
      </c>
      <c r="K9" s="167">
        <v>344</v>
      </c>
      <c r="L9" s="167">
        <v>68064</v>
      </c>
      <c r="M9" s="167">
        <v>43003</v>
      </c>
      <c r="N9" s="167">
        <v>94970</v>
      </c>
      <c r="O9" s="167">
        <v>56806</v>
      </c>
      <c r="P9" s="167">
        <v>0</v>
      </c>
      <c r="Q9" s="167">
        <v>0</v>
      </c>
      <c r="R9" s="167">
        <v>15310</v>
      </c>
      <c r="S9" s="167">
        <v>18317</v>
      </c>
      <c r="T9" s="167">
        <v>2027</v>
      </c>
      <c r="U9" s="167">
        <v>195797</v>
      </c>
      <c r="V9" s="167">
        <v>0</v>
      </c>
      <c r="W9" s="167">
        <v>66900</v>
      </c>
      <c r="X9" s="167">
        <v>64462</v>
      </c>
      <c r="Y9" s="167">
        <v>88448</v>
      </c>
      <c r="Z9" s="167">
        <v>345195</v>
      </c>
      <c r="AA9" s="167">
        <v>0</v>
      </c>
      <c r="AB9" s="167">
        <v>13705</v>
      </c>
      <c r="AC9" s="167">
        <v>2459884</v>
      </c>
      <c r="AD9" s="167">
        <v>0</v>
      </c>
      <c r="AE9" s="167">
        <v>0</v>
      </c>
      <c r="AF9" s="167">
        <v>192039</v>
      </c>
      <c r="AG9" s="167">
        <v>0</v>
      </c>
      <c r="AH9" s="167">
        <v>14190</v>
      </c>
      <c r="AI9" s="167">
        <v>23912</v>
      </c>
      <c r="AJ9" s="167">
        <v>1443</v>
      </c>
      <c r="AK9" s="167">
        <v>0</v>
      </c>
      <c r="AL9" s="167">
        <v>57</v>
      </c>
      <c r="AM9" s="167">
        <v>0</v>
      </c>
      <c r="AN9" s="167">
        <v>0</v>
      </c>
      <c r="AO9" s="167">
        <v>188901</v>
      </c>
      <c r="AP9" s="167">
        <v>108963</v>
      </c>
      <c r="AQ9" s="167">
        <v>329372</v>
      </c>
      <c r="AR9" s="167">
        <v>0</v>
      </c>
      <c r="AS9" s="167">
        <v>58675</v>
      </c>
      <c r="AT9" s="167">
        <v>0</v>
      </c>
      <c r="AU9" s="167">
        <v>83193</v>
      </c>
      <c r="AV9" s="167">
        <v>0</v>
      </c>
      <c r="AW9" s="167">
        <v>275670</v>
      </c>
      <c r="AX9" s="167">
        <v>1276415</v>
      </c>
      <c r="AY9" s="167">
        <v>312800</v>
      </c>
      <c r="AZ9" s="167">
        <v>0</v>
      </c>
      <c r="BA9" s="167">
        <v>10550</v>
      </c>
      <c r="BB9" s="167">
        <v>73350</v>
      </c>
      <c r="BC9" s="167">
        <v>51920</v>
      </c>
      <c r="BD9" s="167">
        <v>78838</v>
      </c>
      <c r="BE9" s="167">
        <v>169824</v>
      </c>
      <c r="BF9" s="167">
        <v>0</v>
      </c>
      <c r="BG9" s="167">
        <v>697282</v>
      </c>
      <c r="BH9" s="167">
        <v>4433581</v>
      </c>
      <c r="BI9" s="167">
        <v>0</v>
      </c>
      <c r="BJ9" s="167">
        <v>0</v>
      </c>
      <c r="BK9" s="167">
        <v>0</v>
      </c>
      <c r="BL9" s="167">
        <v>0</v>
      </c>
      <c r="BM9" s="167">
        <v>0</v>
      </c>
      <c r="BN9" s="167">
        <v>0</v>
      </c>
      <c r="BO9" s="167">
        <v>333737</v>
      </c>
      <c r="BP9" s="167">
        <v>0</v>
      </c>
      <c r="BQ9" s="167">
        <v>36799</v>
      </c>
      <c r="BR9" s="167">
        <v>62009</v>
      </c>
      <c r="BS9" s="167">
        <v>3743</v>
      </c>
      <c r="BT9" s="167">
        <v>0</v>
      </c>
      <c r="BU9" s="167">
        <v>149</v>
      </c>
      <c r="BV9" s="167">
        <v>0</v>
      </c>
      <c r="BW9" s="167">
        <v>133057</v>
      </c>
      <c r="BX9" s="167">
        <v>0</v>
      </c>
      <c r="BY9" s="167">
        <v>0</v>
      </c>
      <c r="BZ9" s="167">
        <v>0</v>
      </c>
      <c r="CA9" s="167">
        <v>40863</v>
      </c>
      <c r="CB9" s="167">
        <v>0</v>
      </c>
      <c r="CC9" s="167">
        <v>0</v>
      </c>
      <c r="CD9" s="167">
        <v>536483</v>
      </c>
      <c r="CE9" s="167">
        <v>0</v>
      </c>
      <c r="CF9" s="167">
        <v>0</v>
      </c>
      <c r="CG9" s="167">
        <v>0</v>
      </c>
      <c r="CH9" s="167">
        <v>0</v>
      </c>
      <c r="CI9" s="167">
        <v>0</v>
      </c>
      <c r="CJ9" s="167">
        <v>0</v>
      </c>
      <c r="CK9" s="167">
        <v>0</v>
      </c>
      <c r="CL9" s="167">
        <v>164265</v>
      </c>
      <c r="CM9" s="167">
        <v>1311105</v>
      </c>
      <c r="CN9" s="167">
        <v>5744686</v>
      </c>
      <c r="CO9" s="167">
        <v>1684696</v>
      </c>
      <c r="CP9" s="167">
        <v>0</v>
      </c>
      <c r="CQ9" s="167">
        <v>9927601</v>
      </c>
      <c r="CR9" s="167">
        <v>0</v>
      </c>
      <c r="CS9" s="167">
        <v>0</v>
      </c>
      <c r="CT9" s="167">
        <v>0</v>
      </c>
      <c r="CU9" s="167">
        <v>0</v>
      </c>
      <c r="CV9" s="167">
        <v>0</v>
      </c>
      <c r="CW9" s="167">
        <v>858076</v>
      </c>
      <c r="CX9" s="167">
        <v>1445913</v>
      </c>
      <c r="CY9" s="167">
        <v>87275</v>
      </c>
      <c r="CZ9" s="167">
        <v>0</v>
      </c>
      <c r="DA9" s="167">
        <v>3472</v>
      </c>
      <c r="DB9" s="167">
        <v>42202</v>
      </c>
      <c r="DC9" s="167">
        <v>0</v>
      </c>
      <c r="DD9" s="167">
        <v>0</v>
      </c>
      <c r="DE9" s="167">
        <v>0</v>
      </c>
      <c r="DF9" s="167">
        <v>0</v>
      </c>
      <c r="DG9" s="167">
        <v>166122</v>
      </c>
      <c r="DH9" s="167">
        <v>0</v>
      </c>
      <c r="DI9" s="167">
        <v>0</v>
      </c>
      <c r="DJ9" s="167">
        <v>14215357</v>
      </c>
      <c r="DK9" s="167">
        <v>0</v>
      </c>
      <c r="DL9" s="167">
        <v>1276</v>
      </c>
      <c r="DM9" s="167">
        <v>0</v>
      </c>
      <c r="DN9" s="167">
        <v>0</v>
      </c>
      <c r="DO9" s="167">
        <v>500</v>
      </c>
      <c r="DP9" s="167">
        <v>0</v>
      </c>
      <c r="DQ9" s="167">
        <v>7685</v>
      </c>
      <c r="DR9" s="167">
        <v>47104</v>
      </c>
      <c r="DS9" s="167">
        <v>747</v>
      </c>
      <c r="DT9" s="167">
        <v>0</v>
      </c>
      <c r="DU9" s="167">
        <v>0</v>
      </c>
      <c r="DV9" s="167">
        <v>0</v>
      </c>
      <c r="DW9" s="167">
        <v>0</v>
      </c>
      <c r="DX9" s="167">
        <v>0</v>
      </c>
      <c r="DY9" s="167">
        <v>2221</v>
      </c>
      <c r="DZ9" s="167">
        <v>798439</v>
      </c>
      <c r="EA9" s="167">
        <v>650</v>
      </c>
      <c r="EB9" s="167">
        <v>0</v>
      </c>
      <c r="EC9" s="167">
        <v>858622</v>
      </c>
      <c r="ED9" s="167">
        <v>20818665</v>
      </c>
    </row>
    <row r="10" spans="1:134" ht="13.8" x14ac:dyDescent="0.25">
      <c r="A10" s="164" t="s">
        <v>142</v>
      </c>
      <c r="B10" s="164" t="s">
        <v>138</v>
      </c>
      <c r="C10" s="152">
        <v>45838</v>
      </c>
      <c r="D10" s="167">
        <v>338262</v>
      </c>
      <c r="E10" s="167">
        <v>811508</v>
      </c>
      <c r="F10" s="167">
        <v>0</v>
      </c>
      <c r="G10" s="167">
        <v>84961</v>
      </c>
      <c r="H10" s="167">
        <v>143164</v>
      </c>
      <c r="I10" s="167">
        <v>8641</v>
      </c>
      <c r="J10" s="167">
        <v>0</v>
      </c>
      <c r="K10" s="167">
        <v>344</v>
      </c>
      <c r="L10" s="167">
        <v>68064</v>
      </c>
      <c r="M10" s="167">
        <v>43003</v>
      </c>
      <c r="N10" s="167">
        <v>94970</v>
      </c>
      <c r="O10" s="167">
        <v>56806</v>
      </c>
      <c r="P10" s="167">
        <v>0</v>
      </c>
      <c r="Q10" s="167">
        <v>0</v>
      </c>
      <c r="R10" s="167">
        <v>15310</v>
      </c>
      <c r="S10" s="167">
        <v>18317</v>
      </c>
      <c r="T10" s="167">
        <v>2027</v>
      </c>
      <c r="U10" s="167">
        <v>195797</v>
      </c>
      <c r="V10" s="167">
        <v>0</v>
      </c>
      <c r="W10" s="167">
        <v>66900</v>
      </c>
      <c r="X10" s="167">
        <v>64462</v>
      </c>
      <c r="Y10" s="167">
        <v>88448</v>
      </c>
      <c r="Z10" s="167">
        <v>345195</v>
      </c>
      <c r="AA10" s="167">
        <v>0</v>
      </c>
      <c r="AB10" s="167">
        <v>13705</v>
      </c>
      <c r="AC10" s="167">
        <v>2459884</v>
      </c>
      <c r="AD10" s="167">
        <v>0</v>
      </c>
      <c r="AE10" s="167">
        <v>0</v>
      </c>
      <c r="AF10" s="167">
        <v>192039</v>
      </c>
      <c r="AG10" s="167">
        <v>0</v>
      </c>
      <c r="AH10" s="167">
        <v>14190</v>
      </c>
      <c r="AI10" s="167">
        <v>23912</v>
      </c>
      <c r="AJ10" s="167">
        <v>1443</v>
      </c>
      <c r="AK10" s="167">
        <v>0</v>
      </c>
      <c r="AL10" s="167">
        <v>57</v>
      </c>
      <c r="AM10" s="167">
        <v>0</v>
      </c>
      <c r="AN10" s="167">
        <v>0</v>
      </c>
      <c r="AO10" s="167">
        <v>188901</v>
      </c>
      <c r="AP10" s="167">
        <v>108963</v>
      </c>
      <c r="AQ10" s="167">
        <v>329372</v>
      </c>
      <c r="AR10" s="167">
        <v>0</v>
      </c>
      <c r="AS10" s="167">
        <v>58675</v>
      </c>
      <c r="AT10" s="167">
        <v>0</v>
      </c>
      <c r="AU10" s="167">
        <v>83193</v>
      </c>
      <c r="AV10" s="167">
        <v>0</v>
      </c>
      <c r="AW10" s="167">
        <v>275670</v>
      </c>
      <c r="AX10" s="167">
        <v>1276415</v>
      </c>
      <c r="AY10" s="167">
        <v>312800</v>
      </c>
      <c r="AZ10" s="167">
        <v>0</v>
      </c>
      <c r="BA10" s="167">
        <v>10550</v>
      </c>
      <c r="BB10" s="167">
        <v>73350</v>
      </c>
      <c r="BC10" s="167">
        <v>51920</v>
      </c>
      <c r="BD10" s="167">
        <v>78838</v>
      </c>
      <c r="BE10" s="167">
        <v>169824</v>
      </c>
      <c r="BF10" s="167">
        <v>0</v>
      </c>
      <c r="BG10" s="167">
        <v>697282</v>
      </c>
      <c r="BH10" s="167">
        <v>4433581</v>
      </c>
      <c r="BI10" s="167">
        <v>0</v>
      </c>
      <c r="BJ10" s="167">
        <v>0</v>
      </c>
      <c r="BK10" s="167">
        <v>0</v>
      </c>
      <c r="BL10" s="167">
        <v>0</v>
      </c>
      <c r="BM10" s="167">
        <v>0</v>
      </c>
      <c r="BN10" s="167">
        <v>0</v>
      </c>
      <c r="BO10" s="167">
        <v>333737</v>
      </c>
      <c r="BP10" s="167">
        <v>0</v>
      </c>
      <c r="BQ10" s="167">
        <v>36799</v>
      </c>
      <c r="BR10" s="167">
        <v>62009</v>
      </c>
      <c r="BS10" s="167">
        <v>3743</v>
      </c>
      <c r="BT10" s="167">
        <v>0</v>
      </c>
      <c r="BU10" s="167">
        <v>149</v>
      </c>
      <c r="BV10" s="167">
        <v>0</v>
      </c>
      <c r="BW10" s="167">
        <v>133057</v>
      </c>
      <c r="BX10" s="167">
        <v>0</v>
      </c>
      <c r="BY10" s="167">
        <v>0</v>
      </c>
      <c r="BZ10" s="167">
        <v>0</v>
      </c>
      <c r="CA10" s="167">
        <v>40863</v>
      </c>
      <c r="CB10" s="167">
        <v>0</v>
      </c>
      <c r="CC10" s="167">
        <v>0</v>
      </c>
      <c r="CD10" s="167">
        <v>536483</v>
      </c>
      <c r="CE10" s="167">
        <v>0</v>
      </c>
      <c r="CF10" s="167">
        <v>0</v>
      </c>
      <c r="CG10" s="167">
        <v>0</v>
      </c>
      <c r="CH10" s="167">
        <v>0</v>
      </c>
      <c r="CI10" s="167">
        <v>0</v>
      </c>
      <c r="CJ10" s="167">
        <v>0</v>
      </c>
      <c r="CK10" s="167">
        <v>0</v>
      </c>
      <c r="CL10" s="167">
        <v>164265</v>
      </c>
      <c r="CM10" s="167">
        <v>1311105</v>
      </c>
      <c r="CN10" s="167">
        <v>5744686</v>
      </c>
      <c r="CO10" s="167">
        <v>1684696</v>
      </c>
      <c r="CP10" s="167">
        <v>0</v>
      </c>
      <c r="CQ10" s="167">
        <v>9927601</v>
      </c>
      <c r="CR10" s="167">
        <v>0</v>
      </c>
      <c r="CS10" s="167">
        <v>0</v>
      </c>
      <c r="CT10" s="167">
        <v>0</v>
      </c>
      <c r="CU10" s="167">
        <v>0</v>
      </c>
      <c r="CV10" s="167">
        <v>0</v>
      </c>
      <c r="CW10" s="167">
        <v>858076</v>
      </c>
      <c r="CX10" s="167">
        <v>1445913</v>
      </c>
      <c r="CY10" s="167">
        <v>87275</v>
      </c>
      <c r="CZ10" s="167">
        <v>0</v>
      </c>
      <c r="DA10" s="167">
        <v>3472</v>
      </c>
      <c r="DB10" s="167">
        <v>42202</v>
      </c>
      <c r="DC10" s="167">
        <v>0</v>
      </c>
      <c r="DD10" s="167">
        <v>0</v>
      </c>
      <c r="DE10" s="167">
        <v>0</v>
      </c>
      <c r="DF10" s="167">
        <v>0</v>
      </c>
      <c r="DG10" s="167">
        <v>166122</v>
      </c>
      <c r="DH10" s="167">
        <v>0</v>
      </c>
      <c r="DI10" s="167">
        <v>0</v>
      </c>
      <c r="DJ10" s="167">
        <v>14215357</v>
      </c>
      <c r="DK10" s="167">
        <v>0</v>
      </c>
      <c r="DL10" s="167">
        <v>1276</v>
      </c>
      <c r="DM10" s="167">
        <v>0</v>
      </c>
      <c r="DN10" s="167">
        <v>0</v>
      </c>
      <c r="DO10" s="167">
        <v>500</v>
      </c>
      <c r="DP10" s="167">
        <v>0</v>
      </c>
      <c r="DQ10" s="167">
        <v>7685</v>
      </c>
      <c r="DR10" s="167">
        <v>47104</v>
      </c>
      <c r="DS10" s="167">
        <v>747</v>
      </c>
      <c r="DT10" s="167">
        <v>0</v>
      </c>
      <c r="DU10" s="167">
        <v>0</v>
      </c>
      <c r="DV10" s="167">
        <v>0</v>
      </c>
      <c r="DW10" s="167">
        <v>0</v>
      </c>
      <c r="DX10" s="167">
        <v>0</v>
      </c>
      <c r="DY10" s="167">
        <v>2221</v>
      </c>
      <c r="DZ10" s="167">
        <v>798439</v>
      </c>
      <c r="EA10" s="167">
        <v>650</v>
      </c>
      <c r="EB10" s="167">
        <v>0</v>
      </c>
      <c r="EC10" s="167">
        <v>858622</v>
      </c>
      <c r="ED10" s="167">
        <v>20818665</v>
      </c>
    </row>
    <row r="11" spans="1:134" ht="13.8" x14ac:dyDescent="0.25">
      <c r="A11" s="164" t="s">
        <v>143</v>
      </c>
      <c r="B11" s="164" t="s">
        <v>138</v>
      </c>
      <c r="C11" s="152">
        <v>45838</v>
      </c>
      <c r="D11" s="167">
        <v>338262</v>
      </c>
      <c r="E11" s="167">
        <v>811508</v>
      </c>
      <c r="F11" s="167">
        <v>0</v>
      </c>
      <c r="G11" s="167">
        <v>84961</v>
      </c>
      <c r="H11" s="167">
        <v>143164</v>
      </c>
      <c r="I11" s="167">
        <v>8641</v>
      </c>
      <c r="J11" s="167">
        <v>0</v>
      </c>
      <c r="K11" s="167">
        <v>344</v>
      </c>
      <c r="L11" s="167">
        <v>68064</v>
      </c>
      <c r="M11" s="167">
        <v>43003</v>
      </c>
      <c r="N11" s="167">
        <v>94970</v>
      </c>
      <c r="O11" s="167">
        <v>56806</v>
      </c>
      <c r="P11" s="167">
        <v>0</v>
      </c>
      <c r="Q11" s="167">
        <v>0</v>
      </c>
      <c r="R11" s="167">
        <v>15310</v>
      </c>
      <c r="S11" s="167">
        <v>18317</v>
      </c>
      <c r="T11" s="167">
        <v>2027</v>
      </c>
      <c r="U11" s="167">
        <v>195797</v>
      </c>
      <c r="V11" s="167">
        <v>0</v>
      </c>
      <c r="W11" s="167">
        <v>66900</v>
      </c>
      <c r="X11" s="167">
        <v>64462</v>
      </c>
      <c r="Y11" s="167">
        <v>88448</v>
      </c>
      <c r="Z11" s="167">
        <v>345195</v>
      </c>
      <c r="AA11" s="167">
        <v>0</v>
      </c>
      <c r="AB11" s="167">
        <v>13705</v>
      </c>
      <c r="AC11" s="167">
        <v>2459884</v>
      </c>
      <c r="AD11" s="167">
        <v>0</v>
      </c>
      <c r="AE11" s="167">
        <v>0</v>
      </c>
      <c r="AF11" s="167">
        <v>192039</v>
      </c>
      <c r="AG11" s="167">
        <v>0</v>
      </c>
      <c r="AH11" s="167">
        <v>14190</v>
      </c>
      <c r="AI11" s="167">
        <v>23912</v>
      </c>
      <c r="AJ11" s="167">
        <v>1443</v>
      </c>
      <c r="AK11" s="167">
        <v>0</v>
      </c>
      <c r="AL11" s="167">
        <v>57</v>
      </c>
      <c r="AM11" s="167">
        <v>0</v>
      </c>
      <c r="AN11" s="167">
        <v>0</v>
      </c>
      <c r="AO11" s="167">
        <v>188901</v>
      </c>
      <c r="AP11" s="167">
        <v>108963</v>
      </c>
      <c r="AQ11" s="167">
        <v>329372</v>
      </c>
      <c r="AR11" s="167">
        <v>0</v>
      </c>
      <c r="AS11" s="167">
        <v>58675</v>
      </c>
      <c r="AT11" s="167">
        <v>0</v>
      </c>
      <c r="AU11" s="167">
        <v>83193</v>
      </c>
      <c r="AV11" s="167">
        <v>0</v>
      </c>
      <c r="AW11" s="167">
        <v>275670</v>
      </c>
      <c r="AX11" s="167">
        <v>1276415</v>
      </c>
      <c r="AY11" s="167">
        <v>312800</v>
      </c>
      <c r="AZ11" s="167">
        <v>0</v>
      </c>
      <c r="BA11" s="167">
        <v>10550</v>
      </c>
      <c r="BB11" s="167">
        <v>73350</v>
      </c>
      <c r="BC11" s="167">
        <v>51920</v>
      </c>
      <c r="BD11" s="167">
        <v>78838</v>
      </c>
      <c r="BE11" s="167">
        <v>169824</v>
      </c>
      <c r="BF11" s="167">
        <v>0</v>
      </c>
      <c r="BG11" s="167">
        <v>697282</v>
      </c>
      <c r="BH11" s="167">
        <v>4433581</v>
      </c>
      <c r="BI11" s="167">
        <v>0</v>
      </c>
      <c r="BJ11" s="167">
        <v>0</v>
      </c>
      <c r="BK11" s="167">
        <v>0</v>
      </c>
      <c r="BL11" s="167">
        <v>0</v>
      </c>
      <c r="BM11" s="167">
        <v>0</v>
      </c>
      <c r="BN11" s="167">
        <v>0</v>
      </c>
      <c r="BO11" s="167">
        <v>333737</v>
      </c>
      <c r="BP11" s="167">
        <v>0</v>
      </c>
      <c r="BQ11" s="167">
        <v>36799</v>
      </c>
      <c r="BR11" s="167">
        <v>62009</v>
      </c>
      <c r="BS11" s="167">
        <v>3743</v>
      </c>
      <c r="BT11" s="167">
        <v>0</v>
      </c>
      <c r="BU11" s="167">
        <v>149</v>
      </c>
      <c r="BV11" s="167">
        <v>0</v>
      </c>
      <c r="BW11" s="167">
        <v>133057</v>
      </c>
      <c r="BX11" s="167">
        <v>0</v>
      </c>
      <c r="BY11" s="167">
        <v>0</v>
      </c>
      <c r="BZ11" s="167">
        <v>0</v>
      </c>
      <c r="CA11" s="167">
        <v>40863</v>
      </c>
      <c r="CB11" s="167">
        <v>0</v>
      </c>
      <c r="CC11" s="167">
        <v>0</v>
      </c>
      <c r="CD11" s="167">
        <v>536483</v>
      </c>
      <c r="CE11" s="167">
        <v>0</v>
      </c>
      <c r="CF11" s="167">
        <v>0</v>
      </c>
      <c r="CG11" s="167">
        <v>0</v>
      </c>
      <c r="CH11" s="167">
        <v>0</v>
      </c>
      <c r="CI11" s="167">
        <v>0</v>
      </c>
      <c r="CJ11" s="167">
        <v>0</v>
      </c>
      <c r="CK11" s="167">
        <v>0</v>
      </c>
      <c r="CL11" s="167">
        <v>164265</v>
      </c>
      <c r="CM11" s="167">
        <v>1311105</v>
      </c>
      <c r="CN11" s="167">
        <v>5744686</v>
      </c>
      <c r="CO11" s="167">
        <v>1684696</v>
      </c>
      <c r="CP11" s="167">
        <v>0</v>
      </c>
      <c r="CQ11" s="167">
        <v>9927601</v>
      </c>
      <c r="CR11" s="167">
        <v>0</v>
      </c>
      <c r="CS11" s="167">
        <v>0</v>
      </c>
      <c r="CT11" s="167">
        <v>0</v>
      </c>
      <c r="CU11" s="167">
        <v>0</v>
      </c>
      <c r="CV11" s="167">
        <v>0</v>
      </c>
      <c r="CW11" s="167">
        <v>858076</v>
      </c>
      <c r="CX11" s="167">
        <v>1445913</v>
      </c>
      <c r="CY11" s="167">
        <v>87275</v>
      </c>
      <c r="CZ11" s="167">
        <v>0</v>
      </c>
      <c r="DA11" s="167">
        <v>3472</v>
      </c>
      <c r="DB11" s="167">
        <v>42202</v>
      </c>
      <c r="DC11" s="167">
        <v>0</v>
      </c>
      <c r="DD11" s="167">
        <v>0</v>
      </c>
      <c r="DE11" s="167">
        <v>0</v>
      </c>
      <c r="DF11" s="167">
        <v>0</v>
      </c>
      <c r="DG11" s="167">
        <v>166122</v>
      </c>
      <c r="DH11" s="167">
        <v>0</v>
      </c>
      <c r="DI11" s="167">
        <v>0</v>
      </c>
      <c r="DJ11" s="167">
        <v>14215357</v>
      </c>
      <c r="DK11" s="167">
        <v>0</v>
      </c>
      <c r="DL11" s="167">
        <v>1276</v>
      </c>
      <c r="DM11" s="167">
        <v>0</v>
      </c>
      <c r="DN11" s="167">
        <v>0</v>
      </c>
      <c r="DO11" s="167">
        <v>500</v>
      </c>
      <c r="DP11" s="167">
        <v>0</v>
      </c>
      <c r="DQ11" s="167">
        <v>7685</v>
      </c>
      <c r="DR11" s="167">
        <v>47104</v>
      </c>
      <c r="DS11" s="167">
        <v>747</v>
      </c>
      <c r="DT11" s="167">
        <v>0</v>
      </c>
      <c r="DU11" s="167">
        <v>0</v>
      </c>
      <c r="DV11" s="167">
        <v>0</v>
      </c>
      <c r="DW11" s="167">
        <v>0</v>
      </c>
      <c r="DX11" s="167">
        <v>0</v>
      </c>
      <c r="DY11" s="167">
        <v>2221</v>
      </c>
      <c r="DZ11" s="167">
        <v>798439</v>
      </c>
      <c r="EA11" s="167">
        <v>650</v>
      </c>
      <c r="EB11" s="167">
        <v>0</v>
      </c>
      <c r="EC11" s="167">
        <v>858622</v>
      </c>
      <c r="ED11" s="167">
        <v>20818665</v>
      </c>
    </row>
    <row r="12" spans="1:134" ht="13.8" x14ac:dyDescent="0.25">
      <c r="A12" s="164" t="s">
        <v>144</v>
      </c>
      <c r="B12" s="164" t="s">
        <v>138</v>
      </c>
      <c r="C12" s="152">
        <v>45838</v>
      </c>
      <c r="D12" s="167">
        <v>338262</v>
      </c>
      <c r="E12" s="167">
        <v>811508</v>
      </c>
      <c r="F12" s="167">
        <v>0</v>
      </c>
      <c r="G12" s="167">
        <v>84961</v>
      </c>
      <c r="H12" s="167">
        <v>143164</v>
      </c>
      <c r="I12" s="167">
        <v>8641</v>
      </c>
      <c r="J12" s="167">
        <v>0</v>
      </c>
      <c r="K12" s="167">
        <v>344</v>
      </c>
      <c r="L12" s="167">
        <v>68064</v>
      </c>
      <c r="M12" s="167">
        <v>43003</v>
      </c>
      <c r="N12" s="167">
        <v>94970</v>
      </c>
      <c r="O12" s="167">
        <v>56806</v>
      </c>
      <c r="P12" s="167">
        <v>0</v>
      </c>
      <c r="Q12" s="167">
        <v>0</v>
      </c>
      <c r="R12" s="167">
        <v>15310</v>
      </c>
      <c r="S12" s="167">
        <v>18317</v>
      </c>
      <c r="T12" s="167">
        <v>2027</v>
      </c>
      <c r="U12" s="167">
        <v>195797</v>
      </c>
      <c r="V12" s="167">
        <v>0</v>
      </c>
      <c r="W12" s="167">
        <v>66900</v>
      </c>
      <c r="X12" s="167">
        <v>64462</v>
      </c>
      <c r="Y12" s="167">
        <v>88448</v>
      </c>
      <c r="Z12" s="167">
        <v>345195</v>
      </c>
      <c r="AA12" s="167">
        <v>0</v>
      </c>
      <c r="AB12" s="167">
        <v>13705</v>
      </c>
      <c r="AC12" s="167">
        <v>2459884</v>
      </c>
      <c r="AD12" s="167">
        <v>0</v>
      </c>
      <c r="AE12" s="167">
        <v>0</v>
      </c>
      <c r="AF12" s="167">
        <v>192039</v>
      </c>
      <c r="AG12" s="167">
        <v>0</v>
      </c>
      <c r="AH12" s="167">
        <v>14190</v>
      </c>
      <c r="AI12" s="167">
        <v>23912</v>
      </c>
      <c r="AJ12" s="167">
        <v>1443</v>
      </c>
      <c r="AK12" s="167">
        <v>0</v>
      </c>
      <c r="AL12" s="167">
        <v>57</v>
      </c>
      <c r="AM12" s="167">
        <v>0</v>
      </c>
      <c r="AN12" s="167">
        <v>0</v>
      </c>
      <c r="AO12" s="167">
        <v>188901</v>
      </c>
      <c r="AP12" s="167">
        <v>108963</v>
      </c>
      <c r="AQ12" s="167">
        <v>329372</v>
      </c>
      <c r="AR12" s="167">
        <v>0</v>
      </c>
      <c r="AS12" s="167">
        <v>58675</v>
      </c>
      <c r="AT12" s="167">
        <v>0</v>
      </c>
      <c r="AU12" s="167">
        <v>83193</v>
      </c>
      <c r="AV12" s="167">
        <v>0</v>
      </c>
      <c r="AW12" s="167">
        <v>275670</v>
      </c>
      <c r="AX12" s="167">
        <v>1276415</v>
      </c>
      <c r="AY12" s="167">
        <v>312800</v>
      </c>
      <c r="AZ12" s="167">
        <v>0</v>
      </c>
      <c r="BA12" s="167">
        <v>10550</v>
      </c>
      <c r="BB12" s="167">
        <v>73350</v>
      </c>
      <c r="BC12" s="167">
        <v>51920</v>
      </c>
      <c r="BD12" s="167">
        <v>78838</v>
      </c>
      <c r="BE12" s="167">
        <v>169824</v>
      </c>
      <c r="BF12" s="167">
        <v>0</v>
      </c>
      <c r="BG12" s="167">
        <v>697282</v>
      </c>
      <c r="BH12" s="167">
        <v>4433581</v>
      </c>
      <c r="BI12" s="167">
        <v>0</v>
      </c>
      <c r="BJ12" s="167">
        <v>0</v>
      </c>
      <c r="BK12" s="167">
        <v>0</v>
      </c>
      <c r="BL12" s="167">
        <v>0</v>
      </c>
      <c r="BM12" s="167">
        <v>0</v>
      </c>
      <c r="BN12" s="167">
        <v>0</v>
      </c>
      <c r="BO12" s="167">
        <v>333737</v>
      </c>
      <c r="BP12" s="167">
        <v>0</v>
      </c>
      <c r="BQ12" s="167">
        <v>36799</v>
      </c>
      <c r="BR12" s="167">
        <v>62009</v>
      </c>
      <c r="BS12" s="167">
        <v>3743</v>
      </c>
      <c r="BT12" s="167">
        <v>0</v>
      </c>
      <c r="BU12" s="167">
        <v>149</v>
      </c>
      <c r="BV12" s="167">
        <v>0</v>
      </c>
      <c r="BW12" s="167">
        <v>133057</v>
      </c>
      <c r="BX12" s="167">
        <v>0</v>
      </c>
      <c r="BY12" s="167">
        <v>0</v>
      </c>
      <c r="BZ12" s="167">
        <v>0</v>
      </c>
      <c r="CA12" s="167">
        <v>40863</v>
      </c>
      <c r="CB12" s="167">
        <v>0</v>
      </c>
      <c r="CC12" s="167">
        <v>0</v>
      </c>
      <c r="CD12" s="167">
        <v>536483</v>
      </c>
      <c r="CE12" s="167">
        <v>0</v>
      </c>
      <c r="CF12" s="167">
        <v>0</v>
      </c>
      <c r="CG12" s="167">
        <v>0</v>
      </c>
      <c r="CH12" s="167">
        <v>0</v>
      </c>
      <c r="CI12" s="167">
        <v>0</v>
      </c>
      <c r="CJ12" s="167">
        <v>0</v>
      </c>
      <c r="CK12" s="167">
        <v>0</v>
      </c>
      <c r="CL12" s="167">
        <v>164265</v>
      </c>
      <c r="CM12" s="167">
        <v>1311105</v>
      </c>
      <c r="CN12" s="167">
        <v>5744686</v>
      </c>
      <c r="CO12" s="167">
        <v>1684696</v>
      </c>
      <c r="CP12" s="167">
        <v>0</v>
      </c>
      <c r="CQ12" s="167">
        <v>9927601</v>
      </c>
      <c r="CR12" s="167">
        <v>0</v>
      </c>
      <c r="CS12" s="167">
        <v>0</v>
      </c>
      <c r="CT12" s="167">
        <v>0</v>
      </c>
      <c r="CU12" s="167">
        <v>0</v>
      </c>
      <c r="CV12" s="167">
        <v>0</v>
      </c>
      <c r="CW12" s="167">
        <v>858076</v>
      </c>
      <c r="CX12" s="167">
        <v>1445913</v>
      </c>
      <c r="CY12" s="167">
        <v>87275</v>
      </c>
      <c r="CZ12" s="167">
        <v>0</v>
      </c>
      <c r="DA12" s="167">
        <v>3472</v>
      </c>
      <c r="DB12" s="167">
        <v>42202</v>
      </c>
      <c r="DC12" s="167">
        <v>0</v>
      </c>
      <c r="DD12" s="167">
        <v>0</v>
      </c>
      <c r="DE12" s="167">
        <v>0</v>
      </c>
      <c r="DF12" s="167">
        <v>0</v>
      </c>
      <c r="DG12" s="167">
        <v>166122</v>
      </c>
      <c r="DH12" s="167">
        <v>0</v>
      </c>
      <c r="DI12" s="167">
        <v>0</v>
      </c>
      <c r="DJ12" s="167">
        <v>14215357</v>
      </c>
      <c r="DK12" s="167">
        <v>0</v>
      </c>
      <c r="DL12" s="167">
        <v>1276</v>
      </c>
      <c r="DM12" s="167">
        <v>0</v>
      </c>
      <c r="DN12" s="167">
        <v>0</v>
      </c>
      <c r="DO12" s="167">
        <v>500</v>
      </c>
      <c r="DP12" s="167">
        <v>0</v>
      </c>
      <c r="DQ12" s="167">
        <v>7685</v>
      </c>
      <c r="DR12" s="167">
        <v>47104</v>
      </c>
      <c r="DS12" s="167">
        <v>747</v>
      </c>
      <c r="DT12" s="167">
        <v>0</v>
      </c>
      <c r="DU12" s="167">
        <v>0</v>
      </c>
      <c r="DV12" s="167">
        <v>0</v>
      </c>
      <c r="DW12" s="167">
        <v>0</v>
      </c>
      <c r="DX12" s="167">
        <v>0</v>
      </c>
      <c r="DY12" s="167">
        <v>2221</v>
      </c>
      <c r="DZ12" s="167">
        <v>798439</v>
      </c>
      <c r="EA12" s="167">
        <v>650</v>
      </c>
      <c r="EB12" s="167">
        <v>0</v>
      </c>
      <c r="EC12" s="167">
        <v>858622</v>
      </c>
      <c r="ED12" s="167">
        <v>20818665</v>
      </c>
    </row>
    <row r="13" spans="1:134" ht="13.8" x14ac:dyDescent="0.25">
      <c r="A13" s="164" t="s">
        <v>145</v>
      </c>
      <c r="B13" s="164" t="s">
        <v>138</v>
      </c>
      <c r="C13" s="152">
        <v>45838</v>
      </c>
      <c r="D13" s="167">
        <v>338262</v>
      </c>
      <c r="E13" s="167">
        <v>811508</v>
      </c>
      <c r="F13" s="167">
        <v>0</v>
      </c>
      <c r="G13" s="167">
        <v>84961</v>
      </c>
      <c r="H13" s="167">
        <v>143164</v>
      </c>
      <c r="I13" s="167">
        <v>8641</v>
      </c>
      <c r="J13" s="167">
        <v>0</v>
      </c>
      <c r="K13" s="167">
        <v>344</v>
      </c>
      <c r="L13" s="167">
        <v>68064</v>
      </c>
      <c r="M13" s="167">
        <v>43003</v>
      </c>
      <c r="N13" s="167">
        <v>94970</v>
      </c>
      <c r="O13" s="167">
        <v>56806</v>
      </c>
      <c r="P13" s="167">
        <v>0</v>
      </c>
      <c r="Q13" s="167">
        <v>0</v>
      </c>
      <c r="R13" s="167">
        <v>15310</v>
      </c>
      <c r="S13" s="167">
        <v>18317</v>
      </c>
      <c r="T13" s="167">
        <v>2027</v>
      </c>
      <c r="U13" s="167">
        <v>195797</v>
      </c>
      <c r="V13" s="167">
        <v>0</v>
      </c>
      <c r="W13" s="167">
        <v>66900</v>
      </c>
      <c r="X13" s="167">
        <v>64462</v>
      </c>
      <c r="Y13" s="167">
        <v>88448</v>
      </c>
      <c r="Z13" s="167">
        <v>345195</v>
      </c>
      <c r="AA13" s="167">
        <v>0</v>
      </c>
      <c r="AB13" s="167">
        <v>13705</v>
      </c>
      <c r="AC13" s="167">
        <v>2459884</v>
      </c>
      <c r="AD13" s="167">
        <v>0</v>
      </c>
      <c r="AE13" s="167">
        <v>0</v>
      </c>
      <c r="AF13" s="167">
        <v>192039</v>
      </c>
      <c r="AG13" s="167">
        <v>0</v>
      </c>
      <c r="AH13" s="167">
        <v>14190</v>
      </c>
      <c r="AI13" s="167">
        <v>23912</v>
      </c>
      <c r="AJ13" s="167">
        <v>1443</v>
      </c>
      <c r="AK13" s="167">
        <v>0</v>
      </c>
      <c r="AL13" s="167">
        <v>57</v>
      </c>
      <c r="AM13" s="167">
        <v>0</v>
      </c>
      <c r="AN13" s="167">
        <v>0</v>
      </c>
      <c r="AO13" s="167">
        <v>188901</v>
      </c>
      <c r="AP13" s="167">
        <v>108963</v>
      </c>
      <c r="AQ13" s="167">
        <v>329372</v>
      </c>
      <c r="AR13" s="167">
        <v>0</v>
      </c>
      <c r="AS13" s="167">
        <v>58675</v>
      </c>
      <c r="AT13" s="167">
        <v>0</v>
      </c>
      <c r="AU13" s="167">
        <v>83193</v>
      </c>
      <c r="AV13" s="167">
        <v>0</v>
      </c>
      <c r="AW13" s="167">
        <v>275670</v>
      </c>
      <c r="AX13" s="167">
        <v>1276415</v>
      </c>
      <c r="AY13" s="167">
        <v>312800</v>
      </c>
      <c r="AZ13" s="167">
        <v>0</v>
      </c>
      <c r="BA13" s="167">
        <v>10550</v>
      </c>
      <c r="BB13" s="167">
        <v>73350</v>
      </c>
      <c r="BC13" s="167">
        <v>51920</v>
      </c>
      <c r="BD13" s="167">
        <v>78838</v>
      </c>
      <c r="BE13" s="167">
        <v>169824</v>
      </c>
      <c r="BF13" s="167">
        <v>0</v>
      </c>
      <c r="BG13" s="167">
        <v>697282</v>
      </c>
      <c r="BH13" s="167">
        <v>4433581</v>
      </c>
      <c r="BI13" s="167">
        <v>0</v>
      </c>
      <c r="BJ13" s="167">
        <v>0</v>
      </c>
      <c r="BK13" s="167">
        <v>0</v>
      </c>
      <c r="BL13" s="167">
        <v>0</v>
      </c>
      <c r="BM13" s="167">
        <v>0</v>
      </c>
      <c r="BN13" s="167">
        <v>0</v>
      </c>
      <c r="BO13" s="167">
        <v>333737</v>
      </c>
      <c r="BP13" s="167">
        <v>0</v>
      </c>
      <c r="BQ13" s="167">
        <v>36799</v>
      </c>
      <c r="BR13" s="167">
        <v>62009</v>
      </c>
      <c r="BS13" s="167">
        <v>3743</v>
      </c>
      <c r="BT13" s="167">
        <v>0</v>
      </c>
      <c r="BU13" s="167">
        <v>149</v>
      </c>
      <c r="BV13" s="167">
        <v>0</v>
      </c>
      <c r="BW13" s="167">
        <v>133057</v>
      </c>
      <c r="BX13" s="167">
        <v>0</v>
      </c>
      <c r="BY13" s="167">
        <v>0</v>
      </c>
      <c r="BZ13" s="167">
        <v>0</v>
      </c>
      <c r="CA13" s="167">
        <v>40863</v>
      </c>
      <c r="CB13" s="167">
        <v>0</v>
      </c>
      <c r="CC13" s="167">
        <v>0</v>
      </c>
      <c r="CD13" s="167">
        <v>536483</v>
      </c>
      <c r="CE13" s="167">
        <v>0</v>
      </c>
      <c r="CF13" s="167">
        <v>0</v>
      </c>
      <c r="CG13" s="167">
        <v>0</v>
      </c>
      <c r="CH13" s="167">
        <v>0</v>
      </c>
      <c r="CI13" s="167">
        <v>0</v>
      </c>
      <c r="CJ13" s="167">
        <v>0</v>
      </c>
      <c r="CK13" s="167">
        <v>0</v>
      </c>
      <c r="CL13" s="167">
        <v>164265</v>
      </c>
      <c r="CM13" s="167">
        <v>1311105</v>
      </c>
      <c r="CN13" s="167">
        <v>5744686</v>
      </c>
      <c r="CO13" s="167">
        <v>1684696</v>
      </c>
      <c r="CP13" s="167">
        <v>0</v>
      </c>
      <c r="CQ13" s="167">
        <v>9927601</v>
      </c>
      <c r="CR13" s="167">
        <v>0</v>
      </c>
      <c r="CS13" s="167">
        <v>0</v>
      </c>
      <c r="CT13" s="167">
        <v>0</v>
      </c>
      <c r="CU13" s="167">
        <v>0</v>
      </c>
      <c r="CV13" s="167">
        <v>0</v>
      </c>
      <c r="CW13" s="167">
        <v>858076</v>
      </c>
      <c r="CX13" s="167">
        <v>1445913</v>
      </c>
      <c r="CY13" s="167">
        <v>87275</v>
      </c>
      <c r="CZ13" s="167">
        <v>0</v>
      </c>
      <c r="DA13" s="167">
        <v>3472</v>
      </c>
      <c r="DB13" s="167">
        <v>42202</v>
      </c>
      <c r="DC13" s="167">
        <v>0</v>
      </c>
      <c r="DD13" s="167">
        <v>0</v>
      </c>
      <c r="DE13" s="167">
        <v>0</v>
      </c>
      <c r="DF13" s="167">
        <v>0</v>
      </c>
      <c r="DG13" s="167">
        <v>166122</v>
      </c>
      <c r="DH13" s="167">
        <v>0</v>
      </c>
      <c r="DI13" s="167">
        <v>0</v>
      </c>
      <c r="DJ13" s="167">
        <v>14215357</v>
      </c>
      <c r="DK13" s="167">
        <v>0</v>
      </c>
      <c r="DL13" s="167">
        <v>1276</v>
      </c>
      <c r="DM13" s="167">
        <v>0</v>
      </c>
      <c r="DN13" s="167">
        <v>0</v>
      </c>
      <c r="DO13" s="167">
        <v>500</v>
      </c>
      <c r="DP13" s="167">
        <v>0</v>
      </c>
      <c r="DQ13" s="167">
        <v>7685</v>
      </c>
      <c r="DR13" s="167">
        <v>47104</v>
      </c>
      <c r="DS13" s="167">
        <v>747</v>
      </c>
      <c r="DT13" s="167">
        <v>0</v>
      </c>
      <c r="DU13" s="167">
        <v>0</v>
      </c>
      <c r="DV13" s="167">
        <v>0</v>
      </c>
      <c r="DW13" s="167">
        <v>0</v>
      </c>
      <c r="DX13" s="167">
        <v>0</v>
      </c>
      <c r="DY13" s="167">
        <v>2221</v>
      </c>
      <c r="DZ13" s="167">
        <v>798439</v>
      </c>
      <c r="EA13" s="167">
        <v>650</v>
      </c>
      <c r="EB13" s="167">
        <v>0</v>
      </c>
      <c r="EC13" s="167">
        <v>858622</v>
      </c>
      <c r="ED13" s="167">
        <v>20818665</v>
      </c>
    </row>
    <row r="14" spans="1:134" ht="13.8" x14ac:dyDescent="0.25">
      <c r="A14" s="164" t="s">
        <v>146</v>
      </c>
      <c r="B14" s="164" t="s">
        <v>147</v>
      </c>
      <c r="C14" s="152">
        <v>45838</v>
      </c>
      <c r="D14" s="167">
        <v>144002</v>
      </c>
      <c r="E14" s="167">
        <v>212422</v>
      </c>
      <c r="F14" s="167">
        <v>0</v>
      </c>
      <c r="G14" s="167">
        <v>27401</v>
      </c>
      <c r="H14" s="167">
        <v>111783</v>
      </c>
      <c r="I14" s="167">
        <v>3326</v>
      </c>
      <c r="J14" s="167">
        <v>0</v>
      </c>
      <c r="K14" s="167">
        <v>0</v>
      </c>
      <c r="L14" s="167">
        <v>11006</v>
      </c>
      <c r="M14" s="167">
        <v>9450</v>
      </c>
      <c r="N14" s="167">
        <v>3765</v>
      </c>
      <c r="O14" s="167">
        <v>0</v>
      </c>
      <c r="P14" s="167">
        <v>0</v>
      </c>
      <c r="Q14" s="167">
        <v>0</v>
      </c>
      <c r="R14" s="167">
        <v>793740</v>
      </c>
      <c r="S14" s="167">
        <v>0</v>
      </c>
      <c r="T14" s="167">
        <v>0</v>
      </c>
      <c r="U14" s="167">
        <v>2578</v>
      </c>
      <c r="V14" s="167">
        <v>0</v>
      </c>
      <c r="W14" s="167">
        <v>940</v>
      </c>
      <c r="X14" s="167">
        <v>0</v>
      </c>
      <c r="Y14" s="167">
        <v>189381</v>
      </c>
      <c r="Z14" s="167">
        <v>111991</v>
      </c>
      <c r="AA14" s="167">
        <v>7186</v>
      </c>
      <c r="AB14" s="167">
        <v>46130</v>
      </c>
      <c r="AC14" s="167">
        <v>1675101</v>
      </c>
      <c r="AD14" s="167">
        <v>87103</v>
      </c>
      <c r="AE14" s="167">
        <v>379805</v>
      </c>
      <c r="AF14" s="167">
        <v>238503</v>
      </c>
      <c r="AG14" s="167">
        <v>0</v>
      </c>
      <c r="AH14" s="167">
        <v>54230</v>
      </c>
      <c r="AI14" s="167">
        <v>221234</v>
      </c>
      <c r="AJ14" s="167">
        <v>6582</v>
      </c>
      <c r="AK14" s="167">
        <v>0</v>
      </c>
      <c r="AL14" s="167">
        <v>0</v>
      </c>
      <c r="AM14" s="167">
        <v>0</v>
      </c>
      <c r="AN14" s="167">
        <v>2132</v>
      </c>
      <c r="AO14" s="167">
        <v>202442</v>
      </c>
      <c r="AP14" s="167">
        <v>26289</v>
      </c>
      <c r="AQ14" s="167">
        <v>302477</v>
      </c>
      <c r="AR14" s="167">
        <v>111549</v>
      </c>
      <c r="AS14" s="167">
        <v>0</v>
      </c>
      <c r="AT14" s="167">
        <v>19781</v>
      </c>
      <c r="AU14" s="167">
        <v>214844</v>
      </c>
      <c r="AV14" s="167">
        <v>3104</v>
      </c>
      <c r="AW14" s="167">
        <v>2003</v>
      </c>
      <c r="AX14" s="167">
        <v>1872078</v>
      </c>
      <c r="AY14" s="167">
        <v>556274</v>
      </c>
      <c r="AZ14" s="167">
        <v>0</v>
      </c>
      <c r="BA14" s="167">
        <v>0</v>
      </c>
      <c r="BB14" s="167">
        <v>30222</v>
      </c>
      <c r="BC14" s="167">
        <v>0</v>
      </c>
      <c r="BD14" s="167">
        <v>0</v>
      </c>
      <c r="BE14" s="167">
        <v>0</v>
      </c>
      <c r="BF14" s="167">
        <v>0</v>
      </c>
      <c r="BG14" s="167">
        <v>586496</v>
      </c>
      <c r="BH14" s="167">
        <v>4133675</v>
      </c>
      <c r="BI14" s="167">
        <v>197157</v>
      </c>
      <c r="BJ14" s="167">
        <v>328334</v>
      </c>
      <c r="BK14" s="167">
        <v>107187</v>
      </c>
      <c r="BL14" s="167">
        <v>1200</v>
      </c>
      <c r="BM14" s="167">
        <v>228081</v>
      </c>
      <c r="BN14" s="167">
        <v>341118</v>
      </c>
      <c r="BO14" s="167">
        <v>570579</v>
      </c>
      <c r="BP14" s="167">
        <v>0</v>
      </c>
      <c r="BQ14" s="167">
        <v>136261</v>
      </c>
      <c r="BR14" s="167">
        <v>555884</v>
      </c>
      <c r="BS14" s="167">
        <v>16539</v>
      </c>
      <c r="BT14" s="167">
        <v>0</v>
      </c>
      <c r="BU14" s="167">
        <v>0</v>
      </c>
      <c r="BV14" s="167">
        <v>0</v>
      </c>
      <c r="BW14" s="167">
        <v>214939</v>
      </c>
      <c r="BX14" s="167">
        <v>0</v>
      </c>
      <c r="BY14" s="167">
        <v>0</v>
      </c>
      <c r="BZ14" s="167">
        <v>17322</v>
      </c>
      <c r="CA14" s="167">
        <v>17542</v>
      </c>
      <c r="CB14" s="167">
        <v>0</v>
      </c>
      <c r="CC14" s="167">
        <v>0</v>
      </c>
      <c r="CD14" s="167">
        <v>382419</v>
      </c>
      <c r="CE14" s="167">
        <v>0</v>
      </c>
      <c r="CF14" s="167">
        <v>3137</v>
      </c>
      <c r="CG14" s="167">
        <v>0</v>
      </c>
      <c r="CH14" s="167">
        <v>0</v>
      </c>
      <c r="CI14" s="167">
        <v>24594</v>
      </c>
      <c r="CJ14" s="167">
        <v>32630</v>
      </c>
      <c r="CK14" s="167">
        <v>0</v>
      </c>
      <c r="CL14" s="167">
        <v>0</v>
      </c>
      <c r="CM14" s="167">
        <v>3174923</v>
      </c>
      <c r="CN14" s="167">
        <v>7308598</v>
      </c>
      <c r="CO14" s="167">
        <v>739896</v>
      </c>
      <c r="CP14" s="167">
        <v>585890</v>
      </c>
      <c r="CQ14" s="167">
        <v>4056103</v>
      </c>
      <c r="CR14" s="167">
        <v>0</v>
      </c>
      <c r="CS14" s="167">
        <v>0</v>
      </c>
      <c r="CT14" s="167">
        <v>0</v>
      </c>
      <c r="CU14" s="167">
        <v>0</v>
      </c>
      <c r="CV14" s="167">
        <v>0</v>
      </c>
      <c r="CW14" s="167">
        <v>413742</v>
      </c>
      <c r="CX14" s="167">
        <v>1687888</v>
      </c>
      <c r="CY14" s="167">
        <v>50220</v>
      </c>
      <c r="CZ14" s="167">
        <v>0</v>
      </c>
      <c r="DA14" s="167">
        <v>0</v>
      </c>
      <c r="DB14" s="167">
        <v>9487</v>
      </c>
      <c r="DC14" s="167">
        <v>0</v>
      </c>
      <c r="DD14" s="167">
        <v>0</v>
      </c>
      <c r="DE14" s="167">
        <v>371407</v>
      </c>
      <c r="DF14" s="167">
        <v>380124</v>
      </c>
      <c r="DG14" s="167">
        <v>51051</v>
      </c>
      <c r="DH14" s="167">
        <v>254785</v>
      </c>
      <c r="DI14" s="167">
        <v>0</v>
      </c>
      <c r="DJ14" s="167">
        <v>8600593</v>
      </c>
      <c r="DK14" s="167">
        <v>0</v>
      </c>
      <c r="DL14" s="167">
        <v>0</v>
      </c>
      <c r="DM14" s="167">
        <v>0</v>
      </c>
      <c r="DN14" s="167">
        <v>0</v>
      </c>
      <c r="DO14" s="167">
        <v>0</v>
      </c>
      <c r="DP14" s="167">
        <v>0</v>
      </c>
      <c r="DQ14" s="167">
        <v>0</v>
      </c>
      <c r="DR14" s="167">
        <v>0</v>
      </c>
      <c r="DS14" s="167">
        <v>0</v>
      </c>
      <c r="DT14" s="167">
        <v>0</v>
      </c>
      <c r="DU14" s="167">
        <v>51283</v>
      </c>
      <c r="DV14" s="167">
        <v>0</v>
      </c>
      <c r="DW14" s="167">
        <v>2135</v>
      </c>
      <c r="DX14" s="167">
        <v>0</v>
      </c>
      <c r="DY14" s="167">
        <v>237</v>
      </c>
      <c r="DZ14" s="167">
        <v>284169</v>
      </c>
      <c r="EA14" s="167">
        <v>0</v>
      </c>
      <c r="EB14" s="167">
        <v>0</v>
      </c>
      <c r="EC14" s="167">
        <v>337824</v>
      </c>
      <c r="ED14" s="167">
        <v>16247015</v>
      </c>
    </row>
    <row r="15" spans="1:134" ht="13.8" x14ac:dyDescent="0.25">
      <c r="A15" s="164" t="s">
        <v>148</v>
      </c>
      <c r="B15" s="164" t="s">
        <v>149</v>
      </c>
      <c r="C15" s="152">
        <v>45519</v>
      </c>
      <c r="D15" s="167">
        <v>16208</v>
      </c>
      <c r="E15" s="167">
        <v>34608</v>
      </c>
      <c r="F15" s="167">
        <v>0</v>
      </c>
      <c r="G15" s="167">
        <v>2615</v>
      </c>
      <c r="H15" s="167">
        <v>9391</v>
      </c>
      <c r="I15" s="167">
        <v>652</v>
      </c>
      <c r="J15" s="167">
        <v>61</v>
      </c>
      <c r="K15" s="167">
        <v>18</v>
      </c>
      <c r="L15" s="167">
        <v>11</v>
      </c>
      <c r="M15" s="167">
        <v>1577</v>
      </c>
      <c r="N15" s="167">
        <v>1480</v>
      </c>
      <c r="O15" s="167">
        <v>134</v>
      </c>
      <c r="P15" s="167">
        <v>57789</v>
      </c>
      <c r="Q15" s="167">
        <v>0</v>
      </c>
      <c r="R15" s="167">
        <v>726</v>
      </c>
      <c r="S15" s="167">
        <v>0</v>
      </c>
      <c r="T15" s="167">
        <v>237</v>
      </c>
      <c r="U15" s="167">
        <v>7626</v>
      </c>
      <c r="V15" s="167">
        <v>0</v>
      </c>
      <c r="W15" s="167">
        <v>0</v>
      </c>
      <c r="X15" s="167">
        <v>561</v>
      </c>
      <c r="Y15" s="167">
        <v>4081</v>
      </c>
      <c r="Z15" s="167">
        <v>3172</v>
      </c>
      <c r="AA15" s="167">
        <v>138</v>
      </c>
      <c r="AB15" s="167">
        <v>7710</v>
      </c>
      <c r="AC15" s="167">
        <v>148795</v>
      </c>
      <c r="AD15" s="167">
        <v>23968</v>
      </c>
      <c r="AE15" s="167">
        <v>34597</v>
      </c>
      <c r="AF15" s="167">
        <v>14224</v>
      </c>
      <c r="AG15" s="167">
        <v>0</v>
      </c>
      <c r="AH15" s="167">
        <v>5500</v>
      </c>
      <c r="AI15" s="167">
        <v>19751</v>
      </c>
      <c r="AJ15" s="167">
        <v>1371</v>
      </c>
      <c r="AK15" s="167">
        <v>129</v>
      </c>
      <c r="AL15" s="167">
        <v>38</v>
      </c>
      <c r="AM15" s="167">
        <v>22</v>
      </c>
      <c r="AN15" s="167">
        <v>1817</v>
      </c>
      <c r="AO15" s="167">
        <v>5630</v>
      </c>
      <c r="AP15" s="167">
        <v>3004</v>
      </c>
      <c r="AQ15" s="167">
        <v>19723</v>
      </c>
      <c r="AR15" s="167">
        <v>0</v>
      </c>
      <c r="AS15" s="167">
        <v>0</v>
      </c>
      <c r="AT15" s="167">
        <v>8360</v>
      </c>
      <c r="AU15" s="167">
        <v>0</v>
      </c>
      <c r="AV15" s="167">
        <v>0</v>
      </c>
      <c r="AW15" s="167">
        <v>0</v>
      </c>
      <c r="AX15" s="167">
        <v>138134</v>
      </c>
      <c r="AY15" s="167">
        <v>-8024</v>
      </c>
      <c r="AZ15" s="167">
        <v>357</v>
      </c>
      <c r="BA15" s="167">
        <v>15818</v>
      </c>
      <c r="BB15" s="167">
        <v>0</v>
      </c>
      <c r="BC15" s="167">
        <v>16238</v>
      </c>
      <c r="BD15" s="167">
        <v>5324</v>
      </c>
      <c r="BE15" s="167">
        <v>-5082</v>
      </c>
      <c r="BF15" s="167">
        <v>0</v>
      </c>
      <c r="BG15" s="167">
        <v>24631</v>
      </c>
      <c r="BH15" s="167">
        <v>311560</v>
      </c>
      <c r="BI15" s="167">
        <v>38390</v>
      </c>
      <c r="BJ15" s="167">
        <v>6998</v>
      </c>
      <c r="BK15" s="167">
        <v>2356</v>
      </c>
      <c r="BL15" s="167">
        <v>2900</v>
      </c>
      <c r="BM15" s="167">
        <v>18525</v>
      </c>
      <c r="BN15" s="167">
        <v>12928</v>
      </c>
      <c r="BO15" s="167">
        <v>65936</v>
      </c>
      <c r="BP15" s="167">
        <v>0</v>
      </c>
      <c r="BQ15" s="167">
        <v>10437</v>
      </c>
      <c r="BR15" s="167">
        <v>37483</v>
      </c>
      <c r="BS15" s="167">
        <v>2600</v>
      </c>
      <c r="BT15" s="167">
        <v>243</v>
      </c>
      <c r="BU15" s="167">
        <v>71</v>
      </c>
      <c r="BV15" s="167">
        <v>42</v>
      </c>
      <c r="BW15" s="167">
        <v>24811</v>
      </c>
      <c r="BX15" s="167">
        <v>2028</v>
      </c>
      <c r="BY15" s="167">
        <v>0</v>
      </c>
      <c r="BZ15" s="167">
        <v>5837</v>
      </c>
      <c r="CA15" s="167">
        <v>190</v>
      </c>
      <c r="CB15" s="167">
        <v>0</v>
      </c>
      <c r="CC15" s="167">
        <v>10</v>
      </c>
      <c r="CD15" s="167">
        <v>46774</v>
      </c>
      <c r="CE15" s="167">
        <v>0</v>
      </c>
      <c r="CF15" s="167">
        <v>1076</v>
      </c>
      <c r="CG15" s="167">
        <v>0</v>
      </c>
      <c r="CH15" s="167">
        <v>0</v>
      </c>
      <c r="CI15" s="167">
        <v>0</v>
      </c>
      <c r="CJ15" s="167">
        <v>0</v>
      </c>
      <c r="CK15" s="167">
        <v>0</v>
      </c>
      <c r="CL15" s="167">
        <v>1948</v>
      </c>
      <c r="CM15" s="167">
        <v>281583</v>
      </c>
      <c r="CN15" s="167">
        <v>593143</v>
      </c>
      <c r="CO15" s="167">
        <v>69081</v>
      </c>
      <c r="CP15" s="167">
        <v>88062</v>
      </c>
      <c r="CQ15" s="167">
        <v>221991</v>
      </c>
      <c r="CR15" s="167">
        <v>109129</v>
      </c>
      <c r="CS15" s="167">
        <v>53523</v>
      </c>
      <c r="CT15" s="167">
        <v>0</v>
      </c>
      <c r="CU15" s="167">
        <v>0</v>
      </c>
      <c r="CV15" s="167">
        <v>51276</v>
      </c>
      <c r="CW15" s="167">
        <v>44811</v>
      </c>
      <c r="CX15" s="167">
        <v>160927</v>
      </c>
      <c r="CY15" s="167">
        <v>11164</v>
      </c>
      <c r="CZ15" s="167">
        <v>1044</v>
      </c>
      <c r="DA15" s="167">
        <v>309</v>
      </c>
      <c r="DB15" s="167">
        <v>180</v>
      </c>
      <c r="DC15" s="167">
        <v>0</v>
      </c>
      <c r="DD15" s="167">
        <v>0</v>
      </c>
      <c r="DE15" s="167">
        <v>0</v>
      </c>
      <c r="DF15" s="167">
        <v>0</v>
      </c>
      <c r="DG15" s="167">
        <v>23877</v>
      </c>
      <c r="DH15" s="167">
        <v>0</v>
      </c>
      <c r="DI15" s="167">
        <v>354</v>
      </c>
      <c r="DJ15" s="167">
        <v>835728</v>
      </c>
      <c r="DK15" s="167">
        <v>0</v>
      </c>
      <c r="DL15" s="167">
        <v>0</v>
      </c>
      <c r="DM15" s="167">
        <v>0</v>
      </c>
      <c r="DN15" s="167">
        <v>0</v>
      </c>
      <c r="DO15" s="167">
        <v>0</v>
      </c>
      <c r="DP15" s="167">
        <v>0</v>
      </c>
      <c r="DQ15" s="167">
        <v>0</v>
      </c>
      <c r="DR15" s="167">
        <v>594</v>
      </c>
      <c r="DS15" s="167">
        <v>0</v>
      </c>
      <c r="DT15" s="167">
        <v>0</v>
      </c>
      <c r="DU15" s="167">
        <v>1156</v>
      </c>
      <c r="DV15" s="167">
        <v>0</v>
      </c>
      <c r="DW15" s="167">
        <v>0</v>
      </c>
      <c r="DX15" s="167">
        <v>0</v>
      </c>
      <c r="DY15" s="167">
        <v>0</v>
      </c>
      <c r="DZ15" s="167">
        <v>75956</v>
      </c>
      <c r="EA15" s="167">
        <v>0</v>
      </c>
      <c r="EB15" s="167">
        <v>0</v>
      </c>
      <c r="EC15" s="167">
        <v>77706</v>
      </c>
      <c r="ED15" s="167">
        <v>1506577</v>
      </c>
    </row>
    <row r="16" spans="1:134" ht="13.8" x14ac:dyDescent="0.25">
      <c r="A16" s="164" t="s">
        <v>107</v>
      </c>
      <c r="B16" s="164" t="s">
        <v>150</v>
      </c>
      <c r="C16" s="152">
        <v>45838</v>
      </c>
      <c r="D16" s="167">
        <v>105466</v>
      </c>
      <c r="E16" s="167">
        <v>136193</v>
      </c>
      <c r="F16" s="167">
        <v>0</v>
      </c>
      <c r="G16" s="167">
        <v>449303</v>
      </c>
      <c r="H16" s="167">
        <v>211791</v>
      </c>
      <c r="I16" s="167">
        <v>96252</v>
      </c>
      <c r="J16" s="167">
        <v>0</v>
      </c>
      <c r="K16" s="167">
        <v>4387</v>
      </c>
      <c r="L16" s="167">
        <v>153</v>
      </c>
      <c r="M16" s="167">
        <v>0</v>
      </c>
      <c r="N16" s="167">
        <v>19991</v>
      </c>
      <c r="O16" s="167">
        <v>0</v>
      </c>
      <c r="P16" s="167">
        <v>500502</v>
      </c>
      <c r="Q16" s="167">
        <v>0</v>
      </c>
      <c r="R16" s="167">
        <v>29000</v>
      </c>
      <c r="S16" s="167">
        <v>5831</v>
      </c>
      <c r="T16" s="167">
        <v>5254</v>
      </c>
      <c r="U16" s="167">
        <v>99248</v>
      </c>
      <c r="V16" s="167">
        <v>0</v>
      </c>
      <c r="W16" s="167">
        <v>32240</v>
      </c>
      <c r="X16" s="167">
        <v>16852</v>
      </c>
      <c r="Y16" s="167">
        <v>41146</v>
      </c>
      <c r="Z16" s="167">
        <v>10270</v>
      </c>
      <c r="AA16" s="167">
        <v>1440</v>
      </c>
      <c r="AB16" s="167">
        <v>75991</v>
      </c>
      <c r="AC16" s="167">
        <v>1841310</v>
      </c>
      <c r="AD16" s="167">
        <v>117251</v>
      </c>
      <c r="AE16" s="167">
        <v>208510</v>
      </c>
      <c r="AF16" s="167">
        <v>133699</v>
      </c>
      <c r="AG16" s="167">
        <v>0</v>
      </c>
      <c r="AH16" s="167">
        <v>0</v>
      </c>
      <c r="AI16" s="167">
        <v>0</v>
      </c>
      <c r="AJ16" s="167">
        <v>0</v>
      </c>
      <c r="AK16" s="167">
        <v>0</v>
      </c>
      <c r="AL16" s="167">
        <v>0</v>
      </c>
      <c r="AM16" s="167">
        <v>0</v>
      </c>
      <c r="AN16" s="167">
        <v>13963</v>
      </c>
      <c r="AO16" s="167">
        <v>44180</v>
      </c>
      <c r="AP16" s="167">
        <v>18260</v>
      </c>
      <c r="AQ16" s="167">
        <v>116886</v>
      </c>
      <c r="AR16" s="167">
        <v>0</v>
      </c>
      <c r="AS16" s="167">
        <v>0</v>
      </c>
      <c r="AT16" s="167">
        <v>23392</v>
      </c>
      <c r="AU16" s="167">
        <v>34291</v>
      </c>
      <c r="AV16" s="167">
        <v>490</v>
      </c>
      <c r="AW16" s="167">
        <v>0</v>
      </c>
      <c r="AX16" s="167">
        <v>710922</v>
      </c>
      <c r="AY16" s="167">
        <v>5723</v>
      </c>
      <c r="AZ16" s="167">
        <v>0</v>
      </c>
      <c r="BA16" s="167">
        <v>64542</v>
      </c>
      <c r="BB16" s="167">
        <v>352746</v>
      </c>
      <c r="BC16" s="167">
        <v>0</v>
      </c>
      <c r="BD16" s="167">
        <v>55338</v>
      </c>
      <c r="BE16" s="167">
        <v>0</v>
      </c>
      <c r="BF16" s="167">
        <v>0</v>
      </c>
      <c r="BG16" s="167">
        <v>478349</v>
      </c>
      <c r="BH16" s="167">
        <v>3030581</v>
      </c>
      <c r="BI16" s="167">
        <v>80056</v>
      </c>
      <c r="BJ16" s="167">
        <v>50032</v>
      </c>
      <c r="BK16" s="167">
        <v>38121</v>
      </c>
      <c r="BL16" s="167">
        <v>14200</v>
      </c>
      <c r="BM16" s="167">
        <v>138474</v>
      </c>
      <c r="BN16" s="167">
        <v>38888</v>
      </c>
      <c r="BO16" s="167">
        <v>451868</v>
      </c>
      <c r="BP16" s="167">
        <v>0</v>
      </c>
      <c r="BQ16" s="167">
        <v>0</v>
      </c>
      <c r="BR16" s="167">
        <v>0</v>
      </c>
      <c r="BS16" s="167">
        <v>0</v>
      </c>
      <c r="BT16" s="167">
        <v>0</v>
      </c>
      <c r="BU16" s="167">
        <v>0</v>
      </c>
      <c r="BV16" s="167">
        <v>0</v>
      </c>
      <c r="BW16" s="167">
        <v>175374</v>
      </c>
      <c r="BX16" s="167">
        <v>3242</v>
      </c>
      <c r="BY16" s="167">
        <v>8397</v>
      </c>
      <c r="BZ16" s="167">
        <v>29749</v>
      </c>
      <c r="CA16" s="167">
        <v>10052</v>
      </c>
      <c r="CB16" s="167">
        <v>0</v>
      </c>
      <c r="CC16" s="167">
        <v>0</v>
      </c>
      <c r="CD16" s="167">
        <v>317441</v>
      </c>
      <c r="CE16" s="167">
        <v>15685</v>
      </c>
      <c r="CF16" s="167">
        <v>3010</v>
      </c>
      <c r="CG16" s="167">
        <v>0</v>
      </c>
      <c r="CH16" s="167">
        <v>0</v>
      </c>
      <c r="CI16" s="167">
        <v>0</v>
      </c>
      <c r="CJ16" s="167">
        <v>4433</v>
      </c>
      <c r="CK16" s="167">
        <v>4394</v>
      </c>
      <c r="CL16" s="167">
        <v>0</v>
      </c>
      <c r="CM16" s="167">
        <v>1383416</v>
      </c>
      <c r="CN16" s="167">
        <v>4413997</v>
      </c>
      <c r="CO16" s="167">
        <v>383081</v>
      </c>
      <c r="CP16" s="167">
        <v>587490</v>
      </c>
      <c r="CQ16" s="167">
        <v>1473903</v>
      </c>
      <c r="CR16" s="167">
        <v>753020</v>
      </c>
      <c r="CS16" s="167">
        <v>370395</v>
      </c>
      <c r="CT16" s="167">
        <v>0</v>
      </c>
      <c r="CU16" s="167">
        <v>0</v>
      </c>
      <c r="CV16" s="167">
        <v>347936</v>
      </c>
      <c r="CW16" s="167">
        <v>0</v>
      </c>
      <c r="CX16" s="167">
        <v>0</v>
      </c>
      <c r="CY16" s="167">
        <v>0</v>
      </c>
      <c r="CZ16" s="167">
        <v>0</v>
      </c>
      <c r="DA16" s="167">
        <v>0</v>
      </c>
      <c r="DB16" s="167">
        <v>0</v>
      </c>
      <c r="DC16" s="167">
        <v>0</v>
      </c>
      <c r="DD16" s="167">
        <v>846</v>
      </c>
      <c r="DE16" s="167">
        <v>91092</v>
      </c>
      <c r="DF16" s="167">
        <v>118898</v>
      </c>
      <c r="DG16" s="167">
        <v>175851</v>
      </c>
      <c r="DH16" s="167">
        <v>2781</v>
      </c>
      <c r="DI16" s="167">
        <v>0</v>
      </c>
      <c r="DJ16" s="167">
        <v>4305293</v>
      </c>
      <c r="DK16" s="167">
        <v>0</v>
      </c>
      <c r="DL16" s="167">
        <v>141</v>
      </c>
      <c r="DM16" s="167">
        <v>0</v>
      </c>
      <c r="DN16" s="167">
        <v>0</v>
      </c>
      <c r="DO16" s="167">
        <v>0</v>
      </c>
      <c r="DP16" s="167">
        <v>0</v>
      </c>
      <c r="DQ16" s="167">
        <v>0</v>
      </c>
      <c r="DR16" s="167">
        <v>163857</v>
      </c>
      <c r="DS16" s="167">
        <v>9800</v>
      </c>
      <c r="DT16" s="167">
        <v>0</v>
      </c>
      <c r="DU16" s="167">
        <v>64156</v>
      </c>
      <c r="DV16" s="167">
        <v>0</v>
      </c>
      <c r="DW16" s="167">
        <v>0</v>
      </c>
      <c r="DX16" s="167">
        <v>0</v>
      </c>
      <c r="DY16" s="167">
        <v>0</v>
      </c>
      <c r="DZ16" s="167">
        <v>667940</v>
      </c>
      <c r="EA16" s="167">
        <v>93</v>
      </c>
      <c r="EB16" s="167">
        <v>0</v>
      </c>
      <c r="EC16" s="167">
        <v>905987</v>
      </c>
      <c r="ED16" s="167">
        <v>9625277</v>
      </c>
    </row>
    <row r="17" spans="1:134" ht="13.8" x14ac:dyDescent="0.25">
      <c r="A17" s="164" t="s">
        <v>151</v>
      </c>
      <c r="B17" s="164" t="s">
        <v>152</v>
      </c>
      <c r="C17" s="152">
        <v>45838</v>
      </c>
      <c r="D17" s="167">
        <v>128489</v>
      </c>
      <c r="E17" s="167">
        <v>0</v>
      </c>
      <c r="F17" s="167">
        <v>0</v>
      </c>
      <c r="G17" s="167">
        <v>9621</v>
      </c>
      <c r="H17" s="167">
        <v>17319</v>
      </c>
      <c r="I17" s="167">
        <v>2247</v>
      </c>
      <c r="J17" s="167">
        <v>0</v>
      </c>
      <c r="K17" s="167">
        <v>0</v>
      </c>
      <c r="L17" s="167">
        <v>582</v>
      </c>
      <c r="M17" s="167">
        <v>17817</v>
      </c>
      <c r="N17" s="167">
        <v>7229</v>
      </c>
      <c r="O17" s="167">
        <v>2094</v>
      </c>
      <c r="P17" s="167">
        <v>518696</v>
      </c>
      <c r="Q17" s="167">
        <v>0</v>
      </c>
      <c r="R17" s="167">
        <v>0</v>
      </c>
      <c r="S17" s="167">
        <v>0</v>
      </c>
      <c r="T17" s="167">
        <v>2327</v>
      </c>
      <c r="U17" s="167">
        <v>0</v>
      </c>
      <c r="V17" s="167">
        <v>0</v>
      </c>
      <c r="W17" s="167">
        <v>0</v>
      </c>
      <c r="X17" s="167">
        <v>0</v>
      </c>
      <c r="Y17" s="167">
        <v>16578</v>
      </c>
      <c r="Z17" s="167">
        <v>0</v>
      </c>
      <c r="AA17" s="167">
        <v>0</v>
      </c>
      <c r="AB17" s="167">
        <v>450</v>
      </c>
      <c r="AC17" s="167">
        <v>723449</v>
      </c>
      <c r="AD17" s="167">
        <v>14337</v>
      </c>
      <c r="AE17" s="167">
        <v>106010</v>
      </c>
      <c r="AF17" s="167">
        <v>53720</v>
      </c>
      <c r="AG17" s="167">
        <v>0</v>
      </c>
      <c r="AH17" s="167">
        <v>11961</v>
      </c>
      <c r="AI17" s="167">
        <v>21680</v>
      </c>
      <c r="AJ17" s="167">
        <v>2793</v>
      </c>
      <c r="AK17" s="167">
        <v>349</v>
      </c>
      <c r="AL17" s="167">
        <v>25</v>
      </c>
      <c r="AM17" s="167">
        <v>723</v>
      </c>
      <c r="AN17" s="167">
        <v>25147</v>
      </c>
      <c r="AO17" s="167">
        <v>5797</v>
      </c>
      <c r="AP17" s="167">
        <v>21833</v>
      </c>
      <c r="AQ17" s="167">
        <v>70989</v>
      </c>
      <c r="AR17" s="167">
        <v>0</v>
      </c>
      <c r="AS17" s="167">
        <v>0</v>
      </c>
      <c r="AT17" s="167">
        <v>0</v>
      </c>
      <c r="AU17" s="167">
        <v>20316</v>
      </c>
      <c r="AV17" s="167">
        <v>0</v>
      </c>
      <c r="AW17" s="167">
        <v>0</v>
      </c>
      <c r="AX17" s="167">
        <v>355680</v>
      </c>
      <c r="AY17" s="167">
        <v>114690</v>
      </c>
      <c r="AZ17" s="167">
        <v>0</v>
      </c>
      <c r="BA17" s="167">
        <v>0</v>
      </c>
      <c r="BB17" s="167">
        <v>0</v>
      </c>
      <c r="BC17" s="167">
        <v>115528</v>
      </c>
      <c r="BD17" s="167">
        <v>33727</v>
      </c>
      <c r="BE17" s="167">
        <v>51040</v>
      </c>
      <c r="BF17" s="167">
        <v>0</v>
      </c>
      <c r="BG17" s="167">
        <v>314985</v>
      </c>
      <c r="BH17" s="167">
        <v>1394114</v>
      </c>
      <c r="BI17" s="167">
        <v>65901</v>
      </c>
      <c r="BJ17" s="167">
        <v>0</v>
      </c>
      <c r="BK17" s="167">
        <v>0</v>
      </c>
      <c r="BL17" s="167">
        <v>0</v>
      </c>
      <c r="BM17" s="167">
        <v>46233</v>
      </c>
      <c r="BN17" s="167">
        <v>58869</v>
      </c>
      <c r="BO17" s="167">
        <v>332870</v>
      </c>
      <c r="BP17" s="167">
        <v>0</v>
      </c>
      <c r="BQ17" s="167">
        <v>37530</v>
      </c>
      <c r="BR17" s="167">
        <v>68389</v>
      </c>
      <c r="BS17" s="167">
        <v>8811</v>
      </c>
      <c r="BT17" s="167">
        <v>1102</v>
      </c>
      <c r="BU17" s="167">
        <v>78</v>
      </c>
      <c r="BV17" s="167">
        <v>2280</v>
      </c>
      <c r="BW17" s="167">
        <v>130443</v>
      </c>
      <c r="BX17" s="167">
        <v>0</v>
      </c>
      <c r="BY17" s="167">
        <v>0</v>
      </c>
      <c r="BZ17" s="167">
        <v>10000</v>
      </c>
      <c r="CA17" s="167">
        <v>9486</v>
      </c>
      <c r="CB17" s="167">
        <v>0</v>
      </c>
      <c r="CC17" s="167">
        <v>4357</v>
      </c>
      <c r="CD17" s="167">
        <v>200895</v>
      </c>
      <c r="CE17" s="167">
        <v>11315</v>
      </c>
      <c r="CF17" s="167">
        <v>0</v>
      </c>
      <c r="CG17" s="167">
        <v>0</v>
      </c>
      <c r="CH17" s="167">
        <v>0</v>
      </c>
      <c r="CI17" s="167">
        <v>0</v>
      </c>
      <c r="CJ17" s="167">
        <v>11769</v>
      </c>
      <c r="CK17" s="167">
        <v>0</v>
      </c>
      <c r="CL17" s="167">
        <v>27230</v>
      </c>
      <c r="CM17" s="167">
        <v>1027558</v>
      </c>
      <c r="CN17" s="167">
        <v>2421672</v>
      </c>
      <c r="CO17" s="167">
        <v>361659</v>
      </c>
      <c r="CP17" s="167">
        <v>280882</v>
      </c>
      <c r="CQ17" s="167">
        <v>81124</v>
      </c>
      <c r="CR17" s="167">
        <v>0</v>
      </c>
      <c r="CS17" s="167">
        <v>57254</v>
      </c>
      <c r="CT17" s="167">
        <v>0</v>
      </c>
      <c r="CU17" s="167">
        <v>379455</v>
      </c>
      <c r="CV17" s="167">
        <v>2733515</v>
      </c>
      <c r="CW17" s="167">
        <v>291575</v>
      </c>
      <c r="CX17" s="167">
        <v>528504</v>
      </c>
      <c r="CY17" s="167">
        <v>68088</v>
      </c>
      <c r="CZ17" s="167">
        <v>8517</v>
      </c>
      <c r="DA17" s="167">
        <v>602</v>
      </c>
      <c r="DB17" s="167">
        <v>17623</v>
      </c>
      <c r="DC17" s="167">
        <v>0</v>
      </c>
      <c r="DD17" s="167">
        <v>0</v>
      </c>
      <c r="DE17" s="167">
        <v>136260</v>
      </c>
      <c r="DF17" s="167">
        <v>0</v>
      </c>
      <c r="DG17" s="167">
        <v>0</v>
      </c>
      <c r="DH17" s="167">
        <v>0</v>
      </c>
      <c r="DI17" s="167">
        <v>130962</v>
      </c>
      <c r="DJ17" s="167">
        <v>5076020</v>
      </c>
      <c r="DK17" s="167">
        <v>0</v>
      </c>
      <c r="DL17" s="167">
        <v>0</v>
      </c>
      <c r="DM17" s="167">
        <v>0</v>
      </c>
      <c r="DN17" s="167">
        <v>0</v>
      </c>
      <c r="DO17" s="167">
        <v>0</v>
      </c>
      <c r="DP17" s="167">
        <v>0</v>
      </c>
      <c r="DQ17" s="167">
        <v>0</v>
      </c>
      <c r="DR17" s="167">
        <v>0</v>
      </c>
      <c r="DS17" s="167">
        <v>0</v>
      </c>
      <c r="DT17" s="167">
        <v>0</v>
      </c>
      <c r="DU17" s="167">
        <v>0</v>
      </c>
      <c r="DV17" s="167">
        <v>0</v>
      </c>
      <c r="DW17" s="167">
        <v>0</v>
      </c>
      <c r="DX17" s="167">
        <v>0</v>
      </c>
      <c r="DY17" s="167">
        <v>0</v>
      </c>
      <c r="DZ17" s="167">
        <v>400053</v>
      </c>
      <c r="EA17" s="167">
        <v>1554</v>
      </c>
      <c r="EB17" s="167">
        <v>0</v>
      </c>
      <c r="EC17" s="167">
        <v>401607</v>
      </c>
      <c r="ED17" s="167">
        <v>7899299</v>
      </c>
    </row>
    <row r="18" spans="1:134" ht="13.8" x14ac:dyDescent="0.25">
      <c r="A18" s="164" t="s">
        <v>153</v>
      </c>
      <c r="B18" s="164" t="s">
        <v>152</v>
      </c>
      <c r="C18" s="152">
        <v>45838</v>
      </c>
      <c r="D18" s="167">
        <v>160339</v>
      </c>
      <c r="E18" s="167">
        <v>0</v>
      </c>
      <c r="F18" s="167">
        <v>0</v>
      </c>
      <c r="G18" s="167">
        <v>11901</v>
      </c>
      <c r="H18" s="167">
        <v>23122</v>
      </c>
      <c r="I18" s="167">
        <v>2682</v>
      </c>
      <c r="J18" s="167">
        <v>0</v>
      </c>
      <c r="K18" s="167">
        <v>0</v>
      </c>
      <c r="L18" s="167">
        <v>791</v>
      </c>
      <c r="M18" s="167">
        <v>15570</v>
      </c>
      <c r="N18" s="167">
        <v>10405</v>
      </c>
      <c r="O18" s="167">
        <v>1038</v>
      </c>
      <c r="P18" s="167">
        <v>468456</v>
      </c>
      <c r="Q18" s="167">
        <v>0</v>
      </c>
      <c r="R18" s="167">
        <v>0</v>
      </c>
      <c r="S18" s="167">
        <v>0</v>
      </c>
      <c r="T18" s="167">
        <v>3099</v>
      </c>
      <c r="U18" s="167">
        <v>0</v>
      </c>
      <c r="V18" s="167">
        <v>0</v>
      </c>
      <c r="W18" s="167">
        <v>0</v>
      </c>
      <c r="X18" s="167">
        <v>0</v>
      </c>
      <c r="Y18" s="167">
        <v>16030</v>
      </c>
      <c r="Z18" s="167">
        <v>0</v>
      </c>
      <c r="AA18" s="167">
        <v>0</v>
      </c>
      <c r="AB18" s="167">
        <v>11675</v>
      </c>
      <c r="AC18" s="167">
        <v>725108</v>
      </c>
      <c r="AD18" s="167">
        <v>17921</v>
      </c>
      <c r="AE18" s="167">
        <v>103242</v>
      </c>
      <c r="AF18" s="167">
        <v>45521</v>
      </c>
      <c r="AG18" s="167">
        <v>0</v>
      </c>
      <c r="AH18" s="167">
        <v>12372</v>
      </c>
      <c r="AI18" s="167">
        <v>24249</v>
      </c>
      <c r="AJ18" s="167">
        <v>2788</v>
      </c>
      <c r="AK18" s="167">
        <v>420</v>
      </c>
      <c r="AL18" s="167">
        <v>19</v>
      </c>
      <c r="AM18" s="167">
        <v>822</v>
      </c>
      <c r="AN18" s="167">
        <v>15537</v>
      </c>
      <c r="AO18" s="167">
        <v>3654</v>
      </c>
      <c r="AP18" s="167">
        <v>7593</v>
      </c>
      <c r="AQ18" s="167">
        <v>99182</v>
      </c>
      <c r="AR18" s="167">
        <v>0</v>
      </c>
      <c r="AS18" s="167">
        <v>0</v>
      </c>
      <c r="AT18" s="167">
        <v>0</v>
      </c>
      <c r="AU18" s="167">
        <v>13816</v>
      </c>
      <c r="AV18" s="167">
        <v>0</v>
      </c>
      <c r="AW18" s="167">
        <v>0</v>
      </c>
      <c r="AX18" s="167">
        <v>347136</v>
      </c>
      <c r="AY18" s="167">
        <v>124290</v>
      </c>
      <c r="AZ18" s="167">
        <v>0</v>
      </c>
      <c r="BA18" s="167">
        <v>0</v>
      </c>
      <c r="BB18" s="167">
        <v>0</v>
      </c>
      <c r="BC18" s="167">
        <v>115528</v>
      </c>
      <c r="BD18" s="167">
        <v>35973</v>
      </c>
      <c r="BE18" s="167">
        <v>132107</v>
      </c>
      <c r="BF18" s="167">
        <v>0</v>
      </c>
      <c r="BG18" s="167">
        <v>407898</v>
      </c>
      <c r="BH18" s="167">
        <v>1480142</v>
      </c>
      <c r="BI18" s="167">
        <v>59957</v>
      </c>
      <c r="BJ18" s="167">
        <v>0</v>
      </c>
      <c r="BK18" s="167">
        <v>0</v>
      </c>
      <c r="BL18" s="167">
        <v>0</v>
      </c>
      <c r="BM18" s="167">
        <v>156641</v>
      </c>
      <c r="BN18" s="167">
        <v>33381</v>
      </c>
      <c r="BO18" s="167">
        <v>323113</v>
      </c>
      <c r="BP18" s="167">
        <v>0</v>
      </c>
      <c r="BQ18" s="167">
        <v>42538</v>
      </c>
      <c r="BR18" s="167">
        <v>83374</v>
      </c>
      <c r="BS18" s="167">
        <v>9587</v>
      </c>
      <c r="BT18" s="167">
        <v>1445</v>
      </c>
      <c r="BU18" s="167">
        <v>65</v>
      </c>
      <c r="BV18" s="167">
        <v>2826</v>
      </c>
      <c r="BW18" s="167">
        <v>62430</v>
      </c>
      <c r="BX18" s="167">
        <v>0</v>
      </c>
      <c r="BY18" s="167">
        <v>0</v>
      </c>
      <c r="BZ18" s="167">
        <v>15849</v>
      </c>
      <c r="CA18" s="167">
        <v>5359</v>
      </c>
      <c r="CB18" s="167">
        <v>0</v>
      </c>
      <c r="CC18" s="167">
        <v>3655</v>
      </c>
      <c r="CD18" s="167">
        <v>199706</v>
      </c>
      <c r="CE18" s="167">
        <v>9474</v>
      </c>
      <c r="CF18" s="167">
        <v>0</v>
      </c>
      <c r="CG18" s="167">
        <v>0</v>
      </c>
      <c r="CH18" s="167">
        <v>0</v>
      </c>
      <c r="CI18" s="167">
        <v>0</v>
      </c>
      <c r="CJ18" s="167">
        <v>11241</v>
      </c>
      <c r="CK18" s="167">
        <v>0</v>
      </c>
      <c r="CL18" s="167">
        <v>33609</v>
      </c>
      <c r="CM18" s="167">
        <v>1054250</v>
      </c>
      <c r="CN18" s="167">
        <v>2534392</v>
      </c>
      <c r="CO18" s="167">
        <v>186912</v>
      </c>
      <c r="CP18" s="167">
        <v>142566</v>
      </c>
      <c r="CQ18" s="167">
        <v>0</v>
      </c>
      <c r="CR18" s="167">
        <v>0</v>
      </c>
      <c r="CS18" s="167">
        <v>1898</v>
      </c>
      <c r="CT18" s="167">
        <v>0</v>
      </c>
      <c r="CU18" s="167">
        <v>465591</v>
      </c>
      <c r="CV18" s="167">
        <v>2415528</v>
      </c>
      <c r="CW18" s="167">
        <v>238448</v>
      </c>
      <c r="CX18" s="167">
        <v>467356</v>
      </c>
      <c r="CY18" s="167">
        <v>53738</v>
      </c>
      <c r="CZ18" s="167">
        <v>8102</v>
      </c>
      <c r="DA18" s="167">
        <v>366</v>
      </c>
      <c r="DB18" s="167">
        <v>15841</v>
      </c>
      <c r="DC18" s="167">
        <v>0</v>
      </c>
      <c r="DD18" s="167">
        <v>0</v>
      </c>
      <c r="DE18" s="167">
        <v>121122</v>
      </c>
      <c r="DF18" s="167">
        <v>0</v>
      </c>
      <c r="DG18" s="167">
        <v>0</v>
      </c>
      <c r="DH18" s="167">
        <v>0</v>
      </c>
      <c r="DI18" s="167">
        <v>130962</v>
      </c>
      <c r="DJ18" s="167">
        <v>4248430</v>
      </c>
      <c r="DK18" s="167">
        <v>0</v>
      </c>
      <c r="DL18" s="167">
        <v>0</v>
      </c>
      <c r="DM18" s="167">
        <v>0</v>
      </c>
      <c r="DN18" s="167">
        <v>0</v>
      </c>
      <c r="DO18" s="167">
        <v>0</v>
      </c>
      <c r="DP18" s="167">
        <v>0</v>
      </c>
      <c r="DQ18" s="167">
        <v>0</v>
      </c>
      <c r="DR18" s="167">
        <v>0</v>
      </c>
      <c r="DS18" s="167">
        <v>0</v>
      </c>
      <c r="DT18" s="167">
        <v>0</v>
      </c>
      <c r="DU18" s="167">
        <v>0</v>
      </c>
      <c r="DV18" s="167">
        <v>0</v>
      </c>
      <c r="DW18" s="167">
        <v>0</v>
      </c>
      <c r="DX18" s="167">
        <v>0</v>
      </c>
      <c r="DY18" s="167">
        <v>0</v>
      </c>
      <c r="DZ18" s="167">
        <v>305808</v>
      </c>
      <c r="EA18" s="167">
        <v>14350</v>
      </c>
      <c r="EB18" s="167">
        <v>0</v>
      </c>
      <c r="EC18" s="167">
        <v>320158</v>
      </c>
      <c r="ED18" s="167">
        <v>7102980</v>
      </c>
    </row>
    <row r="19" spans="1:134" ht="13.8" x14ac:dyDescent="0.25">
      <c r="A19" s="164" t="s">
        <v>154</v>
      </c>
      <c r="B19" s="164" t="s">
        <v>152</v>
      </c>
      <c r="C19" s="152">
        <v>45838</v>
      </c>
      <c r="D19" s="167">
        <v>93298</v>
      </c>
      <c r="E19" s="167">
        <v>0</v>
      </c>
      <c r="F19" s="167">
        <v>0</v>
      </c>
      <c r="G19" s="167">
        <v>6939</v>
      </c>
      <c r="H19" s="167">
        <v>13143</v>
      </c>
      <c r="I19" s="167">
        <v>1960</v>
      </c>
      <c r="J19" s="167">
        <v>0</v>
      </c>
      <c r="K19" s="167">
        <v>0</v>
      </c>
      <c r="L19" s="167">
        <v>488</v>
      </c>
      <c r="M19" s="167">
        <v>6892</v>
      </c>
      <c r="N19" s="167">
        <v>8117</v>
      </c>
      <c r="O19" s="167">
        <v>0</v>
      </c>
      <c r="P19" s="167">
        <v>173320</v>
      </c>
      <c r="Q19" s="167">
        <v>0</v>
      </c>
      <c r="R19" s="167">
        <v>0</v>
      </c>
      <c r="S19" s="167">
        <v>0</v>
      </c>
      <c r="T19" s="167">
        <v>730</v>
      </c>
      <c r="U19" s="167">
        <v>0</v>
      </c>
      <c r="V19" s="167">
        <v>0</v>
      </c>
      <c r="W19" s="167">
        <v>0</v>
      </c>
      <c r="X19" s="167">
        <v>0</v>
      </c>
      <c r="Y19" s="167">
        <v>6195</v>
      </c>
      <c r="Z19" s="167">
        <v>0</v>
      </c>
      <c r="AA19" s="167">
        <v>0</v>
      </c>
      <c r="AB19" s="167">
        <v>5694</v>
      </c>
      <c r="AC19" s="167">
        <v>316776</v>
      </c>
      <c r="AD19" s="167">
        <v>3584</v>
      </c>
      <c r="AE19" s="167">
        <v>34827</v>
      </c>
      <c r="AF19" s="167">
        <v>11359</v>
      </c>
      <c r="AG19" s="167">
        <v>0</v>
      </c>
      <c r="AH19" s="167">
        <v>3702</v>
      </c>
      <c r="AI19" s="167">
        <v>7083</v>
      </c>
      <c r="AJ19" s="167">
        <v>1045</v>
      </c>
      <c r="AK19" s="167">
        <v>261</v>
      </c>
      <c r="AL19" s="167">
        <v>14</v>
      </c>
      <c r="AM19" s="167">
        <v>260</v>
      </c>
      <c r="AN19" s="167">
        <v>13492</v>
      </c>
      <c r="AO19" s="167">
        <v>1833</v>
      </c>
      <c r="AP19" s="167">
        <v>3680</v>
      </c>
      <c r="AQ19" s="167">
        <v>38239</v>
      </c>
      <c r="AR19" s="167">
        <v>0</v>
      </c>
      <c r="AS19" s="167">
        <v>0</v>
      </c>
      <c r="AT19" s="167">
        <v>0</v>
      </c>
      <c r="AU19" s="167">
        <v>5052</v>
      </c>
      <c r="AV19" s="167">
        <v>0</v>
      </c>
      <c r="AW19" s="167">
        <v>0</v>
      </c>
      <c r="AX19" s="167">
        <v>124431</v>
      </c>
      <c r="AY19" s="167">
        <v>11593</v>
      </c>
      <c r="AZ19" s="167">
        <v>0</v>
      </c>
      <c r="BA19" s="167">
        <v>0</v>
      </c>
      <c r="BB19" s="167">
        <v>179869</v>
      </c>
      <c r="BC19" s="167">
        <v>0</v>
      </c>
      <c r="BD19" s="167">
        <v>3644</v>
      </c>
      <c r="BE19" s="167">
        <v>19720</v>
      </c>
      <c r="BF19" s="167">
        <v>0</v>
      </c>
      <c r="BG19" s="167">
        <v>214826</v>
      </c>
      <c r="BH19" s="167">
        <v>656033</v>
      </c>
      <c r="BI19" s="167">
        <v>70198</v>
      </c>
      <c r="BJ19" s="167">
        <v>0</v>
      </c>
      <c r="BK19" s="167">
        <v>0</v>
      </c>
      <c r="BL19" s="167">
        <v>0</v>
      </c>
      <c r="BM19" s="167">
        <v>4701</v>
      </c>
      <c r="BN19" s="167">
        <v>3714</v>
      </c>
      <c r="BO19" s="167">
        <v>112917</v>
      </c>
      <c r="BP19" s="167">
        <v>0</v>
      </c>
      <c r="BQ19" s="167">
        <v>14245</v>
      </c>
      <c r="BR19" s="167">
        <v>27257</v>
      </c>
      <c r="BS19" s="167">
        <v>4023</v>
      </c>
      <c r="BT19" s="167">
        <v>1004</v>
      </c>
      <c r="BU19" s="167">
        <v>55</v>
      </c>
      <c r="BV19" s="167">
        <v>1001</v>
      </c>
      <c r="BW19" s="167">
        <v>23056</v>
      </c>
      <c r="BX19" s="167">
        <v>0</v>
      </c>
      <c r="BY19" s="167">
        <v>0</v>
      </c>
      <c r="BZ19" s="167">
        <v>5833</v>
      </c>
      <c r="CA19" s="167">
        <v>2265</v>
      </c>
      <c r="CB19" s="167">
        <v>0</v>
      </c>
      <c r="CC19" s="167">
        <v>1527</v>
      </c>
      <c r="CD19" s="167">
        <v>59802</v>
      </c>
      <c r="CE19" s="167">
        <v>8097</v>
      </c>
      <c r="CF19" s="167">
        <v>0</v>
      </c>
      <c r="CG19" s="167">
        <v>0</v>
      </c>
      <c r="CH19" s="167">
        <v>0</v>
      </c>
      <c r="CI19" s="167">
        <v>0</v>
      </c>
      <c r="CJ19" s="167">
        <v>3942</v>
      </c>
      <c r="CK19" s="167">
        <v>0</v>
      </c>
      <c r="CL19" s="167">
        <v>7971</v>
      </c>
      <c r="CM19" s="167">
        <v>351608</v>
      </c>
      <c r="CN19" s="167">
        <v>1007641</v>
      </c>
      <c r="CO19" s="167">
        <v>5986</v>
      </c>
      <c r="CP19" s="167">
        <v>0</v>
      </c>
      <c r="CQ19" s="167">
        <v>49963</v>
      </c>
      <c r="CR19" s="167">
        <v>0</v>
      </c>
      <c r="CS19" s="167">
        <v>748</v>
      </c>
      <c r="CT19" s="167">
        <v>0</v>
      </c>
      <c r="CU19" s="167">
        <v>236069</v>
      </c>
      <c r="CV19" s="167">
        <v>870926</v>
      </c>
      <c r="CW19" s="167">
        <v>86549</v>
      </c>
      <c r="CX19" s="167">
        <v>165608</v>
      </c>
      <c r="CY19" s="167">
        <v>24442</v>
      </c>
      <c r="CZ19" s="167">
        <v>6098</v>
      </c>
      <c r="DA19" s="167">
        <v>335</v>
      </c>
      <c r="DB19" s="167">
        <v>6082</v>
      </c>
      <c r="DC19" s="167">
        <v>0</v>
      </c>
      <c r="DD19" s="167">
        <v>0</v>
      </c>
      <c r="DE19" s="167">
        <v>0</v>
      </c>
      <c r="DF19" s="167">
        <v>0</v>
      </c>
      <c r="DG19" s="167">
        <v>1388</v>
      </c>
      <c r="DH19" s="167">
        <v>0</v>
      </c>
      <c r="DI19" s="167">
        <v>46564</v>
      </c>
      <c r="DJ19" s="167">
        <v>1500758</v>
      </c>
      <c r="DK19" s="167">
        <v>0</v>
      </c>
      <c r="DL19" s="167">
        <v>0</v>
      </c>
      <c r="DM19" s="167">
        <v>0</v>
      </c>
      <c r="DN19" s="167">
        <v>0</v>
      </c>
      <c r="DO19" s="167">
        <v>0</v>
      </c>
      <c r="DP19" s="167">
        <v>0</v>
      </c>
      <c r="DQ19" s="167">
        <v>0</v>
      </c>
      <c r="DR19" s="167">
        <v>0</v>
      </c>
      <c r="DS19" s="167">
        <v>0</v>
      </c>
      <c r="DT19" s="167">
        <v>0</v>
      </c>
      <c r="DU19" s="167">
        <v>0</v>
      </c>
      <c r="DV19" s="167">
        <v>0</v>
      </c>
      <c r="DW19" s="167">
        <v>0</v>
      </c>
      <c r="DX19" s="167">
        <v>0</v>
      </c>
      <c r="DY19" s="167">
        <v>0</v>
      </c>
      <c r="DZ19" s="167">
        <v>123064</v>
      </c>
      <c r="EA19" s="167">
        <v>2639</v>
      </c>
      <c r="EB19" s="167">
        <v>0</v>
      </c>
      <c r="EC19" s="167">
        <v>125703</v>
      </c>
      <c r="ED19" s="167">
        <v>2634102</v>
      </c>
    </row>
    <row r="20" spans="1:134" ht="13.8" x14ac:dyDescent="0.25">
      <c r="A20" s="164" t="s">
        <v>155</v>
      </c>
      <c r="B20" s="164" t="s">
        <v>156</v>
      </c>
      <c r="C20" s="152">
        <v>45838</v>
      </c>
      <c r="D20" s="167">
        <v>3933</v>
      </c>
      <c r="E20" s="167">
        <v>26504</v>
      </c>
      <c r="F20" s="167">
        <v>0</v>
      </c>
      <c r="G20" s="167">
        <v>2295</v>
      </c>
      <c r="H20" s="167">
        <v>2249</v>
      </c>
      <c r="I20" s="167">
        <v>803</v>
      </c>
      <c r="J20" s="167">
        <v>0</v>
      </c>
      <c r="K20" s="167">
        <v>0</v>
      </c>
      <c r="L20" s="167">
        <v>0</v>
      </c>
      <c r="M20" s="167">
        <v>412</v>
      </c>
      <c r="N20" s="167">
        <v>20225</v>
      </c>
      <c r="O20" s="167">
        <v>0</v>
      </c>
      <c r="P20" s="167">
        <v>0</v>
      </c>
      <c r="Q20" s="167">
        <v>0</v>
      </c>
      <c r="R20" s="167">
        <v>0</v>
      </c>
      <c r="S20" s="167">
        <v>0</v>
      </c>
      <c r="T20" s="167">
        <v>0</v>
      </c>
      <c r="U20" s="167">
        <v>0</v>
      </c>
      <c r="V20" s="167">
        <v>0</v>
      </c>
      <c r="W20" s="167">
        <v>0</v>
      </c>
      <c r="X20" s="167">
        <v>0</v>
      </c>
      <c r="Y20" s="167">
        <v>35439</v>
      </c>
      <c r="Z20" s="167">
        <v>0</v>
      </c>
      <c r="AA20" s="167">
        <v>0</v>
      </c>
      <c r="AB20" s="167">
        <v>0</v>
      </c>
      <c r="AC20" s="167">
        <v>91860</v>
      </c>
      <c r="AD20" s="167">
        <v>0</v>
      </c>
      <c r="AE20" s="167">
        <v>0</v>
      </c>
      <c r="AF20" s="167">
        <v>56060</v>
      </c>
      <c r="AG20" s="167">
        <v>0</v>
      </c>
      <c r="AH20" s="167">
        <v>4226</v>
      </c>
      <c r="AI20" s="167">
        <v>4143</v>
      </c>
      <c r="AJ20" s="167">
        <v>1480</v>
      </c>
      <c r="AK20" s="167">
        <v>0</v>
      </c>
      <c r="AL20" s="167">
        <v>0</v>
      </c>
      <c r="AM20" s="167">
        <v>0</v>
      </c>
      <c r="AN20" s="167">
        <v>0</v>
      </c>
      <c r="AO20" s="167">
        <v>9036</v>
      </c>
      <c r="AP20" s="167">
        <v>0</v>
      </c>
      <c r="AQ20" s="167">
        <v>40956</v>
      </c>
      <c r="AR20" s="167">
        <v>0</v>
      </c>
      <c r="AS20" s="167">
        <v>0</v>
      </c>
      <c r="AT20" s="167">
        <v>0</v>
      </c>
      <c r="AU20" s="167">
        <v>0</v>
      </c>
      <c r="AV20" s="167">
        <v>0</v>
      </c>
      <c r="AW20" s="167">
        <v>0</v>
      </c>
      <c r="AX20" s="167">
        <v>115901</v>
      </c>
      <c r="AY20" s="167">
        <v>48732</v>
      </c>
      <c r="AZ20" s="167">
        <v>41325</v>
      </c>
      <c r="BA20" s="167">
        <v>1587</v>
      </c>
      <c r="BB20" s="167">
        <v>58895</v>
      </c>
      <c r="BC20" s="167">
        <v>1670</v>
      </c>
      <c r="BD20" s="167">
        <v>39979</v>
      </c>
      <c r="BE20" s="167">
        <v>58860</v>
      </c>
      <c r="BF20" s="167">
        <v>0</v>
      </c>
      <c r="BG20" s="167">
        <v>251048</v>
      </c>
      <c r="BH20" s="167">
        <v>458809</v>
      </c>
      <c r="BI20" s="167">
        <v>0</v>
      </c>
      <c r="BJ20" s="167">
        <v>0</v>
      </c>
      <c r="BK20" s="167">
        <v>0</v>
      </c>
      <c r="BL20" s="167">
        <v>0</v>
      </c>
      <c r="BM20" s="167">
        <v>0</v>
      </c>
      <c r="BN20" s="167">
        <v>0</v>
      </c>
      <c r="BO20" s="167">
        <v>0</v>
      </c>
      <c r="BP20" s="167">
        <v>0</v>
      </c>
      <c r="BQ20" s="167">
        <v>0</v>
      </c>
      <c r="BR20" s="167">
        <v>0</v>
      </c>
      <c r="BS20" s="167">
        <v>0</v>
      </c>
      <c r="BT20" s="167">
        <v>0</v>
      </c>
      <c r="BU20" s="167">
        <v>0</v>
      </c>
      <c r="BV20" s="167">
        <v>0</v>
      </c>
      <c r="BW20" s="167">
        <v>108874</v>
      </c>
      <c r="BX20" s="167">
        <v>0</v>
      </c>
      <c r="BY20" s="167">
        <v>0</v>
      </c>
      <c r="BZ20" s="167">
        <v>0</v>
      </c>
      <c r="CA20" s="167">
        <v>6945</v>
      </c>
      <c r="CB20" s="167">
        <v>0</v>
      </c>
      <c r="CC20" s="167">
        <v>0</v>
      </c>
      <c r="CD20" s="167">
        <v>50713</v>
      </c>
      <c r="CE20" s="167">
        <v>0</v>
      </c>
      <c r="CF20" s="167">
        <v>0</v>
      </c>
      <c r="CG20" s="167">
        <v>0</v>
      </c>
      <c r="CH20" s="167">
        <v>0</v>
      </c>
      <c r="CI20" s="167">
        <v>0</v>
      </c>
      <c r="CJ20" s="167">
        <v>6328</v>
      </c>
      <c r="CK20" s="167">
        <v>0</v>
      </c>
      <c r="CL20" s="167">
        <v>0</v>
      </c>
      <c r="CM20" s="167">
        <v>172860</v>
      </c>
      <c r="CN20" s="167">
        <v>631669</v>
      </c>
      <c r="CO20" s="167">
        <v>79213</v>
      </c>
      <c r="CP20" s="167">
        <v>0</v>
      </c>
      <c r="CQ20" s="167">
        <v>1595793</v>
      </c>
      <c r="CR20" s="167">
        <v>0</v>
      </c>
      <c r="CS20" s="167">
        <v>0</v>
      </c>
      <c r="CT20" s="167">
        <v>0</v>
      </c>
      <c r="CU20" s="167">
        <v>115600</v>
      </c>
      <c r="CV20" s="167">
        <v>0</v>
      </c>
      <c r="CW20" s="167">
        <v>134990</v>
      </c>
      <c r="CX20" s="167">
        <v>132322</v>
      </c>
      <c r="CY20" s="167">
        <v>47263</v>
      </c>
      <c r="CZ20" s="167">
        <v>0</v>
      </c>
      <c r="DA20" s="167">
        <v>0</v>
      </c>
      <c r="DB20" s="167">
        <v>2319</v>
      </c>
      <c r="DC20" s="167">
        <v>0</v>
      </c>
      <c r="DD20" s="167">
        <v>848</v>
      </c>
      <c r="DE20" s="167">
        <v>0</v>
      </c>
      <c r="DF20" s="167">
        <v>0</v>
      </c>
      <c r="DG20" s="167">
        <v>3643</v>
      </c>
      <c r="DH20" s="167">
        <v>0</v>
      </c>
      <c r="DI20" s="167">
        <v>0</v>
      </c>
      <c r="DJ20" s="167">
        <v>2111991</v>
      </c>
      <c r="DK20" s="167">
        <v>0</v>
      </c>
      <c r="DL20" s="167">
        <v>0</v>
      </c>
      <c r="DM20" s="167">
        <v>0</v>
      </c>
      <c r="DN20" s="167">
        <v>0</v>
      </c>
      <c r="DO20" s="167">
        <v>0</v>
      </c>
      <c r="DP20" s="167">
        <v>0</v>
      </c>
      <c r="DQ20" s="167">
        <v>0</v>
      </c>
      <c r="DR20" s="167">
        <v>0</v>
      </c>
      <c r="DS20" s="167">
        <v>0</v>
      </c>
      <c r="DT20" s="167">
        <v>0</v>
      </c>
      <c r="DU20" s="167">
        <v>0</v>
      </c>
      <c r="DV20" s="167">
        <v>0</v>
      </c>
      <c r="DW20" s="167">
        <v>0</v>
      </c>
      <c r="DX20" s="167">
        <v>0</v>
      </c>
      <c r="DY20" s="167">
        <v>0</v>
      </c>
      <c r="DZ20" s="167">
        <v>0</v>
      </c>
      <c r="EA20" s="167">
        <v>0</v>
      </c>
      <c r="EB20" s="167">
        <v>0</v>
      </c>
      <c r="EC20" s="167">
        <v>0</v>
      </c>
      <c r="ED20" s="167">
        <v>2743660</v>
      </c>
    </row>
    <row r="21" spans="1:134" ht="13.8" x14ac:dyDescent="0.25">
      <c r="A21" s="164" t="s">
        <v>157</v>
      </c>
      <c r="B21" s="164" t="s">
        <v>158</v>
      </c>
      <c r="C21" s="152">
        <v>45838</v>
      </c>
      <c r="D21" s="167">
        <v>249704</v>
      </c>
      <c r="E21" s="167">
        <v>2229087</v>
      </c>
      <c r="F21" s="167">
        <v>0</v>
      </c>
      <c r="G21" s="167">
        <v>188575</v>
      </c>
      <c r="H21" s="167">
        <v>392157</v>
      </c>
      <c r="I21" s="167">
        <v>38457</v>
      </c>
      <c r="J21" s="167">
        <v>0</v>
      </c>
      <c r="K21" s="167">
        <v>21912</v>
      </c>
      <c r="L21" s="167">
        <v>0</v>
      </c>
      <c r="M21" s="167">
        <v>360345</v>
      </c>
      <c r="N21" s="167">
        <v>147664</v>
      </c>
      <c r="O21" s="167">
        <v>0</v>
      </c>
      <c r="P21" s="167">
        <v>0</v>
      </c>
      <c r="Q21" s="167">
        <v>0</v>
      </c>
      <c r="R21" s="167">
        <v>127654</v>
      </c>
      <c r="S21" s="167">
        <v>180765</v>
      </c>
      <c r="T21" s="167">
        <v>23507</v>
      </c>
      <c r="U21" s="167">
        <v>220355</v>
      </c>
      <c r="V21" s="167">
        <v>0</v>
      </c>
      <c r="W21" s="167">
        <v>39134</v>
      </c>
      <c r="X21" s="167">
        <v>0</v>
      </c>
      <c r="Y21" s="167">
        <v>0</v>
      </c>
      <c r="Z21" s="167">
        <v>216910</v>
      </c>
      <c r="AA21" s="167">
        <v>0</v>
      </c>
      <c r="AB21" s="167">
        <v>301132</v>
      </c>
      <c r="AC21" s="167">
        <v>4737358</v>
      </c>
      <c r="AD21" s="167">
        <v>0</v>
      </c>
      <c r="AE21" s="167">
        <v>0</v>
      </c>
      <c r="AF21" s="167">
        <v>277790</v>
      </c>
      <c r="AG21" s="167">
        <v>0</v>
      </c>
      <c r="AH21" s="167">
        <v>21133</v>
      </c>
      <c r="AI21" s="167">
        <v>43948</v>
      </c>
      <c r="AJ21" s="167">
        <v>4310</v>
      </c>
      <c r="AK21" s="167">
        <v>0</v>
      </c>
      <c r="AL21" s="167">
        <v>0</v>
      </c>
      <c r="AM21" s="167">
        <v>0</v>
      </c>
      <c r="AN21" s="167">
        <v>13997</v>
      </c>
      <c r="AO21" s="167">
        <v>0</v>
      </c>
      <c r="AP21" s="167">
        <v>3042</v>
      </c>
      <c r="AQ21" s="167">
        <v>300639</v>
      </c>
      <c r="AR21" s="167">
        <v>0</v>
      </c>
      <c r="AS21" s="167">
        <v>0</v>
      </c>
      <c r="AT21" s="167">
        <v>0</v>
      </c>
      <c r="AU21" s="167">
        <v>261778</v>
      </c>
      <c r="AV21" s="167">
        <v>0</v>
      </c>
      <c r="AW21" s="167">
        <v>107507</v>
      </c>
      <c r="AX21" s="167">
        <v>1034144</v>
      </c>
      <c r="AY21" s="167">
        <v>742330</v>
      </c>
      <c r="AZ21" s="167">
        <v>43616</v>
      </c>
      <c r="BA21" s="167">
        <v>8855</v>
      </c>
      <c r="BB21" s="167">
        <v>0</v>
      </c>
      <c r="BC21" s="167">
        <v>55229</v>
      </c>
      <c r="BD21" s="167">
        <v>1105183</v>
      </c>
      <c r="BE21" s="167">
        <v>0</v>
      </c>
      <c r="BF21" s="167">
        <v>0</v>
      </c>
      <c r="BG21" s="167">
        <v>1955213</v>
      </c>
      <c r="BH21" s="167">
        <v>7726715</v>
      </c>
      <c r="BI21" s="167">
        <v>0</v>
      </c>
      <c r="BJ21" s="167">
        <v>0</v>
      </c>
      <c r="BK21" s="167">
        <v>0</v>
      </c>
      <c r="BL21" s="167">
        <v>0</v>
      </c>
      <c r="BM21" s="167">
        <v>0</v>
      </c>
      <c r="BN21" s="167">
        <v>0</v>
      </c>
      <c r="BO21" s="167">
        <v>0</v>
      </c>
      <c r="BP21" s="167">
        <v>0</v>
      </c>
      <c r="BQ21" s="167">
        <v>0</v>
      </c>
      <c r="BR21" s="167">
        <v>0</v>
      </c>
      <c r="BS21" s="167">
        <v>0</v>
      </c>
      <c r="BT21" s="167">
        <v>0</v>
      </c>
      <c r="BU21" s="167">
        <v>0</v>
      </c>
      <c r="BV21" s="167">
        <v>0</v>
      </c>
      <c r="BW21" s="167">
        <v>36130</v>
      </c>
      <c r="BX21" s="167">
        <v>0</v>
      </c>
      <c r="BY21" s="167">
        <v>0</v>
      </c>
      <c r="BZ21" s="167">
        <v>0</v>
      </c>
      <c r="CA21" s="167">
        <v>6916</v>
      </c>
      <c r="CB21" s="167">
        <v>0</v>
      </c>
      <c r="CC21" s="167">
        <v>0</v>
      </c>
      <c r="CD21" s="167">
        <v>105495</v>
      </c>
      <c r="CE21" s="167">
        <v>0</v>
      </c>
      <c r="CF21" s="167">
        <v>0</v>
      </c>
      <c r="CG21" s="167">
        <v>0</v>
      </c>
      <c r="CH21" s="167">
        <v>0</v>
      </c>
      <c r="CI21" s="167">
        <v>0</v>
      </c>
      <c r="CJ21" s="167">
        <v>0</v>
      </c>
      <c r="CK21" s="167">
        <v>236235</v>
      </c>
      <c r="CL21" s="167">
        <v>0</v>
      </c>
      <c r="CM21" s="167">
        <v>384776</v>
      </c>
      <c r="CN21" s="167">
        <v>8111491</v>
      </c>
      <c r="CO21" s="167">
        <v>1984847</v>
      </c>
      <c r="CP21" s="167">
        <v>0</v>
      </c>
      <c r="CQ21" s="167">
        <v>10539369</v>
      </c>
      <c r="CR21" s="167">
        <v>0</v>
      </c>
      <c r="CS21" s="167">
        <v>0</v>
      </c>
      <c r="CT21" s="167">
        <v>0</v>
      </c>
      <c r="CU21" s="167">
        <v>0</v>
      </c>
      <c r="CV21" s="167">
        <v>0</v>
      </c>
      <c r="CW21" s="167">
        <v>952784</v>
      </c>
      <c r="CX21" s="167">
        <v>1981392</v>
      </c>
      <c r="CY21" s="167">
        <v>194306</v>
      </c>
      <c r="CZ21" s="167">
        <v>102452</v>
      </c>
      <c r="DA21" s="167">
        <v>0</v>
      </c>
      <c r="DB21" s="167">
        <v>86060</v>
      </c>
      <c r="DC21" s="167">
        <v>0</v>
      </c>
      <c r="DD21" s="167">
        <v>0</v>
      </c>
      <c r="DE21" s="167">
        <v>0</v>
      </c>
      <c r="DF21" s="167">
        <v>1262797</v>
      </c>
      <c r="DG21" s="167">
        <v>0</v>
      </c>
      <c r="DH21" s="167">
        <v>0</v>
      </c>
      <c r="DI21" s="167">
        <v>0</v>
      </c>
      <c r="DJ21" s="167">
        <v>17104007</v>
      </c>
      <c r="DK21" s="167">
        <v>0</v>
      </c>
      <c r="DL21" s="167">
        <v>0</v>
      </c>
      <c r="DM21" s="167">
        <v>0</v>
      </c>
      <c r="DN21" s="167">
        <v>0</v>
      </c>
      <c r="DO21" s="167">
        <v>0</v>
      </c>
      <c r="DP21" s="167">
        <v>0</v>
      </c>
      <c r="DQ21" s="167">
        <v>0</v>
      </c>
      <c r="DR21" s="167">
        <v>0</v>
      </c>
      <c r="DS21" s="167">
        <v>0</v>
      </c>
      <c r="DT21" s="167">
        <v>0</v>
      </c>
      <c r="DU21" s="167">
        <v>0</v>
      </c>
      <c r="DV21" s="167">
        <v>0</v>
      </c>
      <c r="DW21" s="167">
        <v>0</v>
      </c>
      <c r="DX21" s="167">
        <v>0</v>
      </c>
      <c r="DY21" s="167">
        <v>0</v>
      </c>
      <c r="DZ21" s="167">
        <v>153242</v>
      </c>
      <c r="EA21" s="167">
        <v>3250</v>
      </c>
      <c r="EB21" s="167">
        <v>0</v>
      </c>
      <c r="EC21" s="167">
        <v>156492</v>
      </c>
      <c r="ED21" s="167">
        <v>25371990</v>
      </c>
    </row>
    <row r="22" spans="1:134" ht="13.8" x14ac:dyDescent="0.25">
      <c r="A22" s="164" t="s">
        <v>159</v>
      </c>
      <c r="B22" s="164" t="s">
        <v>158</v>
      </c>
      <c r="C22" s="152">
        <v>45838</v>
      </c>
      <c r="D22" s="167">
        <v>249704</v>
      </c>
      <c r="E22" s="167">
        <v>2229087</v>
      </c>
      <c r="F22" s="167">
        <v>0</v>
      </c>
      <c r="G22" s="167">
        <v>188575</v>
      </c>
      <c r="H22" s="167">
        <v>392157</v>
      </c>
      <c r="I22" s="167">
        <v>38457</v>
      </c>
      <c r="J22" s="167">
        <v>0</v>
      </c>
      <c r="K22" s="167">
        <v>21912</v>
      </c>
      <c r="L22" s="167">
        <v>0</v>
      </c>
      <c r="M22" s="167">
        <v>360345</v>
      </c>
      <c r="N22" s="167">
        <v>147664</v>
      </c>
      <c r="O22" s="167">
        <v>0</v>
      </c>
      <c r="P22" s="167">
        <v>0</v>
      </c>
      <c r="Q22" s="167">
        <v>0</v>
      </c>
      <c r="R22" s="167">
        <v>127654</v>
      </c>
      <c r="S22" s="167">
        <v>180765</v>
      </c>
      <c r="T22" s="167">
        <v>23507</v>
      </c>
      <c r="U22" s="167">
        <v>220355</v>
      </c>
      <c r="V22" s="167">
        <v>0</v>
      </c>
      <c r="W22" s="167">
        <v>39134</v>
      </c>
      <c r="X22" s="167">
        <v>0</v>
      </c>
      <c r="Y22" s="167">
        <v>0</v>
      </c>
      <c r="Z22" s="167">
        <v>216910</v>
      </c>
      <c r="AA22" s="167">
        <v>0</v>
      </c>
      <c r="AB22" s="167">
        <v>301132</v>
      </c>
      <c r="AC22" s="167">
        <v>4737358</v>
      </c>
      <c r="AD22" s="167">
        <v>0</v>
      </c>
      <c r="AE22" s="167">
        <v>0</v>
      </c>
      <c r="AF22" s="167">
        <v>277790</v>
      </c>
      <c r="AG22" s="167">
        <v>0</v>
      </c>
      <c r="AH22" s="167">
        <v>21133</v>
      </c>
      <c r="AI22" s="167">
        <v>43948</v>
      </c>
      <c r="AJ22" s="167">
        <v>4310</v>
      </c>
      <c r="AK22" s="167">
        <v>0</v>
      </c>
      <c r="AL22" s="167">
        <v>0</v>
      </c>
      <c r="AM22" s="167">
        <v>0</v>
      </c>
      <c r="AN22" s="167">
        <v>13997</v>
      </c>
      <c r="AO22" s="167">
        <v>0</v>
      </c>
      <c r="AP22" s="167">
        <v>3042</v>
      </c>
      <c r="AQ22" s="167">
        <v>300639</v>
      </c>
      <c r="AR22" s="167">
        <v>0</v>
      </c>
      <c r="AS22" s="167">
        <v>0</v>
      </c>
      <c r="AT22" s="167">
        <v>0</v>
      </c>
      <c r="AU22" s="167">
        <v>261778</v>
      </c>
      <c r="AV22" s="167">
        <v>0</v>
      </c>
      <c r="AW22" s="167">
        <v>107507</v>
      </c>
      <c r="AX22" s="167">
        <v>1034144</v>
      </c>
      <c r="AY22" s="167">
        <v>742330</v>
      </c>
      <c r="AZ22" s="167">
        <v>43616</v>
      </c>
      <c r="BA22" s="167">
        <v>8855</v>
      </c>
      <c r="BB22" s="167">
        <v>0</v>
      </c>
      <c r="BC22" s="167">
        <v>55229</v>
      </c>
      <c r="BD22" s="167">
        <v>1105183</v>
      </c>
      <c r="BE22" s="167">
        <v>0</v>
      </c>
      <c r="BF22" s="167">
        <v>0</v>
      </c>
      <c r="BG22" s="167">
        <v>1955213</v>
      </c>
      <c r="BH22" s="167">
        <v>7726715</v>
      </c>
      <c r="BI22" s="167">
        <v>0</v>
      </c>
      <c r="BJ22" s="167">
        <v>0</v>
      </c>
      <c r="BK22" s="167">
        <v>0</v>
      </c>
      <c r="BL22" s="167">
        <v>0</v>
      </c>
      <c r="BM22" s="167">
        <v>0</v>
      </c>
      <c r="BN22" s="167">
        <v>0</v>
      </c>
      <c r="BO22" s="167">
        <v>0</v>
      </c>
      <c r="BP22" s="167">
        <v>0</v>
      </c>
      <c r="BQ22" s="167">
        <v>0</v>
      </c>
      <c r="BR22" s="167">
        <v>0</v>
      </c>
      <c r="BS22" s="167">
        <v>0</v>
      </c>
      <c r="BT22" s="167">
        <v>0</v>
      </c>
      <c r="BU22" s="167">
        <v>0</v>
      </c>
      <c r="BV22" s="167">
        <v>0</v>
      </c>
      <c r="BW22" s="167">
        <v>36130</v>
      </c>
      <c r="BX22" s="167">
        <v>0</v>
      </c>
      <c r="BY22" s="167">
        <v>0</v>
      </c>
      <c r="BZ22" s="167">
        <v>0</v>
      </c>
      <c r="CA22" s="167">
        <v>6916</v>
      </c>
      <c r="CB22" s="167">
        <v>0</v>
      </c>
      <c r="CC22" s="167">
        <v>0</v>
      </c>
      <c r="CD22" s="167">
        <v>105495</v>
      </c>
      <c r="CE22" s="167">
        <v>0</v>
      </c>
      <c r="CF22" s="167">
        <v>0</v>
      </c>
      <c r="CG22" s="167">
        <v>0</v>
      </c>
      <c r="CH22" s="167">
        <v>0</v>
      </c>
      <c r="CI22" s="167">
        <v>0</v>
      </c>
      <c r="CJ22" s="167">
        <v>0</v>
      </c>
      <c r="CK22" s="167">
        <v>236235</v>
      </c>
      <c r="CL22" s="167">
        <v>0</v>
      </c>
      <c r="CM22" s="167">
        <v>384776</v>
      </c>
      <c r="CN22" s="167">
        <v>8111491</v>
      </c>
      <c r="CO22" s="167">
        <v>1984847</v>
      </c>
      <c r="CP22" s="167">
        <v>0</v>
      </c>
      <c r="CQ22" s="167">
        <v>10539369</v>
      </c>
      <c r="CR22" s="167">
        <v>0</v>
      </c>
      <c r="CS22" s="167">
        <v>0</v>
      </c>
      <c r="CT22" s="167">
        <v>0</v>
      </c>
      <c r="CU22" s="167">
        <v>0</v>
      </c>
      <c r="CV22" s="167">
        <v>0</v>
      </c>
      <c r="CW22" s="167">
        <v>952784</v>
      </c>
      <c r="CX22" s="167">
        <v>1981392</v>
      </c>
      <c r="CY22" s="167">
        <v>194306</v>
      </c>
      <c r="CZ22" s="167">
        <v>102452</v>
      </c>
      <c r="DA22" s="167">
        <v>0</v>
      </c>
      <c r="DB22" s="167">
        <v>86060</v>
      </c>
      <c r="DC22" s="167">
        <v>0</v>
      </c>
      <c r="DD22" s="167">
        <v>0</v>
      </c>
      <c r="DE22" s="167">
        <v>0</v>
      </c>
      <c r="DF22" s="167">
        <v>1262797</v>
      </c>
      <c r="DG22" s="167">
        <v>0</v>
      </c>
      <c r="DH22" s="167">
        <v>0</v>
      </c>
      <c r="DI22" s="167">
        <v>0</v>
      </c>
      <c r="DJ22" s="167">
        <v>17104007</v>
      </c>
      <c r="DK22" s="167">
        <v>0</v>
      </c>
      <c r="DL22" s="167">
        <v>0</v>
      </c>
      <c r="DM22" s="167">
        <v>0</v>
      </c>
      <c r="DN22" s="167">
        <v>0</v>
      </c>
      <c r="DO22" s="167">
        <v>0</v>
      </c>
      <c r="DP22" s="167">
        <v>0</v>
      </c>
      <c r="DQ22" s="167">
        <v>0</v>
      </c>
      <c r="DR22" s="167">
        <v>0</v>
      </c>
      <c r="DS22" s="167">
        <v>0</v>
      </c>
      <c r="DT22" s="167">
        <v>0</v>
      </c>
      <c r="DU22" s="167">
        <v>0</v>
      </c>
      <c r="DV22" s="167">
        <v>0</v>
      </c>
      <c r="DW22" s="167">
        <v>0</v>
      </c>
      <c r="DX22" s="167">
        <v>0</v>
      </c>
      <c r="DY22" s="167">
        <v>0</v>
      </c>
      <c r="DZ22" s="167">
        <v>153242</v>
      </c>
      <c r="EA22" s="167">
        <v>3250</v>
      </c>
      <c r="EB22" s="167">
        <v>0</v>
      </c>
      <c r="EC22" s="167">
        <v>156492</v>
      </c>
      <c r="ED22" s="167">
        <v>25371990</v>
      </c>
    </row>
    <row r="23" spans="1:134" ht="13.8" x14ac:dyDescent="0.25">
      <c r="A23" s="164" t="s">
        <v>160</v>
      </c>
      <c r="B23" s="164" t="s">
        <v>161</v>
      </c>
      <c r="C23" s="152">
        <v>45838</v>
      </c>
      <c r="D23" s="167">
        <v>14473</v>
      </c>
      <c r="E23" s="167">
        <v>36581</v>
      </c>
      <c r="F23" s="167">
        <v>0</v>
      </c>
      <c r="G23" s="167">
        <v>4647</v>
      </c>
      <c r="H23" s="167">
        <v>8843</v>
      </c>
      <c r="I23" s="167">
        <v>1053</v>
      </c>
      <c r="J23" s="167">
        <v>0</v>
      </c>
      <c r="K23" s="167">
        <v>0</v>
      </c>
      <c r="L23" s="167">
        <v>0</v>
      </c>
      <c r="M23" s="167">
        <v>364</v>
      </c>
      <c r="N23" s="167">
        <v>3005</v>
      </c>
      <c r="O23" s="167">
        <v>257</v>
      </c>
      <c r="P23" s="167">
        <v>0</v>
      </c>
      <c r="Q23" s="167">
        <v>0</v>
      </c>
      <c r="R23" s="167">
        <v>9343</v>
      </c>
      <c r="S23" s="167">
        <v>0</v>
      </c>
      <c r="T23" s="167">
        <v>0</v>
      </c>
      <c r="U23" s="167">
        <v>0</v>
      </c>
      <c r="V23" s="167">
        <v>0</v>
      </c>
      <c r="W23" s="167">
        <v>875</v>
      </c>
      <c r="X23" s="167">
        <v>0</v>
      </c>
      <c r="Y23" s="167">
        <v>7038</v>
      </c>
      <c r="Z23" s="167">
        <v>1750</v>
      </c>
      <c r="AA23" s="167">
        <v>10569</v>
      </c>
      <c r="AB23" s="167">
        <v>715</v>
      </c>
      <c r="AC23" s="167">
        <v>99513</v>
      </c>
      <c r="AD23" s="167">
        <v>0</v>
      </c>
      <c r="AE23" s="167">
        <v>0</v>
      </c>
      <c r="AF23" s="167">
        <v>14049</v>
      </c>
      <c r="AG23" s="167">
        <v>0</v>
      </c>
      <c r="AH23" s="167">
        <v>1023</v>
      </c>
      <c r="AI23" s="167">
        <v>1947</v>
      </c>
      <c r="AJ23" s="167">
        <v>232</v>
      </c>
      <c r="AK23" s="167">
        <v>0</v>
      </c>
      <c r="AL23" s="167">
        <v>0</v>
      </c>
      <c r="AM23" s="167">
        <v>0</v>
      </c>
      <c r="AN23" s="167">
        <v>0</v>
      </c>
      <c r="AO23" s="167">
        <v>2638</v>
      </c>
      <c r="AP23" s="167">
        <v>11904</v>
      </c>
      <c r="AQ23" s="167">
        <v>14978</v>
      </c>
      <c r="AR23" s="167">
        <v>0</v>
      </c>
      <c r="AS23" s="167">
        <v>0</v>
      </c>
      <c r="AT23" s="167">
        <v>9332</v>
      </c>
      <c r="AU23" s="167">
        <v>15</v>
      </c>
      <c r="AV23" s="167">
        <v>0</v>
      </c>
      <c r="AW23" s="167">
        <v>6926</v>
      </c>
      <c r="AX23" s="167">
        <v>63044</v>
      </c>
      <c r="AY23" s="167">
        <v>21816</v>
      </c>
      <c r="AZ23" s="167">
        <v>0</v>
      </c>
      <c r="BA23" s="167">
        <v>958</v>
      </c>
      <c r="BB23" s="167">
        <v>0</v>
      </c>
      <c r="BC23" s="167">
        <v>3915</v>
      </c>
      <c r="BD23" s="167">
        <v>9777</v>
      </c>
      <c r="BE23" s="167">
        <v>0</v>
      </c>
      <c r="BF23" s="167">
        <v>0</v>
      </c>
      <c r="BG23" s="167">
        <v>36466</v>
      </c>
      <c r="BH23" s="167">
        <v>199023</v>
      </c>
      <c r="BI23" s="167">
        <v>9703</v>
      </c>
      <c r="BJ23" s="167">
        <v>0</v>
      </c>
      <c r="BK23" s="167">
        <v>0</v>
      </c>
      <c r="BL23" s="167">
        <v>325</v>
      </c>
      <c r="BM23" s="167">
        <v>0</v>
      </c>
      <c r="BN23" s="167">
        <v>0</v>
      </c>
      <c r="BO23" s="167">
        <v>0</v>
      </c>
      <c r="BP23" s="167">
        <v>0</v>
      </c>
      <c r="BQ23" s="167">
        <v>0</v>
      </c>
      <c r="BR23" s="167">
        <v>0</v>
      </c>
      <c r="BS23" s="167">
        <v>0</v>
      </c>
      <c r="BT23" s="167">
        <v>0</v>
      </c>
      <c r="BU23" s="167">
        <v>0</v>
      </c>
      <c r="BV23" s="167">
        <v>0</v>
      </c>
      <c r="BW23" s="167">
        <v>6373</v>
      </c>
      <c r="BX23" s="167">
        <v>0</v>
      </c>
      <c r="BY23" s="167">
        <v>0</v>
      </c>
      <c r="BZ23" s="167">
        <v>482</v>
      </c>
      <c r="CA23" s="167">
        <v>2626</v>
      </c>
      <c r="CB23" s="167">
        <v>1458</v>
      </c>
      <c r="CC23" s="167">
        <v>0</v>
      </c>
      <c r="CD23" s="167">
        <v>14260</v>
      </c>
      <c r="CE23" s="167">
        <v>1221</v>
      </c>
      <c r="CF23" s="167">
        <v>0</v>
      </c>
      <c r="CG23" s="167">
        <v>0</v>
      </c>
      <c r="CH23" s="167">
        <v>0</v>
      </c>
      <c r="CI23" s="167">
        <v>1144</v>
      </c>
      <c r="CJ23" s="167">
        <v>0</v>
      </c>
      <c r="CK23" s="167">
        <v>0</v>
      </c>
      <c r="CL23" s="167">
        <v>0</v>
      </c>
      <c r="CM23" s="167">
        <v>37592</v>
      </c>
      <c r="CN23" s="167">
        <v>236615</v>
      </c>
      <c r="CO23" s="167">
        <v>28759</v>
      </c>
      <c r="CP23" s="167">
        <v>10050</v>
      </c>
      <c r="CQ23" s="167">
        <v>0</v>
      </c>
      <c r="CR23" s="167">
        <v>0</v>
      </c>
      <c r="CS23" s="167">
        <v>9602</v>
      </c>
      <c r="CT23" s="167">
        <v>0</v>
      </c>
      <c r="CU23" s="167">
        <v>309217</v>
      </c>
      <c r="CV23" s="167">
        <v>99</v>
      </c>
      <c r="CW23" s="167">
        <v>29675</v>
      </c>
      <c r="CX23" s="167">
        <v>56464</v>
      </c>
      <c r="CY23" s="167">
        <v>6723</v>
      </c>
      <c r="CZ23" s="167">
        <v>6131</v>
      </c>
      <c r="DA23" s="167">
        <v>0</v>
      </c>
      <c r="DB23" s="167">
        <v>3793</v>
      </c>
      <c r="DC23" s="167">
        <v>0</v>
      </c>
      <c r="DD23" s="167">
        <v>0</v>
      </c>
      <c r="DE23" s="167">
        <v>0</v>
      </c>
      <c r="DF23" s="167">
        <v>0</v>
      </c>
      <c r="DG23" s="167">
        <v>0</v>
      </c>
      <c r="DH23" s="167">
        <v>0</v>
      </c>
      <c r="DI23" s="167">
        <v>0</v>
      </c>
      <c r="DJ23" s="167">
        <v>460513</v>
      </c>
      <c r="DK23" s="167">
        <v>0</v>
      </c>
      <c r="DL23" s="167">
        <v>0</v>
      </c>
      <c r="DM23" s="167">
        <v>0</v>
      </c>
      <c r="DN23" s="167">
        <v>0</v>
      </c>
      <c r="DO23" s="167">
        <v>0</v>
      </c>
      <c r="DP23" s="167">
        <v>0</v>
      </c>
      <c r="DQ23" s="167">
        <v>0</v>
      </c>
      <c r="DR23" s="167">
        <v>0</v>
      </c>
      <c r="DS23" s="167">
        <v>0</v>
      </c>
      <c r="DT23" s="167">
        <v>0</v>
      </c>
      <c r="DU23" s="167">
        <v>0</v>
      </c>
      <c r="DV23" s="167">
        <v>0</v>
      </c>
      <c r="DW23" s="167">
        <v>0</v>
      </c>
      <c r="DX23" s="167">
        <v>0</v>
      </c>
      <c r="DY23" s="167">
        <v>0</v>
      </c>
      <c r="DZ23" s="167">
        <v>0</v>
      </c>
      <c r="EA23" s="167">
        <v>0</v>
      </c>
      <c r="EB23" s="167">
        <v>634</v>
      </c>
      <c r="EC23" s="167">
        <v>634</v>
      </c>
      <c r="ED23" s="167">
        <v>697762</v>
      </c>
    </row>
    <row r="24" spans="1:134" ht="13.8" x14ac:dyDescent="0.25">
      <c r="A24" s="164" t="s">
        <v>162</v>
      </c>
      <c r="B24" s="164" t="s">
        <v>161</v>
      </c>
      <c r="C24" s="152">
        <v>45838</v>
      </c>
      <c r="D24" s="167">
        <v>12411</v>
      </c>
      <c r="E24" s="167">
        <v>31370</v>
      </c>
      <c r="F24" s="167">
        <v>0</v>
      </c>
      <c r="G24" s="167">
        <v>3985</v>
      </c>
      <c r="H24" s="167">
        <v>7583</v>
      </c>
      <c r="I24" s="167">
        <v>903</v>
      </c>
      <c r="J24" s="167">
        <v>0</v>
      </c>
      <c r="K24" s="167">
        <v>0</v>
      </c>
      <c r="L24" s="167">
        <v>0</v>
      </c>
      <c r="M24" s="167">
        <v>312</v>
      </c>
      <c r="N24" s="167">
        <v>2577</v>
      </c>
      <c r="O24" s="167">
        <v>220</v>
      </c>
      <c r="P24" s="167">
        <v>0</v>
      </c>
      <c r="Q24" s="167">
        <v>0</v>
      </c>
      <c r="R24" s="167">
        <v>8012</v>
      </c>
      <c r="S24" s="167">
        <v>0</v>
      </c>
      <c r="T24" s="167">
        <v>0</v>
      </c>
      <c r="U24" s="167">
        <v>0</v>
      </c>
      <c r="V24" s="167">
        <v>0</v>
      </c>
      <c r="W24" s="167">
        <v>751</v>
      </c>
      <c r="X24" s="167">
        <v>0</v>
      </c>
      <c r="Y24" s="167">
        <v>6035</v>
      </c>
      <c r="Z24" s="167">
        <v>1501</v>
      </c>
      <c r="AA24" s="167">
        <v>9064</v>
      </c>
      <c r="AB24" s="167">
        <v>613</v>
      </c>
      <c r="AC24" s="167">
        <v>85337</v>
      </c>
      <c r="AD24" s="167">
        <v>0</v>
      </c>
      <c r="AE24" s="167">
        <v>0</v>
      </c>
      <c r="AF24" s="167">
        <v>12048</v>
      </c>
      <c r="AG24" s="167">
        <v>0</v>
      </c>
      <c r="AH24" s="167">
        <v>877</v>
      </c>
      <c r="AI24" s="167">
        <v>1669</v>
      </c>
      <c r="AJ24" s="167">
        <v>199</v>
      </c>
      <c r="AK24" s="167">
        <v>0</v>
      </c>
      <c r="AL24" s="167">
        <v>0</v>
      </c>
      <c r="AM24" s="167">
        <v>0</v>
      </c>
      <c r="AN24" s="167">
        <v>0</v>
      </c>
      <c r="AO24" s="167">
        <v>2262</v>
      </c>
      <c r="AP24" s="167">
        <v>10208</v>
      </c>
      <c r="AQ24" s="167">
        <v>12844</v>
      </c>
      <c r="AR24" s="167">
        <v>0</v>
      </c>
      <c r="AS24" s="167">
        <v>0</v>
      </c>
      <c r="AT24" s="167">
        <v>8003</v>
      </c>
      <c r="AU24" s="167">
        <v>13</v>
      </c>
      <c r="AV24" s="167">
        <v>0</v>
      </c>
      <c r="AW24" s="167">
        <v>5939</v>
      </c>
      <c r="AX24" s="167">
        <v>54062</v>
      </c>
      <c r="AY24" s="167">
        <v>24550</v>
      </c>
      <c r="AZ24" s="167">
        <v>0</v>
      </c>
      <c r="BA24" s="167">
        <v>821</v>
      </c>
      <c r="BB24" s="167">
        <v>0</v>
      </c>
      <c r="BC24" s="167">
        <v>3357</v>
      </c>
      <c r="BD24" s="167">
        <v>8384</v>
      </c>
      <c r="BE24" s="167">
        <v>0</v>
      </c>
      <c r="BF24" s="167">
        <v>0</v>
      </c>
      <c r="BG24" s="167">
        <v>37112</v>
      </c>
      <c r="BH24" s="167">
        <v>176511</v>
      </c>
      <c r="BI24" s="167">
        <v>8320</v>
      </c>
      <c r="BJ24" s="167">
        <v>0</v>
      </c>
      <c r="BK24" s="167">
        <v>0</v>
      </c>
      <c r="BL24" s="167">
        <v>279</v>
      </c>
      <c r="BM24" s="167">
        <v>0</v>
      </c>
      <c r="BN24" s="167">
        <v>0</v>
      </c>
      <c r="BO24" s="167">
        <v>0</v>
      </c>
      <c r="BP24" s="167">
        <v>0</v>
      </c>
      <c r="BQ24" s="167">
        <v>0</v>
      </c>
      <c r="BR24" s="167">
        <v>0</v>
      </c>
      <c r="BS24" s="167">
        <v>0</v>
      </c>
      <c r="BT24" s="167">
        <v>0</v>
      </c>
      <c r="BU24" s="167">
        <v>0</v>
      </c>
      <c r="BV24" s="167">
        <v>0</v>
      </c>
      <c r="BW24" s="167">
        <v>5465</v>
      </c>
      <c r="BX24" s="167">
        <v>0</v>
      </c>
      <c r="BY24" s="167">
        <v>0</v>
      </c>
      <c r="BZ24" s="167">
        <v>413</v>
      </c>
      <c r="CA24" s="167">
        <v>2252</v>
      </c>
      <c r="CB24" s="167">
        <v>1250</v>
      </c>
      <c r="CC24" s="167">
        <v>0</v>
      </c>
      <c r="CD24" s="167">
        <v>12228</v>
      </c>
      <c r="CE24" s="167">
        <v>1047</v>
      </c>
      <c r="CF24" s="167">
        <v>0</v>
      </c>
      <c r="CG24" s="167">
        <v>0</v>
      </c>
      <c r="CH24" s="167">
        <v>0</v>
      </c>
      <c r="CI24" s="167">
        <v>981</v>
      </c>
      <c r="CJ24" s="167">
        <v>0</v>
      </c>
      <c r="CK24" s="167">
        <v>0</v>
      </c>
      <c r="CL24" s="167">
        <v>0</v>
      </c>
      <c r="CM24" s="167">
        <v>32235</v>
      </c>
      <c r="CN24" s="167">
        <v>208746</v>
      </c>
      <c r="CO24" s="167">
        <v>24661</v>
      </c>
      <c r="CP24" s="167">
        <v>8618</v>
      </c>
      <c r="CQ24" s="167">
        <v>0</v>
      </c>
      <c r="CR24" s="167">
        <v>0</v>
      </c>
      <c r="CS24" s="167">
        <v>8234</v>
      </c>
      <c r="CT24" s="167">
        <v>0</v>
      </c>
      <c r="CU24" s="167">
        <v>264452</v>
      </c>
      <c r="CV24" s="167">
        <v>85</v>
      </c>
      <c r="CW24" s="167">
        <v>25447</v>
      </c>
      <c r="CX24" s="167">
        <v>48420</v>
      </c>
      <c r="CY24" s="167">
        <v>5765</v>
      </c>
      <c r="CZ24" s="167">
        <v>5257</v>
      </c>
      <c r="DA24" s="167">
        <v>0</v>
      </c>
      <c r="DB24" s="167">
        <v>3252</v>
      </c>
      <c r="DC24" s="167">
        <v>0</v>
      </c>
      <c r="DD24" s="167">
        <v>0</v>
      </c>
      <c r="DE24" s="167">
        <v>0</v>
      </c>
      <c r="DF24" s="167">
        <v>0</v>
      </c>
      <c r="DG24" s="167">
        <v>0</v>
      </c>
      <c r="DH24" s="167">
        <v>0</v>
      </c>
      <c r="DI24" s="167">
        <v>0</v>
      </c>
      <c r="DJ24" s="167">
        <v>394191</v>
      </c>
      <c r="DK24" s="167">
        <v>0</v>
      </c>
      <c r="DL24" s="167">
        <v>0</v>
      </c>
      <c r="DM24" s="167">
        <v>0</v>
      </c>
      <c r="DN24" s="167">
        <v>0</v>
      </c>
      <c r="DO24" s="167">
        <v>0</v>
      </c>
      <c r="DP24" s="167">
        <v>0</v>
      </c>
      <c r="DQ24" s="167">
        <v>0</v>
      </c>
      <c r="DR24" s="167">
        <v>0</v>
      </c>
      <c r="DS24" s="167">
        <v>0</v>
      </c>
      <c r="DT24" s="167">
        <v>0</v>
      </c>
      <c r="DU24" s="167">
        <v>0</v>
      </c>
      <c r="DV24" s="167">
        <v>0</v>
      </c>
      <c r="DW24" s="167">
        <v>0</v>
      </c>
      <c r="DX24" s="167">
        <v>0</v>
      </c>
      <c r="DY24" s="167">
        <v>0</v>
      </c>
      <c r="DZ24" s="167">
        <v>0</v>
      </c>
      <c r="EA24" s="167">
        <v>0</v>
      </c>
      <c r="EB24" s="167">
        <v>544</v>
      </c>
      <c r="EC24" s="167">
        <v>544</v>
      </c>
      <c r="ED24" s="167">
        <v>603481</v>
      </c>
    </row>
    <row r="25" spans="1:134" ht="13.8" x14ac:dyDescent="0.25">
      <c r="A25" s="164" t="s">
        <v>163</v>
      </c>
      <c r="B25" s="164" t="s">
        <v>161</v>
      </c>
      <c r="C25" s="152">
        <v>45838</v>
      </c>
      <c r="D25" s="167">
        <v>14473</v>
      </c>
      <c r="E25" s="167">
        <v>36581</v>
      </c>
      <c r="F25" s="167">
        <v>0</v>
      </c>
      <c r="G25" s="167">
        <v>4647</v>
      </c>
      <c r="H25" s="167">
        <v>8843</v>
      </c>
      <c r="I25" s="167">
        <v>1053</v>
      </c>
      <c r="J25" s="167">
        <v>0</v>
      </c>
      <c r="K25" s="167">
        <v>0</v>
      </c>
      <c r="L25" s="167">
        <v>0</v>
      </c>
      <c r="M25" s="167">
        <v>364</v>
      </c>
      <c r="N25" s="167">
        <v>3005</v>
      </c>
      <c r="O25" s="167">
        <v>257</v>
      </c>
      <c r="P25" s="167">
        <v>0</v>
      </c>
      <c r="Q25" s="167">
        <v>0</v>
      </c>
      <c r="R25" s="167">
        <v>9343</v>
      </c>
      <c r="S25" s="167">
        <v>0</v>
      </c>
      <c r="T25" s="167">
        <v>0</v>
      </c>
      <c r="U25" s="167">
        <v>0</v>
      </c>
      <c r="V25" s="167">
        <v>0</v>
      </c>
      <c r="W25" s="167">
        <v>875</v>
      </c>
      <c r="X25" s="167">
        <v>0</v>
      </c>
      <c r="Y25" s="167">
        <v>7038</v>
      </c>
      <c r="Z25" s="167">
        <v>1750</v>
      </c>
      <c r="AA25" s="167">
        <v>10569</v>
      </c>
      <c r="AB25" s="167">
        <v>715</v>
      </c>
      <c r="AC25" s="167">
        <v>99513</v>
      </c>
      <c r="AD25" s="167">
        <v>0</v>
      </c>
      <c r="AE25" s="167">
        <v>0</v>
      </c>
      <c r="AF25" s="167">
        <v>14049</v>
      </c>
      <c r="AG25" s="167">
        <v>0</v>
      </c>
      <c r="AH25" s="167">
        <v>1023</v>
      </c>
      <c r="AI25" s="167">
        <v>1947</v>
      </c>
      <c r="AJ25" s="167">
        <v>232</v>
      </c>
      <c r="AK25" s="167">
        <v>0</v>
      </c>
      <c r="AL25" s="167">
        <v>0</v>
      </c>
      <c r="AM25" s="167">
        <v>0</v>
      </c>
      <c r="AN25" s="167">
        <v>0</v>
      </c>
      <c r="AO25" s="167">
        <v>2638</v>
      </c>
      <c r="AP25" s="167">
        <v>11904</v>
      </c>
      <c r="AQ25" s="167">
        <v>14978</v>
      </c>
      <c r="AR25" s="167">
        <v>0</v>
      </c>
      <c r="AS25" s="167">
        <v>0</v>
      </c>
      <c r="AT25" s="167">
        <v>9332</v>
      </c>
      <c r="AU25" s="167">
        <v>15</v>
      </c>
      <c r="AV25" s="167">
        <v>0</v>
      </c>
      <c r="AW25" s="167">
        <v>6926</v>
      </c>
      <c r="AX25" s="167">
        <v>63044</v>
      </c>
      <c r="AY25" s="167">
        <v>19050</v>
      </c>
      <c r="AZ25" s="167">
        <v>0</v>
      </c>
      <c r="BA25" s="167">
        <v>958</v>
      </c>
      <c r="BB25" s="167">
        <v>0</v>
      </c>
      <c r="BC25" s="167">
        <v>3915</v>
      </c>
      <c r="BD25" s="167">
        <v>9777</v>
      </c>
      <c r="BE25" s="167">
        <v>0</v>
      </c>
      <c r="BF25" s="167">
        <v>0</v>
      </c>
      <c r="BG25" s="167">
        <v>33700</v>
      </c>
      <c r="BH25" s="167">
        <v>196257</v>
      </c>
      <c r="BI25" s="167">
        <v>9703</v>
      </c>
      <c r="BJ25" s="167">
        <v>0</v>
      </c>
      <c r="BK25" s="167">
        <v>0</v>
      </c>
      <c r="BL25" s="167">
        <v>325</v>
      </c>
      <c r="BM25" s="167">
        <v>592</v>
      </c>
      <c r="BN25" s="167">
        <v>0</v>
      </c>
      <c r="BO25" s="167">
        <v>0</v>
      </c>
      <c r="BP25" s="167">
        <v>0</v>
      </c>
      <c r="BQ25" s="167">
        <v>0</v>
      </c>
      <c r="BR25" s="167">
        <v>0</v>
      </c>
      <c r="BS25" s="167">
        <v>0</v>
      </c>
      <c r="BT25" s="167">
        <v>0</v>
      </c>
      <c r="BU25" s="167">
        <v>0</v>
      </c>
      <c r="BV25" s="167">
        <v>0</v>
      </c>
      <c r="BW25" s="167">
        <v>6373</v>
      </c>
      <c r="BX25" s="167">
        <v>0</v>
      </c>
      <c r="BY25" s="167">
        <v>0</v>
      </c>
      <c r="BZ25" s="167">
        <v>482</v>
      </c>
      <c r="CA25" s="167">
        <v>2626</v>
      </c>
      <c r="CB25" s="167">
        <v>1458</v>
      </c>
      <c r="CC25" s="167">
        <v>0</v>
      </c>
      <c r="CD25" s="167">
        <v>14260</v>
      </c>
      <c r="CE25" s="167">
        <v>1221</v>
      </c>
      <c r="CF25" s="167">
        <v>0</v>
      </c>
      <c r="CG25" s="167">
        <v>0</v>
      </c>
      <c r="CH25" s="167">
        <v>0</v>
      </c>
      <c r="CI25" s="167">
        <v>1144</v>
      </c>
      <c r="CJ25" s="167">
        <v>0</v>
      </c>
      <c r="CK25" s="167">
        <v>0</v>
      </c>
      <c r="CL25" s="167">
        <v>0</v>
      </c>
      <c r="CM25" s="167">
        <v>38184</v>
      </c>
      <c r="CN25" s="167">
        <v>234441</v>
      </c>
      <c r="CO25" s="167">
        <v>28759</v>
      </c>
      <c r="CP25" s="167">
        <v>10050</v>
      </c>
      <c r="CQ25" s="167">
        <v>0</v>
      </c>
      <c r="CR25" s="167">
        <v>0</v>
      </c>
      <c r="CS25" s="167">
        <v>9602</v>
      </c>
      <c r="CT25" s="167">
        <v>0</v>
      </c>
      <c r="CU25" s="167">
        <v>309217</v>
      </c>
      <c r="CV25" s="167">
        <v>99</v>
      </c>
      <c r="CW25" s="167">
        <v>29675</v>
      </c>
      <c r="CX25" s="167">
        <v>56464</v>
      </c>
      <c r="CY25" s="167">
        <v>6723</v>
      </c>
      <c r="CZ25" s="167">
        <v>6131</v>
      </c>
      <c r="DA25" s="167">
        <v>0</v>
      </c>
      <c r="DB25" s="167">
        <v>3793</v>
      </c>
      <c r="DC25" s="167">
        <v>0</v>
      </c>
      <c r="DD25" s="167">
        <v>0</v>
      </c>
      <c r="DE25" s="167">
        <v>0</v>
      </c>
      <c r="DF25" s="167">
        <v>0</v>
      </c>
      <c r="DG25" s="167">
        <v>0</v>
      </c>
      <c r="DH25" s="167">
        <v>0</v>
      </c>
      <c r="DI25" s="167">
        <v>0</v>
      </c>
      <c r="DJ25" s="167">
        <v>460513</v>
      </c>
      <c r="DK25" s="167">
        <v>0</v>
      </c>
      <c r="DL25" s="167">
        <v>0</v>
      </c>
      <c r="DM25" s="167">
        <v>0</v>
      </c>
      <c r="DN25" s="167">
        <v>0</v>
      </c>
      <c r="DO25" s="167">
        <v>0</v>
      </c>
      <c r="DP25" s="167">
        <v>0</v>
      </c>
      <c r="DQ25" s="167">
        <v>0</v>
      </c>
      <c r="DR25" s="167">
        <v>0</v>
      </c>
      <c r="DS25" s="167">
        <v>0</v>
      </c>
      <c r="DT25" s="167">
        <v>0</v>
      </c>
      <c r="DU25" s="167">
        <v>0</v>
      </c>
      <c r="DV25" s="167">
        <v>0</v>
      </c>
      <c r="DW25" s="167">
        <v>0</v>
      </c>
      <c r="DX25" s="167">
        <v>0</v>
      </c>
      <c r="DY25" s="167">
        <v>0</v>
      </c>
      <c r="DZ25" s="167">
        <v>0</v>
      </c>
      <c r="EA25" s="167">
        <v>0</v>
      </c>
      <c r="EB25" s="167">
        <v>634</v>
      </c>
      <c r="EC25" s="167">
        <v>634</v>
      </c>
      <c r="ED25" s="167">
        <v>695588</v>
      </c>
    </row>
    <row r="26" spans="1:134" ht="13.8" x14ac:dyDescent="0.25">
      <c r="A26" s="164" t="s">
        <v>164</v>
      </c>
      <c r="B26" s="164" t="s">
        <v>161</v>
      </c>
      <c r="C26" s="152">
        <v>45838</v>
      </c>
      <c r="D26" s="167">
        <v>14473</v>
      </c>
      <c r="E26" s="167">
        <v>36581</v>
      </c>
      <c r="F26" s="167">
        <v>0</v>
      </c>
      <c r="G26" s="167">
        <v>4647</v>
      </c>
      <c r="H26" s="167">
        <v>8843</v>
      </c>
      <c r="I26" s="167">
        <v>1053</v>
      </c>
      <c r="J26" s="167">
        <v>0</v>
      </c>
      <c r="K26" s="167">
        <v>0</v>
      </c>
      <c r="L26" s="167">
        <v>0</v>
      </c>
      <c r="M26" s="167">
        <v>364</v>
      </c>
      <c r="N26" s="167">
        <v>3005</v>
      </c>
      <c r="O26" s="167">
        <v>257</v>
      </c>
      <c r="P26" s="167">
        <v>0</v>
      </c>
      <c r="Q26" s="167">
        <v>0</v>
      </c>
      <c r="R26" s="167">
        <v>9343</v>
      </c>
      <c r="S26" s="167">
        <v>0</v>
      </c>
      <c r="T26" s="167">
        <v>0</v>
      </c>
      <c r="U26" s="167">
        <v>0</v>
      </c>
      <c r="V26" s="167">
        <v>0</v>
      </c>
      <c r="W26" s="167">
        <v>875</v>
      </c>
      <c r="X26" s="167">
        <v>0</v>
      </c>
      <c r="Y26" s="167">
        <v>7038</v>
      </c>
      <c r="Z26" s="167">
        <v>1750</v>
      </c>
      <c r="AA26" s="167">
        <v>10569</v>
      </c>
      <c r="AB26" s="167">
        <v>715</v>
      </c>
      <c r="AC26" s="167">
        <v>99513</v>
      </c>
      <c r="AD26" s="167">
        <v>0</v>
      </c>
      <c r="AE26" s="167">
        <v>0</v>
      </c>
      <c r="AF26" s="167">
        <v>14049</v>
      </c>
      <c r="AG26" s="167">
        <v>0</v>
      </c>
      <c r="AH26" s="167">
        <v>1023</v>
      </c>
      <c r="AI26" s="167">
        <v>1947</v>
      </c>
      <c r="AJ26" s="167">
        <v>232</v>
      </c>
      <c r="AK26" s="167">
        <v>0</v>
      </c>
      <c r="AL26" s="167">
        <v>0</v>
      </c>
      <c r="AM26" s="167">
        <v>0</v>
      </c>
      <c r="AN26" s="167">
        <v>0</v>
      </c>
      <c r="AO26" s="167">
        <v>2638</v>
      </c>
      <c r="AP26" s="167">
        <v>11904</v>
      </c>
      <c r="AQ26" s="167">
        <v>14978</v>
      </c>
      <c r="AR26" s="167">
        <v>0</v>
      </c>
      <c r="AS26" s="167">
        <v>0</v>
      </c>
      <c r="AT26" s="167">
        <v>9332</v>
      </c>
      <c r="AU26" s="167">
        <v>15</v>
      </c>
      <c r="AV26" s="167">
        <v>0</v>
      </c>
      <c r="AW26" s="167">
        <v>6926</v>
      </c>
      <c r="AX26" s="167">
        <v>63044</v>
      </c>
      <c r="AY26" s="167">
        <v>16277</v>
      </c>
      <c r="AZ26" s="167">
        <v>0</v>
      </c>
      <c r="BA26" s="167">
        <v>958</v>
      </c>
      <c r="BB26" s="167">
        <v>0</v>
      </c>
      <c r="BC26" s="167">
        <v>3915</v>
      </c>
      <c r="BD26" s="167">
        <v>9777</v>
      </c>
      <c r="BE26" s="167">
        <v>0</v>
      </c>
      <c r="BF26" s="167">
        <v>0</v>
      </c>
      <c r="BG26" s="167">
        <v>30927</v>
      </c>
      <c r="BH26" s="167">
        <v>193484</v>
      </c>
      <c r="BI26" s="167">
        <v>9703</v>
      </c>
      <c r="BJ26" s="167">
        <v>0</v>
      </c>
      <c r="BK26" s="167">
        <v>0</v>
      </c>
      <c r="BL26" s="167">
        <v>325</v>
      </c>
      <c r="BM26" s="167">
        <v>1137</v>
      </c>
      <c r="BN26" s="167">
        <v>0</v>
      </c>
      <c r="BO26" s="167">
        <v>0</v>
      </c>
      <c r="BP26" s="167">
        <v>0</v>
      </c>
      <c r="BQ26" s="167">
        <v>0</v>
      </c>
      <c r="BR26" s="167">
        <v>0</v>
      </c>
      <c r="BS26" s="167">
        <v>0</v>
      </c>
      <c r="BT26" s="167">
        <v>0</v>
      </c>
      <c r="BU26" s="167">
        <v>0</v>
      </c>
      <c r="BV26" s="167">
        <v>0</v>
      </c>
      <c r="BW26" s="167">
        <v>6373</v>
      </c>
      <c r="BX26" s="167">
        <v>0</v>
      </c>
      <c r="BY26" s="167">
        <v>0</v>
      </c>
      <c r="BZ26" s="167">
        <v>482</v>
      </c>
      <c r="CA26" s="167">
        <v>2626</v>
      </c>
      <c r="CB26" s="167">
        <v>1458</v>
      </c>
      <c r="CC26" s="167">
        <v>0</v>
      </c>
      <c r="CD26" s="167">
        <v>14260</v>
      </c>
      <c r="CE26" s="167">
        <v>1221</v>
      </c>
      <c r="CF26" s="167">
        <v>0</v>
      </c>
      <c r="CG26" s="167">
        <v>0</v>
      </c>
      <c r="CH26" s="167">
        <v>0</v>
      </c>
      <c r="CI26" s="167">
        <v>1144</v>
      </c>
      <c r="CJ26" s="167">
        <v>0</v>
      </c>
      <c r="CK26" s="167">
        <v>0</v>
      </c>
      <c r="CL26" s="167">
        <v>0</v>
      </c>
      <c r="CM26" s="167">
        <v>38729</v>
      </c>
      <c r="CN26" s="167">
        <v>232213</v>
      </c>
      <c r="CO26" s="167">
        <v>28759</v>
      </c>
      <c r="CP26" s="167">
        <v>10050</v>
      </c>
      <c r="CQ26" s="167">
        <v>0</v>
      </c>
      <c r="CR26" s="167">
        <v>0</v>
      </c>
      <c r="CS26" s="167">
        <v>9602</v>
      </c>
      <c r="CT26" s="167">
        <v>0</v>
      </c>
      <c r="CU26" s="167">
        <v>309217</v>
      </c>
      <c r="CV26" s="167">
        <v>99</v>
      </c>
      <c r="CW26" s="167">
        <v>29675</v>
      </c>
      <c r="CX26" s="167">
        <v>56464</v>
      </c>
      <c r="CY26" s="167">
        <v>6723</v>
      </c>
      <c r="CZ26" s="167">
        <v>6131</v>
      </c>
      <c r="DA26" s="167">
        <v>0</v>
      </c>
      <c r="DB26" s="167">
        <v>3793</v>
      </c>
      <c r="DC26" s="167">
        <v>0</v>
      </c>
      <c r="DD26" s="167">
        <v>0</v>
      </c>
      <c r="DE26" s="167">
        <v>0</v>
      </c>
      <c r="DF26" s="167">
        <v>0</v>
      </c>
      <c r="DG26" s="167">
        <v>0</v>
      </c>
      <c r="DH26" s="167">
        <v>0</v>
      </c>
      <c r="DI26" s="167">
        <v>0</v>
      </c>
      <c r="DJ26" s="167">
        <v>460513</v>
      </c>
      <c r="DK26" s="167">
        <v>0</v>
      </c>
      <c r="DL26" s="167">
        <v>0</v>
      </c>
      <c r="DM26" s="167">
        <v>0</v>
      </c>
      <c r="DN26" s="167">
        <v>0</v>
      </c>
      <c r="DO26" s="167">
        <v>0</v>
      </c>
      <c r="DP26" s="167">
        <v>0</v>
      </c>
      <c r="DQ26" s="167">
        <v>0</v>
      </c>
      <c r="DR26" s="167">
        <v>0</v>
      </c>
      <c r="DS26" s="167">
        <v>0</v>
      </c>
      <c r="DT26" s="167">
        <v>0</v>
      </c>
      <c r="DU26" s="167">
        <v>0</v>
      </c>
      <c r="DV26" s="167">
        <v>0</v>
      </c>
      <c r="DW26" s="167">
        <v>0</v>
      </c>
      <c r="DX26" s="167">
        <v>0</v>
      </c>
      <c r="DY26" s="167">
        <v>0</v>
      </c>
      <c r="DZ26" s="167">
        <v>0</v>
      </c>
      <c r="EA26" s="167">
        <v>0</v>
      </c>
      <c r="EB26" s="167">
        <v>634</v>
      </c>
      <c r="EC26" s="167">
        <v>634</v>
      </c>
      <c r="ED26" s="167">
        <v>693360</v>
      </c>
    </row>
    <row r="27" spans="1:134" ht="13.8" x14ac:dyDescent="0.25">
      <c r="A27" s="164" t="s">
        <v>165</v>
      </c>
      <c r="B27" s="164" t="s">
        <v>161</v>
      </c>
      <c r="C27" s="152">
        <v>45838</v>
      </c>
      <c r="D27" s="167">
        <v>11360</v>
      </c>
      <c r="E27" s="167">
        <v>28714</v>
      </c>
      <c r="F27" s="167">
        <v>0</v>
      </c>
      <c r="G27" s="167">
        <v>3648</v>
      </c>
      <c r="H27" s="167">
        <v>6941</v>
      </c>
      <c r="I27" s="167">
        <v>826</v>
      </c>
      <c r="J27" s="167">
        <v>0</v>
      </c>
      <c r="K27" s="167">
        <v>0</v>
      </c>
      <c r="L27" s="167">
        <v>0</v>
      </c>
      <c r="M27" s="167">
        <v>285</v>
      </c>
      <c r="N27" s="167">
        <v>2359</v>
      </c>
      <c r="O27" s="167">
        <v>202</v>
      </c>
      <c r="P27" s="167">
        <v>0</v>
      </c>
      <c r="Q27" s="167">
        <v>0</v>
      </c>
      <c r="R27" s="167">
        <v>7334</v>
      </c>
      <c r="S27" s="167">
        <v>0</v>
      </c>
      <c r="T27" s="167">
        <v>0</v>
      </c>
      <c r="U27" s="167">
        <v>0</v>
      </c>
      <c r="V27" s="167">
        <v>0</v>
      </c>
      <c r="W27" s="167">
        <v>687</v>
      </c>
      <c r="X27" s="167">
        <v>0</v>
      </c>
      <c r="Y27" s="167">
        <v>5524</v>
      </c>
      <c r="Z27" s="167">
        <v>1374</v>
      </c>
      <c r="AA27" s="167">
        <v>8296</v>
      </c>
      <c r="AB27" s="167">
        <v>561</v>
      </c>
      <c r="AC27" s="167">
        <v>78111</v>
      </c>
      <c r="AD27" s="167">
        <v>0</v>
      </c>
      <c r="AE27" s="167">
        <v>0</v>
      </c>
      <c r="AF27" s="167">
        <v>11028</v>
      </c>
      <c r="AG27" s="167">
        <v>0</v>
      </c>
      <c r="AH27" s="167">
        <v>803</v>
      </c>
      <c r="AI27" s="167">
        <v>1528</v>
      </c>
      <c r="AJ27" s="167">
        <v>182</v>
      </c>
      <c r="AK27" s="167">
        <v>0</v>
      </c>
      <c r="AL27" s="167">
        <v>0</v>
      </c>
      <c r="AM27" s="167">
        <v>0</v>
      </c>
      <c r="AN27" s="167">
        <v>0</v>
      </c>
      <c r="AO27" s="167">
        <v>2071</v>
      </c>
      <c r="AP27" s="167">
        <v>9344</v>
      </c>
      <c r="AQ27" s="167">
        <v>11757</v>
      </c>
      <c r="AR27" s="167">
        <v>0</v>
      </c>
      <c r="AS27" s="167">
        <v>0</v>
      </c>
      <c r="AT27" s="167">
        <v>7325</v>
      </c>
      <c r="AU27" s="167">
        <v>12</v>
      </c>
      <c r="AV27" s="167">
        <v>0</v>
      </c>
      <c r="AW27" s="167">
        <v>5436</v>
      </c>
      <c r="AX27" s="167">
        <v>49486</v>
      </c>
      <c r="AY27" s="167">
        <v>22220</v>
      </c>
      <c r="AZ27" s="167">
        <v>0</v>
      </c>
      <c r="BA27" s="167">
        <v>752</v>
      </c>
      <c r="BB27" s="167">
        <v>0</v>
      </c>
      <c r="BC27" s="167">
        <v>3073</v>
      </c>
      <c r="BD27" s="167">
        <v>7674</v>
      </c>
      <c r="BE27" s="167">
        <v>0</v>
      </c>
      <c r="BF27" s="167">
        <v>0</v>
      </c>
      <c r="BG27" s="167">
        <v>33719</v>
      </c>
      <c r="BH27" s="167">
        <v>161316</v>
      </c>
      <c r="BI27" s="167">
        <v>7616</v>
      </c>
      <c r="BJ27" s="167">
        <v>0</v>
      </c>
      <c r="BK27" s="167">
        <v>0</v>
      </c>
      <c r="BL27" s="167">
        <v>255</v>
      </c>
      <c r="BM27" s="167">
        <v>1747</v>
      </c>
      <c r="BN27" s="167">
        <v>0</v>
      </c>
      <c r="BO27" s="167">
        <v>0</v>
      </c>
      <c r="BP27" s="167">
        <v>0</v>
      </c>
      <c r="BQ27" s="167">
        <v>0</v>
      </c>
      <c r="BR27" s="167">
        <v>0</v>
      </c>
      <c r="BS27" s="167">
        <v>0</v>
      </c>
      <c r="BT27" s="167">
        <v>0</v>
      </c>
      <c r="BU27" s="167">
        <v>0</v>
      </c>
      <c r="BV27" s="167">
        <v>0</v>
      </c>
      <c r="BW27" s="167">
        <v>5003</v>
      </c>
      <c r="BX27" s="167">
        <v>0</v>
      </c>
      <c r="BY27" s="167">
        <v>0</v>
      </c>
      <c r="BZ27" s="167">
        <v>378</v>
      </c>
      <c r="CA27" s="167">
        <v>2061</v>
      </c>
      <c r="CB27" s="167">
        <v>1144</v>
      </c>
      <c r="CC27" s="167">
        <v>0</v>
      </c>
      <c r="CD27" s="167">
        <v>11193</v>
      </c>
      <c r="CE27" s="167">
        <v>958</v>
      </c>
      <c r="CF27" s="167">
        <v>0</v>
      </c>
      <c r="CG27" s="167">
        <v>0</v>
      </c>
      <c r="CH27" s="167">
        <v>0</v>
      </c>
      <c r="CI27" s="167">
        <v>898</v>
      </c>
      <c r="CJ27" s="167">
        <v>0</v>
      </c>
      <c r="CK27" s="167">
        <v>0</v>
      </c>
      <c r="CL27" s="167">
        <v>0</v>
      </c>
      <c r="CM27" s="167">
        <v>31253</v>
      </c>
      <c r="CN27" s="167">
        <v>192569</v>
      </c>
      <c r="CO27" s="167">
        <v>22574</v>
      </c>
      <c r="CP27" s="167">
        <v>7888</v>
      </c>
      <c r="CQ27" s="167">
        <v>0</v>
      </c>
      <c r="CR27" s="167">
        <v>0</v>
      </c>
      <c r="CS27" s="167">
        <v>7537</v>
      </c>
      <c r="CT27" s="167">
        <v>0</v>
      </c>
      <c r="CU27" s="167">
        <v>241639</v>
      </c>
      <c r="CV27" s="167">
        <v>78</v>
      </c>
      <c r="CW27" s="167">
        <v>23293</v>
      </c>
      <c r="CX27" s="167">
        <v>44321</v>
      </c>
      <c r="CY27" s="167">
        <v>5277</v>
      </c>
      <c r="CZ27" s="167">
        <v>4812</v>
      </c>
      <c r="DA27" s="167">
        <v>0</v>
      </c>
      <c r="DB27" s="167">
        <v>2977</v>
      </c>
      <c r="DC27" s="167">
        <v>0</v>
      </c>
      <c r="DD27" s="167">
        <v>0</v>
      </c>
      <c r="DE27" s="167">
        <v>0</v>
      </c>
      <c r="DF27" s="167">
        <v>0</v>
      </c>
      <c r="DG27" s="167">
        <v>0</v>
      </c>
      <c r="DH27" s="167">
        <v>0</v>
      </c>
      <c r="DI27" s="167">
        <v>0</v>
      </c>
      <c r="DJ27" s="167">
        <v>360396</v>
      </c>
      <c r="DK27" s="167">
        <v>0</v>
      </c>
      <c r="DL27" s="167">
        <v>0</v>
      </c>
      <c r="DM27" s="167">
        <v>0</v>
      </c>
      <c r="DN27" s="167">
        <v>0</v>
      </c>
      <c r="DO27" s="167">
        <v>0</v>
      </c>
      <c r="DP27" s="167">
        <v>0</v>
      </c>
      <c r="DQ27" s="167">
        <v>0</v>
      </c>
      <c r="DR27" s="167">
        <v>0</v>
      </c>
      <c r="DS27" s="167">
        <v>0</v>
      </c>
      <c r="DT27" s="167">
        <v>0</v>
      </c>
      <c r="DU27" s="167">
        <v>0</v>
      </c>
      <c r="DV27" s="167">
        <v>0</v>
      </c>
      <c r="DW27" s="167">
        <v>0</v>
      </c>
      <c r="DX27" s="167">
        <v>0</v>
      </c>
      <c r="DY27" s="167">
        <v>0</v>
      </c>
      <c r="DZ27" s="167">
        <v>0</v>
      </c>
      <c r="EA27" s="167">
        <v>0</v>
      </c>
      <c r="EB27" s="167">
        <v>498</v>
      </c>
      <c r="EC27" s="167">
        <v>498</v>
      </c>
      <c r="ED27" s="167">
        <v>553463</v>
      </c>
    </row>
    <row r="28" spans="1:134" ht="13.8" x14ac:dyDescent="0.25">
      <c r="A28" s="164" t="s">
        <v>166</v>
      </c>
      <c r="B28" s="164" t="s">
        <v>161</v>
      </c>
      <c r="C28" s="152">
        <v>45838</v>
      </c>
      <c r="D28" s="167">
        <v>13690</v>
      </c>
      <c r="E28" s="167">
        <v>34602</v>
      </c>
      <c r="F28" s="167">
        <v>0</v>
      </c>
      <c r="G28" s="167">
        <v>4396</v>
      </c>
      <c r="H28" s="167">
        <v>8364</v>
      </c>
      <c r="I28" s="167">
        <v>996</v>
      </c>
      <c r="J28" s="167">
        <v>0</v>
      </c>
      <c r="K28" s="167">
        <v>0</v>
      </c>
      <c r="L28" s="167">
        <v>0</v>
      </c>
      <c r="M28" s="167">
        <v>344</v>
      </c>
      <c r="N28" s="167">
        <v>2843</v>
      </c>
      <c r="O28" s="167">
        <v>243</v>
      </c>
      <c r="P28" s="167">
        <v>0</v>
      </c>
      <c r="Q28" s="167">
        <v>0</v>
      </c>
      <c r="R28" s="167">
        <v>8838</v>
      </c>
      <c r="S28" s="167">
        <v>0</v>
      </c>
      <c r="T28" s="167">
        <v>0</v>
      </c>
      <c r="U28" s="167">
        <v>0</v>
      </c>
      <c r="V28" s="167">
        <v>0</v>
      </c>
      <c r="W28" s="167">
        <v>828</v>
      </c>
      <c r="X28" s="167">
        <v>0</v>
      </c>
      <c r="Y28" s="167">
        <v>6657</v>
      </c>
      <c r="Z28" s="167">
        <v>1656</v>
      </c>
      <c r="AA28" s="167">
        <v>9997</v>
      </c>
      <c r="AB28" s="167">
        <v>676</v>
      </c>
      <c r="AC28" s="167">
        <v>94130</v>
      </c>
      <c r="AD28" s="167">
        <v>0</v>
      </c>
      <c r="AE28" s="167">
        <v>0</v>
      </c>
      <c r="AF28" s="167">
        <v>13289</v>
      </c>
      <c r="AG28" s="167">
        <v>0</v>
      </c>
      <c r="AH28" s="167">
        <v>968</v>
      </c>
      <c r="AI28" s="167">
        <v>1841</v>
      </c>
      <c r="AJ28" s="167">
        <v>219</v>
      </c>
      <c r="AK28" s="167">
        <v>0</v>
      </c>
      <c r="AL28" s="167">
        <v>0</v>
      </c>
      <c r="AM28" s="167">
        <v>0</v>
      </c>
      <c r="AN28" s="167">
        <v>0</v>
      </c>
      <c r="AO28" s="167">
        <v>2495</v>
      </c>
      <c r="AP28" s="167">
        <v>11260</v>
      </c>
      <c r="AQ28" s="167">
        <v>14168</v>
      </c>
      <c r="AR28" s="167">
        <v>0</v>
      </c>
      <c r="AS28" s="167">
        <v>0</v>
      </c>
      <c r="AT28" s="167">
        <v>8827</v>
      </c>
      <c r="AU28" s="167">
        <v>14</v>
      </c>
      <c r="AV28" s="167">
        <v>0</v>
      </c>
      <c r="AW28" s="167">
        <v>6551</v>
      </c>
      <c r="AX28" s="167">
        <v>59632</v>
      </c>
      <c r="AY28" s="167">
        <v>19934</v>
      </c>
      <c r="AZ28" s="167">
        <v>0</v>
      </c>
      <c r="BA28" s="167">
        <v>906</v>
      </c>
      <c r="BB28" s="167">
        <v>0</v>
      </c>
      <c r="BC28" s="167">
        <v>3703</v>
      </c>
      <c r="BD28" s="167">
        <v>9248</v>
      </c>
      <c r="BE28" s="167">
        <v>0</v>
      </c>
      <c r="BF28" s="167">
        <v>0</v>
      </c>
      <c r="BG28" s="167">
        <v>33791</v>
      </c>
      <c r="BH28" s="167">
        <v>187553</v>
      </c>
      <c r="BI28" s="167">
        <v>9178</v>
      </c>
      <c r="BJ28" s="167">
        <v>0</v>
      </c>
      <c r="BK28" s="167">
        <v>0</v>
      </c>
      <c r="BL28" s="167">
        <v>308</v>
      </c>
      <c r="BM28" s="167">
        <v>328</v>
      </c>
      <c r="BN28" s="167">
        <v>0</v>
      </c>
      <c r="BO28" s="167">
        <v>0</v>
      </c>
      <c r="BP28" s="167">
        <v>0</v>
      </c>
      <c r="BQ28" s="167">
        <v>0</v>
      </c>
      <c r="BR28" s="167">
        <v>0</v>
      </c>
      <c r="BS28" s="167">
        <v>0</v>
      </c>
      <c r="BT28" s="167">
        <v>0</v>
      </c>
      <c r="BU28" s="167">
        <v>0</v>
      </c>
      <c r="BV28" s="167">
        <v>0</v>
      </c>
      <c r="BW28" s="167">
        <v>6029</v>
      </c>
      <c r="BX28" s="167">
        <v>0</v>
      </c>
      <c r="BY28" s="167">
        <v>0</v>
      </c>
      <c r="BZ28" s="167">
        <v>456</v>
      </c>
      <c r="CA28" s="167">
        <v>2484</v>
      </c>
      <c r="CB28" s="167">
        <v>1379</v>
      </c>
      <c r="CC28" s="167">
        <v>0</v>
      </c>
      <c r="CD28" s="167">
        <v>13488</v>
      </c>
      <c r="CE28" s="167">
        <v>1155</v>
      </c>
      <c r="CF28" s="167">
        <v>0</v>
      </c>
      <c r="CG28" s="167">
        <v>0</v>
      </c>
      <c r="CH28" s="167">
        <v>0</v>
      </c>
      <c r="CI28" s="167">
        <v>1082</v>
      </c>
      <c r="CJ28" s="167">
        <v>0</v>
      </c>
      <c r="CK28" s="167">
        <v>0</v>
      </c>
      <c r="CL28" s="167">
        <v>0</v>
      </c>
      <c r="CM28" s="167">
        <v>35887</v>
      </c>
      <c r="CN28" s="167">
        <v>223440</v>
      </c>
      <c r="CO28" s="167">
        <v>27202</v>
      </c>
      <c r="CP28" s="167">
        <v>9506</v>
      </c>
      <c r="CQ28" s="167">
        <v>0</v>
      </c>
      <c r="CR28" s="167">
        <v>0</v>
      </c>
      <c r="CS28" s="167">
        <v>9083</v>
      </c>
      <c r="CT28" s="167">
        <v>0</v>
      </c>
      <c r="CU28" s="167">
        <v>292215</v>
      </c>
      <c r="CV28" s="167">
        <v>94</v>
      </c>
      <c r="CW28" s="167">
        <v>28069</v>
      </c>
      <c r="CX28" s="167">
        <v>53409</v>
      </c>
      <c r="CY28" s="167">
        <v>6359</v>
      </c>
      <c r="CZ28" s="167">
        <v>5799</v>
      </c>
      <c r="DA28" s="167">
        <v>0</v>
      </c>
      <c r="DB28" s="167">
        <v>3588</v>
      </c>
      <c r="DC28" s="167">
        <v>0</v>
      </c>
      <c r="DD28" s="167">
        <v>0</v>
      </c>
      <c r="DE28" s="167">
        <v>0</v>
      </c>
      <c r="DF28" s="167">
        <v>0</v>
      </c>
      <c r="DG28" s="167">
        <v>0</v>
      </c>
      <c r="DH28" s="167">
        <v>0</v>
      </c>
      <c r="DI28" s="167">
        <v>0</v>
      </c>
      <c r="DJ28" s="167">
        <v>435324</v>
      </c>
      <c r="DK28" s="167">
        <v>0</v>
      </c>
      <c r="DL28" s="167">
        <v>0</v>
      </c>
      <c r="DM28" s="167">
        <v>0</v>
      </c>
      <c r="DN28" s="167">
        <v>0</v>
      </c>
      <c r="DO28" s="167">
        <v>0</v>
      </c>
      <c r="DP28" s="167">
        <v>0</v>
      </c>
      <c r="DQ28" s="167">
        <v>0</v>
      </c>
      <c r="DR28" s="167">
        <v>0</v>
      </c>
      <c r="DS28" s="167">
        <v>0</v>
      </c>
      <c r="DT28" s="167">
        <v>0</v>
      </c>
      <c r="DU28" s="167">
        <v>0</v>
      </c>
      <c r="DV28" s="167">
        <v>0</v>
      </c>
      <c r="DW28" s="167">
        <v>0</v>
      </c>
      <c r="DX28" s="167">
        <v>0</v>
      </c>
      <c r="DY28" s="167">
        <v>0</v>
      </c>
      <c r="DZ28" s="167">
        <v>0</v>
      </c>
      <c r="EA28" s="167">
        <v>0</v>
      </c>
      <c r="EB28" s="167">
        <v>600</v>
      </c>
      <c r="EC28" s="167">
        <v>600</v>
      </c>
      <c r="ED28" s="167">
        <v>659364</v>
      </c>
    </row>
    <row r="29" spans="1:134" ht="13.8" x14ac:dyDescent="0.25">
      <c r="A29" s="164" t="s">
        <v>167</v>
      </c>
      <c r="B29" s="164" t="s">
        <v>161</v>
      </c>
      <c r="C29" s="152">
        <v>45838</v>
      </c>
      <c r="D29" s="167">
        <v>11638</v>
      </c>
      <c r="E29" s="167">
        <v>29415</v>
      </c>
      <c r="F29" s="167">
        <v>0</v>
      </c>
      <c r="G29" s="167">
        <v>3737</v>
      </c>
      <c r="H29" s="167">
        <v>7110</v>
      </c>
      <c r="I29" s="167">
        <v>847</v>
      </c>
      <c r="J29" s="167">
        <v>0</v>
      </c>
      <c r="K29" s="167">
        <v>0</v>
      </c>
      <c r="L29" s="167">
        <v>0</v>
      </c>
      <c r="M29" s="167">
        <v>292</v>
      </c>
      <c r="N29" s="167">
        <v>2416</v>
      </c>
      <c r="O29" s="167">
        <v>207</v>
      </c>
      <c r="P29" s="167">
        <v>0</v>
      </c>
      <c r="Q29" s="167">
        <v>0</v>
      </c>
      <c r="R29" s="167">
        <v>7513</v>
      </c>
      <c r="S29" s="167">
        <v>0</v>
      </c>
      <c r="T29" s="167">
        <v>0</v>
      </c>
      <c r="U29" s="167">
        <v>0</v>
      </c>
      <c r="V29" s="167">
        <v>0</v>
      </c>
      <c r="W29" s="167">
        <v>704</v>
      </c>
      <c r="X29" s="167">
        <v>0</v>
      </c>
      <c r="Y29" s="167">
        <v>5659</v>
      </c>
      <c r="Z29" s="167">
        <v>1408</v>
      </c>
      <c r="AA29" s="167">
        <v>8499</v>
      </c>
      <c r="AB29" s="167">
        <v>575</v>
      </c>
      <c r="AC29" s="167">
        <v>80020</v>
      </c>
      <c r="AD29" s="167">
        <v>0</v>
      </c>
      <c r="AE29" s="167">
        <v>0</v>
      </c>
      <c r="AF29" s="167">
        <v>11297</v>
      </c>
      <c r="AG29" s="167">
        <v>0</v>
      </c>
      <c r="AH29" s="167">
        <v>823</v>
      </c>
      <c r="AI29" s="167">
        <v>1565</v>
      </c>
      <c r="AJ29" s="167">
        <v>186</v>
      </c>
      <c r="AK29" s="167">
        <v>0</v>
      </c>
      <c r="AL29" s="167">
        <v>0</v>
      </c>
      <c r="AM29" s="167">
        <v>0</v>
      </c>
      <c r="AN29" s="167">
        <v>0</v>
      </c>
      <c r="AO29" s="167">
        <v>2121</v>
      </c>
      <c r="AP29" s="167">
        <v>9572</v>
      </c>
      <c r="AQ29" s="167">
        <v>12044</v>
      </c>
      <c r="AR29" s="167">
        <v>0</v>
      </c>
      <c r="AS29" s="167">
        <v>0</v>
      </c>
      <c r="AT29" s="167">
        <v>7504</v>
      </c>
      <c r="AU29" s="167">
        <v>12</v>
      </c>
      <c r="AV29" s="167">
        <v>0</v>
      </c>
      <c r="AW29" s="167">
        <v>5569</v>
      </c>
      <c r="AX29" s="167">
        <v>50693</v>
      </c>
      <c r="AY29" s="167">
        <v>18189</v>
      </c>
      <c r="AZ29" s="167">
        <v>0</v>
      </c>
      <c r="BA29" s="167">
        <v>770</v>
      </c>
      <c r="BB29" s="167">
        <v>0</v>
      </c>
      <c r="BC29" s="167">
        <v>3148</v>
      </c>
      <c r="BD29" s="167">
        <v>7862</v>
      </c>
      <c r="BE29" s="167">
        <v>0</v>
      </c>
      <c r="BF29" s="167">
        <v>0</v>
      </c>
      <c r="BG29" s="167">
        <v>29969</v>
      </c>
      <c r="BH29" s="167">
        <v>160682</v>
      </c>
      <c r="BI29" s="167">
        <v>7802</v>
      </c>
      <c r="BJ29" s="167">
        <v>0</v>
      </c>
      <c r="BK29" s="167">
        <v>0</v>
      </c>
      <c r="BL29" s="167">
        <v>262</v>
      </c>
      <c r="BM29" s="167">
        <v>0</v>
      </c>
      <c r="BN29" s="167">
        <v>0</v>
      </c>
      <c r="BO29" s="167">
        <v>0</v>
      </c>
      <c r="BP29" s="167">
        <v>0</v>
      </c>
      <c r="BQ29" s="167">
        <v>0</v>
      </c>
      <c r="BR29" s="167">
        <v>0</v>
      </c>
      <c r="BS29" s="167">
        <v>0</v>
      </c>
      <c r="BT29" s="167">
        <v>0</v>
      </c>
      <c r="BU29" s="167">
        <v>0</v>
      </c>
      <c r="BV29" s="167">
        <v>0</v>
      </c>
      <c r="BW29" s="167">
        <v>5125</v>
      </c>
      <c r="BX29" s="167">
        <v>0</v>
      </c>
      <c r="BY29" s="167">
        <v>0</v>
      </c>
      <c r="BZ29" s="167">
        <v>388</v>
      </c>
      <c r="CA29" s="167">
        <v>2111</v>
      </c>
      <c r="CB29" s="167">
        <v>1172</v>
      </c>
      <c r="CC29" s="167">
        <v>0</v>
      </c>
      <c r="CD29" s="167">
        <v>11466</v>
      </c>
      <c r="CE29" s="167">
        <v>982</v>
      </c>
      <c r="CF29" s="167">
        <v>0</v>
      </c>
      <c r="CG29" s="167">
        <v>0</v>
      </c>
      <c r="CH29" s="167">
        <v>0</v>
      </c>
      <c r="CI29" s="167">
        <v>920</v>
      </c>
      <c r="CJ29" s="167">
        <v>0</v>
      </c>
      <c r="CK29" s="167">
        <v>0</v>
      </c>
      <c r="CL29" s="167">
        <v>0</v>
      </c>
      <c r="CM29" s="167">
        <v>30228</v>
      </c>
      <c r="CN29" s="167">
        <v>190910</v>
      </c>
      <c r="CO29" s="167">
        <v>23125</v>
      </c>
      <c r="CP29" s="167">
        <v>8081</v>
      </c>
      <c r="CQ29" s="167">
        <v>0</v>
      </c>
      <c r="CR29" s="167">
        <v>0</v>
      </c>
      <c r="CS29" s="167">
        <v>7721</v>
      </c>
      <c r="CT29" s="167">
        <v>0</v>
      </c>
      <c r="CU29" s="167">
        <v>247665</v>
      </c>
      <c r="CV29" s="167">
        <v>80</v>
      </c>
      <c r="CW29" s="167">
        <v>23862</v>
      </c>
      <c r="CX29" s="167">
        <v>45403</v>
      </c>
      <c r="CY29" s="167">
        <v>5406</v>
      </c>
      <c r="CZ29" s="167">
        <v>4930</v>
      </c>
      <c r="DA29" s="167">
        <v>0</v>
      </c>
      <c r="DB29" s="167">
        <v>3050</v>
      </c>
      <c r="DC29" s="167">
        <v>0</v>
      </c>
      <c r="DD29" s="167">
        <v>0</v>
      </c>
      <c r="DE29" s="167">
        <v>0</v>
      </c>
      <c r="DF29" s="167">
        <v>0</v>
      </c>
      <c r="DG29" s="167">
        <v>0</v>
      </c>
      <c r="DH29" s="167">
        <v>0</v>
      </c>
      <c r="DI29" s="167">
        <v>0</v>
      </c>
      <c r="DJ29" s="167">
        <v>369323</v>
      </c>
      <c r="DK29" s="167">
        <v>0</v>
      </c>
      <c r="DL29" s="167">
        <v>0</v>
      </c>
      <c r="DM29" s="167">
        <v>0</v>
      </c>
      <c r="DN29" s="167">
        <v>0</v>
      </c>
      <c r="DO29" s="167">
        <v>0</v>
      </c>
      <c r="DP29" s="167">
        <v>0</v>
      </c>
      <c r="DQ29" s="167">
        <v>0</v>
      </c>
      <c r="DR29" s="167">
        <v>0</v>
      </c>
      <c r="DS29" s="167">
        <v>0</v>
      </c>
      <c r="DT29" s="167">
        <v>0</v>
      </c>
      <c r="DU29" s="167">
        <v>0</v>
      </c>
      <c r="DV29" s="167">
        <v>0</v>
      </c>
      <c r="DW29" s="167">
        <v>0</v>
      </c>
      <c r="DX29" s="167">
        <v>0</v>
      </c>
      <c r="DY29" s="167">
        <v>0</v>
      </c>
      <c r="DZ29" s="167">
        <v>0</v>
      </c>
      <c r="EA29" s="167">
        <v>0</v>
      </c>
      <c r="EB29" s="167">
        <v>510</v>
      </c>
      <c r="EC29" s="167">
        <v>510</v>
      </c>
      <c r="ED29" s="167">
        <v>560743</v>
      </c>
    </row>
    <row r="30" spans="1:134" ht="13.8" x14ac:dyDescent="0.25">
      <c r="A30" s="164" t="s">
        <v>168</v>
      </c>
      <c r="B30" s="164" t="s">
        <v>169</v>
      </c>
      <c r="C30" s="152">
        <v>45838</v>
      </c>
      <c r="D30" s="167">
        <v>181610</v>
      </c>
      <c r="E30" s="167">
        <v>775356</v>
      </c>
      <c r="F30" s="167">
        <v>0</v>
      </c>
      <c r="G30" s="167">
        <v>70478</v>
      </c>
      <c r="H30" s="167">
        <v>96474</v>
      </c>
      <c r="I30" s="167">
        <v>15043</v>
      </c>
      <c r="J30" s="167">
        <v>0</v>
      </c>
      <c r="K30" s="167">
        <v>0</v>
      </c>
      <c r="L30" s="167">
        <v>3407</v>
      </c>
      <c r="M30" s="167">
        <v>84223</v>
      </c>
      <c r="N30" s="167">
        <v>23810</v>
      </c>
      <c r="O30" s="167">
        <v>0</v>
      </c>
      <c r="P30" s="167">
        <v>0</v>
      </c>
      <c r="Q30" s="167">
        <v>0</v>
      </c>
      <c r="R30" s="167">
        <v>16200</v>
      </c>
      <c r="S30" s="167">
        <v>0</v>
      </c>
      <c r="T30" s="167">
        <v>0</v>
      </c>
      <c r="U30" s="167">
        <v>0</v>
      </c>
      <c r="V30" s="167">
        <v>0</v>
      </c>
      <c r="W30" s="167">
        <v>1238</v>
      </c>
      <c r="X30" s="167">
        <v>0</v>
      </c>
      <c r="Y30" s="167">
        <v>48815</v>
      </c>
      <c r="Z30" s="167">
        <v>355</v>
      </c>
      <c r="AA30" s="167">
        <v>13763</v>
      </c>
      <c r="AB30" s="167">
        <v>133062</v>
      </c>
      <c r="AC30" s="167">
        <v>1463834</v>
      </c>
      <c r="AD30" s="167">
        <v>0</v>
      </c>
      <c r="AE30" s="167">
        <v>0</v>
      </c>
      <c r="AF30" s="167">
        <v>184471</v>
      </c>
      <c r="AG30" s="167">
        <v>0</v>
      </c>
      <c r="AH30" s="167">
        <v>15780</v>
      </c>
      <c r="AI30" s="167">
        <v>9116</v>
      </c>
      <c r="AJ30" s="167">
        <v>2897</v>
      </c>
      <c r="AK30" s="167">
        <v>0</v>
      </c>
      <c r="AL30" s="167">
        <v>0</v>
      </c>
      <c r="AM30" s="167">
        <v>0</v>
      </c>
      <c r="AN30" s="167">
        <v>12858</v>
      </c>
      <c r="AO30" s="167">
        <v>23580</v>
      </c>
      <c r="AP30" s="167">
        <v>8984</v>
      </c>
      <c r="AQ30" s="167">
        <v>167146</v>
      </c>
      <c r="AR30" s="167">
        <v>0</v>
      </c>
      <c r="AS30" s="167">
        <v>0</v>
      </c>
      <c r="AT30" s="167">
        <v>12615</v>
      </c>
      <c r="AU30" s="167">
        <v>70870</v>
      </c>
      <c r="AV30" s="167">
        <v>0</v>
      </c>
      <c r="AW30" s="167">
        <v>12839</v>
      </c>
      <c r="AX30" s="167">
        <v>521156</v>
      </c>
      <c r="AY30" s="167">
        <v>235718</v>
      </c>
      <c r="AZ30" s="167">
        <v>0</v>
      </c>
      <c r="BA30" s="167">
        <v>0</v>
      </c>
      <c r="BB30" s="167">
        <v>9289</v>
      </c>
      <c r="BC30" s="167">
        <v>9223</v>
      </c>
      <c r="BD30" s="167">
        <v>77937</v>
      </c>
      <c r="BE30" s="167">
        <v>41502</v>
      </c>
      <c r="BF30" s="167">
        <v>0</v>
      </c>
      <c r="BG30" s="167">
        <v>373669</v>
      </c>
      <c r="BH30" s="167">
        <v>2358659</v>
      </c>
      <c r="BI30" s="167">
        <v>108564</v>
      </c>
      <c r="BJ30" s="167">
        <v>0</v>
      </c>
      <c r="BK30" s="167">
        <v>0</v>
      </c>
      <c r="BL30" s="167">
        <v>0</v>
      </c>
      <c r="BM30" s="167">
        <v>242330</v>
      </c>
      <c r="BN30" s="167">
        <v>0</v>
      </c>
      <c r="BO30" s="167">
        <v>227758</v>
      </c>
      <c r="BP30" s="167">
        <v>0</v>
      </c>
      <c r="BQ30" s="167">
        <v>24743</v>
      </c>
      <c r="BR30" s="167">
        <v>14295</v>
      </c>
      <c r="BS30" s="167">
        <v>4553</v>
      </c>
      <c r="BT30" s="167">
        <v>0</v>
      </c>
      <c r="BU30" s="167">
        <v>0</v>
      </c>
      <c r="BV30" s="167">
        <v>0</v>
      </c>
      <c r="BW30" s="167">
        <v>117689</v>
      </c>
      <c r="BX30" s="167">
        <v>0</v>
      </c>
      <c r="BY30" s="167">
        <v>0</v>
      </c>
      <c r="BZ30" s="167">
        <v>16681</v>
      </c>
      <c r="CA30" s="167">
        <v>2071</v>
      </c>
      <c r="CB30" s="167">
        <v>0</v>
      </c>
      <c r="CC30" s="167">
        <v>0</v>
      </c>
      <c r="CD30" s="167">
        <v>299228</v>
      </c>
      <c r="CE30" s="167">
        <v>40109</v>
      </c>
      <c r="CF30" s="167">
        <v>6000</v>
      </c>
      <c r="CG30" s="167">
        <v>0</v>
      </c>
      <c r="CH30" s="167">
        <v>0</v>
      </c>
      <c r="CI30" s="167">
        <v>0</v>
      </c>
      <c r="CJ30" s="167">
        <v>6017</v>
      </c>
      <c r="CK30" s="167">
        <v>0</v>
      </c>
      <c r="CL30" s="167">
        <v>141550</v>
      </c>
      <c r="CM30" s="167">
        <v>1251588</v>
      </c>
      <c r="CN30" s="167">
        <v>3610247</v>
      </c>
      <c r="CO30" s="167">
        <v>264389</v>
      </c>
      <c r="CP30" s="167">
        <v>426603</v>
      </c>
      <c r="CQ30" s="167">
        <v>199157</v>
      </c>
      <c r="CR30" s="167">
        <v>0</v>
      </c>
      <c r="CS30" s="167">
        <v>0</v>
      </c>
      <c r="CT30" s="167">
        <v>0</v>
      </c>
      <c r="CU30" s="167">
        <v>4342263</v>
      </c>
      <c r="CV30" s="167">
        <v>0</v>
      </c>
      <c r="CW30" s="167">
        <v>490008</v>
      </c>
      <c r="CX30" s="167">
        <v>847679</v>
      </c>
      <c r="CY30" s="167">
        <v>96706</v>
      </c>
      <c r="CZ30" s="167">
        <v>26458</v>
      </c>
      <c r="DA30" s="167">
        <v>5414</v>
      </c>
      <c r="DB30" s="167">
        <v>5764</v>
      </c>
      <c r="DC30" s="167">
        <v>0</v>
      </c>
      <c r="DD30" s="167">
        <v>0</v>
      </c>
      <c r="DE30" s="167">
        <v>0</v>
      </c>
      <c r="DF30" s="167">
        <v>0</v>
      </c>
      <c r="DG30" s="167">
        <v>28784</v>
      </c>
      <c r="DH30" s="167">
        <v>0</v>
      </c>
      <c r="DI30" s="167">
        <v>929796</v>
      </c>
      <c r="DJ30" s="167">
        <v>7663021</v>
      </c>
      <c r="DK30" s="167">
        <v>0</v>
      </c>
      <c r="DL30" s="167">
        <v>0</v>
      </c>
      <c r="DM30" s="167">
        <v>0</v>
      </c>
      <c r="DN30" s="167">
        <v>0</v>
      </c>
      <c r="DO30" s="167">
        <v>0</v>
      </c>
      <c r="DP30" s="167">
        <v>0</v>
      </c>
      <c r="DQ30" s="167">
        <v>76482</v>
      </c>
      <c r="DR30" s="167">
        <v>0</v>
      </c>
      <c r="DS30" s="167">
        <v>0</v>
      </c>
      <c r="DT30" s="167">
        <v>0</v>
      </c>
      <c r="DU30" s="167">
        <v>0</v>
      </c>
      <c r="DV30" s="167">
        <v>0</v>
      </c>
      <c r="DW30" s="167">
        <v>0</v>
      </c>
      <c r="DX30" s="167">
        <v>2715</v>
      </c>
      <c r="DY30" s="167">
        <v>0</v>
      </c>
      <c r="DZ30" s="167">
        <v>628982</v>
      </c>
      <c r="EA30" s="167">
        <v>16075</v>
      </c>
      <c r="EB30" s="167">
        <v>11505</v>
      </c>
      <c r="EC30" s="167">
        <v>735759</v>
      </c>
      <c r="ED30" s="167">
        <v>12009027</v>
      </c>
    </row>
    <row r="31" spans="1:134" ht="13.8" x14ac:dyDescent="0.25">
      <c r="A31" s="164" t="s">
        <v>170</v>
      </c>
      <c r="B31" s="164" t="s">
        <v>171</v>
      </c>
      <c r="C31" s="152">
        <v>45838</v>
      </c>
      <c r="D31" s="167">
        <v>6823</v>
      </c>
      <c r="E31" s="167">
        <v>4587</v>
      </c>
      <c r="F31" s="167">
        <v>0</v>
      </c>
      <c r="G31" s="167">
        <v>1149</v>
      </c>
      <c r="H31" s="167">
        <v>295</v>
      </c>
      <c r="I31" s="167">
        <v>228</v>
      </c>
      <c r="J31" s="167">
        <v>0</v>
      </c>
      <c r="K31" s="167">
        <v>0</v>
      </c>
      <c r="L31" s="167">
        <v>751</v>
      </c>
      <c r="M31" s="167">
        <v>2499</v>
      </c>
      <c r="N31" s="167">
        <v>7028</v>
      </c>
      <c r="O31" s="167">
        <v>0</v>
      </c>
      <c r="P31" s="167">
        <v>121359</v>
      </c>
      <c r="Q31" s="167">
        <v>0</v>
      </c>
      <c r="R31" s="167">
        <v>34735</v>
      </c>
      <c r="S31" s="167">
        <v>0</v>
      </c>
      <c r="T31" s="167">
        <v>0</v>
      </c>
      <c r="U31" s="167">
        <v>7440</v>
      </c>
      <c r="V31" s="167">
        <v>0</v>
      </c>
      <c r="W31" s="167">
        <v>0</v>
      </c>
      <c r="X31" s="167">
        <v>4726</v>
      </c>
      <c r="Y31" s="167">
        <v>19467</v>
      </c>
      <c r="Z31" s="167">
        <v>25645</v>
      </c>
      <c r="AA31" s="167">
        <v>837</v>
      </c>
      <c r="AB31" s="167">
        <v>0</v>
      </c>
      <c r="AC31" s="167">
        <v>237569</v>
      </c>
      <c r="AD31" s="167">
        <v>0</v>
      </c>
      <c r="AE31" s="167">
        <v>0</v>
      </c>
      <c r="AF31" s="167">
        <v>8739</v>
      </c>
      <c r="AG31" s="167">
        <v>0</v>
      </c>
      <c r="AH31" s="167">
        <v>880</v>
      </c>
      <c r="AI31" s="167">
        <v>226</v>
      </c>
      <c r="AJ31" s="167">
        <v>175</v>
      </c>
      <c r="AK31" s="167">
        <v>0</v>
      </c>
      <c r="AL31" s="167">
        <v>0</v>
      </c>
      <c r="AM31" s="167">
        <v>0</v>
      </c>
      <c r="AN31" s="167">
        <v>0</v>
      </c>
      <c r="AO31" s="167">
        <v>12731</v>
      </c>
      <c r="AP31" s="167">
        <v>0</v>
      </c>
      <c r="AQ31" s="167">
        <v>48446</v>
      </c>
      <c r="AR31" s="167">
        <v>0</v>
      </c>
      <c r="AS31" s="167">
        <v>0</v>
      </c>
      <c r="AT31" s="167">
        <v>0</v>
      </c>
      <c r="AU31" s="167">
        <v>0</v>
      </c>
      <c r="AV31" s="167">
        <v>0</v>
      </c>
      <c r="AW31" s="167">
        <v>0</v>
      </c>
      <c r="AX31" s="167">
        <v>71197</v>
      </c>
      <c r="AY31" s="167">
        <v>38555</v>
      </c>
      <c r="AZ31" s="167">
        <v>0</v>
      </c>
      <c r="BA31" s="167">
        <v>30760</v>
      </c>
      <c r="BB31" s="167">
        <v>87607</v>
      </c>
      <c r="BC31" s="167">
        <v>93702</v>
      </c>
      <c r="BD31" s="167">
        <v>1949</v>
      </c>
      <c r="BE31" s="167">
        <v>16183</v>
      </c>
      <c r="BF31" s="167">
        <v>0</v>
      </c>
      <c r="BG31" s="167">
        <v>268756</v>
      </c>
      <c r="BH31" s="167">
        <v>577522</v>
      </c>
      <c r="BI31" s="167">
        <v>0</v>
      </c>
      <c r="BJ31" s="167">
        <v>0</v>
      </c>
      <c r="BK31" s="167">
        <v>0</v>
      </c>
      <c r="BL31" s="167">
        <v>0</v>
      </c>
      <c r="BM31" s="167">
        <v>128358</v>
      </c>
      <c r="BN31" s="167">
        <v>0</v>
      </c>
      <c r="BO31" s="167">
        <v>0</v>
      </c>
      <c r="BP31" s="167">
        <v>88992</v>
      </c>
      <c r="BQ31" s="167">
        <v>21895</v>
      </c>
      <c r="BR31" s="167">
        <v>5625</v>
      </c>
      <c r="BS31" s="167">
        <v>4350</v>
      </c>
      <c r="BT31" s="167">
        <v>0</v>
      </c>
      <c r="BU31" s="167">
        <v>0</v>
      </c>
      <c r="BV31" s="167">
        <v>0</v>
      </c>
      <c r="BW31" s="167">
        <v>1900</v>
      </c>
      <c r="BX31" s="167">
        <v>4017</v>
      </c>
      <c r="BY31" s="167">
        <v>0</v>
      </c>
      <c r="BZ31" s="167">
        <v>0</v>
      </c>
      <c r="CA31" s="167">
        <v>16336</v>
      </c>
      <c r="CB31" s="167">
        <v>0</v>
      </c>
      <c r="CC31" s="167">
        <v>0</v>
      </c>
      <c r="CD31" s="167">
        <v>30745</v>
      </c>
      <c r="CE31" s="167">
        <v>20892</v>
      </c>
      <c r="CF31" s="167">
        <v>0</v>
      </c>
      <c r="CG31" s="167">
        <v>0</v>
      </c>
      <c r="CH31" s="167">
        <v>0</v>
      </c>
      <c r="CI31" s="167">
        <v>0</v>
      </c>
      <c r="CJ31" s="167">
        <v>0</v>
      </c>
      <c r="CK31" s="167">
        <v>0</v>
      </c>
      <c r="CL31" s="167">
        <v>0</v>
      </c>
      <c r="CM31" s="167">
        <v>323110</v>
      </c>
      <c r="CN31" s="167">
        <v>900632</v>
      </c>
      <c r="CO31" s="167">
        <v>24153</v>
      </c>
      <c r="CP31" s="167">
        <v>12376</v>
      </c>
      <c r="CQ31" s="167">
        <v>0</v>
      </c>
      <c r="CR31" s="167">
        <v>463622</v>
      </c>
      <c r="CS31" s="167">
        <v>0</v>
      </c>
      <c r="CT31" s="167">
        <v>0</v>
      </c>
      <c r="CU31" s="167">
        <v>3909</v>
      </c>
      <c r="CV31" s="167">
        <v>18948</v>
      </c>
      <c r="CW31" s="167">
        <v>52685</v>
      </c>
      <c r="CX31" s="167">
        <v>13535</v>
      </c>
      <c r="CY31" s="167">
        <v>10467</v>
      </c>
      <c r="CZ31" s="167">
        <v>1390</v>
      </c>
      <c r="DA31" s="167">
        <v>0</v>
      </c>
      <c r="DB31" s="167">
        <v>2791</v>
      </c>
      <c r="DC31" s="167">
        <v>0</v>
      </c>
      <c r="DD31" s="167">
        <v>3500</v>
      </c>
      <c r="DE31" s="167">
        <v>0</v>
      </c>
      <c r="DF31" s="167">
        <v>0</v>
      </c>
      <c r="DG31" s="167">
        <v>0</v>
      </c>
      <c r="DH31" s="167">
        <v>0</v>
      </c>
      <c r="DI31" s="167">
        <v>16577</v>
      </c>
      <c r="DJ31" s="167">
        <v>623953</v>
      </c>
      <c r="DK31" s="167">
        <v>0</v>
      </c>
      <c r="DL31" s="167">
        <v>8</v>
      </c>
      <c r="DM31" s="167">
        <v>0</v>
      </c>
      <c r="DN31" s="167">
        <v>0</v>
      </c>
      <c r="DO31" s="167">
        <v>0</v>
      </c>
      <c r="DP31" s="167">
        <v>0</v>
      </c>
      <c r="DQ31" s="167">
        <v>0</v>
      </c>
      <c r="DR31" s="167">
        <v>0</v>
      </c>
      <c r="DS31" s="167">
        <v>0</v>
      </c>
      <c r="DT31" s="167">
        <v>0</v>
      </c>
      <c r="DU31" s="167">
        <v>0</v>
      </c>
      <c r="DV31" s="167">
        <v>0</v>
      </c>
      <c r="DW31" s="167">
        <v>0</v>
      </c>
      <c r="DX31" s="167">
        <v>0</v>
      </c>
      <c r="DY31" s="167">
        <v>0</v>
      </c>
      <c r="DZ31" s="167">
        <v>78429</v>
      </c>
      <c r="EA31" s="167">
        <v>0</v>
      </c>
      <c r="EB31" s="167">
        <v>0</v>
      </c>
      <c r="EC31" s="167">
        <v>78437</v>
      </c>
      <c r="ED31" s="167">
        <v>1603022</v>
      </c>
    </row>
    <row r="32" spans="1:134" ht="13.8" x14ac:dyDescent="0.25">
      <c r="A32" s="164" t="s">
        <v>172</v>
      </c>
      <c r="B32" s="164" t="s">
        <v>171</v>
      </c>
      <c r="C32" s="152">
        <v>45838</v>
      </c>
      <c r="D32" s="167">
        <v>6440</v>
      </c>
      <c r="E32" s="167">
        <v>4468</v>
      </c>
      <c r="F32" s="167">
        <v>0</v>
      </c>
      <c r="G32" s="167">
        <v>1000</v>
      </c>
      <c r="H32" s="167">
        <v>381</v>
      </c>
      <c r="I32" s="167">
        <v>163</v>
      </c>
      <c r="J32" s="167">
        <v>0</v>
      </c>
      <c r="K32" s="167">
        <v>0</v>
      </c>
      <c r="L32" s="167">
        <v>792</v>
      </c>
      <c r="M32" s="167">
        <v>4629</v>
      </c>
      <c r="N32" s="167">
        <v>8724</v>
      </c>
      <c r="O32" s="167">
        <v>0</v>
      </c>
      <c r="P32" s="167">
        <v>114597</v>
      </c>
      <c r="Q32" s="167">
        <v>0</v>
      </c>
      <c r="R32" s="167">
        <v>29277</v>
      </c>
      <c r="S32" s="167">
        <v>0</v>
      </c>
      <c r="T32" s="167">
        <v>0</v>
      </c>
      <c r="U32" s="167">
        <v>7440</v>
      </c>
      <c r="V32" s="167">
        <v>0</v>
      </c>
      <c r="W32" s="167">
        <v>0</v>
      </c>
      <c r="X32" s="167">
        <v>4458</v>
      </c>
      <c r="Y32" s="167">
        <v>15793</v>
      </c>
      <c r="Z32" s="167">
        <v>33123</v>
      </c>
      <c r="AA32" s="167">
        <v>807</v>
      </c>
      <c r="AB32" s="167">
        <v>0</v>
      </c>
      <c r="AC32" s="167">
        <v>232092</v>
      </c>
      <c r="AD32" s="167">
        <v>0</v>
      </c>
      <c r="AE32" s="167">
        <v>0</v>
      </c>
      <c r="AF32" s="167">
        <v>8248</v>
      </c>
      <c r="AG32" s="167">
        <v>0</v>
      </c>
      <c r="AH32" s="167">
        <v>756</v>
      </c>
      <c r="AI32" s="167">
        <v>288</v>
      </c>
      <c r="AJ32" s="167">
        <v>124</v>
      </c>
      <c r="AK32" s="167">
        <v>0</v>
      </c>
      <c r="AL32" s="167">
        <v>0</v>
      </c>
      <c r="AM32" s="167">
        <v>0</v>
      </c>
      <c r="AN32" s="167">
        <v>0</v>
      </c>
      <c r="AO32" s="167">
        <v>15792</v>
      </c>
      <c r="AP32" s="167">
        <v>0</v>
      </c>
      <c r="AQ32" s="167">
        <v>44744</v>
      </c>
      <c r="AR32" s="167">
        <v>0</v>
      </c>
      <c r="AS32" s="167">
        <v>0</v>
      </c>
      <c r="AT32" s="167">
        <v>0</v>
      </c>
      <c r="AU32" s="167">
        <v>0</v>
      </c>
      <c r="AV32" s="167">
        <v>0</v>
      </c>
      <c r="AW32" s="167">
        <v>0</v>
      </c>
      <c r="AX32" s="167">
        <v>69952</v>
      </c>
      <c r="AY32" s="167">
        <v>35101</v>
      </c>
      <c r="AZ32" s="167">
        <v>0</v>
      </c>
      <c r="BA32" s="167">
        <v>30717</v>
      </c>
      <c r="BB32" s="167">
        <v>87599</v>
      </c>
      <c r="BC32" s="167">
        <v>88304</v>
      </c>
      <c r="BD32" s="167">
        <v>1839</v>
      </c>
      <c r="BE32" s="167">
        <v>22572</v>
      </c>
      <c r="BF32" s="167">
        <v>0</v>
      </c>
      <c r="BG32" s="167">
        <v>266132</v>
      </c>
      <c r="BH32" s="167">
        <v>568176</v>
      </c>
      <c r="BI32" s="167">
        <v>0</v>
      </c>
      <c r="BJ32" s="167">
        <v>0</v>
      </c>
      <c r="BK32" s="167">
        <v>0</v>
      </c>
      <c r="BL32" s="167">
        <v>0</v>
      </c>
      <c r="BM32" s="167">
        <v>115649</v>
      </c>
      <c r="BN32" s="167">
        <v>0</v>
      </c>
      <c r="BO32" s="167">
        <v>0</v>
      </c>
      <c r="BP32" s="167">
        <v>94773</v>
      </c>
      <c r="BQ32" s="167">
        <v>19288</v>
      </c>
      <c r="BR32" s="167">
        <v>7348</v>
      </c>
      <c r="BS32" s="167">
        <v>3152</v>
      </c>
      <c r="BT32" s="167">
        <v>0</v>
      </c>
      <c r="BU32" s="167">
        <v>0</v>
      </c>
      <c r="BV32" s="167">
        <v>0</v>
      </c>
      <c r="BW32" s="167">
        <v>3177</v>
      </c>
      <c r="BX32" s="167">
        <v>6784</v>
      </c>
      <c r="BY32" s="167">
        <v>0</v>
      </c>
      <c r="BZ32" s="167">
        <v>0</v>
      </c>
      <c r="CA32" s="167">
        <v>15898</v>
      </c>
      <c r="CB32" s="167">
        <v>0</v>
      </c>
      <c r="CC32" s="167">
        <v>0</v>
      </c>
      <c r="CD32" s="167">
        <v>19476</v>
      </c>
      <c r="CE32" s="167">
        <v>20376</v>
      </c>
      <c r="CF32" s="167">
        <v>0</v>
      </c>
      <c r="CG32" s="167">
        <v>0</v>
      </c>
      <c r="CH32" s="167">
        <v>0</v>
      </c>
      <c r="CI32" s="167">
        <v>0</v>
      </c>
      <c r="CJ32" s="167">
        <v>0</v>
      </c>
      <c r="CK32" s="167">
        <v>0</v>
      </c>
      <c r="CL32" s="167">
        <v>0</v>
      </c>
      <c r="CM32" s="167">
        <v>305921</v>
      </c>
      <c r="CN32" s="167">
        <v>874097</v>
      </c>
      <c r="CO32" s="167">
        <v>66524</v>
      </c>
      <c r="CP32" s="167">
        <v>19463</v>
      </c>
      <c r="CQ32" s="167">
        <v>0</v>
      </c>
      <c r="CR32" s="167">
        <v>362373</v>
      </c>
      <c r="CS32" s="167">
        <v>0</v>
      </c>
      <c r="CT32" s="167">
        <v>0</v>
      </c>
      <c r="CU32" s="167">
        <v>3689</v>
      </c>
      <c r="CV32" s="167">
        <v>21105</v>
      </c>
      <c r="CW32" s="167">
        <v>43371</v>
      </c>
      <c r="CX32" s="167">
        <v>16524</v>
      </c>
      <c r="CY32" s="167">
        <v>7088</v>
      </c>
      <c r="CZ32" s="167">
        <v>2017</v>
      </c>
      <c r="DA32" s="167">
        <v>0</v>
      </c>
      <c r="DB32" s="167">
        <v>5005</v>
      </c>
      <c r="DC32" s="167">
        <v>0</v>
      </c>
      <c r="DD32" s="167">
        <v>3350</v>
      </c>
      <c r="DE32" s="167">
        <v>0</v>
      </c>
      <c r="DF32" s="167">
        <v>0</v>
      </c>
      <c r="DG32" s="167">
        <v>0</v>
      </c>
      <c r="DH32" s="167">
        <v>0</v>
      </c>
      <c r="DI32" s="167">
        <v>13291</v>
      </c>
      <c r="DJ32" s="167">
        <v>563800</v>
      </c>
      <c r="DK32" s="167">
        <v>0</v>
      </c>
      <c r="DL32" s="167">
        <v>-3</v>
      </c>
      <c r="DM32" s="167">
        <v>0</v>
      </c>
      <c r="DN32" s="167">
        <v>0</v>
      </c>
      <c r="DO32" s="167">
        <v>0</v>
      </c>
      <c r="DP32" s="167">
        <v>0</v>
      </c>
      <c r="DQ32" s="167">
        <v>0</v>
      </c>
      <c r="DR32" s="167">
        <v>0</v>
      </c>
      <c r="DS32" s="167">
        <v>0</v>
      </c>
      <c r="DT32" s="167">
        <v>0</v>
      </c>
      <c r="DU32" s="167">
        <v>0</v>
      </c>
      <c r="DV32" s="167">
        <v>0</v>
      </c>
      <c r="DW32" s="167">
        <v>0</v>
      </c>
      <c r="DX32" s="167">
        <v>0</v>
      </c>
      <c r="DY32" s="167">
        <v>0</v>
      </c>
      <c r="DZ32" s="167">
        <v>67795</v>
      </c>
      <c r="EA32" s="167">
        <v>0</v>
      </c>
      <c r="EB32" s="167">
        <v>0</v>
      </c>
      <c r="EC32" s="167">
        <v>67792</v>
      </c>
      <c r="ED32" s="167">
        <v>1505689</v>
      </c>
    </row>
    <row r="33" spans="1:134" ht="13.8" x14ac:dyDescent="0.25">
      <c r="A33" s="164" t="s">
        <v>173</v>
      </c>
      <c r="B33" s="164" t="s">
        <v>171</v>
      </c>
      <c r="C33" s="152">
        <v>45838</v>
      </c>
      <c r="D33" s="167">
        <v>6352</v>
      </c>
      <c r="E33" s="167">
        <v>4270</v>
      </c>
      <c r="F33" s="167">
        <v>0</v>
      </c>
      <c r="G33" s="167">
        <v>1044</v>
      </c>
      <c r="H33" s="167">
        <v>1278</v>
      </c>
      <c r="I33" s="167">
        <v>182</v>
      </c>
      <c r="J33" s="167">
        <v>0</v>
      </c>
      <c r="K33" s="167">
        <v>0</v>
      </c>
      <c r="L33" s="167">
        <v>701</v>
      </c>
      <c r="M33" s="167">
        <v>3028</v>
      </c>
      <c r="N33" s="167">
        <v>1297</v>
      </c>
      <c r="O33" s="167">
        <v>0</v>
      </c>
      <c r="P33" s="167">
        <v>110066</v>
      </c>
      <c r="Q33" s="167">
        <v>0</v>
      </c>
      <c r="R33" s="167">
        <v>80660</v>
      </c>
      <c r="S33" s="167">
        <v>0</v>
      </c>
      <c r="T33" s="167">
        <v>0</v>
      </c>
      <c r="U33" s="167">
        <v>7440</v>
      </c>
      <c r="V33" s="167">
        <v>0</v>
      </c>
      <c r="W33" s="167">
        <v>0</v>
      </c>
      <c r="X33" s="167">
        <v>4287</v>
      </c>
      <c r="Y33" s="167">
        <v>16663</v>
      </c>
      <c r="Z33" s="167">
        <v>32650</v>
      </c>
      <c r="AA33" s="167">
        <v>568</v>
      </c>
      <c r="AB33" s="167">
        <v>0</v>
      </c>
      <c r="AC33" s="167">
        <v>270486</v>
      </c>
      <c r="AD33" s="167">
        <v>0</v>
      </c>
      <c r="AE33" s="167">
        <v>0</v>
      </c>
      <c r="AF33" s="167">
        <v>8135</v>
      </c>
      <c r="AG33" s="167">
        <v>0</v>
      </c>
      <c r="AH33" s="167">
        <v>800</v>
      </c>
      <c r="AI33" s="167">
        <v>979</v>
      </c>
      <c r="AJ33" s="167">
        <v>139</v>
      </c>
      <c r="AK33" s="167">
        <v>0</v>
      </c>
      <c r="AL33" s="167">
        <v>0</v>
      </c>
      <c r="AM33" s="167">
        <v>0</v>
      </c>
      <c r="AN33" s="167">
        <v>0</v>
      </c>
      <c r="AO33" s="167">
        <v>13017</v>
      </c>
      <c r="AP33" s="167">
        <v>0</v>
      </c>
      <c r="AQ33" s="167">
        <v>47415</v>
      </c>
      <c r="AR33" s="167">
        <v>0</v>
      </c>
      <c r="AS33" s="167">
        <v>0</v>
      </c>
      <c r="AT33" s="167">
        <v>0</v>
      </c>
      <c r="AU33" s="167">
        <v>0</v>
      </c>
      <c r="AV33" s="167">
        <v>0</v>
      </c>
      <c r="AW33" s="167">
        <v>0</v>
      </c>
      <c r="AX33" s="167">
        <v>70485</v>
      </c>
      <c r="AY33" s="167">
        <v>45159</v>
      </c>
      <c r="AZ33" s="167">
        <v>0</v>
      </c>
      <c r="BA33" s="167">
        <v>8327</v>
      </c>
      <c r="BB33" s="167">
        <v>27631</v>
      </c>
      <c r="BC33" s="167">
        <v>89000</v>
      </c>
      <c r="BD33" s="167">
        <v>1770</v>
      </c>
      <c r="BE33" s="167">
        <v>37272</v>
      </c>
      <c r="BF33" s="167">
        <v>0</v>
      </c>
      <c r="BG33" s="167">
        <v>209159</v>
      </c>
      <c r="BH33" s="167">
        <v>550130</v>
      </c>
      <c r="BI33" s="167">
        <v>0</v>
      </c>
      <c r="BJ33" s="167">
        <v>0</v>
      </c>
      <c r="BK33" s="167">
        <v>0</v>
      </c>
      <c r="BL33" s="167">
        <v>0</v>
      </c>
      <c r="BM33" s="167">
        <v>126940</v>
      </c>
      <c r="BN33" s="167">
        <v>0</v>
      </c>
      <c r="BO33" s="167">
        <v>0</v>
      </c>
      <c r="BP33" s="167">
        <v>75806</v>
      </c>
      <c r="BQ33" s="167">
        <v>19934</v>
      </c>
      <c r="BR33" s="167">
        <v>24391</v>
      </c>
      <c r="BS33" s="167">
        <v>3472</v>
      </c>
      <c r="BT33" s="167">
        <v>0</v>
      </c>
      <c r="BU33" s="167">
        <v>0</v>
      </c>
      <c r="BV33" s="167">
        <v>0</v>
      </c>
      <c r="BW33" s="167">
        <v>1012</v>
      </c>
      <c r="BX33" s="167">
        <v>1688</v>
      </c>
      <c r="BY33" s="167">
        <v>0</v>
      </c>
      <c r="BZ33" s="167">
        <v>0</v>
      </c>
      <c r="CA33" s="167">
        <v>15127</v>
      </c>
      <c r="CB33" s="167">
        <v>0</v>
      </c>
      <c r="CC33" s="167">
        <v>0</v>
      </c>
      <c r="CD33" s="167">
        <v>49005</v>
      </c>
      <c r="CE33" s="167">
        <v>8219</v>
      </c>
      <c r="CF33" s="167">
        <v>0</v>
      </c>
      <c r="CG33" s="167">
        <v>0</v>
      </c>
      <c r="CH33" s="167">
        <v>0</v>
      </c>
      <c r="CI33" s="167">
        <v>0</v>
      </c>
      <c r="CJ33" s="167">
        <v>0</v>
      </c>
      <c r="CK33" s="167">
        <v>0</v>
      </c>
      <c r="CL33" s="167">
        <v>0</v>
      </c>
      <c r="CM33" s="167">
        <v>325594</v>
      </c>
      <c r="CN33" s="167">
        <v>875724</v>
      </c>
      <c r="CO33" s="167">
        <v>21742</v>
      </c>
      <c r="CP33" s="167">
        <v>18617</v>
      </c>
      <c r="CQ33" s="167">
        <v>0</v>
      </c>
      <c r="CR33" s="167">
        <v>367736</v>
      </c>
      <c r="CS33" s="167">
        <v>0</v>
      </c>
      <c r="CT33" s="167">
        <v>0</v>
      </c>
      <c r="CU33" s="167">
        <v>3639</v>
      </c>
      <c r="CV33" s="167">
        <v>20688</v>
      </c>
      <c r="CW33" s="167">
        <v>42516</v>
      </c>
      <c r="CX33" s="167">
        <v>52021</v>
      </c>
      <c r="CY33" s="167">
        <v>7404</v>
      </c>
      <c r="CZ33" s="167">
        <v>473</v>
      </c>
      <c r="DA33" s="167">
        <v>0</v>
      </c>
      <c r="DB33" s="167">
        <v>4156</v>
      </c>
      <c r="DC33" s="167">
        <v>0</v>
      </c>
      <c r="DD33" s="167">
        <v>6840</v>
      </c>
      <c r="DE33" s="167">
        <v>0</v>
      </c>
      <c r="DF33" s="167">
        <v>0</v>
      </c>
      <c r="DG33" s="167">
        <v>0</v>
      </c>
      <c r="DH33" s="167">
        <v>0</v>
      </c>
      <c r="DI33" s="167">
        <v>12134</v>
      </c>
      <c r="DJ33" s="167">
        <v>557966</v>
      </c>
      <c r="DK33" s="167">
        <v>0</v>
      </c>
      <c r="DL33" s="167">
        <v>8</v>
      </c>
      <c r="DM33" s="167">
        <v>0</v>
      </c>
      <c r="DN33" s="167">
        <v>0</v>
      </c>
      <c r="DO33" s="167">
        <v>0</v>
      </c>
      <c r="DP33" s="167">
        <v>0</v>
      </c>
      <c r="DQ33" s="167">
        <v>0</v>
      </c>
      <c r="DR33" s="167">
        <v>0</v>
      </c>
      <c r="DS33" s="167">
        <v>0</v>
      </c>
      <c r="DT33" s="167">
        <v>0</v>
      </c>
      <c r="DU33" s="167">
        <v>0</v>
      </c>
      <c r="DV33" s="167">
        <v>0</v>
      </c>
      <c r="DW33" s="167">
        <v>0</v>
      </c>
      <c r="DX33" s="167">
        <v>0</v>
      </c>
      <c r="DY33" s="167">
        <v>0</v>
      </c>
      <c r="DZ33" s="167">
        <v>74813</v>
      </c>
      <c r="EA33" s="167">
        <v>0</v>
      </c>
      <c r="EB33" s="167">
        <v>0</v>
      </c>
      <c r="EC33" s="167">
        <v>74821</v>
      </c>
      <c r="ED33" s="167">
        <v>1508511</v>
      </c>
    </row>
    <row r="34" spans="1:134" ht="13.8" x14ac:dyDescent="0.25">
      <c r="A34" s="164" t="s">
        <v>174</v>
      </c>
      <c r="B34" s="164" t="s">
        <v>171</v>
      </c>
      <c r="C34" s="152">
        <v>45838</v>
      </c>
      <c r="D34" s="167">
        <v>5909</v>
      </c>
      <c r="E34" s="167">
        <v>3972</v>
      </c>
      <c r="F34" s="167">
        <v>0</v>
      </c>
      <c r="G34" s="167">
        <v>932</v>
      </c>
      <c r="H34" s="167">
        <v>290</v>
      </c>
      <c r="I34" s="167">
        <v>139</v>
      </c>
      <c r="J34" s="167">
        <v>0</v>
      </c>
      <c r="K34" s="167">
        <v>0</v>
      </c>
      <c r="L34" s="167">
        <v>654</v>
      </c>
      <c r="M34" s="167">
        <v>1982</v>
      </c>
      <c r="N34" s="167">
        <v>3735</v>
      </c>
      <c r="O34" s="167">
        <v>0</v>
      </c>
      <c r="P34" s="167">
        <v>102794</v>
      </c>
      <c r="Q34" s="167">
        <v>0</v>
      </c>
      <c r="R34" s="167">
        <v>70467</v>
      </c>
      <c r="S34" s="167">
        <v>0</v>
      </c>
      <c r="T34" s="167">
        <v>0</v>
      </c>
      <c r="U34" s="167">
        <v>7520</v>
      </c>
      <c r="V34" s="167">
        <v>0</v>
      </c>
      <c r="W34" s="167">
        <v>0</v>
      </c>
      <c r="X34" s="167">
        <v>4005</v>
      </c>
      <c r="Y34" s="167">
        <v>13813</v>
      </c>
      <c r="Z34" s="167">
        <v>17769</v>
      </c>
      <c r="AA34" s="167">
        <v>532</v>
      </c>
      <c r="AB34" s="167">
        <v>0</v>
      </c>
      <c r="AC34" s="167">
        <v>234513</v>
      </c>
      <c r="AD34" s="167">
        <v>0</v>
      </c>
      <c r="AE34" s="167">
        <v>0</v>
      </c>
      <c r="AF34" s="167">
        <v>7568</v>
      </c>
      <c r="AG34" s="167">
        <v>0</v>
      </c>
      <c r="AH34" s="167">
        <v>714</v>
      </c>
      <c r="AI34" s="167">
        <v>222</v>
      </c>
      <c r="AJ34" s="167">
        <v>106</v>
      </c>
      <c r="AK34" s="167">
        <v>0</v>
      </c>
      <c r="AL34" s="167">
        <v>0</v>
      </c>
      <c r="AM34" s="167">
        <v>0</v>
      </c>
      <c r="AN34" s="167">
        <v>0</v>
      </c>
      <c r="AO34" s="167">
        <v>14958</v>
      </c>
      <c r="AP34" s="167">
        <v>0</v>
      </c>
      <c r="AQ34" s="167">
        <v>46009</v>
      </c>
      <c r="AR34" s="167">
        <v>0</v>
      </c>
      <c r="AS34" s="167">
        <v>0</v>
      </c>
      <c r="AT34" s="167">
        <v>0</v>
      </c>
      <c r="AU34" s="167">
        <v>0</v>
      </c>
      <c r="AV34" s="167">
        <v>0</v>
      </c>
      <c r="AW34" s="167">
        <v>0</v>
      </c>
      <c r="AX34" s="167">
        <v>69577</v>
      </c>
      <c r="AY34" s="167">
        <v>26978</v>
      </c>
      <c r="AZ34" s="167">
        <v>0</v>
      </c>
      <c r="BA34" s="167">
        <v>10428</v>
      </c>
      <c r="BB34" s="167">
        <v>36746</v>
      </c>
      <c r="BC34" s="167">
        <v>80073</v>
      </c>
      <c r="BD34" s="167">
        <v>1651</v>
      </c>
      <c r="BE34" s="167">
        <v>71247</v>
      </c>
      <c r="BF34" s="167">
        <v>0</v>
      </c>
      <c r="BG34" s="167">
        <v>227123</v>
      </c>
      <c r="BH34" s="167">
        <v>531213</v>
      </c>
      <c r="BI34" s="167">
        <v>0</v>
      </c>
      <c r="BJ34" s="167">
        <v>0</v>
      </c>
      <c r="BK34" s="167">
        <v>0</v>
      </c>
      <c r="BL34" s="167">
        <v>0</v>
      </c>
      <c r="BM34" s="167">
        <v>112363</v>
      </c>
      <c r="BN34" s="167">
        <v>0</v>
      </c>
      <c r="BO34" s="167">
        <v>0</v>
      </c>
      <c r="BP34" s="167">
        <v>62871</v>
      </c>
      <c r="BQ34" s="167">
        <v>16524</v>
      </c>
      <c r="BR34" s="167">
        <v>5148</v>
      </c>
      <c r="BS34" s="167">
        <v>2461</v>
      </c>
      <c r="BT34" s="167">
        <v>0</v>
      </c>
      <c r="BU34" s="167">
        <v>0</v>
      </c>
      <c r="BV34" s="167">
        <v>0</v>
      </c>
      <c r="BW34" s="167">
        <v>916</v>
      </c>
      <c r="BX34" s="167">
        <v>2049</v>
      </c>
      <c r="BY34" s="167">
        <v>0</v>
      </c>
      <c r="BZ34" s="167">
        <v>0</v>
      </c>
      <c r="CA34" s="167">
        <v>16334</v>
      </c>
      <c r="CB34" s="167">
        <v>0</v>
      </c>
      <c r="CC34" s="167">
        <v>0</v>
      </c>
      <c r="CD34" s="167">
        <v>37671</v>
      </c>
      <c r="CE34" s="167">
        <v>12566</v>
      </c>
      <c r="CF34" s="167">
        <v>0</v>
      </c>
      <c r="CG34" s="167">
        <v>0</v>
      </c>
      <c r="CH34" s="167">
        <v>0</v>
      </c>
      <c r="CI34" s="167">
        <v>0</v>
      </c>
      <c r="CJ34" s="167">
        <v>0</v>
      </c>
      <c r="CK34" s="167">
        <v>0</v>
      </c>
      <c r="CL34" s="167">
        <v>0</v>
      </c>
      <c r="CM34" s="167">
        <v>268903</v>
      </c>
      <c r="CN34" s="167">
        <v>800116</v>
      </c>
      <c r="CO34" s="167">
        <v>27213</v>
      </c>
      <c r="CP34" s="167">
        <v>55756</v>
      </c>
      <c r="CQ34" s="167">
        <v>0</v>
      </c>
      <c r="CR34" s="167">
        <v>335639</v>
      </c>
      <c r="CS34" s="167">
        <v>0</v>
      </c>
      <c r="CT34" s="167">
        <v>0</v>
      </c>
      <c r="CU34" s="167">
        <v>3385</v>
      </c>
      <c r="CV34" s="167">
        <v>19842</v>
      </c>
      <c r="CW34" s="167">
        <v>41664</v>
      </c>
      <c r="CX34" s="167">
        <v>12981</v>
      </c>
      <c r="CY34" s="167">
        <v>6204</v>
      </c>
      <c r="CZ34" s="167">
        <v>2039</v>
      </c>
      <c r="DA34" s="167">
        <v>0</v>
      </c>
      <c r="DB34" s="167">
        <v>4590</v>
      </c>
      <c r="DC34" s="167">
        <v>0</v>
      </c>
      <c r="DD34" s="167">
        <v>2843</v>
      </c>
      <c r="DE34" s="167">
        <v>0</v>
      </c>
      <c r="DF34" s="167">
        <v>0</v>
      </c>
      <c r="DG34" s="167">
        <v>0</v>
      </c>
      <c r="DH34" s="167">
        <v>0</v>
      </c>
      <c r="DI34" s="167">
        <v>14948</v>
      </c>
      <c r="DJ34" s="167">
        <v>527104</v>
      </c>
      <c r="DK34" s="167">
        <v>0</v>
      </c>
      <c r="DL34" s="167">
        <v>251</v>
      </c>
      <c r="DM34" s="167">
        <v>0</v>
      </c>
      <c r="DN34" s="167">
        <v>0</v>
      </c>
      <c r="DO34" s="167">
        <v>0</v>
      </c>
      <c r="DP34" s="167">
        <v>0</v>
      </c>
      <c r="DQ34" s="167">
        <v>0</v>
      </c>
      <c r="DR34" s="167">
        <v>0</v>
      </c>
      <c r="DS34" s="167">
        <v>0</v>
      </c>
      <c r="DT34" s="167">
        <v>0</v>
      </c>
      <c r="DU34" s="167">
        <v>0</v>
      </c>
      <c r="DV34" s="167">
        <v>0</v>
      </c>
      <c r="DW34" s="167">
        <v>0</v>
      </c>
      <c r="DX34" s="167">
        <v>0</v>
      </c>
      <c r="DY34" s="167">
        <v>0</v>
      </c>
      <c r="DZ34" s="167">
        <v>65595</v>
      </c>
      <c r="EA34" s="167">
        <v>0</v>
      </c>
      <c r="EB34" s="167">
        <v>104</v>
      </c>
      <c r="EC34" s="167">
        <v>65950</v>
      </c>
      <c r="ED34" s="167">
        <v>1393170</v>
      </c>
    </row>
    <row r="35" spans="1:134" ht="13.8" x14ac:dyDescent="0.25">
      <c r="A35" s="164" t="s">
        <v>175</v>
      </c>
      <c r="B35" s="164" t="s">
        <v>171</v>
      </c>
      <c r="C35" s="152">
        <v>45838</v>
      </c>
      <c r="D35" s="167">
        <v>5596</v>
      </c>
      <c r="E35" s="167">
        <v>3762</v>
      </c>
      <c r="F35" s="167">
        <v>0</v>
      </c>
      <c r="G35" s="167">
        <v>912</v>
      </c>
      <c r="H35" s="167">
        <v>61</v>
      </c>
      <c r="I35" s="167">
        <v>159</v>
      </c>
      <c r="J35" s="167">
        <v>0</v>
      </c>
      <c r="K35" s="167">
        <v>0</v>
      </c>
      <c r="L35" s="167">
        <v>621</v>
      </c>
      <c r="M35" s="167">
        <v>2244</v>
      </c>
      <c r="N35" s="167">
        <v>5491</v>
      </c>
      <c r="O35" s="167">
        <v>0</v>
      </c>
      <c r="P35" s="167">
        <v>98736</v>
      </c>
      <c r="Q35" s="167">
        <v>0</v>
      </c>
      <c r="R35" s="167">
        <v>74016</v>
      </c>
      <c r="S35" s="167">
        <v>0</v>
      </c>
      <c r="T35" s="167">
        <v>0</v>
      </c>
      <c r="U35" s="167">
        <v>7440</v>
      </c>
      <c r="V35" s="167">
        <v>0</v>
      </c>
      <c r="W35" s="167">
        <v>0</v>
      </c>
      <c r="X35" s="167">
        <v>3829</v>
      </c>
      <c r="Y35" s="167">
        <v>15387</v>
      </c>
      <c r="Z35" s="167">
        <v>2760</v>
      </c>
      <c r="AA35" s="167">
        <v>563</v>
      </c>
      <c r="AB35" s="167">
        <v>0</v>
      </c>
      <c r="AC35" s="167">
        <v>221577</v>
      </c>
      <c r="AD35" s="167">
        <v>0</v>
      </c>
      <c r="AE35" s="167">
        <v>0</v>
      </c>
      <c r="AF35" s="167">
        <v>7167</v>
      </c>
      <c r="AG35" s="167">
        <v>0</v>
      </c>
      <c r="AH35" s="167">
        <v>699</v>
      </c>
      <c r="AI35" s="167">
        <v>47</v>
      </c>
      <c r="AJ35" s="167">
        <v>122</v>
      </c>
      <c r="AK35" s="167">
        <v>0</v>
      </c>
      <c r="AL35" s="167">
        <v>0</v>
      </c>
      <c r="AM35" s="167">
        <v>0</v>
      </c>
      <c r="AN35" s="167">
        <v>0</v>
      </c>
      <c r="AO35" s="167">
        <v>12366</v>
      </c>
      <c r="AP35" s="167">
        <v>0</v>
      </c>
      <c r="AQ35" s="167">
        <v>50106</v>
      </c>
      <c r="AR35" s="167">
        <v>0</v>
      </c>
      <c r="AS35" s="167">
        <v>0</v>
      </c>
      <c r="AT35" s="167">
        <v>0</v>
      </c>
      <c r="AU35" s="167">
        <v>0</v>
      </c>
      <c r="AV35" s="167">
        <v>0</v>
      </c>
      <c r="AW35" s="167">
        <v>0</v>
      </c>
      <c r="AX35" s="167">
        <v>70507</v>
      </c>
      <c r="AY35" s="167">
        <v>47257</v>
      </c>
      <c r="AZ35" s="167">
        <v>0</v>
      </c>
      <c r="BA35" s="167">
        <v>11161</v>
      </c>
      <c r="BB35" s="167">
        <v>30924</v>
      </c>
      <c r="BC35" s="167">
        <v>79308</v>
      </c>
      <c r="BD35" s="167">
        <v>1546</v>
      </c>
      <c r="BE35" s="167">
        <v>39612</v>
      </c>
      <c r="BF35" s="167">
        <v>0</v>
      </c>
      <c r="BG35" s="167">
        <v>209808</v>
      </c>
      <c r="BH35" s="167">
        <v>501892</v>
      </c>
      <c r="BI35" s="167">
        <v>0</v>
      </c>
      <c r="BJ35" s="167">
        <v>0</v>
      </c>
      <c r="BK35" s="167">
        <v>0</v>
      </c>
      <c r="BL35" s="167">
        <v>0</v>
      </c>
      <c r="BM35" s="167">
        <v>119972</v>
      </c>
      <c r="BN35" s="167">
        <v>0</v>
      </c>
      <c r="BO35" s="167">
        <v>0</v>
      </c>
      <c r="BP35" s="167">
        <v>84158</v>
      </c>
      <c r="BQ35" s="167">
        <v>19902</v>
      </c>
      <c r="BR35" s="167">
        <v>1338</v>
      </c>
      <c r="BS35" s="167">
        <v>3477</v>
      </c>
      <c r="BT35" s="167">
        <v>0</v>
      </c>
      <c r="BU35" s="167">
        <v>0</v>
      </c>
      <c r="BV35" s="167">
        <v>0</v>
      </c>
      <c r="BW35" s="167">
        <v>1997</v>
      </c>
      <c r="BX35" s="167">
        <v>1627</v>
      </c>
      <c r="BY35" s="167">
        <v>0</v>
      </c>
      <c r="BZ35" s="167">
        <v>0</v>
      </c>
      <c r="CA35" s="167">
        <v>18404</v>
      </c>
      <c r="CB35" s="167">
        <v>0</v>
      </c>
      <c r="CC35" s="167">
        <v>0</v>
      </c>
      <c r="CD35" s="167">
        <v>42175</v>
      </c>
      <c r="CE35" s="167">
        <v>10561</v>
      </c>
      <c r="CF35" s="167">
        <v>0</v>
      </c>
      <c r="CG35" s="167">
        <v>0</v>
      </c>
      <c r="CH35" s="167">
        <v>0</v>
      </c>
      <c r="CI35" s="167">
        <v>0</v>
      </c>
      <c r="CJ35" s="167">
        <v>0</v>
      </c>
      <c r="CK35" s="167">
        <v>0</v>
      </c>
      <c r="CL35" s="167">
        <v>0</v>
      </c>
      <c r="CM35" s="167">
        <v>303611</v>
      </c>
      <c r="CN35" s="167">
        <v>805503</v>
      </c>
      <c r="CO35" s="167">
        <v>36980</v>
      </c>
      <c r="CP35" s="167">
        <v>24890</v>
      </c>
      <c r="CQ35" s="167">
        <v>0</v>
      </c>
      <c r="CR35" s="167">
        <v>316375</v>
      </c>
      <c r="CS35" s="167">
        <v>0</v>
      </c>
      <c r="CT35" s="167">
        <v>0</v>
      </c>
      <c r="CU35" s="167">
        <v>3206</v>
      </c>
      <c r="CV35" s="167">
        <v>20244</v>
      </c>
      <c r="CW35" s="167">
        <v>39164</v>
      </c>
      <c r="CX35" s="167">
        <v>2632</v>
      </c>
      <c r="CY35" s="167">
        <v>6842</v>
      </c>
      <c r="CZ35" s="167">
        <v>851</v>
      </c>
      <c r="DA35" s="167">
        <v>0</v>
      </c>
      <c r="DB35" s="167">
        <v>2717</v>
      </c>
      <c r="DC35" s="167">
        <v>0</v>
      </c>
      <c r="DD35" s="167">
        <v>2449</v>
      </c>
      <c r="DE35" s="167">
        <v>0</v>
      </c>
      <c r="DF35" s="167">
        <v>0</v>
      </c>
      <c r="DG35" s="167">
        <v>0</v>
      </c>
      <c r="DH35" s="167">
        <v>0</v>
      </c>
      <c r="DI35" s="167">
        <v>15465</v>
      </c>
      <c r="DJ35" s="167">
        <v>471815</v>
      </c>
      <c r="DK35" s="167">
        <v>0</v>
      </c>
      <c r="DL35" s="167">
        <v>19</v>
      </c>
      <c r="DM35" s="167">
        <v>0</v>
      </c>
      <c r="DN35" s="167">
        <v>0</v>
      </c>
      <c r="DO35" s="167">
        <v>0</v>
      </c>
      <c r="DP35" s="167">
        <v>0</v>
      </c>
      <c r="DQ35" s="167">
        <v>0</v>
      </c>
      <c r="DR35" s="167">
        <v>0</v>
      </c>
      <c r="DS35" s="167">
        <v>0</v>
      </c>
      <c r="DT35" s="167">
        <v>0</v>
      </c>
      <c r="DU35" s="167">
        <v>0</v>
      </c>
      <c r="DV35" s="167">
        <v>0</v>
      </c>
      <c r="DW35" s="167">
        <v>0</v>
      </c>
      <c r="DX35" s="167">
        <v>0</v>
      </c>
      <c r="DY35" s="167">
        <v>0</v>
      </c>
      <c r="DZ35" s="167">
        <v>71700</v>
      </c>
      <c r="EA35" s="167">
        <v>0</v>
      </c>
      <c r="EB35" s="167">
        <v>104</v>
      </c>
      <c r="EC35" s="167">
        <v>71823</v>
      </c>
      <c r="ED35" s="167">
        <v>1349141</v>
      </c>
    </row>
    <row r="36" spans="1:134" ht="13.8" x14ac:dyDescent="0.25">
      <c r="A36" s="164" t="s">
        <v>176</v>
      </c>
      <c r="B36" s="164" t="s">
        <v>171</v>
      </c>
      <c r="C36" s="152">
        <v>45838</v>
      </c>
      <c r="D36" s="167">
        <v>6859</v>
      </c>
      <c r="E36" s="167">
        <v>4611</v>
      </c>
      <c r="F36" s="167">
        <v>0</v>
      </c>
      <c r="G36" s="167">
        <v>1089</v>
      </c>
      <c r="H36" s="167">
        <v>859</v>
      </c>
      <c r="I36" s="167">
        <v>248</v>
      </c>
      <c r="J36" s="167">
        <v>0</v>
      </c>
      <c r="K36" s="167">
        <v>0</v>
      </c>
      <c r="L36" s="167">
        <v>773</v>
      </c>
      <c r="M36" s="167">
        <v>4660</v>
      </c>
      <c r="N36" s="167">
        <v>6770</v>
      </c>
      <c r="O36" s="167">
        <v>0</v>
      </c>
      <c r="P36" s="167">
        <v>118241</v>
      </c>
      <c r="Q36" s="167">
        <v>0</v>
      </c>
      <c r="R36" s="167">
        <v>85749</v>
      </c>
      <c r="S36" s="167">
        <v>0</v>
      </c>
      <c r="T36" s="167">
        <v>0</v>
      </c>
      <c r="U36" s="167">
        <v>6800</v>
      </c>
      <c r="V36" s="167">
        <v>0</v>
      </c>
      <c r="W36" s="167">
        <v>0</v>
      </c>
      <c r="X36" s="167">
        <v>4612</v>
      </c>
      <c r="Y36" s="167">
        <v>20778</v>
      </c>
      <c r="Z36" s="167">
        <v>19995</v>
      </c>
      <c r="AA36" s="167">
        <v>621</v>
      </c>
      <c r="AB36" s="167">
        <v>0</v>
      </c>
      <c r="AC36" s="167">
        <v>282665</v>
      </c>
      <c r="AD36" s="167">
        <v>0</v>
      </c>
      <c r="AE36" s="167">
        <v>0</v>
      </c>
      <c r="AF36" s="167">
        <v>8785</v>
      </c>
      <c r="AG36" s="167">
        <v>0</v>
      </c>
      <c r="AH36" s="167">
        <v>834</v>
      </c>
      <c r="AI36" s="167">
        <v>658</v>
      </c>
      <c r="AJ36" s="167">
        <v>190</v>
      </c>
      <c r="AK36" s="167">
        <v>0</v>
      </c>
      <c r="AL36" s="167">
        <v>0</v>
      </c>
      <c r="AM36" s="167">
        <v>0</v>
      </c>
      <c r="AN36" s="167">
        <v>0</v>
      </c>
      <c r="AO36" s="167">
        <v>11913</v>
      </c>
      <c r="AP36" s="167">
        <v>0</v>
      </c>
      <c r="AQ36" s="167">
        <v>53369</v>
      </c>
      <c r="AR36" s="167">
        <v>0</v>
      </c>
      <c r="AS36" s="167">
        <v>0</v>
      </c>
      <c r="AT36" s="167">
        <v>0</v>
      </c>
      <c r="AU36" s="167">
        <v>0</v>
      </c>
      <c r="AV36" s="167">
        <v>0</v>
      </c>
      <c r="AW36" s="167">
        <v>0</v>
      </c>
      <c r="AX36" s="167">
        <v>75749</v>
      </c>
      <c r="AY36" s="167">
        <v>35752</v>
      </c>
      <c r="AZ36" s="167">
        <v>0</v>
      </c>
      <c r="BA36" s="167">
        <v>9544</v>
      </c>
      <c r="BB36" s="167">
        <v>28633</v>
      </c>
      <c r="BC36" s="167">
        <v>96551</v>
      </c>
      <c r="BD36" s="167">
        <v>1901</v>
      </c>
      <c r="BE36" s="167">
        <v>37025</v>
      </c>
      <c r="BF36" s="167">
        <v>0</v>
      </c>
      <c r="BG36" s="167">
        <v>209406</v>
      </c>
      <c r="BH36" s="167">
        <v>567820</v>
      </c>
      <c r="BI36" s="167">
        <v>0</v>
      </c>
      <c r="BJ36" s="167">
        <v>0</v>
      </c>
      <c r="BK36" s="167">
        <v>0</v>
      </c>
      <c r="BL36" s="167">
        <v>0</v>
      </c>
      <c r="BM36" s="167">
        <v>130692</v>
      </c>
      <c r="BN36" s="167">
        <v>0</v>
      </c>
      <c r="BO36" s="167">
        <v>0</v>
      </c>
      <c r="BP36" s="167">
        <v>83235</v>
      </c>
      <c r="BQ36" s="167">
        <v>20301</v>
      </c>
      <c r="BR36" s="167">
        <v>16011</v>
      </c>
      <c r="BS36" s="167">
        <v>4632</v>
      </c>
      <c r="BT36" s="167">
        <v>0</v>
      </c>
      <c r="BU36" s="167">
        <v>0</v>
      </c>
      <c r="BV36" s="167">
        <v>0</v>
      </c>
      <c r="BW36" s="167">
        <v>995</v>
      </c>
      <c r="BX36" s="167">
        <v>458</v>
      </c>
      <c r="BY36" s="167">
        <v>0</v>
      </c>
      <c r="BZ36" s="167">
        <v>0</v>
      </c>
      <c r="CA36" s="167">
        <v>19516</v>
      </c>
      <c r="CB36" s="167">
        <v>0</v>
      </c>
      <c r="CC36" s="167">
        <v>0</v>
      </c>
      <c r="CD36" s="167">
        <v>59681</v>
      </c>
      <c r="CE36" s="167">
        <v>8791</v>
      </c>
      <c r="CF36" s="167">
        <v>0</v>
      </c>
      <c r="CG36" s="167">
        <v>0</v>
      </c>
      <c r="CH36" s="167">
        <v>0</v>
      </c>
      <c r="CI36" s="167">
        <v>0</v>
      </c>
      <c r="CJ36" s="167">
        <v>0</v>
      </c>
      <c r="CK36" s="167">
        <v>0</v>
      </c>
      <c r="CL36" s="167">
        <v>0</v>
      </c>
      <c r="CM36" s="167">
        <v>344312</v>
      </c>
      <c r="CN36" s="167">
        <v>912132</v>
      </c>
      <c r="CO36" s="167">
        <v>22293</v>
      </c>
      <c r="CP36" s="167">
        <v>12093</v>
      </c>
      <c r="CQ36" s="167">
        <v>0</v>
      </c>
      <c r="CR36" s="167">
        <v>448430</v>
      </c>
      <c r="CS36" s="167">
        <v>0</v>
      </c>
      <c r="CT36" s="167">
        <v>0</v>
      </c>
      <c r="CU36" s="167">
        <v>3930</v>
      </c>
      <c r="CV36" s="167">
        <v>16905</v>
      </c>
      <c r="CW36" s="167">
        <v>47794</v>
      </c>
      <c r="CX36" s="167">
        <v>37696</v>
      </c>
      <c r="CY36" s="167">
        <v>10906</v>
      </c>
      <c r="CZ36" s="167">
        <v>940</v>
      </c>
      <c r="DA36" s="167">
        <v>0</v>
      </c>
      <c r="DB36" s="167">
        <v>2408</v>
      </c>
      <c r="DC36" s="167">
        <v>0</v>
      </c>
      <c r="DD36" s="167">
        <v>3404</v>
      </c>
      <c r="DE36" s="167">
        <v>0</v>
      </c>
      <c r="DF36" s="167">
        <v>0</v>
      </c>
      <c r="DG36" s="167">
        <v>0</v>
      </c>
      <c r="DH36" s="167">
        <v>0</v>
      </c>
      <c r="DI36" s="167">
        <v>19431</v>
      </c>
      <c r="DJ36" s="167">
        <v>626230</v>
      </c>
      <c r="DK36" s="167">
        <v>0</v>
      </c>
      <c r="DL36" s="167">
        <v>522</v>
      </c>
      <c r="DM36" s="167">
        <v>0</v>
      </c>
      <c r="DN36" s="167">
        <v>0</v>
      </c>
      <c r="DO36" s="167">
        <v>0</v>
      </c>
      <c r="DP36" s="167">
        <v>0</v>
      </c>
      <c r="DQ36" s="167">
        <v>0</v>
      </c>
      <c r="DR36" s="167">
        <v>0</v>
      </c>
      <c r="DS36" s="167">
        <v>0</v>
      </c>
      <c r="DT36" s="167">
        <v>0</v>
      </c>
      <c r="DU36" s="167">
        <v>0</v>
      </c>
      <c r="DV36" s="167">
        <v>0</v>
      </c>
      <c r="DW36" s="167">
        <v>0</v>
      </c>
      <c r="DX36" s="167">
        <v>0</v>
      </c>
      <c r="DY36" s="167">
        <v>0</v>
      </c>
      <c r="DZ36" s="167">
        <v>79163</v>
      </c>
      <c r="EA36" s="167">
        <v>975</v>
      </c>
      <c r="EB36" s="167">
        <v>95</v>
      </c>
      <c r="EC36" s="167">
        <v>80755</v>
      </c>
      <c r="ED36" s="167">
        <v>1619117</v>
      </c>
    </row>
    <row r="37" spans="1:134" ht="13.8" x14ac:dyDescent="0.25">
      <c r="A37" s="164" t="s">
        <v>177</v>
      </c>
      <c r="B37" s="164" t="s">
        <v>171</v>
      </c>
      <c r="C37" s="152">
        <v>45838</v>
      </c>
      <c r="D37" s="167">
        <v>6331</v>
      </c>
      <c r="E37" s="167">
        <v>4256</v>
      </c>
      <c r="F37" s="167">
        <v>0</v>
      </c>
      <c r="G37" s="167">
        <v>1026</v>
      </c>
      <c r="H37" s="167">
        <v>571</v>
      </c>
      <c r="I37" s="167">
        <v>168</v>
      </c>
      <c r="J37" s="167">
        <v>0</v>
      </c>
      <c r="K37" s="167">
        <v>0</v>
      </c>
      <c r="L37" s="167">
        <v>708</v>
      </c>
      <c r="M37" s="167">
        <v>4566</v>
      </c>
      <c r="N37" s="167">
        <v>3304</v>
      </c>
      <c r="O37" s="167">
        <v>0</v>
      </c>
      <c r="P37" s="167">
        <v>110340</v>
      </c>
      <c r="Q37" s="167">
        <v>0</v>
      </c>
      <c r="R37" s="167">
        <v>80393</v>
      </c>
      <c r="S37" s="167">
        <v>0</v>
      </c>
      <c r="T37" s="167">
        <v>0</v>
      </c>
      <c r="U37" s="167">
        <v>7440</v>
      </c>
      <c r="V37" s="167">
        <v>0</v>
      </c>
      <c r="W37" s="167">
        <v>0</v>
      </c>
      <c r="X37" s="167">
        <v>4286</v>
      </c>
      <c r="Y37" s="167">
        <v>17122</v>
      </c>
      <c r="Z37" s="167">
        <v>10086</v>
      </c>
      <c r="AA37" s="167">
        <v>566</v>
      </c>
      <c r="AB37" s="167">
        <v>0</v>
      </c>
      <c r="AC37" s="167">
        <v>251163</v>
      </c>
      <c r="AD37" s="167">
        <v>0</v>
      </c>
      <c r="AE37" s="167">
        <v>0</v>
      </c>
      <c r="AF37" s="167">
        <v>8108</v>
      </c>
      <c r="AG37" s="167">
        <v>0</v>
      </c>
      <c r="AH37" s="167">
        <v>786</v>
      </c>
      <c r="AI37" s="167">
        <v>437</v>
      </c>
      <c r="AJ37" s="167">
        <v>129</v>
      </c>
      <c r="AK37" s="167">
        <v>0</v>
      </c>
      <c r="AL37" s="167">
        <v>0</v>
      </c>
      <c r="AM37" s="167">
        <v>0</v>
      </c>
      <c r="AN37" s="167">
        <v>0</v>
      </c>
      <c r="AO37" s="167">
        <v>11697</v>
      </c>
      <c r="AP37" s="167">
        <v>0</v>
      </c>
      <c r="AQ37" s="167">
        <v>51418</v>
      </c>
      <c r="AR37" s="167">
        <v>0</v>
      </c>
      <c r="AS37" s="167">
        <v>0</v>
      </c>
      <c r="AT37" s="167">
        <v>0</v>
      </c>
      <c r="AU37" s="167">
        <v>0</v>
      </c>
      <c r="AV37" s="167">
        <v>0</v>
      </c>
      <c r="AW37" s="167">
        <v>0</v>
      </c>
      <c r="AX37" s="167">
        <v>72575</v>
      </c>
      <c r="AY37" s="167">
        <v>22284</v>
      </c>
      <c r="AZ37" s="167">
        <v>0</v>
      </c>
      <c r="BA37" s="167">
        <v>11416</v>
      </c>
      <c r="BB37" s="167">
        <v>33882</v>
      </c>
      <c r="BC37" s="167">
        <v>89220</v>
      </c>
      <c r="BD37" s="167">
        <v>1768</v>
      </c>
      <c r="BE37" s="167">
        <v>34675</v>
      </c>
      <c r="BF37" s="167">
        <v>0</v>
      </c>
      <c r="BG37" s="167">
        <v>193245</v>
      </c>
      <c r="BH37" s="167">
        <v>516983</v>
      </c>
      <c r="BI37" s="167">
        <v>0</v>
      </c>
      <c r="BJ37" s="167">
        <v>0</v>
      </c>
      <c r="BK37" s="167">
        <v>0</v>
      </c>
      <c r="BL37" s="167">
        <v>0</v>
      </c>
      <c r="BM37" s="167">
        <v>127083</v>
      </c>
      <c r="BN37" s="167">
        <v>0</v>
      </c>
      <c r="BO37" s="167">
        <v>0</v>
      </c>
      <c r="BP37" s="167">
        <v>64260</v>
      </c>
      <c r="BQ37" s="167">
        <v>18552</v>
      </c>
      <c r="BR37" s="167">
        <v>10313</v>
      </c>
      <c r="BS37" s="167">
        <v>3039</v>
      </c>
      <c r="BT37" s="167">
        <v>0</v>
      </c>
      <c r="BU37" s="167">
        <v>0</v>
      </c>
      <c r="BV37" s="167">
        <v>0</v>
      </c>
      <c r="BW37" s="167">
        <v>1340</v>
      </c>
      <c r="BX37" s="167">
        <v>3092</v>
      </c>
      <c r="BY37" s="167">
        <v>0</v>
      </c>
      <c r="BZ37" s="167">
        <v>0</v>
      </c>
      <c r="CA37" s="167">
        <v>22994</v>
      </c>
      <c r="CB37" s="167">
        <v>0</v>
      </c>
      <c r="CC37" s="167">
        <v>0</v>
      </c>
      <c r="CD37" s="167">
        <v>40903</v>
      </c>
      <c r="CE37" s="167">
        <v>12225</v>
      </c>
      <c r="CF37" s="167">
        <v>0</v>
      </c>
      <c r="CG37" s="167">
        <v>0</v>
      </c>
      <c r="CH37" s="167">
        <v>0</v>
      </c>
      <c r="CI37" s="167">
        <v>0</v>
      </c>
      <c r="CJ37" s="167">
        <v>0</v>
      </c>
      <c r="CK37" s="167">
        <v>0</v>
      </c>
      <c r="CL37" s="167">
        <v>0</v>
      </c>
      <c r="CM37" s="167">
        <v>303801</v>
      </c>
      <c r="CN37" s="167">
        <v>820784</v>
      </c>
      <c r="CO37" s="167">
        <v>117190</v>
      </c>
      <c r="CP37" s="167">
        <v>3906</v>
      </c>
      <c r="CQ37" s="167">
        <v>0</v>
      </c>
      <c r="CR37" s="167">
        <v>359960</v>
      </c>
      <c r="CS37" s="167">
        <v>0</v>
      </c>
      <c r="CT37" s="167">
        <v>0</v>
      </c>
      <c r="CU37" s="167">
        <v>3627</v>
      </c>
      <c r="CV37" s="167">
        <v>17177</v>
      </c>
      <c r="CW37" s="167">
        <v>48660</v>
      </c>
      <c r="CX37" s="167">
        <v>27048</v>
      </c>
      <c r="CY37" s="167">
        <v>7971</v>
      </c>
      <c r="CZ37" s="167">
        <v>1729</v>
      </c>
      <c r="DA37" s="167">
        <v>0</v>
      </c>
      <c r="DB37" s="167">
        <v>3971</v>
      </c>
      <c r="DC37" s="167">
        <v>0</v>
      </c>
      <c r="DD37" s="167">
        <v>2382</v>
      </c>
      <c r="DE37" s="167">
        <v>0</v>
      </c>
      <c r="DF37" s="167">
        <v>0</v>
      </c>
      <c r="DG37" s="167">
        <v>0</v>
      </c>
      <c r="DH37" s="167">
        <v>0</v>
      </c>
      <c r="DI37" s="167">
        <v>14578</v>
      </c>
      <c r="DJ37" s="167">
        <v>608199</v>
      </c>
      <c r="DK37" s="167">
        <v>0</v>
      </c>
      <c r="DL37" s="167">
        <v>-439</v>
      </c>
      <c r="DM37" s="167">
        <v>0</v>
      </c>
      <c r="DN37" s="167">
        <v>0</v>
      </c>
      <c r="DO37" s="167">
        <v>0</v>
      </c>
      <c r="DP37" s="167">
        <v>0</v>
      </c>
      <c r="DQ37" s="167">
        <v>0</v>
      </c>
      <c r="DR37" s="167">
        <v>0</v>
      </c>
      <c r="DS37" s="167">
        <v>0</v>
      </c>
      <c r="DT37" s="167">
        <v>0</v>
      </c>
      <c r="DU37" s="167">
        <v>0</v>
      </c>
      <c r="DV37" s="167">
        <v>0</v>
      </c>
      <c r="DW37" s="167">
        <v>0</v>
      </c>
      <c r="DX37" s="167">
        <v>0</v>
      </c>
      <c r="DY37" s="167">
        <v>0</v>
      </c>
      <c r="DZ37" s="167">
        <v>74164</v>
      </c>
      <c r="EA37" s="167">
        <v>0</v>
      </c>
      <c r="EB37" s="167">
        <v>0</v>
      </c>
      <c r="EC37" s="167">
        <v>73725</v>
      </c>
      <c r="ED37" s="167">
        <v>1502708</v>
      </c>
    </row>
    <row r="38" spans="1:134" ht="13.8" x14ac:dyDescent="0.25">
      <c r="A38" s="164" t="s">
        <v>178</v>
      </c>
      <c r="B38" s="164" t="s">
        <v>171</v>
      </c>
      <c r="C38" s="152">
        <v>45838</v>
      </c>
      <c r="D38" s="167">
        <v>6002</v>
      </c>
      <c r="E38" s="167">
        <v>4035</v>
      </c>
      <c r="F38" s="167">
        <v>0</v>
      </c>
      <c r="G38" s="167">
        <v>890</v>
      </c>
      <c r="H38" s="167">
        <v>711</v>
      </c>
      <c r="I38" s="167">
        <v>182</v>
      </c>
      <c r="J38" s="167">
        <v>0</v>
      </c>
      <c r="K38" s="167">
        <v>0</v>
      </c>
      <c r="L38" s="167">
        <v>664</v>
      </c>
      <c r="M38" s="167">
        <v>5561</v>
      </c>
      <c r="N38" s="167">
        <v>5054</v>
      </c>
      <c r="O38" s="167">
        <v>0</v>
      </c>
      <c r="P38" s="167">
        <v>108537</v>
      </c>
      <c r="Q38" s="167">
        <v>0</v>
      </c>
      <c r="R38" s="167">
        <v>44903</v>
      </c>
      <c r="S38" s="167">
        <v>0</v>
      </c>
      <c r="T38" s="167">
        <v>0</v>
      </c>
      <c r="U38" s="167">
        <v>6800</v>
      </c>
      <c r="V38" s="167">
        <v>0</v>
      </c>
      <c r="W38" s="167">
        <v>0</v>
      </c>
      <c r="X38" s="167">
        <v>4129</v>
      </c>
      <c r="Y38" s="167">
        <v>19634</v>
      </c>
      <c r="Z38" s="167">
        <v>27948</v>
      </c>
      <c r="AA38" s="167">
        <v>540</v>
      </c>
      <c r="AB38" s="167">
        <v>0</v>
      </c>
      <c r="AC38" s="167">
        <v>235590</v>
      </c>
      <c r="AD38" s="167">
        <v>0</v>
      </c>
      <c r="AE38" s="167">
        <v>0</v>
      </c>
      <c r="AF38" s="167">
        <v>7687</v>
      </c>
      <c r="AG38" s="167">
        <v>0</v>
      </c>
      <c r="AH38" s="167">
        <v>681</v>
      </c>
      <c r="AI38" s="167">
        <v>545</v>
      </c>
      <c r="AJ38" s="167">
        <v>140</v>
      </c>
      <c r="AK38" s="167">
        <v>0</v>
      </c>
      <c r="AL38" s="167">
        <v>0</v>
      </c>
      <c r="AM38" s="167">
        <v>0</v>
      </c>
      <c r="AN38" s="167">
        <v>0</v>
      </c>
      <c r="AO38" s="167">
        <v>12874</v>
      </c>
      <c r="AP38" s="167">
        <v>0</v>
      </c>
      <c r="AQ38" s="167">
        <v>30688</v>
      </c>
      <c r="AR38" s="167">
        <v>0</v>
      </c>
      <c r="AS38" s="167">
        <v>0</v>
      </c>
      <c r="AT38" s="167">
        <v>0</v>
      </c>
      <c r="AU38" s="167">
        <v>0</v>
      </c>
      <c r="AV38" s="167">
        <v>0</v>
      </c>
      <c r="AW38" s="167">
        <v>0</v>
      </c>
      <c r="AX38" s="167">
        <v>52615</v>
      </c>
      <c r="AY38" s="167">
        <v>48904</v>
      </c>
      <c r="AZ38" s="167">
        <v>0</v>
      </c>
      <c r="BA38" s="167">
        <v>9251</v>
      </c>
      <c r="BB38" s="167">
        <v>38583</v>
      </c>
      <c r="BC38" s="167">
        <v>88525</v>
      </c>
      <c r="BD38" s="167">
        <v>1716</v>
      </c>
      <c r="BE38" s="167">
        <v>25985</v>
      </c>
      <c r="BF38" s="167">
        <v>0</v>
      </c>
      <c r="BG38" s="167">
        <v>212964</v>
      </c>
      <c r="BH38" s="167">
        <v>501169</v>
      </c>
      <c r="BI38" s="167">
        <v>0</v>
      </c>
      <c r="BJ38" s="167">
        <v>0</v>
      </c>
      <c r="BK38" s="167">
        <v>0</v>
      </c>
      <c r="BL38" s="167">
        <v>0</v>
      </c>
      <c r="BM38" s="167">
        <v>45396</v>
      </c>
      <c r="BN38" s="167">
        <v>0</v>
      </c>
      <c r="BO38" s="167">
        <v>0</v>
      </c>
      <c r="BP38" s="167">
        <v>69208</v>
      </c>
      <c r="BQ38" s="167">
        <v>10158</v>
      </c>
      <c r="BR38" s="167">
        <v>8119</v>
      </c>
      <c r="BS38" s="167">
        <v>2083</v>
      </c>
      <c r="BT38" s="167">
        <v>0</v>
      </c>
      <c r="BU38" s="167">
        <v>0</v>
      </c>
      <c r="BV38" s="167">
        <v>0</v>
      </c>
      <c r="BW38" s="167">
        <v>1624</v>
      </c>
      <c r="BX38" s="167">
        <v>4529</v>
      </c>
      <c r="BY38" s="167">
        <v>0</v>
      </c>
      <c r="BZ38" s="167">
        <v>0</v>
      </c>
      <c r="CA38" s="167">
        <v>96618</v>
      </c>
      <c r="CB38" s="167">
        <v>0</v>
      </c>
      <c r="CC38" s="167">
        <v>0</v>
      </c>
      <c r="CD38" s="167">
        <v>48865</v>
      </c>
      <c r="CE38" s="167">
        <v>8289</v>
      </c>
      <c r="CF38" s="167">
        <v>0</v>
      </c>
      <c r="CG38" s="167">
        <v>0</v>
      </c>
      <c r="CH38" s="167">
        <v>0</v>
      </c>
      <c r="CI38" s="167">
        <v>0</v>
      </c>
      <c r="CJ38" s="167">
        <v>0</v>
      </c>
      <c r="CK38" s="167">
        <v>0</v>
      </c>
      <c r="CL38" s="167">
        <v>0</v>
      </c>
      <c r="CM38" s="167">
        <v>294889</v>
      </c>
      <c r="CN38" s="167">
        <v>796058</v>
      </c>
      <c r="CO38" s="167">
        <v>33398</v>
      </c>
      <c r="CP38" s="167">
        <v>24586</v>
      </c>
      <c r="CQ38" s="167">
        <v>0</v>
      </c>
      <c r="CR38" s="167">
        <v>432860</v>
      </c>
      <c r="CS38" s="167">
        <v>0</v>
      </c>
      <c r="CT38" s="167">
        <v>0</v>
      </c>
      <c r="CU38" s="167">
        <v>3438</v>
      </c>
      <c r="CV38" s="167">
        <v>21458</v>
      </c>
      <c r="CW38" s="167">
        <v>45714</v>
      </c>
      <c r="CX38" s="167">
        <v>36539</v>
      </c>
      <c r="CY38" s="167">
        <v>9373</v>
      </c>
      <c r="CZ38" s="167">
        <v>747</v>
      </c>
      <c r="DA38" s="167">
        <v>0</v>
      </c>
      <c r="DB38" s="167">
        <v>5108</v>
      </c>
      <c r="DC38" s="167">
        <v>0</v>
      </c>
      <c r="DD38" s="167">
        <v>3074</v>
      </c>
      <c r="DE38" s="167">
        <v>0</v>
      </c>
      <c r="DF38" s="167">
        <v>0</v>
      </c>
      <c r="DG38" s="167">
        <v>0</v>
      </c>
      <c r="DH38" s="167">
        <v>0</v>
      </c>
      <c r="DI38" s="167">
        <v>18634</v>
      </c>
      <c r="DJ38" s="167">
        <v>634929</v>
      </c>
      <c r="DK38" s="167">
        <v>0</v>
      </c>
      <c r="DL38" s="167">
        <v>241</v>
      </c>
      <c r="DM38" s="167">
        <v>232</v>
      </c>
      <c r="DN38" s="167">
        <v>0</v>
      </c>
      <c r="DO38" s="167">
        <v>0</v>
      </c>
      <c r="DP38" s="167">
        <v>0</v>
      </c>
      <c r="DQ38" s="167">
        <v>0</v>
      </c>
      <c r="DR38" s="167">
        <v>0</v>
      </c>
      <c r="DS38" s="167">
        <v>0</v>
      </c>
      <c r="DT38" s="167">
        <v>0</v>
      </c>
      <c r="DU38" s="167">
        <v>0</v>
      </c>
      <c r="DV38" s="167">
        <v>0</v>
      </c>
      <c r="DW38" s="167">
        <v>0</v>
      </c>
      <c r="DX38" s="167">
        <v>0</v>
      </c>
      <c r="DY38" s="167">
        <v>0</v>
      </c>
      <c r="DZ38" s="167">
        <v>76027</v>
      </c>
      <c r="EA38" s="167">
        <v>2438</v>
      </c>
      <c r="EB38" s="167">
        <v>560</v>
      </c>
      <c r="EC38" s="167">
        <v>79498</v>
      </c>
      <c r="ED38" s="167">
        <v>1510485</v>
      </c>
    </row>
    <row r="39" spans="1:134" ht="13.8" x14ac:dyDescent="0.25">
      <c r="A39" s="164" t="s">
        <v>179</v>
      </c>
      <c r="B39" s="164" t="s">
        <v>171</v>
      </c>
      <c r="C39" s="152">
        <v>45838</v>
      </c>
      <c r="D39" s="167">
        <v>5832</v>
      </c>
      <c r="E39" s="167">
        <v>7568</v>
      </c>
      <c r="F39" s="167">
        <v>0</v>
      </c>
      <c r="G39" s="167">
        <v>1060</v>
      </c>
      <c r="H39" s="167">
        <v>1277</v>
      </c>
      <c r="I39" s="167">
        <v>338</v>
      </c>
      <c r="J39" s="167">
        <v>0</v>
      </c>
      <c r="K39" s="167">
        <v>0</v>
      </c>
      <c r="L39" s="167">
        <v>11</v>
      </c>
      <c r="M39" s="167">
        <v>12854</v>
      </c>
      <c r="N39" s="167">
        <v>8084</v>
      </c>
      <c r="O39" s="167">
        <v>0</v>
      </c>
      <c r="P39" s="167">
        <v>116566</v>
      </c>
      <c r="Q39" s="167">
        <v>0</v>
      </c>
      <c r="R39" s="167">
        <v>51733</v>
      </c>
      <c r="S39" s="167">
        <v>0</v>
      </c>
      <c r="T39" s="167">
        <v>0</v>
      </c>
      <c r="U39" s="167">
        <v>0</v>
      </c>
      <c r="V39" s="167">
        <v>0</v>
      </c>
      <c r="W39" s="167">
        <v>0</v>
      </c>
      <c r="X39" s="167">
        <v>4531</v>
      </c>
      <c r="Y39" s="167">
        <v>17222</v>
      </c>
      <c r="Z39" s="167">
        <v>18601</v>
      </c>
      <c r="AA39" s="167">
        <v>839</v>
      </c>
      <c r="AB39" s="167">
        <v>0</v>
      </c>
      <c r="AC39" s="167">
        <v>246516</v>
      </c>
      <c r="AD39" s="167">
        <v>0</v>
      </c>
      <c r="AE39" s="167">
        <v>0</v>
      </c>
      <c r="AF39" s="167">
        <v>17585</v>
      </c>
      <c r="AG39" s="167">
        <v>0</v>
      </c>
      <c r="AH39" s="167">
        <v>1391</v>
      </c>
      <c r="AI39" s="167">
        <v>1676</v>
      </c>
      <c r="AJ39" s="167">
        <v>443</v>
      </c>
      <c r="AK39" s="167">
        <v>0</v>
      </c>
      <c r="AL39" s="167">
        <v>0</v>
      </c>
      <c r="AM39" s="167">
        <v>0</v>
      </c>
      <c r="AN39" s="167">
        <v>0</v>
      </c>
      <c r="AO39" s="167">
        <v>3225</v>
      </c>
      <c r="AP39" s="167">
        <v>0</v>
      </c>
      <c r="AQ39" s="167">
        <v>13811</v>
      </c>
      <c r="AR39" s="167">
        <v>0</v>
      </c>
      <c r="AS39" s="167">
        <v>0</v>
      </c>
      <c r="AT39" s="167">
        <v>0</v>
      </c>
      <c r="AU39" s="167">
        <v>0</v>
      </c>
      <c r="AV39" s="167">
        <v>0</v>
      </c>
      <c r="AW39" s="167">
        <v>0</v>
      </c>
      <c r="AX39" s="167">
        <v>38131</v>
      </c>
      <c r="AY39" s="167">
        <v>79837</v>
      </c>
      <c r="AZ39" s="167">
        <v>0</v>
      </c>
      <c r="BA39" s="167">
        <v>10393</v>
      </c>
      <c r="BB39" s="167">
        <v>41995</v>
      </c>
      <c r="BC39" s="167">
        <v>82452</v>
      </c>
      <c r="BD39" s="167">
        <v>1781</v>
      </c>
      <c r="BE39" s="167">
        <v>23825</v>
      </c>
      <c r="BF39" s="167">
        <v>0</v>
      </c>
      <c r="BG39" s="167">
        <v>240283</v>
      </c>
      <c r="BH39" s="167">
        <v>524930</v>
      </c>
      <c r="BI39" s="167">
        <v>0</v>
      </c>
      <c r="BJ39" s="167">
        <v>0</v>
      </c>
      <c r="BK39" s="167">
        <v>0</v>
      </c>
      <c r="BL39" s="167">
        <v>0</v>
      </c>
      <c r="BM39" s="167">
        <v>0</v>
      </c>
      <c r="BN39" s="167">
        <v>0</v>
      </c>
      <c r="BO39" s="167">
        <v>0</v>
      </c>
      <c r="BP39" s="167">
        <v>47751</v>
      </c>
      <c r="BQ39" s="167">
        <v>3777</v>
      </c>
      <c r="BR39" s="167">
        <v>4552</v>
      </c>
      <c r="BS39" s="167">
        <v>1204</v>
      </c>
      <c r="BT39" s="167">
        <v>0</v>
      </c>
      <c r="BU39" s="167">
        <v>0</v>
      </c>
      <c r="BV39" s="167">
        <v>0</v>
      </c>
      <c r="BW39" s="167">
        <v>2244</v>
      </c>
      <c r="BX39" s="167">
        <v>155</v>
      </c>
      <c r="BY39" s="167">
        <v>0</v>
      </c>
      <c r="BZ39" s="167">
        <v>0</v>
      </c>
      <c r="CA39" s="167">
        <v>19844</v>
      </c>
      <c r="CB39" s="167">
        <v>0</v>
      </c>
      <c r="CC39" s="167">
        <v>0</v>
      </c>
      <c r="CD39" s="167">
        <v>54163</v>
      </c>
      <c r="CE39" s="167">
        <v>6113</v>
      </c>
      <c r="CF39" s="167">
        <v>0</v>
      </c>
      <c r="CG39" s="167">
        <v>0</v>
      </c>
      <c r="CH39" s="167">
        <v>0</v>
      </c>
      <c r="CI39" s="167">
        <v>0</v>
      </c>
      <c r="CJ39" s="167">
        <v>0</v>
      </c>
      <c r="CK39" s="167">
        <v>0</v>
      </c>
      <c r="CL39" s="167">
        <v>0</v>
      </c>
      <c r="CM39" s="167">
        <v>139803</v>
      </c>
      <c r="CN39" s="167">
        <v>664733</v>
      </c>
      <c r="CO39" s="167">
        <v>115811</v>
      </c>
      <c r="CP39" s="167">
        <v>243</v>
      </c>
      <c r="CQ39" s="167">
        <v>0</v>
      </c>
      <c r="CR39" s="167">
        <v>421062</v>
      </c>
      <c r="CS39" s="167">
        <v>0</v>
      </c>
      <c r="CT39" s="167">
        <v>0</v>
      </c>
      <c r="CU39" s="167">
        <v>5339</v>
      </c>
      <c r="CV39" s="167">
        <v>6758</v>
      </c>
      <c r="CW39" s="167">
        <v>43438</v>
      </c>
      <c r="CX39" s="167">
        <v>52352</v>
      </c>
      <c r="CY39" s="167">
        <v>13849</v>
      </c>
      <c r="CZ39" s="167">
        <v>2585</v>
      </c>
      <c r="DA39" s="167">
        <v>0</v>
      </c>
      <c r="DB39" s="167">
        <v>3106</v>
      </c>
      <c r="DC39" s="167">
        <v>0</v>
      </c>
      <c r="DD39" s="167">
        <v>1697</v>
      </c>
      <c r="DE39" s="167">
        <v>0</v>
      </c>
      <c r="DF39" s="167">
        <v>0</v>
      </c>
      <c r="DG39" s="167">
        <v>0</v>
      </c>
      <c r="DH39" s="167">
        <v>0</v>
      </c>
      <c r="DI39" s="167">
        <v>7997</v>
      </c>
      <c r="DJ39" s="167">
        <v>674237</v>
      </c>
      <c r="DK39" s="167">
        <v>0</v>
      </c>
      <c r="DL39" s="167">
        <v>0</v>
      </c>
      <c r="DM39" s="167">
        <v>0</v>
      </c>
      <c r="DN39" s="167">
        <v>0</v>
      </c>
      <c r="DO39" s="167">
        <v>0</v>
      </c>
      <c r="DP39" s="167">
        <v>0</v>
      </c>
      <c r="DQ39" s="167">
        <v>0</v>
      </c>
      <c r="DR39" s="167">
        <v>0</v>
      </c>
      <c r="DS39" s="167">
        <v>0</v>
      </c>
      <c r="DT39" s="167">
        <v>0</v>
      </c>
      <c r="DU39" s="167">
        <v>0</v>
      </c>
      <c r="DV39" s="167">
        <v>0</v>
      </c>
      <c r="DW39" s="167">
        <v>0</v>
      </c>
      <c r="DX39" s="167">
        <v>0</v>
      </c>
      <c r="DY39" s="167">
        <v>0</v>
      </c>
      <c r="DZ39" s="167">
        <v>65348</v>
      </c>
      <c r="EA39" s="167">
        <v>0</v>
      </c>
      <c r="EB39" s="167">
        <v>0</v>
      </c>
      <c r="EC39" s="167">
        <v>65348</v>
      </c>
      <c r="ED39" s="167">
        <v>1404318</v>
      </c>
    </row>
    <row r="40" spans="1:134" ht="13.8" x14ac:dyDescent="0.25">
      <c r="A40" s="164" t="s">
        <v>180</v>
      </c>
      <c r="B40" s="164" t="s">
        <v>171</v>
      </c>
      <c r="C40" s="152">
        <v>45838</v>
      </c>
      <c r="D40" s="167">
        <v>5296</v>
      </c>
      <c r="E40" s="167">
        <v>6904</v>
      </c>
      <c r="F40" s="167">
        <v>0</v>
      </c>
      <c r="G40" s="167">
        <v>1128</v>
      </c>
      <c r="H40" s="167">
        <v>1125</v>
      </c>
      <c r="I40" s="167">
        <v>247</v>
      </c>
      <c r="J40" s="167">
        <v>0</v>
      </c>
      <c r="K40" s="167">
        <v>0</v>
      </c>
      <c r="L40" s="167">
        <v>55</v>
      </c>
      <c r="M40" s="167">
        <v>6246</v>
      </c>
      <c r="N40" s="167">
        <v>307</v>
      </c>
      <c r="O40" s="167">
        <v>0</v>
      </c>
      <c r="P40" s="167">
        <v>96792</v>
      </c>
      <c r="Q40" s="167">
        <v>0</v>
      </c>
      <c r="R40" s="167">
        <v>78505</v>
      </c>
      <c r="S40" s="167">
        <v>0</v>
      </c>
      <c r="T40" s="167">
        <v>0</v>
      </c>
      <c r="U40" s="167">
        <v>0</v>
      </c>
      <c r="V40" s="167">
        <v>0</v>
      </c>
      <c r="W40" s="167">
        <v>0</v>
      </c>
      <c r="X40" s="167">
        <v>3663</v>
      </c>
      <c r="Y40" s="167">
        <v>16240</v>
      </c>
      <c r="Z40" s="167">
        <v>20091</v>
      </c>
      <c r="AA40" s="167">
        <v>7109</v>
      </c>
      <c r="AB40" s="167">
        <v>0</v>
      </c>
      <c r="AC40" s="167">
        <v>243708</v>
      </c>
      <c r="AD40" s="167">
        <v>0</v>
      </c>
      <c r="AE40" s="167">
        <v>0</v>
      </c>
      <c r="AF40" s="167">
        <v>15969</v>
      </c>
      <c r="AG40" s="167">
        <v>0</v>
      </c>
      <c r="AH40" s="167">
        <v>1476</v>
      </c>
      <c r="AI40" s="167">
        <v>1473</v>
      </c>
      <c r="AJ40" s="167">
        <v>324</v>
      </c>
      <c r="AK40" s="167">
        <v>0</v>
      </c>
      <c r="AL40" s="167">
        <v>0</v>
      </c>
      <c r="AM40" s="167">
        <v>0</v>
      </c>
      <c r="AN40" s="167">
        <v>0</v>
      </c>
      <c r="AO40" s="167">
        <v>350</v>
      </c>
      <c r="AP40" s="167">
        <v>0</v>
      </c>
      <c r="AQ40" s="167">
        <v>23933</v>
      </c>
      <c r="AR40" s="167">
        <v>0</v>
      </c>
      <c r="AS40" s="167">
        <v>0</v>
      </c>
      <c r="AT40" s="167">
        <v>0</v>
      </c>
      <c r="AU40" s="167">
        <v>0</v>
      </c>
      <c r="AV40" s="167">
        <v>0</v>
      </c>
      <c r="AW40" s="167">
        <v>0</v>
      </c>
      <c r="AX40" s="167">
        <v>43525</v>
      </c>
      <c r="AY40" s="167">
        <v>35467</v>
      </c>
      <c r="AZ40" s="167">
        <v>0</v>
      </c>
      <c r="BA40" s="167">
        <v>1581</v>
      </c>
      <c r="BB40" s="167">
        <v>0</v>
      </c>
      <c r="BC40" s="167">
        <v>77542</v>
      </c>
      <c r="BD40" s="167">
        <v>1440</v>
      </c>
      <c r="BE40" s="167">
        <v>27896</v>
      </c>
      <c r="BF40" s="167">
        <v>0</v>
      </c>
      <c r="BG40" s="167">
        <v>143926</v>
      </c>
      <c r="BH40" s="167">
        <v>431159</v>
      </c>
      <c r="BI40" s="167">
        <v>0</v>
      </c>
      <c r="BJ40" s="167">
        <v>0</v>
      </c>
      <c r="BK40" s="167">
        <v>0</v>
      </c>
      <c r="BL40" s="167">
        <v>0</v>
      </c>
      <c r="BM40" s="167">
        <v>90823</v>
      </c>
      <c r="BN40" s="167">
        <v>0</v>
      </c>
      <c r="BO40" s="167">
        <v>0</v>
      </c>
      <c r="BP40" s="167">
        <v>54161</v>
      </c>
      <c r="BQ40" s="167">
        <v>13405</v>
      </c>
      <c r="BR40" s="167">
        <v>13375</v>
      </c>
      <c r="BS40" s="167">
        <v>2941</v>
      </c>
      <c r="BT40" s="167">
        <v>0</v>
      </c>
      <c r="BU40" s="167">
        <v>0</v>
      </c>
      <c r="BV40" s="167">
        <v>0</v>
      </c>
      <c r="BW40" s="167">
        <v>1565</v>
      </c>
      <c r="BX40" s="167">
        <v>880</v>
      </c>
      <c r="BY40" s="167">
        <v>0</v>
      </c>
      <c r="BZ40" s="167">
        <v>0</v>
      </c>
      <c r="CA40" s="167">
        <v>19400</v>
      </c>
      <c r="CB40" s="167">
        <v>0</v>
      </c>
      <c r="CC40" s="167">
        <v>0</v>
      </c>
      <c r="CD40" s="167">
        <v>38905</v>
      </c>
      <c r="CE40" s="167">
        <v>13615</v>
      </c>
      <c r="CF40" s="167">
        <v>0</v>
      </c>
      <c r="CG40" s="167">
        <v>0</v>
      </c>
      <c r="CH40" s="167">
        <v>0</v>
      </c>
      <c r="CI40" s="167">
        <v>0</v>
      </c>
      <c r="CJ40" s="167">
        <v>0</v>
      </c>
      <c r="CK40" s="167">
        <v>0</v>
      </c>
      <c r="CL40" s="167">
        <v>0</v>
      </c>
      <c r="CM40" s="167">
        <v>249070</v>
      </c>
      <c r="CN40" s="167">
        <v>680229</v>
      </c>
      <c r="CO40" s="167">
        <v>46676</v>
      </c>
      <c r="CP40" s="167">
        <v>13541</v>
      </c>
      <c r="CQ40" s="167">
        <v>0</v>
      </c>
      <c r="CR40" s="167">
        <v>366667</v>
      </c>
      <c r="CS40" s="167">
        <v>0</v>
      </c>
      <c r="CT40" s="167">
        <v>0</v>
      </c>
      <c r="CU40" s="167">
        <v>4848</v>
      </c>
      <c r="CV40" s="167">
        <v>5935</v>
      </c>
      <c r="CW40" s="167">
        <v>40467</v>
      </c>
      <c r="CX40" s="167">
        <v>40376</v>
      </c>
      <c r="CY40" s="167">
        <v>8878</v>
      </c>
      <c r="CZ40" s="167">
        <v>5703</v>
      </c>
      <c r="DA40" s="167">
        <v>0</v>
      </c>
      <c r="DB40" s="167">
        <v>2916</v>
      </c>
      <c r="DC40" s="167">
        <v>0</v>
      </c>
      <c r="DD40" s="167">
        <v>829</v>
      </c>
      <c r="DE40" s="167">
        <v>0</v>
      </c>
      <c r="DF40" s="167">
        <v>0</v>
      </c>
      <c r="DG40" s="167">
        <v>0</v>
      </c>
      <c r="DH40" s="167">
        <v>0</v>
      </c>
      <c r="DI40" s="167">
        <v>26604</v>
      </c>
      <c r="DJ40" s="167">
        <v>563440</v>
      </c>
      <c r="DK40" s="167">
        <v>0</v>
      </c>
      <c r="DL40" s="167">
        <v>0</v>
      </c>
      <c r="DM40" s="167">
        <v>0</v>
      </c>
      <c r="DN40" s="167">
        <v>0</v>
      </c>
      <c r="DO40" s="167">
        <v>0</v>
      </c>
      <c r="DP40" s="167">
        <v>0</v>
      </c>
      <c r="DQ40" s="167">
        <v>0</v>
      </c>
      <c r="DR40" s="167">
        <v>0</v>
      </c>
      <c r="DS40" s="167">
        <v>0</v>
      </c>
      <c r="DT40" s="167">
        <v>0</v>
      </c>
      <c r="DU40" s="167">
        <v>0</v>
      </c>
      <c r="DV40" s="167">
        <v>0</v>
      </c>
      <c r="DW40" s="167">
        <v>0</v>
      </c>
      <c r="DX40" s="167">
        <v>0</v>
      </c>
      <c r="DY40" s="167">
        <v>0</v>
      </c>
      <c r="DZ40" s="167">
        <v>77238</v>
      </c>
      <c r="EA40" s="167">
        <v>0</v>
      </c>
      <c r="EB40" s="167">
        <v>2587</v>
      </c>
      <c r="EC40" s="167">
        <v>79825</v>
      </c>
      <c r="ED40" s="167">
        <v>1323494</v>
      </c>
    </row>
    <row r="41" spans="1:134" ht="13.8" x14ac:dyDescent="0.25">
      <c r="A41" s="164" t="s">
        <v>181</v>
      </c>
      <c r="B41" s="164" t="s">
        <v>171</v>
      </c>
      <c r="C41" s="152">
        <v>45838</v>
      </c>
      <c r="D41" s="167">
        <v>5274</v>
      </c>
      <c r="E41" s="167">
        <v>7030</v>
      </c>
      <c r="F41" s="167">
        <v>0</v>
      </c>
      <c r="G41" s="167">
        <v>1093</v>
      </c>
      <c r="H41" s="167">
        <v>1052</v>
      </c>
      <c r="I41" s="167">
        <v>240</v>
      </c>
      <c r="J41" s="167">
        <v>0</v>
      </c>
      <c r="K41" s="167">
        <v>0</v>
      </c>
      <c r="L41" s="167">
        <v>10</v>
      </c>
      <c r="M41" s="167">
        <v>3676</v>
      </c>
      <c r="N41" s="167">
        <v>306</v>
      </c>
      <c r="O41" s="167">
        <v>0</v>
      </c>
      <c r="P41" s="167">
        <v>96334</v>
      </c>
      <c r="Q41" s="167">
        <v>0</v>
      </c>
      <c r="R41" s="167">
        <v>75954</v>
      </c>
      <c r="S41" s="167">
        <v>0</v>
      </c>
      <c r="T41" s="167">
        <v>0</v>
      </c>
      <c r="U41" s="167">
        <v>0</v>
      </c>
      <c r="V41" s="167">
        <v>0</v>
      </c>
      <c r="W41" s="167">
        <v>0</v>
      </c>
      <c r="X41" s="167">
        <v>3673</v>
      </c>
      <c r="Y41" s="167">
        <v>16412</v>
      </c>
      <c r="Z41" s="167">
        <v>14726</v>
      </c>
      <c r="AA41" s="167">
        <v>1483</v>
      </c>
      <c r="AB41" s="167">
        <v>0</v>
      </c>
      <c r="AC41" s="167">
        <v>227263</v>
      </c>
      <c r="AD41" s="167">
        <v>0</v>
      </c>
      <c r="AE41" s="167">
        <v>0</v>
      </c>
      <c r="AF41" s="167">
        <v>15901</v>
      </c>
      <c r="AG41" s="167">
        <v>0</v>
      </c>
      <c r="AH41" s="167">
        <v>1413</v>
      </c>
      <c r="AI41" s="167">
        <v>1360</v>
      </c>
      <c r="AJ41" s="167">
        <v>310</v>
      </c>
      <c r="AK41" s="167">
        <v>0</v>
      </c>
      <c r="AL41" s="167">
        <v>0</v>
      </c>
      <c r="AM41" s="167">
        <v>0</v>
      </c>
      <c r="AN41" s="167">
        <v>0</v>
      </c>
      <c r="AO41" s="167">
        <v>350</v>
      </c>
      <c r="AP41" s="167">
        <v>0</v>
      </c>
      <c r="AQ41" s="167">
        <v>22062</v>
      </c>
      <c r="AR41" s="167">
        <v>0</v>
      </c>
      <c r="AS41" s="167">
        <v>0</v>
      </c>
      <c r="AT41" s="167">
        <v>0</v>
      </c>
      <c r="AU41" s="167">
        <v>0</v>
      </c>
      <c r="AV41" s="167">
        <v>0</v>
      </c>
      <c r="AW41" s="167">
        <v>0</v>
      </c>
      <c r="AX41" s="167">
        <v>41396</v>
      </c>
      <c r="AY41" s="167">
        <v>51891</v>
      </c>
      <c r="AZ41" s="167">
        <v>0</v>
      </c>
      <c r="BA41" s="167">
        <v>1580</v>
      </c>
      <c r="BB41" s="167">
        <v>0</v>
      </c>
      <c r="BC41" s="167">
        <v>77295</v>
      </c>
      <c r="BD41" s="167">
        <v>1437</v>
      </c>
      <c r="BE41" s="167">
        <v>24311</v>
      </c>
      <c r="BF41" s="167">
        <v>0</v>
      </c>
      <c r="BG41" s="167">
        <v>156514</v>
      </c>
      <c r="BH41" s="167">
        <v>425173</v>
      </c>
      <c r="BI41" s="167">
        <v>0</v>
      </c>
      <c r="BJ41" s="167">
        <v>0</v>
      </c>
      <c r="BK41" s="167">
        <v>0</v>
      </c>
      <c r="BL41" s="167">
        <v>0</v>
      </c>
      <c r="BM41" s="167">
        <v>84270</v>
      </c>
      <c r="BN41" s="167">
        <v>0</v>
      </c>
      <c r="BO41" s="167">
        <v>0</v>
      </c>
      <c r="BP41" s="167">
        <v>46524</v>
      </c>
      <c r="BQ41" s="167">
        <v>11624</v>
      </c>
      <c r="BR41" s="167">
        <v>11184</v>
      </c>
      <c r="BS41" s="167">
        <v>2552</v>
      </c>
      <c r="BT41" s="167">
        <v>0</v>
      </c>
      <c r="BU41" s="167">
        <v>0</v>
      </c>
      <c r="BV41" s="167">
        <v>0</v>
      </c>
      <c r="BW41" s="167">
        <v>472</v>
      </c>
      <c r="BX41" s="167">
        <v>1008</v>
      </c>
      <c r="BY41" s="167">
        <v>0</v>
      </c>
      <c r="BZ41" s="167">
        <v>0</v>
      </c>
      <c r="CA41" s="167">
        <v>14071</v>
      </c>
      <c r="CB41" s="167">
        <v>0</v>
      </c>
      <c r="CC41" s="167">
        <v>0</v>
      </c>
      <c r="CD41" s="167">
        <v>42375</v>
      </c>
      <c r="CE41" s="167">
        <v>10072</v>
      </c>
      <c r="CF41" s="167">
        <v>0</v>
      </c>
      <c r="CG41" s="167">
        <v>0</v>
      </c>
      <c r="CH41" s="167">
        <v>0</v>
      </c>
      <c r="CI41" s="167">
        <v>0</v>
      </c>
      <c r="CJ41" s="167">
        <v>0</v>
      </c>
      <c r="CK41" s="167">
        <v>0</v>
      </c>
      <c r="CL41" s="167">
        <v>0</v>
      </c>
      <c r="CM41" s="167">
        <v>224152</v>
      </c>
      <c r="CN41" s="167">
        <v>649325</v>
      </c>
      <c r="CO41" s="167">
        <v>58373</v>
      </c>
      <c r="CP41" s="167">
        <v>42986</v>
      </c>
      <c r="CQ41" s="167">
        <v>0</v>
      </c>
      <c r="CR41" s="167">
        <v>356991</v>
      </c>
      <c r="CS41" s="167">
        <v>0</v>
      </c>
      <c r="CT41" s="167">
        <v>0</v>
      </c>
      <c r="CU41" s="167">
        <v>4828</v>
      </c>
      <c r="CV41" s="167">
        <v>10506</v>
      </c>
      <c r="CW41" s="167">
        <v>42098</v>
      </c>
      <c r="CX41" s="167">
        <v>40505</v>
      </c>
      <c r="CY41" s="167">
        <v>9241</v>
      </c>
      <c r="CZ41" s="167">
        <v>5057</v>
      </c>
      <c r="DA41" s="167">
        <v>0</v>
      </c>
      <c r="DB41" s="167">
        <v>2056</v>
      </c>
      <c r="DC41" s="167">
        <v>0</v>
      </c>
      <c r="DD41" s="167">
        <v>559</v>
      </c>
      <c r="DE41" s="167">
        <v>0</v>
      </c>
      <c r="DF41" s="167">
        <v>0</v>
      </c>
      <c r="DG41" s="167">
        <v>0</v>
      </c>
      <c r="DH41" s="167">
        <v>0</v>
      </c>
      <c r="DI41" s="167">
        <v>19730</v>
      </c>
      <c r="DJ41" s="167">
        <v>592930</v>
      </c>
      <c r="DK41" s="167">
        <v>0</v>
      </c>
      <c r="DL41" s="167">
        <v>0</v>
      </c>
      <c r="DM41" s="167">
        <v>0</v>
      </c>
      <c r="DN41" s="167">
        <v>0</v>
      </c>
      <c r="DO41" s="167">
        <v>0</v>
      </c>
      <c r="DP41" s="167">
        <v>0</v>
      </c>
      <c r="DQ41" s="167">
        <v>0</v>
      </c>
      <c r="DR41" s="167">
        <v>0</v>
      </c>
      <c r="DS41" s="167">
        <v>0</v>
      </c>
      <c r="DT41" s="167">
        <v>0</v>
      </c>
      <c r="DU41" s="167">
        <v>0</v>
      </c>
      <c r="DV41" s="167">
        <v>0</v>
      </c>
      <c r="DW41" s="167">
        <v>0</v>
      </c>
      <c r="DX41" s="167">
        <v>0</v>
      </c>
      <c r="DY41" s="167">
        <v>0</v>
      </c>
      <c r="DZ41" s="167">
        <v>71880</v>
      </c>
      <c r="EA41" s="167">
        <v>0</v>
      </c>
      <c r="EB41" s="167">
        <v>2099</v>
      </c>
      <c r="EC41" s="167">
        <v>73979</v>
      </c>
      <c r="ED41" s="167">
        <v>1316234</v>
      </c>
    </row>
    <row r="42" spans="1:134" ht="13.8" x14ac:dyDescent="0.25">
      <c r="A42" s="164" t="s">
        <v>182</v>
      </c>
      <c r="B42" s="164" t="s">
        <v>171</v>
      </c>
      <c r="C42" s="152">
        <v>45838</v>
      </c>
      <c r="D42" s="167">
        <v>7042</v>
      </c>
      <c r="E42" s="167">
        <v>4734</v>
      </c>
      <c r="F42" s="167">
        <v>0</v>
      </c>
      <c r="G42" s="167">
        <v>1095</v>
      </c>
      <c r="H42" s="167">
        <v>801</v>
      </c>
      <c r="I42" s="167">
        <v>215</v>
      </c>
      <c r="J42" s="167">
        <v>0</v>
      </c>
      <c r="K42" s="167">
        <v>0</v>
      </c>
      <c r="L42" s="167">
        <v>784</v>
      </c>
      <c r="M42" s="167">
        <v>3562</v>
      </c>
      <c r="N42" s="167">
        <v>3358</v>
      </c>
      <c r="O42" s="167">
        <v>0</v>
      </c>
      <c r="P42" s="167">
        <v>121189</v>
      </c>
      <c r="Q42" s="167">
        <v>0</v>
      </c>
      <c r="R42" s="167">
        <v>86406</v>
      </c>
      <c r="S42" s="167">
        <v>0</v>
      </c>
      <c r="T42" s="167">
        <v>0</v>
      </c>
      <c r="U42" s="167">
        <v>7440</v>
      </c>
      <c r="V42" s="167">
        <v>0</v>
      </c>
      <c r="W42" s="167">
        <v>0</v>
      </c>
      <c r="X42" s="167">
        <v>4715</v>
      </c>
      <c r="Y42" s="167">
        <v>19460</v>
      </c>
      <c r="Z42" s="167">
        <v>19743</v>
      </c>
      <c r="AA42" s="167">
        <v>674</v>
      </c>
      <c r="AB42" s="167">
        <v>0</v>
      </c>
      <c r="AC42" s="167">
        <v>281218</v>
      </c>
      <c r="AD42" s="167">
        <v>0</v>
      </c>
      <c r="AE42" s="167">
        <v>0</v>
      </c>
      <c r="AF42" s="167">
        <v>9019</v>
      </c>
      <c r="AG42" s="167">
        <v>0</v>
      </c>
      <c r="AH42" s="167">
        <v>839</v>
      </c>
      <c r="AI42" s="167">
        <v>613</v>
      </c>
      <c r="AJ42" s="167">
        <v>165</v>
      </c>
      <c r="AK42" s="167">
        <v>0</v>
      </c>
      <c r="AL42" s="167">
        <v>0</v>
      </c>
      <c r="AM42" s="167">
        <v>0</v>
      </c>
      <c r="AN42" s="167">
        <v>0</v>
      </c>
      <c r="AO42" s="167">
        <v>12399</v>
      </c>
      <c r="AP42" s="167">
        <v>0</v>
      </c>
      <c r="AQ42" s="167">
        <v>44939</v>
      </c>
      <c r="AR42" s="167">
        <v>0</v>
      </c>
      <c r="AS42" s="167">
        <v>0</v>
      </c>
      <c r="AT42" s="167">
        <v>0</v>
      </c>
      <c r="AU42" s="167">
        <v>0</v>
      </c>
      <c r="AV42" s="167">
        <v>0</v>
      </c>
      <c r="AW42" s="167">
        <v>0</v>
      </c>
      <c r="AX42" s="167">
        <v>67974</v>
      </c>
      <c r="AY42" s="167">
        <v>23722</v>
      </c>
      <c r="AZ42" s="167">
        <v>0</v>
      </c>
      <c r="BA42" s="167">
        <v>9609</v>
      </c>
      <c r="BB42" s="167">
        <v>31019</v>
      </c>
      <c r="BC42" s="167">
        <v>96439</v>
      </c>
      <c r="BD42" s="167">
        <v>1943</v>
      </c>
      <c r="BE42" s="167">
        <v>66152</v>
      </c>
      <c r="BF42" s="167">
        <v>0</v>
      </c>
      <c r="BG42" s="167">
        <v>228884</v>
      </c>
      <c r="BH42" s="167">
        <v>578076</v>
      </c>
      <c r="BI42" s="167">
        <v>0</v>
      </c>
      <c r="BJ42" s="167">
        <v>0</v>
      </c>
      <c r="BK42" s="167">
        <v>0</v>
      </c>
      <c r="BL42" s="167">
        <v>0</v>
      </c>
      <c r="BM42" s="167">
        <v>122470</v>
      </c>
      <c r="BN42" s="167">
        <v>0</v>
      </c>
      <c r="BO42" s="167">
        <v>0</v>
      </c>
      <c r="BP42" s="167">
        <v>75917</v>
      </c>
      <c r="BQ42" s="167">
        <v>18450</v>
      </c>
      <c r="BR42" s="167">
        <v>13487</v>
      </c>
      <c r="BS42" s="167">
        <v>3626</v>
      </c>
      <c r="BT42" s="167">
        <v>0</v>
      </c>
      <c r="BU42" s="167">
        <v>0</v>
      </c>
      <c r="BV42" s="167">
        <v>0</v>
      </c>
      <c r="BW42" s="167">
        <v>1595</v>
      </c>
      <c r="BX42" s="167">
        <v>4909</v>
      </c>
      <c r="BY42" s="167">
        <v>0</v>
      </c>
      <c r="BZ42" s="167">
        <v>0</v>
      </c>
      <c r="CA42" s="167">
        <v>19192</v>
      </c>
      <c r="CB42" s="167">
        <v>0</v>
      </c>
      <c r="CC42" s="167">
        <v>0</v>
      </c>
      <c r="CD42" s="167">
        <v>36605</v>
      </c>
      <c r="CE42" s="167">
        <v>16281</v>
      </c>
      <c r="CF42" s="167">
        <v>0</v>
      </c>
      <c r="CG42" s="167">
        <v>0</v>
      </c>
      <c r="CH42" s="167">
        <v>0</v>
      </c>
      <c r="CI42" s="167">
        <v>0</v>
      </c>
      <c r="CJ42" s="167">
        <v>0</v>
      </c>
      <c r="CK42" s="167">
        <v>0</v>
      </c>
      <c r="CL42" s="167">
        <v>0</v>
      </c>
      <c r="CM42" s="167">
        <v>312532</v>
      </c>
      <c r="CN42" s="167">
        <v>890608</v>
      </c>
      <c r="CO42" s="167">
        <v>99660</v>
      </c>
      <c r="CP42" s="167">
        <v>51350</v>
      </c>
      <c r="CQ42" s="167">
        <v>0</v>
      </c>
      <c r="CR42" s="167">
        <v>392361</v>
      </c>
      <c r="CS42" s="167">
        <v>0</v>
      </c>
      <c r="CT42" s="167">
        <v>0</v>
      </c>
      <c r="CU42" s="167">
        <v>4034</v>
      </c>
      <c r="CV42" s="167">
        <v>22199</v>
      </c>
      <c r="CW42" s="167">
        <v>52974</v>
      </c>
      <c r="CX42" s="167">
        <v>38724</v>
      </c>
      <c r="CY42" s="167">
        <v>10411</v>
      </c>
      <c r="CZ42" s="167">
        <v>695</v>
      </c>
      <c r="DA42" s="167">
        <v>0</v>
      </c>
      <c r="DB42" s="167">
        <v>2133</v>
      </c>
      <c r="DC42" s="167">
        <v>0</v>
      </c>
      <c r="DD42" s="167">
        <v>2985</v>
      </c>
      <c r="DE42" s="167">
        <v>0</v>
      </c>
      <c r="DF42" s="167">
        <v>0</v>
      </c>
      <c r="DG42" s="167">
        <v>0</v>
      </c>
      <c r="DH42" s="167">
        <v>0</v>
      </c>
      <c r="DI42" s="167">
        <v>16189</v>
      </c>
      <c r="DJ42" s="167">
        <v>693715</v>
      </c>
      <c r="DK42" s="167">
        <v>0</v>
      </c>
      <c r="DL42" s="167">
        <v>9</v>
      </c>
      <c r="DM42" s="167">
        <v>0</v>
      </c>
      <c r="DN42" s="167">
        <v>0</v>
      </c>
      <c r="DO42" s="167">
        <v>0</v>
      </c>
      <c r="DP42" s="167">
        <v>0</v>
      </c>
      <c r="DQ42" s="167">
        <v>0</v>
      </c>
      <c r="DR42" s="167">
        <v>0</v>
      </c>
      <c r="DS42" s="167">
        <v>0</v>
      </c>
      <c r="DT42" s="167">
        <v>0</v>
      </c>
      <c r="DU42" s="167">
        <v>0</v>
      </c>
      <c r="DV42" s="167">
        <v>0</v>
      </c>
      <c r="DW42" s="167">
        <v>0</v>
      </c>
      <c r="DX42" s="167">
        <v>0</v>
      </c>
      <c r="DY42" s="167">
        <v>0</v>
      </c>
      <c r="DZ42" s="167">
        <v>75034</v>
      </c>
      <c r="EA42" s="167">
        <v>0</v>
      </c>
      <c r="EB42" s="167">
        <v>0</v>
      </c>
      <c r="EC42" s="167">
        <v>75043</v>
      </c>
      <c r="ED42" s="167">
        <v>1659366</v>
      </c>
    </row>
    <row r="43" spans="1:134" ht="13.8" x14ac:dyDescent="0.25">
      <c r="A43" s="164" t="s">
        <v>183</v>
      </c>
      <c r="B43" s="164"/>
      <c r="C43" s="152">
        <v>45838</v>
      </c>
      <c r="D43" s="167">
        <v>235549</v>
      </c>
      <c r="E43" s="167">
        <v>1094584</v>
      </c>
      <c r="F43" s="167">
        <v>0</v>
      </c>
      <c r="G43" s="167">
        <v>97559</v>
      </c>
      <c r="H43" s="167">
        <v>196499</v>
      </c>
      <c r="I43" s="167">
        <v>13723</v>
      </c>
      <c r="J43" s="167">
        <v>42460</v>
      </c>
      <c r="K43" s="167">
        <v>0</v>
      </c>
      <c r="L43" s="167">
        <v>2589</v>
      </c>
      <c r="M43" s="167">
        <v>106417</v>
      </c>
      <c r="N43" s="167">
        <v>59675</v>
      </c>
      <c r="O43" s="167">
        <v>0</v>
      </c>
      <c r="P43" s="167">
        <v>0</v>
      </c>
      <c r="Q43" s="167">
        <v>0</v>
      </c>
      <c r="R43" s="167">
        <v>30495</v>
      </c>
      <c r="S43" s="167">
        <v>0</v>
      </c>
      <c r="T43" s="167">
        <v>0</v>
      </c>
      <c r="U43" s="167">
        <v>0</v>
      </c>
      <c r="V43" s="167">
        <v>0</v>
      </c>
      <c r="W43" s="167">
        <v>2205</v>
      </c>
      <c r="X43" s="167">
        <v>0</v>
      </c>
      <c r="Y43" s="167">
        <v>16383</v>
      </c>
      <c r="Z43" s="167">
        <v>50474</v>
      </c>
      <c r="AA43" s="167">
        <v>0</v>
      </c>
      <c r="AB43" s="167">
        <v>29610</v>
      </c>
      <c r="AC43" s="167">
        <v>1978222</v>
      </c>
      <c r="AD43" s="167">
        <v>0</v>
      </c>
      <c r="AE43" s="167">
        <v>0</v>
      </c>
      <c r="AF43" s="167">
        <v>319049</v>
      </c>
      <c r="AG43" s="167">
        <v>0</v>
      </c>
      <c r="AH43" s="167">
        <v>23401</v>
      </c>
      <c r="AI43" s="167">
        <v>47133</v>
      </c>
      <c r="AJ43" s="167">
        <v>3292</v>
      </c>
      <c r="AK43" s="167">
        <v>0</v>
      </c>
      <c r="AL43" s="167">
        <v>0</v>
      </c>
      <c r="AM43" s="167">
        <v>621</v>
      </c>
      <c r="AN43" s="167">
        <v>0</v>
      </c>
      <c r="AO43" s="167">
        <v>0</v>
      </c>
      <c r="AP43" s="167">
        <v>130280</v>
      </c>
      <c r="AQ43" s="167">
        <v>137831</v>
      </c>
      <c r="AR43" s="167">
        <v>0</v>
      </c>
      <c r="AS43" s="167">
        <v>0</v>
      </c>
      <c r="AT43" s="167">
        <v>0</v>
      </c>
      <c r="AU43" s="167">
        <v>6362</v>
      </c>
      <c r="AV43" s="167">
        <v>0</v>
      </c>
      <c r="AW43" s="167">
        <v>0</v>
      </c>
      <c r="AX43" s="167">
        <v>667969</v>
      </c>
      <c r="AY43" s="167">
        <v>585002</v>
      </c>
      <c r="AZ43" s="167">
        <v>0</v>
      </c>
      <c r="BA43" s="167">
        <v>33346</v>
      </c>
      <c r="BB43" s="167">
        <v>0</v>
      </c>
      <c r="BC43" s="167">
        <v>3675</v>
      </c>
      <c r="BD43" s="167">
        <v>202065</v>
      </c>
      <c r="BE43" s="167">
        <v>0</v>
      </c>
      <c r="BF43" s="167">
        <v>105206</v>
      </c>
      <c r="BG43" s="167">
        <v>929294</v>
      </c>
      <c r="BH43" s="167">
        <v>3575485</v>
      </c>
      <c r="BI43" s="167">
        <v>106763</v>
      </c>
      <c r="BJ43" s="167">
        <v>0</v>
      </c>
      <c r="BK43" s="167">
        <v>0</v>
      </c>
      <c r="BL43" s="167">
        <v>0</v>
      </c>
      <c r="BM43" s="167">
        <v>0</v>
      </c>
      <c r="BN43" s="167">
        <v>0</v>
      </c>
      <c r="BO43" s="167">
        <v>0</v>
      </c>
      <c r="BP43" s="167">
        <v>0</v>
      </c>
      <c r="BQ43" s="167">
        <v>7831</v>
      </c>
      <c r="BR43" s="167">
        <v>15772</v>
      </c>
      <c r="BS43" s="167">
        <v>1101</v>
      </c>
      <c r="BT43" s="167">
        <v>0</v>
      </c>
      <c r="BU43" s="167">
        <v>0</v>
      </c>
      <c r="BV43" s="167">
        <v>208</v>
      </c>
      <c r="BW43" s="167">
        <v>181387</v>
      </c>
      <c r="BX43" s="167">
        <v>0</v>
      </c>
      <c r="BY43" s="167">
        <v>0</v>
      </c>
      <c r="BZ43" s="167">
        <v>0</v>
      </c>
      <c r="CA43" s="167">
        <v>35683</v>
      </c>
      <c r="CB43" s="167">
        <v>0</v>
      </c>
      <c r="CC43" s="167">
        <v>0</v>
      </c>
      <c r="CD43" s="167">
        <v>201598</v>
      </c>
      <c r="CE43" s="167">
        <v>0</v>
      </c>
      <c r="CF43" s="167">
        <v>42842</v>
      </c>
      <c r="CG43" s="167">
        <v>0</v>
      </c>
      <c r="CH43" s="167">
        <v>0</v>
      </c>
      <c r="CI43" s="167">
        <v>21539</v>
      </c>
      <c r="CJ43" s="167">
        <v>0</v>
      </c>
      <c r="CK43" s="167">
        <v>0</v>
      </c>
      <c r="CL43" s="167">
        <v>373132</v>
      </c>
      <c r="CM43" s="167">
        <v>987856</v>
      </c>
      <c r="CN43" s="167">
        <v>4563341</v>
      </c>
      <c r="CO43" s="167">
        <v>506511</v>
      </c>
      <c r="CP43" s="167">
        <v>0</v>
      </c>
      <c r="CQ43" s="167">
        <v>0</v>
      </c>
      <c r="CR43" s="167">
        <v>0</v>
      </c>
      <c r="CS43" s="167">
        <v>2822367</v>
      </c>
      <c r="CT43" s="167">
        <v>0</v>
      </c>
      <c r="CU43" s="167">
        <v>6549221</v>
      </c>
      <c r="CV43" s="167">
        <v>0</v>
      </c>
      <c r="CW43" s="167">
        <v>730805</v>
      </c>
      <c r="CX43" s="167">
        <v>1471958</v>
      </c>
      <c r="CY43" s="167">
        <v>102796</v>
      </c>
      <c r="CZ43" s="167">
        <v>0</v>
      </c>
      <c r="DA43" s="167">
        <v>0</v>
      </c>
      <c r="DB43" s="167">
        <v>19392</v>
      </c>
      <c r="DC43" s="167">
        <v>0</v>
      </c>
      <c r="DD43" s="167">
        <v>0</v>
      </c>
      <c r="DE43" s="167">
        <v>0</v>
      </c>
      <c r="DF43" s="167">
        <v>0</v>
      </c>
      <c r="DG43" s="167">
        <v>0</v>
      </c>
      <c r="DH43" s="167">
        <v>0</v>
      </c>
      <c r="DI43" s="167">
        <v>0</v>
      </c>
      <c r="DJ43" s="167">
        <v>12203050</v>
      </c>
      <c r="DK43" s="167">
        <v>0</v>
      </c>
      <c r="DL43" s="167">
        <v>11166</v>
      </c>
      <c r="DM43" s="167">
        <v>0</v>
      </c>
      <c r="DN43" s="167">
        <v>0</v>
      </c>
      <c r="DO43" s="167">
        <v>0</v>
      </c>
      <c r="DP43" s="167">
        <v>0</v>
      </c>
      <c r="DQ43" s="167">
        <v>0</v>
      </c>
      <c r="DR43" s="167">
        <v>0</v>
      </c>
      <c r="DS43" s="167">
        <v>0</v>
      </c>
      <c r="DT43" s="167">
        <v>0</v>
      </c>
      <c r="DU43" s="167">
        <v>0</v>
      </c>
      <c r="DV43" s="167">
        <v>0</v>
      </c>
      <c r="DW43" s="167">
        <v>0</v>
      </c>
      <c r="DX43" s="167">
        <v>0</v>
      </c>
      <c r="DY43" s="167">
        <v>12000</v>
      </c>
      <c r="DZ43" s="167">
        <v>0</v>
      </c>
      <c r="EA43" s="167">
        <v>0</v>
      </c>
      <c r="EB43" s="167">
        <v>518350</v>
      </c>
      <c r="EC43" s="167">
        <v>541516</v>
      </c>
      <c r="ED43" s="167">
        <v>17307907</v>
      </c>
    </row>
    <row r="44" spans="1:134" ht="13.8" x14ac:dyDescent="0.25">
      <c r="A44" s="164" t="s">
        <v>184</v>
      </c>
      <c r="B44" s="164"/>
      <c r="C44" s="152">
        <v>45838</v>
      </c>
      <c r="D44" s="167">
        <v>349699</v>
      </c>
      <c r="E44" s="167">
        <v>942270</v>
      </c>
      <c r="F44" s="167">
        <v>99721</v>
      </c>
      <c r="G44" s="167">
        <v>90655</v>
      </c>
      <c r="H44" s="167">
        <v>39821</v>
      </c>
      <c r="I44" s="167">
        <v>25141</v>
      </c>
      <c r="J44" s="167">
        <v>20043</v>
      </c>
      <c r="K44" s="167">
        <v>386</v>
      </c>
      <c r="L44" s="167">
        <v>4000</v>
      </c>
      <c r="M44" s="167">
        <v>19340</v>
      </c>
      <c r="N44" s="167">
        <v>70301</v>
      </c>
      <c r="O44" s="167">
        <v>0</v>
      </c>
      <c r="P44" s="167">
        <v>1413512</v>
      </c>
      <c r="Q44" s="167">
        <v>0</v>
      </c>
      <c r="R44" s="167">
        <v>24779</v>
      </c>
      <c r="S44" s="167">
        <v>48612</v>
      </c>
      <c r="T44" s="167">
        <v>0</v>
      </c>
      <c r="U44" s="167">
        <v>114874</v>
      </c>
      <c r="V44" s="167">
        <v>0</v>
      </c>
      <c r="W44" s="167">
        <v>13688</v>
      </c>
      <c r="X44" s="167">
        <v>0</v>
      </c>
      <c r="Y44" s="167">
        <v>0</v>
      </c>
      <c r="Z44" s="167">
        <v>41487</v>
      </c>
      <c r="AA44" s="167">
        <v>8416</v>
      </c>
      <c r="AB44" s="167">
        <v>290652</v>
      </c>
      <c r="AC44" s="167">
        <v>3617397</v>
      </c>
      <c r="AD44" s="167">
        <v>144066</v>
      </c>
      <c r="AE44" s="167">
        <v>256580</v>
      </c>
      <c r="AF44" s="167">
        <v>200485</v>
      </c>
      <c r="AG44" s="167">
        <v>0</v>
      </c>
      <c r="AH44" s="167">
        <v>42180</v>
      </c>
      <c r="AI44" s="167">
        <v>17200</v>
      </c>
      <c r="AJ44" s="167">
        <v>10860</v>
      </c>
      <c r="AK44" s="167">
        <v>8658</v>
      </c>
      <c r="AL44" s="167">
        <v>167</v>
      </c>
      <c r="AM44" s="167">
        <v>1728</v>
      </c>
      <c r="AN44" s="167">
        <v>55113</v>
      </c>
      <c r="AO44" s="167">
        <v>60497</v>
      </c>
      <c r="AP44" s="167">
        <v>39475</v>
      </c>
      <c r="AQ44" s="167">
        <v>260440</v>
      </c>
      <c r="AR44" s="167">
        <v>0</v>
      </c>
      <c r="AS44" s="167">
        <v>0</v>
      </c>
      <c r="AT44" s="167">
        <v>66694</v>
      </c>
      <c r="AU44" s="167">
        <v>20892</v>
      </c>
      <c r="AV44" s="167">
        <v>0</v>
      </c>
      <c r="AW44" s="167">
        <v>0</v>
      </c>
      <c r="AX44" s="167">
        <v>1185035</v>
      </c>
      <c r="AY44" s="167">
        <v>566049</v>
      </c>
      <c r="AZ44" s="167">
        <v>0</v>
      </c>
      <c r="BA44" s="167">
        <v>729</v>
      </c>
      <c r="BB44" s="167">
        <v>4079080</v>
      </c>
      <c r="BC44" s="167">
        <v>0</v>
      </c>
      <c r="BD44" s="167">
        <v>267457</v>
      </c>
      <c r="BE44" s="167">
        <v>0</v>
      </c>
      <c r="BF44" s="167">
        <v>0</v>
      </c>
      <c r="BG44" s="167">
        <v>4913315</v>
      </c>
      <c r="BH44" s="167">
        <v>9715747</v>
      </c>
      <c r="BI44" s="167">
        <v>130499</v>
      </c>
      <c r="BJ44" s="167">
        <v>299168</v>
      </c>
      <c r="BK44" s="167">
        <v>74548</v>
      </c>
      <c r="BL44" s="167">
        <v>3150</v>
      </c>
      <c r="BM44" s="167">
        <v>294569</v>
      </c>
      <c r="BN44" s="167">
        <v>292621</v>
      </c>
      <c r="BO44" s="167">
        <v>731703</v>
      </c>
      <c r="BP44" s="167">
        <v>0</v>
      </c>
      <c r="BQ44" s="167">
        <v>127924</v>
      </c>
      <c r="BR44" s="167">
        <v>52165</v>
      </c>
      <c r="BS44" s="167">
        <v>32935</v>
      </c>
      <c r="BT44" s="167">
        <v>26256</v>
      </c>
      <c r="BU44" s="167">
        <v>506</v>
      </c>
      <c r="BV44" s="167">
        <v>5239</v>
      </c>
      <c r="BW44" s="167">
        <v>278181</v>
      </c>
      <c r="BX44" s="167">
        <v>0</v>
      </c>
      <c r="BY44" s="167">
        <v>0</v>
      </c>
      <c r="BZ44" s="167">
        <v>34634</v>
      </c>
      <c r="CA44" s="167">
        <v>23902</v>
      </c>
      <c r="CB44" s="167">
        <v>0</v>
      </c>
      <c r="CC44" s="167">
        <v>1675</v>
      </c>
      <c r="CD44" s="167">
        <v>581393</v>
      </c>
      <c r="CE44" s="167">
        <v>38488</v>
      </c>
      <c r="CF44" s="167">
        <v>6003</v>
      </c>
      <c r="CG44" s="167">
        <v>992</v>
      </c>
      <c r="CH44" s="167">
        <v>3470</v>
      </c>
      <c r="CI44" s="167">
        <v>35</v>
      </c>
      <c r="CJ44" s="167">
        <v>110462</v>
      </c>
      <c r="CK44" s="167">
        <v>13869</v>
      </c>
      <c r="CL44" s="167">
        <v>0</v>
      </c>
      <c r="CM44" s="167">
        <v>3164387</v>
      </c>
      <c r="CN44" s="167">
        <v>12880134</v>
      </c>
      <c r="CO44" s="167">
        <v>541639</v>
      </c>
      <c r="CP44" s="167">
        <v>1355907</v>
      </c>
      <c r="CQ44" s="167">
        <v>3646196</v>
      </c>
      <c r="CR44" s="167">
        <v>0</v>
      </c>
      <c r="CS44" s="167">
        <v>0</v>
      </c>
      <c r="CT44" s="167">
        <v>0</v>
      </c>
      <c r="CU44" s="167">
        <v>0</v>
      </c>
      <c r="CV44" s="167">
        <v>0</v>
      </c>
      <c r="CW44" s="167">
        <v>522958</v>
      </c>
      <c r="CX44" s="167">
        <v>158625</v>
      </c>
      <c r="CY44" s="167">
        <v>100150</v>
      </c>
      <c r="CZ44" s="167">
        <v>79841</v>
      </c>
      <c r="DA44" s="167">
        <v>1538</v>
      </c>
      <c r="DB44" s="167">
        <v>15932</v>
      </c>
      <c r="DC44" s="167">
        <v>0</v>
      </c>
      <c r="DD44" s="167">
        <v>0</v>
      </c>
      <c r="DE44" s="167">
        <v>0</v>
      </c>
      <c r="DF44" s="167">
        <v>1045603</v>
      </c>
      <c r="DG44" s="167">
        <v>344707</v>
      </c>
      <c r="DH44" s="167">
        <v>0</v>
      </c>
      <c r="DI44" s="167">
        <v>10367</v>
      </c>
      <c r="DJ44" s="167">
        <v>7823463</v>
      </c>
      <c r="DK44" s="167">
        <v>10985</v>
      </c>
      <c r="DL44" s="167">
        <v>0</v>
      </c>
      <c r="DM44" s="167">
        <v>0</v>
      </c>
      <c r="DN44" s="167">
        <v>0</v>
      </c>
      <c r="DO44" s="167">
        <v>0</v>
      </c>
      <c r="DP44" s="167">
        <v>0</v>
      </c>
      <c r="DQ44" s="167">
        <v>0</v>
      </c>
      <c r="DR44" s="167">
        <v>0</v>
      </c>
      <c r="DS44" s="167">
        <v>0</v>
      </c>
      <c r="DT44" s="167">
        <v>0</v>
      </c>
      <c r="DU44" s="167">
        <v>41888</v>
      </c>
      <c r="DV44" s="167">
        <v>0</v>
      </c>
      <c r="DW44" s="167">
        <v>0</v>
      </c>
      <c r="DX44" s="167">
        <v>0</v>
      </c>
      <c r="DY44" s="167">
        <v>0</v>
      </c>
      <c r="DZ44" s="167">
        <v>637135</v>
      </c>
      <c r="EA44" s="167">
        <v>0</v>
      </c>
      <c r="EB44" s="167">
        <v>0</v>
      </c>
      <c r="EC44" s="167">
        <v>690008</v>
      </c>
      <c r="ED44" s="167">
        <v>21393605</v>
      </c>
    </row>
    <row r="45" spans="1:134" ht="13.8" x14ac:dyDescent="0.25">
      <c r="A45" s="164" t="s">
        <v>185</v>
      </c>
      <c r="B45" s="164"/>
      <c r="C45" s="152">
        <v>45838</v>
      </c>
      <c r="D45" s="167">
        <v>211012</v>
      </c>
      <c r="E45" s="167">
        <v>1302797</v>
      </c>
      <c r="F45" s="167">
        <v>0</v>
      </c>
      <c r="G45" s="167">
        <v>111400</v>
      </c>
      <c r="H45" s="167">
        <v>210683</v>
      </c>
      <c r="I45" s="167">
        <v>41939</v>
      </c>
      <c r="J45" s="167">
        <v>0</v>
      </c>
      <c r="K45" s="167">
        <v>0</v>
      </c>
      <c r="L45" s="167">
        <v>1100</v>
      </c>
      <c r="M45" s="167">
        <v>173861</v>
      </c>
      <c r="N45" s="167">
        <v>57365</v>
      </c>
      <c r="O45" s="167">
        <v>0</v>
      </c>
      <c r="P45" s="167">
        <v>0</v>
      </c>
      <c r="Q45" s="167">
        <v>0</v>
      </c>
      <c r="R45" s="167">
        <v>58066</v>
      </c>
      <c r="S45" s="167">
        <v>19601</v>
      </c>
      <c r="T45" s="167">
        <v>0</v>
      </c>
      <c r="U45" s="167">
        <v>487280</v>
      </c>
      <c r="V45" s="167">
        <v>0</v>
      </c>
      <c r="W45" s="167">
        <v>18297</v>
      </c>
      <c r="X45" s="167">
        <v>0</v>
      </c>
      <c r="Y45" s="167">
        <v>80872</v>
      </c>
      <c r="Z45" s="167">
        <v>116861</v>
      </c>
      <c r="AA45" s="167">
        <v>3284</v>
      </c>
      <c r="AB45" s="167">
        <v>121903</v>
      </c>
      <c r="AC45" s="167">
        <v>3016321</v>
      </c>
      <c r="AD45" s="167">
        <v>0</v>
      </c>
      <c r="AE45" s="167">
        <v>0</v>
      </c>
      <c r="AF45" s="167">
        <v>363797</v>
      </c>
      <c r="AG45" s="167">
        <v>0</v>
      </c>
      <c r="AH45" s="167">
        <v>26772</v>
      </c>
      <c r="AI45" s="167">
        <v>50631</v>
      </c>
      <c r="AJ45" s="167">
        <v>10079</v>
      </c>
      <c r="AK45" s="167">
        <v>0</v>
      </c>
      <c r="AL45" s="167">
        <v>0</v>
      </c>
      <c r="AM45" s="167">
        <v>0</v>
      </c>
      <c r="AN45" s="167">
        <v>0</v>
      </c>
      <c r="AO45" s="167">
        <v>37953</v>
      </c>
      <c r="AP45" s="167">
        <v>45914</v>
      </c>
      <c r="AQ45" s="167">
        <v>368493</v>
      </c>
      <c r="AR45" s="167">
        <v>0</v>
      </c>
      <c r="AS45" s="167">
        <v>0</v>
      </c>
      <c r="AT45" s="167">
        <v>60420</v>
      </c>
      <c r="AU45" s="167">
        <v>69183</v>
      </c>
      <c r="AV45" s="167">
        <v>0</v>
      </c>
      <c r="AW45" s="167">
        <v>0</v>
      </c>
      <c r="AX45" s="167">
        <v>1033242</v>
      </c>
      <c r="AY45" s="167">
        <v>383862</v>
      </c>
      <c r="AZ45" s="167">
        <v>0</v>
      </c>
      <c r="BA45" s="167">
        <v>0</v>
      </c>
      <c r="BB45" s="167">
        <v>198435</v>
      </c>
      <c r="BC45" s="167">
        <v>28329</v>
      </c>
      <c r="BD45" s="167">
        <v>120385</v>
      </c>
      <c r="BE45" s="167">
        <v>72381</v>
      </c>
      <c r="BF45" s="167">
        <v>117313</v>
      </c>
      <c r="BG45" s="167">
        <v>920705</v>
      </c>
      <c r="BH45" s="167">
        <v>4970268</v>
      </c>
      <c r="BI45" s="167">
        <v>0</v>
      </c>
      <c r="BJ45" s="167">
        <v>0</v>
      </c>
      <c r="BK45" s="167">
        <v>0</v>
      </c>
      <c r="BL45" s="167">
        <v>0</v>
      </c>
      <c r="BM45" s="167">
        <v>2957597</v>
      </c>
      <c r="BN45" s="167">
        <v>0</v>
      </c>
      <c r="BO45" s="167">
        <v>0</v>
      </c>
      <c r="BP45" s="167">
        <v>0</v>
      </c>
      <c r="BQ45" s="167">
        <v>217648</v>
      </c>
      <c r="BR45" s="167">
        <v>411621</v>
      </c>
      <c r="BS45" s="167">
        <v>81937</v>
      </c>
      <c r="BT45" s="167">
        <v>20049</v>
      </c>
      <c r="BU45" s="167">
        <v>0</v>
      </c>
      <c r="BV45" s="167">
        <v>0</v>
      </c>
      <c r="BW45" s="167">
        <v>114109</v>
      </c>
      <c r="BX45" s="167">
        <v>0</v>
      </c>
      <c r="BY45" s="167">
        <v>0</v>
      </c>
      <c r="BZ45" s="167">
        <v>0</v>
      </c>
      <c r="CA45" s="167">
        <v>2323211</v>
      </c>
      <c r="CB45" s="167">
        <v>0</v>
      </c>
      <c r="CC45" s="167">
        <v>4584</v>
      </c>
      <c r="CD45" s="167">
        <v>271310</v>
      </c>
      <c r="CE45" s="167">
        <v>42071</v>
      </c>
      <c r="CF45" s="167">
        <v>0</v>
      </c>
      <c r="CG45" s="167">
        <v>0</v>
      </c>
      <c r="CH45" s="167">
        <v>0</v>
      </c>
      <c r="CI45" s="167">
        <v>0</v>
      </c>
      <c r="CJ45" s="167">
        <v>84503</v>
      </c>
      <c r="CK45" s="167">
        <v>0</v>
      </c>
      <c r="CL45" s="167">
        <v>0</v>
      </c>
      <c r="CM45" s="167">
        <v>6528640</v>
      </c>
      <c r="CN45" s="167">
        <v>11498908</v>
      </c>
      <c r="CO45" s="167">
        <v>736779</v>
      </c>
      <c r="CP45" s="167">
        <v>49818</v>
      </c>
      <c r="CQ45" s="167">
        <v>272504</v>
      </c>
      <c r="CR45" s="167">
        <v>0</v>
      </c>
      <c r="CS45" s="167">
        <v>0</v>
      </c>
      <c r="CT45" s="167">
        <v>0</v>
      </c>
      <c r="CU45" s="167">
        <v>6881302</v>
      </c>
      <c r="CV45" s="167">
        <v>0</v>
      </c>
      <c r="CW45" s="167">
        <v>584329</v>
      </c>
      <c r="CX45" s="167">
        <v>1105099</v>
      </c>
      <c r="CY45" s="167">
        <v>219981</v>
      </c>
      <c r="CZ45" s="167">
        <v>0</v>
      </c>
      <c r="DA45" s="167">
        <v>9222</v>
      </c>
      <c r="DB45" s="167">
        <v>15315</v>
      </c>
      <c r="DC45" s="167">
        <v>0</v>
      </c>
      <c r="DD45" s="167">
        <v>0</v>
      </c>
      <c r="DE45" s="167">
        <v>0</v>
      </c>
      <c r="DF45" s="167">
        <v>804466</v>
      </c>
      <c r="DG45" s="167">
        <v>0</v>
      </c>
      <c r="DH45" s="167">
        <v>0</v>
      </c>
      <c r="DI45" s="167">
        <v>0</v>
      </c>
      <c r="DJ45" s="167">
        <v>10678815</v>
      </c>
      <c r="DK45" s="167">
        <v>0</v>
      </c>
      <c r="DL45" s="167">
        <v>0</v>
      </c>
      <c r="DM45" s="167">
        <v>0</v>
      </c>
      <c r="DN45" s="167">
        <v>0</v>
      </c>
      <c r="DO45" s="167">
        <v>0</v>
      </c>
      <c r="DP45" s="167">
        <v>0</v>
      </c>
      <c r="DQ45" s="167">
        <v>0</v>
      </c>
      <c r="DR45" s="167">
        <v>152801</v>
      </c>
      <c r="DS45" s="167">
        <v>0</v>
      </c>
      <c r="DT45" s="167">
        <v>0</v>
      </c>
      <c r="DU45" s="167">
        <v>0</v>
      </c>
      <c r="DV45" s="167">
        <v>0</v>
      </c>
      <c r="DW45" s="167">
        <v>0</v>
      </c>
      <c r="DX45" s="167">
        <v>0</v>
      </c>
      <c r="DY45" s="167">
        <v>0</v>
      </c>
      <c r="DZ45" s="167">
        <v>471101</v>
      </c>
      <c r="EA45" s="167">
        <v>0</v>
      </c>
      <c r="EB45" s="167">
        <v>0</v>
      </c>
      <c r="EC45" s="167">
        <v>623902</v>
      </c>
      <c r="ED45" s="167">
        <v>22801625</v>
      </c>
    </row>
    <row r="46" spans="1:134" ht="13.8" x14ac:dyDescent="0.25">
      <c r="A46" s="164" t="s">
        <v>186</v>
      </c>
      <c r="B46" s="164"/>
      <c r="C46" s="152">
        <v>45838</v>
      </c>
      <c r="D46" s="167">
        <v>174189</v>
      </c>
      <c r="E46" s="167">
        <v>1425938</v>
      </c>
      <c r="F46" s="167">
        <v>0</v>
      </c>
      <c r="G46" s="167">
        <v>117489</v>
      </c>
      <c r="H46" s="167">
        <v>231789</v>
      </c>
      <c r="I46" s="167">
        <v>25576</v>
      </c>
      <c r="J46" s="167">
        <v>2762</v>
      </c>
      <c r="K46" s="167">
        <v>7662</v>
      </c>
      <c r="L46" s="167">
        <v>54162</v>
      </c>
      <c r="M46" s="167">
        <v>95035</v>
      </c>
      <c r="N46" s="167">
        <v>90364</v>
      </c>
      <c r="O46" s="167">
        <v>0</v>
      </c>
      <c r="P46" s="167">
        <v>0</v>
      </c>
      <c r="Q46" s="167">
        <v>0</v>
      </c>
      <c r="R46" s="167">
        <v>236659</v>
      </c>
      <c r="S46" s="167">
        <v>27306</v>
      </c>
      <c r="T46" s="167">
        <v>4660</v>
      </c>
      <c r="U46" s="167">
        <v>119371</v>
      </c>
      <c r="V46" s="167">
        <v>0</v>
      </c>
      <c r="W46" s="167">
        <v>2015</v>
      </c>
      <c r="X46" s="167">
        <v>0</v>
      </c>
      <c r="Y46" s="167">
        <v>123499</v>
      </c>
      <c r="Z46" s="167">
        <v>265094</v>
      </c>
      <c r="AA46" s="167">
        <v>19671</v>
      </c>
      <c r="AB46" s="167">
        <v>30492</v>
      </c>
      <c r="AC46" s="167">
        <v>3053733</v>
      </c>
      <c r="AD46" s="167">
        <v>97240</v>
      </c>
      <c r="AE46" s="167">
        <v>312162</v>
      </c>
      <c r="AF46" s="167">
        <v>279537</v>
      </c>
      <c r="AG46" s="167">
        <v>0</v>
      </c>
      <c r="AH46" s="167">
        <v>50881</v>
      </c>
      <c r="AI46" s="167">
        <v>102568</v>
      </c>
      <c r="AJ46" s="167">
        <v>12986</v>
      </c>
      <c r="AK46" s="167">
        <v>1097</v>
      </c>
      <c r="AL46" s="167">
        <v>0</v>
      </c>
      <c r="AM46" s="167">
        <v>0</v>
      </c>
      <c r="AN46" s="167">
        <v>19606</v>
      </c>
      <c r="AO46" s="167">
        <v>39805</v>
      </c>
      <c r="AP46" s="167">
        <v>2298</v>
      </c>
      <c r="AQ46" s="167">
        <v>244640</v>
      </c>
      <c r="AR46" s="167">
        <v>0</v>
      </c>
      <c r="AS46" s="167">
        <v>9922</v>
      </c>
      <c r="AT46" s="167">
        <v>0</v>
      </c>
      <c r="AU46" s="167">
        <v>370366</v>
      </c>
      <c r="AV46" s="167">
        <v>0</v>
      </c>
      <c r="AW46" s="167">
        <v>0</v>
      </c>
      <c r="AX46" s="167">
        <v>1543108</v>
      </c>
      <c r="AY46" s="167">
        <v>457293</v>
      </c>
      <c r="AZ46" s="167">
        <v>0</v>
      </c>
      <c r="BA46" s="167">
        <v>13090</v>
      </c>
      <c r="BB46" s="167">
        <v>27675</v>
      </c>
      <c r="BC46" s="167">
        <v>90554</v>
      </c>
      <c r="BD46" s="167">
        <v>33213</v>
      </c>
      <c r="BE46" s="167">
        <v>108043</v>
      </c>
      <c r="BF46" s="167">
        <v>0</v>
      </c>
      <c r="BG46" s="167">
        <v>729868</v>
      </c>
      <c r="BH46" s="167">
        <v>5326709</v>
      </c>
      <c r="BI46" s="167">
        <v>185421</v>
      </c>
      <c r="BJ46" s="167">
        <v>0</v>
      </c>
      <c r="BK46" s="167">
        <v>0</v>
      </c>
      <c r="BL46" s="167">
        <v>0</v>
      </c>
      <c r="BM46" s="167">
        <v>0</v>
      </c>
      <c r="BN46" s="167">
        <v>0</v>
      </c>
      <c r="BO46" s="167">
        <v>393951</v>
      </c>
      <c r="BP46" s="167">
        <v>0</v>
      </c>
      <c r="BQ46" s="167">
        <v>42829</v>
      </c>
      <c r="BR46" s="167">
        <v>86622</v>
      </c>
      <c r="BS46" s="167">
        <v>11182</v>
      </c>
      <c r="BT46" s="167">
        <v>911</v>
      </c>
      <c r="BU46" s="167">
        <v>0</v>
      </c>
      <c r="BV46" s="167">
        <v>0</v>
      </c>
      <c r="BW46" s="167">
        <v>263701</v>
      </c>
      <c r="BX46" s="167">
        <v>0</v>
      </c>
      <c r="BY46" s="167">
        <v>0</v>
      </c>
      <c r="BZ46" s="167">
        <v>27859</v>
      </c>
      <c r="CA46" s="167">
        <v>75847</v>
      </c>
      <c r="CB46" s="167">
        <v>0</v>
      </c>
      <c r="CC46" s="167">
        <v>0</v>
      </c>
      <c r="CD46" s="167">
        <v>264806</v>
      </c>
      <c r="CE46" s="167">
        <v>0</v>
      </c>
      <c r="CF46" s="167">
        <v>0</v>
      </c>
      <c r="CG46" s="167">
        <v>0</v>
      </c>
      <c r="CH46" s="167">
        <v>0</v>
      </c>
      <c r="CI46" s="167">
        <v>0</v>
      </c>
      <c r="CJ46" s="167">
        <v>12981</v>
      </c>
      <c r="CK46" s="167">
        <v>0</v>
      </c>
      <c r="CL46" s="167">
        <v>0</v>
      </c>
      <c r="CM46" s="167">
        <v>1366110</v>
      </c>
      <c r="CN46" s="167">
        <v>6692819</v>
      </c>
      <c r="CO46" s="167">
        <v>309120</v>
      </c>
      <c r="CP46" s="167">
        <v>677923</v>
      </c>
      <c r="CQ46" s="167">
        <v>16688848</v>
      </c>
      <c r="CR46" s="167">
        <v>0</v>
      </c>
      <c r="CS46" s="167">
        <v>0</v>
      </c>
      <c r="CT46" s="167">
        <v>0</v>
      </c>
      <c r="CU46" s="167">
        <v>0</v>
      </c>
      <c r="CV46" s="167">
        <v>0</v>
      </c>
      <c r="CW46" s="167">
        <v>1296435</v>
      </c>
      <c r="CX46" s="167">
        <v>2547330</v>
      </c>
      <c r="CY46" s="167">
        <v>273163</v>
      </c>
      <c r="CZ46" s="167">
        <v>30940</v>
      </c>
      <c r="DA46" s="167">
        <v>0</v>
      </c>
      <c r="DB46" s="167">
        <v>0</v>
      </c>
      <c r="DC46" s="167">
        <v>0</v>
      </c>
      <c r="DD46" s="167">
        <v>0</v>
      </c>
      <c r="DE46" s="167">
        <v>0</v>
      </c>
      <c r="DF46" s="167">
        <v>0</v>
      </c>
      <c r="DG46" s="167">
        <v>51442</v>
      </c>
      <c r="DH46" s="167">
        <v>0</v>
      </c>
      <c r="DI46" s="167">
        <v>0</v>
      </c>
      <c r="DJ46" s="167">
        <v>21875201</v>
      </c>
      <c r="DK46" s="167">
        <v>0</v>
      </c>
      <c r="DL46" s="167">
        <v>0</v>
      </c>
      <c r="DM46" s="167">
        <v>0</v>
      </c>
      <c r="DN46" s="167">
        <v>0</v>
      </c>
      <c r="DO46" s="167">
        <v>0</v>
      </c>
      <c r="DP46" s="167">
        <v>0</v>
      </c>
      <c r="DQ46" s="167">
        <v>0</v>
      </c>
      <c r="DR46" s="167">
        <v>3024</v>
      </c>
      <c r="DS46" s="167">
        <v>0</v>
      </c>
      <c r="DT46" s="167">
        <v>0</v>
      </c>
      <c r="DU46" s="167">
        <v>0</v>
      </c>
      <c r="DV46" s="167">
        <v>0</v>
      </c>
      <c r="DW46" s="167">
        <v>0</v>
      </c>
      <c r="DX46" s="167">
        <v>0</v>
      </c>
      <c r="DY46" s="167">
        <v>15000</v>
      </c>
      <c r="DZ46" s="167">
        <v>579143</v>
      </c>
      <c r="EA46" s="167">
        <v>0</v>
      </c>
      <c r="EB46" s="167">
        <v>0</v>
      </c>
      <c r="EC46" s="167">
        <v>597167</v>
      </c>
      <c r="ED46" s="167">
        <v>29165187</v>
      </c>
    </row>
    <row r="47" spans="1:134" ht="13.8" x14ac:dyDescent="0.25">
      <c r="A47" s="164" t="s">
        <v>187</v>
      </c>
      <c r="B47" s="164"/>
      <c r="C47" s="152">
        <v>45838</v>
      </c>
      <c r="D47" s="167">
        <v>127734</v>
      </c>
      <c r="E47" s="167">
        <v>100688</v>
      </c>
      <c r="F47" s="167">
        <v>0</v>
      </c>
      <c r="G47" s="167">
        <v>16552</v>
      </c>
      <c r="H47" s="167">
        <v>47371</v>
      </c>
      <c r="I47" s="167">
        <v>3398</v>
      </c>
      <c r="J47" s="167">
        <v>2265</v>
      </c>
      <c r="K47" s="167">
        <v>205</v>
      </c>
      <c r="L47" s="167">
        <v>0</v>
      </c>
      <c r="M47" s="167">
        <v>2986</v>
      </c>
      <c r="N47" s="167">
        <v>9672</v>
      </c>
      <c r="O47" s="167">
        <v>0</v>
      </c>
      <c r="P47" s="167">
        <v>0</v>
      </c>
      <c r="Q47" s="167">
        <v>0</v>
      </c>
      <c r="R47" s="167">
        <v>0</v>
      </c>
      <c r="S47" s="167">
        <v>0</v>
      </c>
      <c r="T47" s="167">
        <v>0</v>
      </c>
      <c r="U47" s="167">
        <v>0</v>
      </c>
      <c r="V47" s="167">
        <v>0</v>
      </c>
      <c r="W47" s="167">
        <v>0</v>
      </c>
      <c r="X47" s="167">
        <v>0</v>
      </c>
      <c r="Y47" s="167">
        <v>22030</v>
      </c>
      <c r="Z47" s="167">
        <v>132487</v>
      </c>
      <c r="AA47" s="167">
        <v>0</v>
      </c>
      <c r="AB47" s="167">
        <v>630080</v>
      </c>
      <c r="AC47" s="167">
        <v>1095468</v>
      </c>
      <c r="AD47" s="167">
        <v>98226</v>
      </c>
      <c r="AE47" s="167">
        <v>170443</v>
      </c>
      <c r="AF47" s="167">
        <v>90294</v>
      </c>
      <c r="AG47" s="167">
        <v>0</v>
      </c>
      <c r="AH47" s="167">
        <v>26011</v>
      </c>
      <c r="AI47" s="167">
        <v>74444</v>
      </c>
      <c r="AJ47" s="167">
        <v>5341</v>
      </c>
      <c r="AK47" s="167">
        <v>3560</v>
      </c>
      <c r="AL47" s="167">
        <v>322</v>
      </c>
      <c r="AM47" s="167">
        <v>0</v>
      </c>
      <c r="AN47" s="167">
        <v>8017</v>
      </c>
      <c r="AO47" s="167">
        <v>53311</v>
      </c>
      <c r="AP47" s="167">
        <v>0</v>
      </c>
      <c r="AQ47" s="167">
        <v>90990</v>
      </c>
      <c r="AR47" s="167">
        <v>0</v>
      </c>
      <c r="AS47" s="167">
        <v>0</v>
      </c>
      <c r="AT47" s="167">
        <v>0</v>
      </c>
      <c r="AU47" s="167">
        <v>0</v>
      </c>
      <c r="AV47" s="167">
        <v>0</v>
      </c>
      <c r="AW47" s="167">
        <v>35526</v>
      </c>
      <c r="AX47" s="167">
        <v>656485</v>
      </c>
      <c r="AY47" s="167">
        <v>204532</v>
      </c>
      <c r="AZ47" s="167">
        <v>0</v>
      </c>
      <c r="BA47" s="167">
        <v>0</v>
      </c>
      <c r="BB47" s="167">
        <v>0</v>
      </c>
      <c r="BC47" s="167">
        <v>0</v>
      </c>
      <c r="BD47" s="167">
        <v>30951</v>
      </c>
      <c r="BE47" s="167">
        <v>88097</v>
      </c>
      <c r="BF47" s="167">
        <v>210</v>
      </c>
      <c r="BG47" s="167">
        <v>323790</v>
      </c>
      <c r="BH47" s="167">
        <v>2075743</v>
      </c>
      <c r="BI47" s="167">
        <v>95402</v>
      </c>
      <c r="BJ47" s="167">
        <v>0</v>
      </c>
      <c r="BK47" s="167">
        <v>0</v>
      </c>
      <c r="BL47" s="167">
        <v>0</v>
      </c>
      <c r="BM47" s="167">
        <v>0</v>
      </c>
      <c r="BN47" s="167">
        <v>46454</v>
      </c>
      <c r="BO47" s="167">
        <v>364520</v>
      </c>
      <c r="BP47" s="167">
        <v>0</v>
      </c>
      <c r="BQ47" s="167">
        <v>36693</v>
      </c>
      <c r="BR47" s="167">
        <v>105015</v>
      </c>
      <c r="BS47" s="167">
        <v>7534</v>
      </c>
      <c r="BT47" s="167">
        <v>5021</v>
      </c>
      <c r="BU47" s="167">
        <v>454</v>
      </c>
      <c r="BV47" s="167">
        <v>0</v>
      </c>
      <c r="BW47" s="167">
        <v>141582</v>
      </c>
      <c r="BX47" s="167">
        <v>0</v>
      </c>
      <c r="BY47" s="167">
        <v>0</v>
      </c>
      <c r="BZ47" s="167">
        <v>34002</v>
      </c>
      <c r="CA47" s="167">
        <v>0</v>
      </c>
      <c r="CB47" s="167">
        <v>0</v>
      </c>
      <c r="CC47" s="167">
        <v>0</v>
      </c>
      <c r="CD47" s="167">
        <v>247105</v>
      </c>
      <c r="CE47" s="167">
        <v>0</v>
      </c>
      <c r="CF47" s="167">
        <v>0</v>
      </c>
      <c r="CG47" s="167">
        <v>0</v>
      </c>
      <c r="CH47" s="167">
        <v>0</v>
      </c>
      <c r="CI47" s="167">
        <v>0</v>
      </c>
      <c r="CJ47" s="167">
        <v>0</v>
      </c>
      <c r="CK47" s="167">
        <v>0</v>
      </c>
      <c r="CL47" s="167">
        <v>0</v>
      </c>
      <c r="CM47" s="167">
        <v>1083782</v>
      </c>
      <c r="CN47" s="167">
        <v>3159525</v>
      </c>
      <c r="CO47" s="167">
        <v>702037</v>
      </c>
      <c r="CP47" s="167">
        <v>386642</v>
      </c>
      <c r="CQ47" s="167">
        <v>24317</v>
      </c>
      <c r="CR47" s="167">
        <v>0</v>
      </c>
      <c r="CS47" s="167">
        <v>0</v>
      </c>
      <c r="CT47" s="167">
        <v>0</v>
      </c>
      <c r="CU47" s="167">
        <v>693707</v>
      </c>
      <c r="CV47" s="167">
        <v>1442852</v>
      </c>
      <c r="CW47" s="167">
        <v>235469</v>
      </c>
      <c r="CX47" s="167">
        <v>673908</v>
      </c>
      <c r="CY47" s="167">
        <v>48347</v>
      </c>
      <c r="CZ47" s="167">
        <v>32223</v>
      </c>
      <c r="DA47" s="167">
        <v>2915</v>
      </c>
      <c r="DB47" s="167">
        <v>0</v>
      </c>
      <c r="DC47" s="167">
        <v>0</v>
      </c>
      <c r="DD47" s="167">
        <v>988566</v>
      </c>
      <c r="DE47" s="167">
        <v>0</v>
      </c>
      <c r="DF47" s="167">
        <v>0</v>
      </c>
      <c r="DG47" s="167">
        <v>0</v>
      </c>
      <c r="DH47" s="167">
        <v>0</v>
      </c>
      <c r="DI47" s="167">
        <v>774611</v>
      </c>
      <c r="DJ47" s="167">
        <v>6005594</v>
      </c>
      <c r="DK47" s="167">
        <v>0</v>
      </c>
      <c r="DL47" s="167">
        <v>0</v>
      </c>
      <c r="DM47" s="167">
        <v>0</v>
      </c>
      <c r="DN47" s="167">
        <v>0</v>
      </c>
      <c r="DO47" s="167">
        <v>0</v>
      </c>
      <c r="DP47" s="167">
        <v>0</v>
      </c>
      <c r="DQ47" s="167">
        <v>0</v>
      </c>
      <c r="DR47" s="167">
        <v>0</v>
      </c>
      <c r="DS47" s="167">
        <v>0</v>
      </c>
      <c r="DT47" s="167">
        <v>0</v>
      </c>
      <c r="DU47" s="167">
        <v>0</v>
      </c>
      <c r="DV47" s="167">
        <v>0</v>
      </c>
      <c r="DW47" s="167">
        <v>0</v>
      </c>
      <c r="DX47" s="167">
        <v>0</v>
      </c>
      <c r="DY47" s="167">
        <v>0</v>
      </c>
      <c r="DZ47" s="167">
        <v>522911</v>
      </c>
      <c r="EA47" s="167">
        <v>0</v>
      </c>
      <c r="EB47" s="167">
        <v>0</v>
      </c>
      <c r="EC47" s="167">
        <v>522911</v>
      </c>
      <c r="ED47" s="167">
        <v>9688030</v>
      </c>
    </row>
    <row r="48" spans="1:134" ht="13.8" x14ac:dyDescent="0.25">
      <c r="A48" s="164" t="s">
        <v>188</v>
      </c>
      <c r="B48" s="164"/>
      <c r="C48" s="152">
        <v>45838</v>
      </c>
      <c r="D48" s="167">
        <v>153979</v>
      </c>
      <c r="E48" s="167">
        <v>2044095</v>
      </c>
      <c r="F48" s="167">
        <v>0</v>
      </c>
      <c r="G48" s="167">
        <v>146057</v>
      </c>
      <c r="H48" s="167">
        <v>170301</v>
      </c>
      <c r="I48" s="167">
        <v>44165</v>
      </c>
      <c r="J48" s="167">
        <v>26631</v>
      </c>
      <c r="K48" s="167">
        <v>0</v>
      </c>
      <c r="L48" s="167">
        <v>109235</v>
      </c>
      <c r="M48" s="167">
        <v>136919</v>
      </c>
      <c r="N48" s="167">
        <v>41594</v>
      </c>
      <c r="O48" s="167">
        <v>15645</v>
      </c>
      <c r="P48" s="167">
        <v>0</v>
      </c>
      <c r="Q48" s="167">
        <v>0</v>
      </c>
      <c r="R48" s="167">
        <v>42173</v>
      </c>
      <c r="S48" s="167">
        <v>0</v>
      </c>
      <c r="T48" s="167">
        <v>0</v>
      </c>
      <c r="U48" s="167">
        <v>343274</v>
      </c>
      <c r="V48" s="167">
        <v>0</v>
      </c>
      <c r="W48" s="167">
        <v>38356</v>
      </c>
      <c r="X48" s="167">
        <v>115055</v>
      </c>
      <c r="Y48" s="167">
        <v>32866</v>
      </c>
      <c r="Z48" s="167">
        <v>23548</v>
      </c>
      <c r="AA48" s="167">
        <v>60052</v>
      </c>
      <c r="AB48" s="167">
        <v>0</v>
      </c>
      <c r="AC48" s="167">
        <v>3543945</v>
      </c>
      <c r="AD48" s="167">
        <v>0</v>
      </c>
      <c r="AE48" s="167">
        <v>76267</v>
      </c>
      <c r="AF48" s="167">
        <v>131428</v>
      </c>
      <c r="AG48" s="167">
        <v>0</v>
      </c>
      <c r="AH48" s="167">
        <v>17799</v>
      </c>
      <c r="AI48" s="167">
        <v>33446</v>
      </c>
      <c r="AJ48" s="167">
        <v>7018</v>
      </c>
      <c r="AK48" s="167">
        <v>0</v>
      </c>
      <c r="AL48" s="167">
        <v>0</v>
      </c>
      <c r="AM48" s="167">
        <v>0</v>
      </c>
      <c r="AN48" s="167">
        <v>0</v>
      </c>
      <c r="AO48" s="167">
        <v>0</v>
      </c>
      <c r="AP48" s="167">
        <v>45776</v>
      </c>
      <c r="AQ48" s="167">
        <v>331206</v>
      </c>
      <c r="AR48" s="167">
        <v>0</v>
      </c>
      <c r="AS48" s="167">
        <v>863</v>
      </c>
      <c r="AT48" s="167">
        <v>1874</v>
      </c>
      <c r="AU48" s="167">
        <v>49847</v>
      </c>
      <c r="AV48" s="167">
        <v>0</v>
      </c>
      <c r="AW48" s="167">
        <v>0</v>
      </c>
      <c r="AX48" s="167">
        <v>695524</v>
      </c>
      <c r="AY48" s="167">
        <v>1003222</v>
      </c>
      <c r="AZ48" s="167">
        <v>0</v>
      </c>
      <c r="BA48" s="167">
        <v>0</v>
      </c>
      <c r="BB48" s="167">
        <v>65479</v>
      </c>
      <c r="BC48" s="167">
        <v>0</v>
      </c>
      <c r="BD48" s="167">
        <v>138298</v>
      </c>
      <c r="BE48" s="167">
        <v>516047</v>
      </c>
      <c r="BF48" s="167">
        <v>0</v>
      </c>
      <c r="BG48" s="167">
        <v>1723046</v>
      </c>
      <c r="BH48" s="167">
        <v>5962515</v>
      </c>
      <c r="BI48" s="167">
        <v>74285</v>
      </c>
      <c r="BJ48" s="167">
        <v>0</v>
      </c>
      <c r="BK48" s="167">
        <v>0</v>
      </c>
      <c r="BL48" s="167">
        <v>155410</v>
      </c>
      <c r="BM48" s="167">
        <v>0</v>
      </c>
      <c r="BN48" s="167">
        <v>10836192</v>
      </c>
      <c r="BO48" s="167">
        <v>144133</v>
      </c>
      <c r="BP48" s="167">
        <v>0</v>
      </c>
      <c r="BQ48" s="167">
        <v>756149</v>
      </c>
      <c r="BR48" s="167">
        <v>1071337</v>
      </c>
      <c r="BS48" s="167">
        <v>299000</v>
      </c>
      <c r="BT48" s="167">
        <v>27720</v>
      </c>
      <c r="BU48" s="167">
        <v>0</v>
      </c>
      <c r="BV48" s="167">
        <v>158539</v>
      </c>
      <c r="BW48" s="167">
        <v>0</v>
      </c>
      <c r="BX48" s="167">
        <v>0</v>
      </c>
      <c r="BY48" s="167">
        <v>0</v>
      </c>
      <c r="BZ48" s="167">
        <v>13895</v>
      </c>
      <c r="CA48" s="167">
        <v>65974</v>
      </c>
      <c r="CB48" s="167">
        <v>383760</v>
      </c>
      <c r="CC48" s="167">
        <v>15330</v>
      </c>
      <c r="CD48" s="167">
        <v>177031</v>
      </c>
      <c r="CE48" s="167">
        <v>0</v>
      </c>
      <c r="CF48" s="167">
        <v>0</v>
      </c>
      <c r="CG48" s="167">
        <v>0</v>
      </c>
      <c r="CH48" s="167">
        <v>0</v>
      </c>
      <c r="CI48" s="167">
        <v>0</v>
      </c>
      <c r="CJ48" s="167">
        <v>294352</v>
      </c>
      <c r="CK48" s="167">
        <v>29556</v>
      </c>
      <c r="CL48" s="167">
        <v>0</v>
      </c>
      <c r="CM48" s="167">
        <v>14502663</v>
      </c>
      <c r="CN48" s="167">
        <v>20465178</v>
      </c>
      <c r="CO48" s="167">
        <v>187706</v>
      </c>
      <c r="CP48" s="167">
        <v>12678</v>
      </c>
      <c r="CQ48" s="167">
        <v>0</v>
      </c>
      <c r="CR48" s="167">
        <v>0</v>
      </c>
      <c r="CS48" s="167">
        <v>92816</v>
      </c>
      <c r="CT48" s="167">
        <v>0</v>
      </c>
      <c r="CU48" s="167">
        <v>0</v>
      </c>
      <c r="CV48" s="167">
        <v>0</v>
      </c>
      <c r="CW48" s="167">
        <v>13134</v>
      </c>
      <c r="CX48" s="167">
        <v>14946</v>
      </c>
      <c r="CY48" s="167">
        <v>4353</v>
      </c>
      <c r="CZ48" s="167">
        <v>0</v>
      </c>
      <c r="DA48" s="167">
        <v>0</v>
      </c>
      <c r="DB48" s="167">
        <v>0</v>
      </c>
      <c r="DC48" s="167">
        <v>0</v>
      </c>
      <c r="DD48" s="167">
        <v>0</v>
      </c>
      <c r="DE48" s="167">
        <v>0</v>
      </c>
      <c r="DF48" s="167">
        <v>0</v>
      </c>
      <c r="DG48" s="167">
        <v>0</v>
      </c>
      <c r="DH48" s="167">
        <v>0</v>
      </c>
      <c r="DI48" s="167">
        <v>0</v>
      </c>
      <c r="DJ48" s="167">
        <v>325633</v>
      </c>
      <c r="DK48" s="167">
        <v>1001</v>
      </c>
      <c r="DL48" s="167">
        <v>19789</v>
      </c>
      <c r="DM48" s="167">
        <v>83</v>
      </c>
      <c r="DN48" s="167">
        <v>0</v>
      </c>
      <c r="DO48" s="167">
        <v>0</v>
      </c>
      <c r="DP48" s="167">
        <v>0</v>
      </c>
      <c r="DQ48" s="167">
        <v>0</v>
      </c>
      <c r="DR48" s="167">
        <v>36499</v>
      </c>
      <c r="DS48" s="167">
        <v>0</v>
      </c>
      <c r="DT48" s="167">
        <v>0</v>
      </c>
      <c r="DU48" s="167">
        <v>0</v>
      </c>
      <c r="DV48" s="167">
        <v>0</v>
      </c>
      <c r="DW48" s="167">
        <v>0</v>
      </c>
      <c r="DX48" s="167">
        <v>0</v>
      </c>
      <c r="DY48" s="167">
        <v>24000</v>
      </c>
      <c r="DZ48" s="167">
        <v>188177</v>
      </c>
      <c r="EA48" s="167">
        <v>2600</v>
      </c>
      <c r="EB48" s="167">
        <v>0</v>
      </c>
      <c r="EC48" s="167">
        <v>272149</v>
      </c>
      <c r="ED48" s="167">
        <v>21062960</v>
      </c>
    </row>
    <row r="51" spans="1:134" ht="13.8" x14ac:dyDescent="0.25">
      <c r="A51" s="164" t="s">
        <v>189</v>
      </c>
      <c r="B51" s="164"/>
      <c r="C51" s="152">
        <v>45657</v>
      </c>
      <c r="D51" s="167">
        <v>86466</v>
      </c>
      <c r="E51" s="167">
        <v>368183</v>
      </c>
      <c r="F51" s="167">
        <v>0</v>
      </c>
      <c r="G51" s="167">
        <v>0</v>
      </c>
      <c r="H51" s="167">
        <v>674522</v>
      </c>
      <c r="I51" s="167">
        <v>0</v>
      </c>
      <c r="J51" s="167">
        <v>0</v>
      </c>
      <c r="K51" s="167">
        <v>0</v>
      </c>
      <c r="L51" s="167">
        <v>13586</v>
      </c>
      <c r="M51" s="167">
        <v>84372</v>
      </c>
      <c r="N51" s="167">
        <v>81091</v>
      </c>
      <c r="O51" s="167">
        <v>0</v>
      </c>
      <c r="P51" s="167">
        <v>0</v>
      </c>
      <c r="Q51" s="167">
        <v>0</v>
      </c>
      <c r="R51" s="167">
        <v>0</v>
      </c>
      <c r="S51" s="167">
        <v>0</v>
      </c>
      <c r="T51" s="167">
        <v>0</v>
      </c>
      <c r="U51" s="167">
        <v>1239575</v>
      </c>
      <c r="V51" s="167">
        <v>0</v>
      </c>
      <c r="W51" s="167">
        <v>0</v>
      </c>
      <c r="X51" s="167">
        <v>0</v>
      </c>
      <c r="Y51" s="167">
        <v>0</v>
      </c>
      <c r="Z51" s="167">
        <v>275001</v>
      </c>
      <c r="AA51" s="167">
        <v>0</v>
      </c>
      <c r="AB51" s="167">
        <v>-1648497</v>
      </c>
      <c r="AC51" s="167">
        <v>1174299</v>
      </c>
      <c r="AD51" s="167">
        <v>19932</v>
      </c>
      <c r="AE51" s="167">
        <v>76413</v>
      </c>
      <c r="AF51" s="167">
        <v>1079309</v>
      </c>
      <c r="AG51" s="167">
        <v>0</v>
      </c>
      <c r="AH51" s="167">
        <v>0</v>
      </c>
      <c r="AI51" s="167">
        <v>597298</v>
      </c>
      <c r="AJ51" s="167">
        <v>0</v>
      </c>
      <c r="AK51" s="167">
        <v>0</v>
      </c>
      <c r="AL51" s="167">
        <v>0</v>
      </c>
      <c r="AM51" s="167">
        <v>0</v>
      </c>
      <c r="AN51" s="167">
        <v>0</v>
      </c>
      <c r="AO51" s="167">
        <v>241856</v>
      </c>
      <c r="AP51" s="167">
        <v>432704</v>
      </c>
      <c r="AQ51" s="167">
        <v>657150</v>
      </c>
      <c r="AR51" s="167">
        <v>0</v>
      </c>
      <c r="AS51" s="167">
        <v>0</v>
      </c>
      <c r="AT51" s="167">
        <v>2914514</v>
      </c>
      <c r="AU51" s="167">
        <v>1627994</v>
      </c>
      <c r="AV51" s="167">
        <v>85861</v>
      </c>
      <c r="AW51" s="167">
        <v>73367</v>
      </c>
      <c r="AX51" s="167">
        <v>7806398</v>
      </c>
      <c r="AY51" s="167">
        <v>539531</v>
      </c>
      <c r="AZ51" s="167">
        <v>0</v>
      </c>
      <c r="BA51" s="167">
        <v>0</v>
      </c>
      <c r="BB51" s="167">
        <v>0</v>
      </c>
      <c r="BC51" s="167">
        <v>0</v>
      </c>
      <c r="BD51" s="167">
        <v>0</v>
      </c>
      <c r="BE51" s="167">
        <v>0</v>
      </c>
      <c r="BF51" s="167">
        <v>109853</v>
      </c>
      <c r="BG51" s="167">
        <v>649384</v>
      </c>
      <c r="BH51" s="167">
        <v>9630081</v>
      </c>
      <c r="BI51" s="167">
        <v>211157</v>
      </c>
      <c r="BJ51" s="167">
        <v>0</v>
      </c>
      <c r="BK51" s="167">
        <v>50739</v>
      </c>
      <c r="BL51" s="167">
        <v>0</v>
      </c>
      <c r="BM51" s="167">
        <v>713528</v>
      </c>
      <c r="BN51" s="167">
        <v>274474</v>
      </c>
      <c r="BO51" s="167">
        <v>560065</v>
      </c>
      <c r="BP51" s="167">
        <v>0</v>
      </c>
      <c r="BQ51" s="167">
        <v>0</v>
      </c>
      <c r="BR51" s="167">
        <v>895767</v>
      </c>
      <c r="BS51" s="167">
        <v>0</v>
      </c>
      <c r="BT51" s="167">
        <v>0</v>
      </c>
      <c r="BU51" s="167">
        <v>0</v>
      </c>
      <c r="BV51" s="167">
        <v>0</v>
      </c>
      <c r="BW51" s="167">
        <v>1079604</v>
      </c>
      <c r="BX51" s="167">
        <v>0</v>
      </c>
      <c r="BY51" s="167">
        <v>0</v>
      </c>
      <c r="BZ51" s="167">
        <v>0</v>
      </c>
      <c r="CA51" s="167">
        <v>203237</v>
      </c>
      <c r="CB51" s="167">
        <v>0</v>
      </c>
      <c r="CC51" s="167">
        <v>0</v>
      </c>
      <c r="CD51" s="167">
        <v>633215</v>
      </c>
      <c r="CE51" s="167">
        <v>0</v>
      </c>
      <c r="CF51" s="167">
        <v>222680</v>
      </c>
      <c r="CG51" s="167">
        <v>0</v>
      </c>
      <c r="CH51" s="167">
        <v>0</v>
      </c>
      <c r="CI51" s="167">
        <v>0</v>
      </c>
      <c r="CJ51" s="167">
        <v>552128</v>
      </c>
      <c r="CK51" s="167">
        <v>0</v>
      </c>
      <c r="CL51" s="167">
        <v>10183</v>
      </c>
      <c r="CM51" s="167">
        <v>5406777</v>
      </c>
      <c r="CN51" s="167">
        <v>15036858</v>
      </c>
      <c r="CO51" s="167">
        <v>1396556</v>
      </c>
      <c r="CP51" s="167">
        <v>0</v>
      </c>
      <c r="CQ51" s="167">
        <v>11831526</v>
      </c>
      <c r="CR51" s="167">
        <v>0</v>
      </c>
      <c r="CS51" s="167">
        <v>304688</v>
      </c>
      <c r="CT51" s="167">
        <v>0</v>
      </c>
      <c r="CU51" s="167">
        <v>897668</v>
      </c>
      <c r="CV51" s="167">
        <v>0</v>
      </c>
      <c r="CW51" s="167">
        <v>0</v>
      </c>
      <c r="CX51" s="167">
        <v>5649391</v>
      </c>
      <c r="CY51" s="167">
        <v>759186</v>
      </c>
      <c r="CZ51" s="167">
        <v>2058</v>
      </c>
      <c r="DA51" s="167">
        <v>0</v>
      </c>
      <c r="DB51" s="167">
        <v>0</v>
      </c>
      <c r="DC51" s="167">
        <v>0</v>
      </c>
      <c r="DD51" s="167">
        <v>0</v>
      </c>
      <c r="DE51" s="167">
        <v>0</v>
      </c>
      <c r="DF51" s="167">
        <v>0</v>
      </c>
      <c r="DG51" s="167">
        <v>0</v>
      </c>
      <c r="DH51" s="167">
        <v>0</v>
      </c>
      <c r="DI51" s="167">
        <v>166818</v>
      </c>
      <c r="DJ51" s="167">
        <v>21007891</v>
      </c>
      <c r="DK51" s="167">
        <v>0</v>
      </c>
      <c r="DL51" s="167">
        <v>0</v>
      </c>
      <c r="DM51" s="167">
        <v>0</v>
      </c>
      <c r="DN51" s="167">
        <v>0</v>
      </c>
      <c r="DO51" s="167">
        <v>0</v>
      </c>
      <c r="DP51" s="167">
        <v>0</v>
      </c>
      <c r="DQ51" s="167">
        <v>0</v>
      </c>
      <c r="DR51" s="167">
        <v>0</v>
      </c>
      <c r="DS51" s="167">
        <v>0</v>
      </c>
      <c r="DT51" s="167">
        <v>0</v>
      </c>
      <c r="DU51" s="167">
        <v>0</v>
      </c>
      <c r="DV51" s="167">
        <v>0</v>
      </c>
      <c r="DW51" s="167">
        <v>0</v>
      </c>
      <c r="DX51" s="167">
        <v>0</v>
      </c>
      <c r="DY51" s="167">
        <v>0</v>
      </c>
      <c r="DZ51" s="167">
        <v>0</v>
      </c>
      <c r="EA51" s="167">
        <v>0</v>
      </c>
      <c r="EB51" s="167">
        <v>0</v>
      </c>
      <c r="EC51" s="167">
        <v>0</v>
      </c>
      <c r="ED51" s="167">
        <v>36044749</v>
      </c>
    </row>
    <row r="52" spans="1:134" ht="13.8" x14ac:dyDescent="0.25">
      <c r="A52" s="164" t="s">
        <v>189</v>
      </c>
      <c r="B52" s="164"/>
      <c r="C52" s="152">
        <v>45838</v>
      </c>
      <c r="D52" s="167">
        <v>43233</v>
      </c>
      <c r="E52" s="167">
        <v>372286</v>
      </c>
      <c r="F52" s="167">
        <v>0</v>
      </c>
      <c r="G52" s="167">
        <v>0</v>
      </c>
      <c r="H52" s="167">
        <v>534739</v>
      </c>
      <c r="I52" s="167">
        <v>0</v>
      </c>
      <c r="J52" s="167">
        <v>0</v>
      </c>
      <c r="K52" s="167">
        <v>0</v>
      </c>
      <c r="L52" s="167">
        <v>15076</v>
      </c>
      <c r="M52" s="167">
        <v>88883</v>
      </c>
      <c r="N52" s="167">
        <v>96351</v>
      </c>
      <c r="O52" s="167">
        <v>0</v>
      </c>
      <c r="P52" s="167">
        <v>0</v>
      </c>
      <c r="Q52" s="167">
        <v>0</v>
      </c>
      <c r="R52" s="167">
        <v>0</v>
      </c>
      <c r="S52" s="167">
        <v>0</v>
      </c>
      <c r="T52" s="167">
        <v>21</v>
      </c>
      <c r="U52" s="167">
        <v>278341</v>
      </c>
      <c r="V52" s="167">
        <v>0</v>
      </c>
      <c r="W52" s="167">
        <v>0</v>
      </c>
      <c r="X52" s="167">
        <v>0</v>
      </c>
      <c r="Y52" s="167">
        <v>0</v>
      </c>
      <c r="Z52" s="167">
        <v>310186</v>
      </c>
      <c r="AA52" s="167">
        <v>0</v>
      </c>
      <c r="AB52" s="167">
        <v>4299255</v>
      </c>
      <c r="AC52" s="167">
        <v>6038371</v>
      </c>
      <c r="AD52" s="167">
        <v>4975</v>
      </c>
      <c r="AE52" s="167">
        <v>112764</v>
      </c>
      <c r="AF52" s="167">
        <v>1102615</v>
      </c>
      <c r="AG52" s="167">
        <v>0</v>
      </c>
      <c r="AH52" s="167">
        <v>0</v>
      </c>
      <c r="AI52" s="167">
        <v>621635</v>
      </c>
      <c r="AJ52" s="167">
        <v>0</v>
      </c>
      <c r="AK52" s="167">
        <v>0</v>
      </c>
      <c r="AL52" s="167">
        <v>0</v>
      </c>
      <c r="AM52" s="167">
        <v>0</v>
      </c>
      <c r="AN52" s="167">
        <v>0</v>
      </c>
      <c r="AO52" s="167">
        <v>252004</v>
      </c>
      <c r="AP52" s="167">
        <v>324530</v>
      </c>
      <c r="AQ52" s="167">
        <v>647763</v>
      </c>
      <c r="AR52" s="167">
        <v>0</v>
      </c>
      <c r="AS52" s="167">
        <v>0</v>
      </c>
      <c r="AT52" s="167">
        <v>2802681</v>
      </c>
      <c r="AU52" s="167">
        <v>927089</v>
      </c>
      <c r="AV52" s="167">
        <v>68098</v>
      </c>
      <c r="AW52" s="167">
        <v>74975</v>
      </c>
      <c r="AX52" s="167">
        <v>6939129</v>
      </c>
      <c r="AY52" s="167">
        <v>130017</v>
      </c>
      <c r="AZ52" s="167">
        <v>0</v>
      </c>
      <c r="BA52" s="167">
        <v>0</v>
      </c>
      <c r="BB52" s="167">
        <v>0</v>
      </c>
      <c r="BC52" s="167">
        <v>0</v>
      </c>
      <c r="BD52" s="167">
        <v>0</v>
      </c>
      <c r="BE52" s="167">
        <v>0</v>
      </c>
      <c r="BF52" s="167">
        <v>78711</v>
      </c>
      <c r="BG52" s="167">
        <v>208728</v>
      </c>
      <c r="BH52" s="167">
        <v>13186228</v>
      </c>
      <c r="BI52" s="167">
        <v>226023</v>
      </c>
      <c r="BJ52" s="167">
        <v>0</v>
      </c>
      <c r="BK52" s="167">
        <v>51521</v>
      </c>
      <c r="BL52" s="167">
        <v>0</v>
      </c>
      <c r="BM52" s="167">
        <v>660828</v>
      </c>
      <c r="BN52" s="167">
        <v>263199</v>
      </c>
      <c r="BO52" s="167">
        <v>526352</v>
      </c>
      <c r="BP52" s="167">
        <v>0</v>
      </c>
      <c r="BQ52" s="167">
        <v>0</v>
      </c>
      <c r="BR52" s="167">
        <v>847253</v>
      </c>
      <c r="BS52" s="167">
        <v>0</v>
      </c>
      <c r="BT52" s="167">
        <v>0</v>
      </c>
      <c r="BU52" s="167">
        <v>0</v>
      </c>
      <c r="BV52" s="167">
        <v>0</v>
      </c>
      <c r="BW52" s="167">
        <v>719931</v>
      </c>
      <c r="BX52" s="167">
        <v>0</v>
      </c>
      <c r="BY52" s="167">
        <v>0</v>
      </c>
      <c r="BZ52" s="167">
        <v>0</v>
      </c>
      <c r="CA52" s="167">
        <v>224438</v>
      </c>
      <c r="CB52" s="167">
        <v>0</v>
      </c>
      <c r="CC52" s="167">
        <v>0</v>
      </c>
      <c r="CD52" s="167">
        <v>572633</v>
      </c>
      <c r="CE52" s="167">
        <v>0</v>
      </c>
      <c r="CF52" s="167">
        <v>222230</v>
      </c>
      <c r="CG52" s="167">
        <v>0</v>
      </c>
      <c r="CH52" s="167">
        <v>0</v>
      </c>
      <c r="CI52" s="167">
        <v>0</v>
      </c>
      <c r="CJ52" s="167">
        <v>544618</v>
      </c>
      <c r="CK52" s="167">
        <v>0</v>
      </c>
      <c r="CL52" s="167">
        <v>9713</v>
      </c>
      <c r="CM52" s="167">
        <v>4868739</v>
      </c>
      <c r="CN52" s="167">
        <v>18054967</v>
      </c>
      <c r="CO52" s="167">
        <v>1364857</v>
      </c>
      <c r="CP52" s="167">
        <v>0</v>
      </c>
      <c r="CQ52" s="167">
        <v>11498141</v>
      </c>
      <c r="CR52" s="167">
        <v>0</v>
      </c>
      <c r="CS52" s="167">
        <v>285380</v>
      </c>
      <c r="CT52" s="167">
        <v>0</v>
      </c>
      <c r="CU52" s="167">
        <v>913235</v>
      </c>
      <c r="CV52" s="167">
        <v>0</v>
      </c>
      <c r="CW52" s="167">
        <v>0</v>
      </c>
      <c r="CX52" s="167">
        <v>5644446</v>
      </c>
      <c r="CY52" s="167">
        <v>632925</v>
      </c>
      <c r="CZ52" s="167">
        <v>0</v>
      </c>
      <c r="DA52" s="167">
        <v>0</v>
      </c>
      <c r="DB52" s="167">
        <v>0</v>
      </c>
      <c r="DC52" s="167">
        <v>0</v>
      </c>
      <c r="DD52" s="167">
        <v>0</v>
      </c>
      <c r="DE52" s="167">
        <v>0</v>
      </c>
      <c r="DF52" s="167">
        <v>0</v>
      </c>
      <c r="DG52" s="167">
        <v>0</v>
      </c>
      <c r="DH52" s="167">
        <v>0</v>
      </c>
      <c r="DI52" s="167">
        <v>149844</v>
      </c>
      <c r="DJ52" s="167">
        <v>20488828</v>
      </c>
      <c r="DK52" s="167">
        <v>0</v>
      </c>
      <c r="DL52" s="167">
        <v>0</v>
      </c>
      <c r="DM52" s="167">
        <v>0</v>
      </c>
      <c r="DN52" s="167">
        <v>0</v>
      </c>
      <c r="DO52" s="167">
        <v>0</v>
      </c>
      <c r="DP52" s="167">
        <v>0</v>
      </c>
      <c r="DQ52" s="167">
        <v>0</v>
      </c>
      <c r="DR52" s="167">
        <v>0</v>
      </c>
      <c r="DS52" s="167">
        <v>0</v>
      </c>
      <c r="DT52" s="167">
        <v>0</v>
      </c>
      <c r="DU52" s="167">
        <v>0</v>
      </c>
      <c r="DV52" s="167">
        <v>0</v>
      </c>
      <c r="DW52" s="167">
        <v>0</v>
      </c>
      <c r="DX52" s="167">
        <v>0</v>
      </c>
      <c r="DY52" s="167">
        <v>0</v>
      </c>
      <c r="DZ52" s="167">
        <v>0</v>
      </c>
      <c r="EA52" s="167">
        <v>0</v>
      </c>
      <c r="EB52" s="167">
        <v>0</v>
      </c>
      <c r="EC52" s="167">
        <v>0</v>
      </c>
      <c r="ED52" s="167">
        <v>38543795</v>
      </c>
    </row>
  </sheetData>
  <autoFilter ref="A1:ED64" xr:uid="{00000000-0001-0000-0900-000000000000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66E42-523D-4891-B0EB-3C5573B8F28C}">
  <dimension ref="A1:ED52"/>
  <sheetViews>
    <sheetView workbookViewId="0"/>
  </sheetViews>
  <sheetFormatPr defaultColWidth="8.88671875" defaultRowHeight="13.2" x14ac:dyDescent="0.25"/>
  <cols>
    <col min="1" max="1" width="32.88671875" style="174" bestFit="1" customWidth="1"/>
    <col min="2" max="2" width="29.5546875" style="174" bestFit="1" customWidth="1"/>
    <col min="3" max="3" width="10.44140625" style="174" bestFit="1" customWidth="1"/>
    <col min="4" max="4" width="26.21875" style="174" bestFit="1" customWidth="1"/>
    <col min="5" max="5" width="26.88671875" style="174" bestFit="1" customWidth="1"/>
    <col min="6" max="6" width="34.77734375" style="174" bestFit="1" customWidth="1"/>
    <col min="7" max="7" width="29.44140625" style="174" bestFit="1" customWidth="1"/>
    <col min="8" max="8" width="44" style="174" bestFit="1" customWidth="1"/>
    <col min="9" max="9" width="37.109375" style="174" bestFit="1" customWidth="1"/>
    <col min="10" max="10" width="44.5546875" style="174" bestFit="1" customWidth="1"/>
    <col min="11" max="11" width="35" style="174" bestFit="1" customWidth="1"/>
    <col min="12" max="12" width="33.33203125" style="174" bestFit="1" customWidth="1"/>
    <col min="13" max="13" width="23.6640625" style="174" bestFit="1" customWidth="1"/>
    <col min="14" max="14" width="18" style="174" bestFit="1" customWidth="1"/>
    <col min="15" max="15" width="30.5546875" style="174" bestFit="1" customWidth="1"/>
    <col min="16" max="16" width="23.88671875" style="174" bestFit="1" customWidth="1"/>
    <col min="17" max="17" width="24" style="174" bestFit="1" customWidth="1"/>
    <col min="18" max="18" width="18.6640625" style="174" bestFit="1" customWidth="1"/>
    <col min="19" max="19" width="34.109375" style="174" bestFit="1" customWidth="1"/>
    <col min="20" max="20" width="20.88671875" style="174" bestFit="1" customWidth="1"/>
    <col min="21" max="21" width="28.44140625" style="174" bestFit="1" customWidth="1"/>
    <col min="22" max="22" width="39.33203125" style="174" bestFit="1" customWidth="1"/>
    <col min="23" max="23" width="23.44140625" style="174" bestFit="1" customWidth="1"/>
    <col min="24" max="24" width="28.6640625" style="174" bestFit="1" customWidth="1"/>
    <col min="25" max="25" width="30.21875" style="174" bestFit="1" customWidth="1"/>
    <col min="26" max="26" width="32.88671875" style="174" bestFit="1" customWidth="1"/>
    <col min="27" max="27" width="33.33203125" style="174" bestFit="1" customWidth="1"/>
    <col min="28" max="28" width="26.5546875" style="174" bestFit="1" customWidth="1"/>
    <col min="29" max="29" width="35.33203125" style="174" bestFit="1" customWidth="1"/>
    <col min="30" max="30" width="21.77734375" style="174" bestFit="1" customWidth="1"/>
    <col min="31" max="31" width="26.5546875" style="174" bestFit="1" customWidth="1"/>
    <col min="32" max="32" width="25.44140625" style="174" bestFit="1" customWidth="1"/>
    <col min="33" max="33" width="35.5546875" style="174" bestFit="1" customWidth="1"/>
    <col min="34" max="34" width="29.5546875" style="174" bestFit="1" customWidth="1"/>
    <col min="35" max="35" width="44.109375" style="174" bestFit="1" customWidth="1"/>
    <col min="36" max="36" width="36.88671875" style="174" bestFit="1" customWidth="1"/>
    <col min="37" max="37" width="44.21875" style="174" bestFit="1" customWidth="1"/>
    <col min="38" max="38" width="34.77734375" style="174" bestFit="1" customWidth="1"/>
    <col min="39" max="39" width="33.109375" style="174" bestFit="1" customWidth="1"/>
    <col min="40" max="40" width="24.21875" style="174" bestFit="1" customWidth="1"/>
    <col min="41" max="41" width="29.21875" style="174" bestFit="1" customWidth="1"/>
    <col min="42" max="42" width="28.33203125" style="174" bestFit="1" customWidth="1"/>
    <col min="43" max="43" width="15.77734375" style="174" bestFit="1" customWidth="1"/>
    <col min="44" max="44" width="32.44140625" style="174" bestFit="1" customWidth="1"/>
    <col min="45" max="45" width="37.44140625" style="174" bestFit="1" customWidth="1"/>
    <col min="46" max="46" width="36.5546875" style="174" bestFit="1" customWidth="1"/>
    <col min="47" max="47" width="24.33203125" style="174" bestFit="1" customWidth="1"/>
    <col min="48" max="48" width="30.33203125" style="174" bestFit="1" customWidth="1"/>
    <col min="49" max="49" width="26.5546875" style="174" bestFit="1" customWidth="1"/>
    <col min="50" max="50" width="43.21875" style="174" bestFit="1" customWidth="1"/>
    <col min="51" max="51" width="19.88671875" style="174" bestFit="1" customWidth="1"/>
    <col min="52" max="52" width="20.109375" style="174" bestFit="1" customWidth="1"/>
    <col min="53" max="53" width="22.77734375" style="174" bestFit="1" customWidth="1"/>
    <col min="54" max="54" width="19.77734375" style="174" bestFit="1" customWidth="1"/>
    <col min="55" max="55" width="23" style="174" bestFit="1" customWidth="1"/>
    <col min="56" max="56" width="33.5546875" style="174" bestFit="1" customWidth="1"/>
    <col min="57" max="57" width="31.21875" style="174" bestFit="1" customWidth="1"/>
    <col min="58" max="58" width="21.88671875" style="174" bestFit="1" customWidth="1"/>
    <col min="59" max="59" width="30" style="174" bestFit="1" customWidth="1"/>
    <col min="60" max="60" width="61.77734375" style="174" bestFit="1" customWidth="1"/>
    <col min="61" max="61" width="30.21875" style="174" bestFit="1" customWidth="1"/>
    <col min="62" max="62" width="33.77734375" style="174" bestFit="1" customWidth="1"/>
    <col min="63" max="63" width="27" style="174" bestFit="1" customWidth="1"/>
    <col min="64" max="64" width="23.6640625" style="174" bestFit="1" customWidth="1"/>
    <col min="65" max="65" width="22.33203125" style="174" bestFit="1" customWidth="1"/>
    <col min="66" max="66" width="25.88671875" style="174" bestFit="1" customWidth="1"/>
    <col min="67" max="67" width="26.88671875" style="174" bestFit="1" customWidth="1"/>
    <col min="68" max="68" width="30.44140625" style="174" bestFit="1" customWidth="1"/>
    <col min="69" max="69" width="30.5546875" style="174" bestFit="1" customWidth="1"/>
    <col min="70" max="70" width="45.21875" style="174" bestFit="1" customWidth="1"/>
    <col min="71" max="71" width="37.88671875" style="174" bestFit="1" customWidth="1"/>
    <col min="72" max="72" width="45.33203125" style="174" bestFit="1" customWidth="1"/>
    <col min="73" max="73" width="35.77734375" style="174" bestFit="1" customWidth="1"/>
    <col min="74" max="74" width="34.109375" style="174" bestFit="1" customWidth="1"/>
    <col min="75" max="75" width="40.5546875" style="174" bestFit="1" customWidth="1"/>
    <col min="76" max="76" width="44.109375" style="174" bestFit="1" customWidth="1"/>
    <col min="77" max="77" width="31.88671875" style="174" bestFit="1" customWidth="1"/>
    <col min="78" max="78" width="30.33203125" style="174" bestFit="1" customWidth="1"/>
    <col min="79" max="79" width="25" style="174" bestFit="1" customWidth="1"/>
    <col min="80" max="80" width="29.33203125" style="174" bestFit="1" customWidth="1"/>
    <col min="81" max="81" width="25.44140625" style="174" bestFit="1" customWidth="1"/>
    <col min="82" max="82" width="35" style="174" bestFit="1" customWidth="1"/>
    <col min="83" max="83" width="22.6640625" style="174" bestFit="1" customWidth="1"/>
    <col min="84" max="84" width="27.44140625" style="174" bestFit="1" customWidth="1"/>
    <col min="85" max="85" width="29.33203125" style="174" bestFit="1" customWidth="1"/>
    <col min="86" max="86" width="27" style="174" bestFit="1" customWidth="1"/>
    <col min="87" max="87" width="40.33203125" style="174" bestFit="1" customWidth="1"/>
    <col min="88" max="88" width="33.33203125" style="174" bestFit="1" customWidth="1"/>
    <col min="89" max="89" width="31.33203125" style="174" bestFit="1" customWidth="1"/>
    <col min="90" max="90" width="21.44140625" style="174" bestFit="1" customWidth="1"/>
    <col min="91" max="91" width="34" style="174" bestFit="1" customWidth="1"/>
    <col min="92" max="92" width="36.88671875" style="174" bestFit="1" customWidth="1"/>
    <col min="93" max="93" width="17.77734375" style="174" bestFit="1" customWidth="1"/>
    <col min="94" max="94" width="18.5546875" style="174" bestFit="1" customWidth="1"/>
    <col min="95" max="95" width="39.5546875" style="174" bestFit="1" customWidth="1"/>
    <col min="96" max="96" width="32.88671875" style="174" bestFit="1" customWidth="1"/>
    <col min="97" max="97" width="38.77734375" style="174" bestFit="1" customWidth="1"/>
    <col min="98" max="98" width="36" style="174" bestFit="1" customWidth="1"/>
    <col min="99" max="99" width="32.109375" style="174" bestFit="1" customWidth="1"/>
    <col min="100" max="100" width="28.5546875" style="174" bestFit="1" customWidth="1"/>
    <col min="101" max="101" width="28.88671875" style="174" bestFit="1" customWidth="1"/>
    <col min="102" max="102" width="43.44140625" style="174" bestFit="1" customWidth="1"/>
    <col min="103" max="103" width="36.21875" style="174" bestFit="1" customWidth="1"/>
    <col min="104" max="104" width="43.5546875" style="174" bestFit="1" customWidth="1"/>
    <col min="105" max="105" width="34.109375" style="174" bestFit="1" customWidth="1"/>
    <col min="106" max="106" width="32.44140625" style="174" bestFit="1" customWidth="1"/>
    <col min="107" max="107" width="33.88671875" style="174" bestFit="1" customWidth="1"/>
    <col min="108" max="108" width="40.88671875" style="174" bestFit="1" customWidth="1"/>
    <col min="109" max="109" width="39.88671875" style="174" bestFit="1" customWidth="1"/>
    <col min="110" max="110" width="37.44140625" style="174" bestFit="1" customWidth="1"/>
    <col min="111" max="111" width="39.109375" style="174" bestFit="1" customWidth="1"/>
    <col min="112" max="112" width="36.44140625" style="174" bestFit="1" customWidth="1"/>
    <col min="113" max="113" width="19.77734375" style="174" bestFit="1" customWidth="1"/>
    <col min="114" max="114" width="39.21875" style="174" bestFit="1" customWidth="1"/>
    <col min="115" max="115" width="28" style="174" bestFit="1" customWidth="1"/>
    <col min="116" max="116" width="35.44140625" style="174" bestFit="1" customWidth="1"/>
    <col min="117" max="117" width="33.109375" style="174" bestFit="1" customWidth="1"/>
    <col min="118" max="118" width="29.77734375" style="174" bestFit="1" customWidth="1"/>
    <col min="119" max="119" width="32.109375" style="174" bestFit="1" customWidth="1"/>
    <col min="120" max="120" width="33.44140625" style="174" bestFit="1" customWidth="1"/>
    <col min="121" max="121" width="26.77734375" style="174" bestFit="1" customWidth="1"/>
    <col min="122" max="122" width="17.77734375" style="174" bestFit="1" customWidth="1"/>
    <col min="123" max="123" width="17.88671875" style="174" bestFit="1" customWidth="1"/>
    <col min="124" max="124" width="40" style="174" bestFit="1" customWidth="1"/>
    <col min="125" max="125" width="35.6640625" style="174" bestFit="1" customWidth="1"/>
    <col min="126" max="126" width="28.21875" style="174" bestFit="1" customWidth="1"/>
    <col min="127" max="127" width="25.88671875" style="174" bestFit="1" customWidth="1"/>
    <col min="128" max="128" width="45.5546875" style="174" bestFit="1" customWidth="1"/>
    <col min="129" max="129" width="20.88671875" style="174" bestFit="1" customWidth="1"/>
    <col min="130" max="130" width="22.77734375" style="174" bestFit="1" customWidth="1"/>
    <col min="131" max="131" width="50.77734375" style="174" bestFit="1" customWidth="1"/>
    <col min="132" max="132" width="14.33203125" style="174" bestFit="1" customWidth="1"/>
    <col min="133" max="133" width="27" style="174" bestFit="1" customWidth="1"/>
    <col min="134" max="134" width="30.33203125" style="174" bestFit="1" customWidth="1"/>
    <col min="135" max="16384" width="8.88671875" style="174"/>
  </cols>
  <sheetData>
    <row r="1" spans="1:134" ht="13.8" x14ac:dyDescent="0.25">
      <c r="A1" s="150" t="s">
        <v>109</v>
      </c>
      <c r="B1" s="150" t="s">
        <v>110</v>
      </c>
      <c r="C1" s="150" t="s">
        <v>111</v>
      </c>
      <c r="D1" s="150" t="s">
        <v>227</v>
      </c>
      <c r="E1" s="150" t="s">
        <v>228</v>
      </c>
      <c r="F1" s="150" t="s">
        <v>229</v>
      </c>
      <c r="G1" s="150" t="s">
        <v>230</v>
      </c>
      <c r="H1" s="150" t="s">
        <v>231</v>
      </c>
      <c r="I1" s="150" t="s">
        <v>232</v>
      </c>
      <c r="J1" s="150" t="s">
        <v>233</v>
      </c>
      <c r="K1" s="150" t="s">
        <v>234</v>
      </c>
      <c r="L1" s="150" t="s">
        <v>235</v>
      </c>
      <c r="M1" s="150" t="s">
        <v>236</v>
      </c>
      <c r="N1" s="150" t="s">
        <v>237</v>
      </c>
      <c r="O1" s="150" t="s">
        <v>238</v>
      </c>
      <c r="P1" s="150" t="s">
        <v>239</v>
      </c>
      <c r="Q1" s="150" t="s">
        <v>240</v>
      </c>
      <c r="R1" s="150" t="s">
        <v>241</v>
      </c>
      <c r="S1" s="150" t="s">
        <v>242</v>
      </c>
      <c r="T1" s="150" t="s">
        <v>243</v>
      </c>
      <c r="U1" s="150" t="s">
        <v>244</v>
      </c>
      <c r="V1" s="150" t="s">
        <v>245</v>
      </c>
      <c r="W1" s="150" t="s">
        <v>246</v>
      </c>
      <c r="X1" s="150" t="s">
        <v>247</v>
      </c>
      <c r="Y1" s="150" t="s">
        <v>248</v>
      </c>
      <c r="Z1" s="150" t="s">
        <v>249</v>
      </c>
      <c r="AA1" s="150" t="s">
        <v>250</v>
      </c>
      <c r="AB1" s="150" t="s">
        <v>251</v>
      </c>
      <c r="AC1" s="150" t="s">
        <v>252</v>
      </c>
      <c r="AD1" s="150" t="s">
        <v>253</v>
      </c>
      <c r="AE1" s="150" t="s">
        <v>254</v>
      </c>
      <c r="AF1" s="150" t="s">
        <v>255</v>
      </c>
      <c r="AG1" s="150" t="s">
        <v>256</v>
      </c>
      <c r="AH1" s="150" t="s">
        <v>257</v>
      </c>
      <c r="AI1" s="150" t="s">
        <v>258</v>
      </c>
      <c r="AJ1" s="150" t="s">
        <v>259</v>
      </c>
      <c r="AK1" s="150" t="s">
        <v>260</v>
      </c>
      <c r="AL1" s="150" t="s">
        <v>261</v>
      </c>
      <c r="AM1" s="150" t="s">
        <v>262</v>
      </c>
      <c r="AN1" s="150" t="s">
        <v>263</v>
      </c>
      <c r="AO1" s="150" t="s">
        <v>264</v>
      </c>
      <c r="AP1" s="150" t="s">
        <v>265</v>
      </c>
      <c r="AQ1" s="150" t="s">
        <v>266</v>
      </c>
      <c r="AR1" s="150" t="s">
        <v>267</v>
      </c>
      <c r="AS1" s="150" t="s">
        <v>268</v>
      </c>
      <c r="AT1" s="150" t="s">
        <v>269</v>
      </c>
      <c r="AU1" s="150" t="s">
        <v>270</v>
      </c>
      <c r="AV1" s="150" t="s">
        <v>271</v>
      </c>
      <c r="AW1" s="150" t="s">
        <v>272</v>
      </c>
      <c r="AX1" s="150" t="s">
        <v>273</v>
      </c>
      <c r="AY1" s="150" t="s">
        <v>274</v>
      </c>
      <c r="AZ1" s="150" t="s">
        <v>275</v>
      </c>
      <c r="BA1" s="150" t="s">
        <v>276</v>
      </c>
      <c r="BB1" s="150" t="s">
        <v>277</v>
      </c>
      <c r="BC1" s="150" t="s">
        <v>278</v>
      </c>
      <c r="BD1" s="150" t="s">
        <v>279</v>
      </c>
      <c r="BE1" s="150" t="s">
        <v>280</v>
      </c>
      <c r="BF1" s="150" t="s">
        <v>281</v>
      </c>
      <c r="BG1" s="150" t="s">
        <v>282</v>
      </c>
      <c r="BH1" s="150" t="s">
        <v>283</v>
      </c>
      <c r="BI1" s="150" t="s">
        <v>284</v>
      </c>
      <c r="BJ1" s="150" t="s">
        <v>285</v>
      </c>
      <c r="BK1" s="150" t="s">
        <v>286</v>
      </c>
      <c r="BL1" s="150" t="s">
        <v>287</v>
      </c>
      <c r="BM1" s="150" t="s">
        <v>288</v>
      </c>
      <c r="BN1" s="150" t="s">
        <v>289</v>
      </c>
      <c r="BO1" s="150" t="s">
        <v>290</v>
      </c>
      <c r="BP1" s="150" t="s">
        <v>291</v>
      </c>
      <c r="BQ1" s="150" t="s">
        <v>292</v>
      </c>
      <c r="BR1" s="150" t="s">
        <v>293</v>
      </c>
      <c r="BS1" s="150" t="s">
        <v>294</v>
      </c>
      <c r="BT1" s="150" t="s">
        <v>295</v>
      </c>
      <c r="BU1" s="150" t="s">
        <v>296</v>
      </c>
      <c r="BV1" s="150" t="s">
        <v>297</v>
      </c>
      <c r="BW1" s="150" t="s">
        <v>298</v>
      </c>
      <c r="BX1" s="150" t="s">
        <v>299</v>
      </c>
      <c r="BY1" s="150" t="s">
        <v>300</v>
      </c>
      <c r="BZ1" s="150" t="s">
        <v>301</v>
      </c>
      <c r="CA1" s="150" t="s">
        <v>302</v>
      </c>
      <c r="CB1" s="150" t="s">
        <v>303</v>
      </c>
      <c r="CC1" s="150" t="s">
        <v>304</v>
      </c>
      <c r="CD1" s="150" t="s">
        <v>305</v>
      </c>
      <c r="CE1" s="150" t="s">
        <v>306</v>
      </c>
      <c r="CF1" s="150" t="s">
        <v>307</v>
      </c>
      <c r="CG1" s="150" t="s">
        <v>308</v>
      </c>
      <c r="CH1" s="150" t="s">
        <v>309</v>
      </c>
      <c r="CI1" s="150" t="s">
        <v>310</v>
      </c>
      <c r="CJ1" s="150" t="s">
        <v>311</v>
      </c>
      <c r="CK1" s="150" t="s">
        <v>312</v>
      </c>
      <c r="CL1" s="150" t="s">
        <v>313</v>
      </c>
      <c r="CM1" s="150" t="s">
        <v>314</v>
      </c>
      <c r="CN1" s="150" t="s">
        <v>315</v>
      </c>
      <c r="CO1" s="150" t="s">
        <v>316</v>
      </c>
      <c r="CP1" s="150" t="s">
        <v>317</v>
      </c>
      <c r="CQ1" s="150" t="s">
        <v>318</v>
      </c>
      <c r="CR1" s="150" t="s">
        <v>319</v>
      </c>
      <c r="CS1" s="150" t="s">
        <v>320</v>
      </c>
      <c r="CT1" s="150" t="s">
        <v>321</v>
      </c>
      <c r="CU1" s="150" t="s">
        <v>322</v>
      </c>
      <c r="CV1" s="150" t="s">
        <v>323</v>
      </c>
      <c r="CW1" s="150" t="s">
        <v>324</v>
      </c>
      <c r="CX1" s="150" t="s">
        <v>325</v>
      </c>
      <c r="CY1" s="150" t="s">
        <v>326</v>
      </c>
      <c r="CZ1" s="150" t="s">
        <v>327</v>
      </c>
      <c r="DA1" s="150" t="s">
        <v>328</v>
      </c>
      <c r="DB1" s="150" t="s">
        <v>329</v>
      </c>
      <c r="DC1" s="150" t="s">
        <v>330</v>
      </c>
      <c r="DD1" s="150" t="s">
        <v>331</v>
      </c>
      <c r="DE1" s="150" t="s">
        <v>332</v>
      </c>
      <c r="DF1" s="150" t="s">
        <v>333</v>
      </c>
      <c r="DG1" s="150" t="s">
        <v>334</v>
      </c>
      <c r="DH1" s="150" t="s">
        <v>335</v>
      </c>
      <c r="DI1" s="150" t="s">
        <v>336</v>
      </c>
      <c r="DJ1" s="150" t="s">
        <v>337</v>
      </c>
      <c r="DK1" s="150" t="s">
        <v>338</v>
      </c>
      <c r="DL1" s="150" t="s">
        <v>339</v>
      </c>
      <c r="DM1" s="150" t="s">
        <v>340</v>
      </c>
      <c r="DN1" s="150" t="s">
        <v>341</v>
      </c>
      <c r="DO1" s="150" t="s">
        <v>342</v>
      </c>
      <c r="DP1" s="150" t="s">
        <v>343</v>
      </c>
      <c r="DQ1" s="150" t="s">
        <v>344</v>
      </c>
      <c r="DR1" s="150" t="s">
        <v>345</v>
      </c>
      <c r="DS1" s="150" t="s">
        <v>346</v>
      </c>
      <c r="DT1" s="150" t="s">
        <v>347</v>
      </c>
      <c r="DU1" s="150" t="s">
        <v>348</v>
      </c>
      <c r="DV1" s="150" t="s">
        <v>349</v>
      </c>
      <c r="DW1" s="150" t="s">
        <v>350</v>
      </c>
      <c r="DX1" s="150" t="s">
        <v>351</v>
      </c>
      <c r="DY1" s="150" t="s">
        <v>352</v>
      </c>
      <c r="DZ1" s="150" t="s">
        <v>353</v>
      </c>
      <c r="EA1" s="150" t="s">
        <v>354</v>
      </c>
      <c r="EB1" s="150" t="s">
        <v>355</v>
      </c>
      <c r="EC1" s="150" t="s">
        <v>356</v>
      </c>
      <c r="ED1" s="150" t="s">
        <v>357</v>
      </c>
    </row>
    <row r="2" spans="1:134" ht="13.8" x14ac:dyDescent="0.25">
      <c r="A2" s="164" t="s">
        <v>131</v>
      </c>
      <c r="B2" s="164" t="s">
        <v>132</v>
      </c>
      <c r="C2" s="152">
        <v>45838</v>
      </c>
      <c r="D2" s="167">
        <v>158531</v>
      </c>
      <c r="E2" s="167">
        <v>150590</v>
      </c>
      <c r="F2" s="167">
        <v>0</v>
      </c>
      <c r="G2" s="167">
        <v>24756</v>
      </c>
      <c r="H2" s="167">
        <v>16670</v>
      </c>
      <c r="I2" s="167">
        <v>4999</v>
      </c>
      <c r="J2" s="167">
        <v>0</v>
      </c>
      <c r="K2" s="167">
        <v>0</v>
      </c>
      <c r="L2" s="167">
        <v>0</v>
      </c>
      <c r="M2" s="167">
        <v>9142</v>
      </c>
      <c r="N2" s="167">
        <v>18448</v>
      </c>
      <c r="O2" s="167">
        <v>0</v>
      </c>
      <c r="P2" s="167">
        <v>0</v>
      </c>
      <c r="Q2" s="167">
        <v>0</v>
      </c>
      <c r="R2" s="167">
        <v>47813</v>
      </c>
      <c r="S2" s="167">
        <v>348</v>
      </c>
      <c r="T2" s="167">
        <v>0</v>
      </c>
      <c r="U2" s="167">
        <v>49304</v>
      </c>
      <c r="V2" s="167">
        <v>0</v>
      </c>
      <c r="W2" s="167">
        <v>1309</v>
      </c>
      <c r="X2" s="167">
        <v>0</v>
      </c>
      <c r="Y2" s="167">
        <v>47049</v>
      </c>
      <c r="Z2" s="167">
        <v>677</v>
      </c>
      <c r="AA2" s="167">
        <v>0</v>
      </c>
      <c r="AB2" s="167">
        <v>7454</v>
      </c>
      <c r="AC2" s="167">
        <v>537090</v>
      </c>
      <c r="AD2" s="167">
        <v>0</v>
      </c>
      <c r="AE2" s="167">
        <v>0</v>
      </c>
      <c r="AF2" s="167">
        <v>31496</v>
      </c>
      <c r="AG2" s="167">
        <v>0</v>
      </c>
      <c r="AH2" s="167">
        <v>2542</v>
      </c>
      <c r="AI2" s="167">
        <v>1889</v>
      </c>
      <c r="AJ2" s="167">
        <v>919</v>
      </c>
      <c r="AK2" s="167">
        <v>0</v>
      </c>
      <c r="AL2" s="167">
        <v>0</v>
      </c>
      <c r="AM2" s="167">
        <v>0</v>
      </c>
      <c r="AN2" s="167">
        <v>0</v>
      </c>
      <c r="AO2" s="167">
        <v>0</v>
      </c>
      <c r="AP2" s="167">
        <v>0</v>
      </c>
      <c r="AQ2" s="167">
        <v>43752</v>
      </c>
      <c r="AR2" s="167">
        <v>0</v>
      </c>
      <c r="AS2" s="167">
        <v>0</v>
      </c>
      <c r="AT2" s="167">
        <v>0</v>
      </c>
      <c r="AU2" s="167">
        <v>3692</v>
      </c>
      <c r="AV2" s="167">
        <v>0</v>
      </c>
      <c r="AW2" s="167">
        <v>0</v>
      </c>
      <c r="AX2" s="167">
        <v>84290</v>
      </c>
      <c r="AY2" s="167">
        <v>163930</v>
      </c>
      <c r="AZ2" s="167">
        <v>0</v>
      </c>
      <c r="BA2" s="167">
        <v>0</v>
      </c>
      <c r="BB2" s="167">
        <v>0</v>
      </c>
      <c r="BC2" s="167">
        <v>0</v>
      </c>
      <c r="BD2" s="167">
        <v>0</v>
      </c>
      <c r="BE2" s="167">
        <v>76607</v>
      </c>
      <c r="BF2" s="167">
        <v>0</v>
      </c>
      <c r="BG2" s="167">
        <v>240537</v>
      </c>
      <c r="BH2" s="167">
        <v>861917</v>
      </c>
      <c r="BI2" s="167">
        <v>0</v>
      </c>
      <c r="BJ2" s="167">
        <v>0</v>
      </c>
      <c r="BK2" s="167">
        <v>0</v>
      </c>
      <c r="BL2" s="167">
        <v>0</v>
      </c>
      <c r="BM2" s="167">
        <v>0</v>
      </c>
      <c r="BN2" s="167">
        <v>0</v>
      </c>
      <c r="BO2" s="167">
        <v>0</v>
      </c>
      <c r="BP2" s="167">
        <v>0</v>
      </c>
      <c r="BQ2" s="167">
        <v>0</v>
      </c>
      <c r="BR2" s="167">
        <v>0</v>
      </c>
      <c r="BS2" s="167">
        <v>0</v>
      </c>
      <c r="BT2" s="167">
        <v>0</v>
      </c>
      <c r="BU2" s="167">
        <v>0</v>
      </c>
      <c r="BV2" s="167">
        <v>0</v>
      </c>
      <c r="BW2" s="167">
        <v>42576</v>
      </c>
      <c r="BX2" s="167">
        <v>0</v>
      </c>
      <c r="BY2" s="167">
        <v>0</v>
      </c>
      <c r="BZ2" s="167">
        <v>0</v>
      </c>
      <c r="CA2" s="167">
        <v>484</v>
      </c>
      <c r="CB2" s="167">
        <v>0</v>
      </c>
      <c r="CC2" s="167">
        <v>0</v>
      </c>
      <c r="CD2" s="167">
        <v>72320</v>
      </c>
      <c r="CE2" s="167">
        <v>0</v>
      </c>
      <c r="CF2" s="167">
        <v>0</v>
      </c>
      <c r="CG2" s="167">
        <v>0</v>
      </c>
      <c r="CH2" s="167">
        <v>0</v>
      </c>
      <c r="CI2" s="167">
        <v>0</v>
      </c>
      <c r="CJ2" s="167">
        <v>0</v>
      </c>
      <c r="CK2" s="167">
        <v>0</v>
      </c>
      <c r="CL2" s="167">
        <v>30478</v>
      </c>
      <c r="CM2" s="167">
        <v>145858</v>
      </c>
      <c r="CN2" s="167">
        <v>1007775</v>
      </c>
      <c r="CO2" s="167">
        <v>120865</v>
      </c>
      <c r="CP2" s="167">
        <v>0</v>
      </c>
      <c r="CQ2" s="167">
        <v>0</v>
      </c>
      <c r="CR2" s="167">
        <v>0</v>
      </c>
      <c r="CS2" s="167">
        <v>0</v>
      </c>
      <c r="CT2" s="167">
        <v>0</v>
      </c>
      <c r="CU2" s="167">
        <v>2431989</v>
      </c>
      <c r="CV2" s="167">
        <v>10945</v>
      </c>
      <c r="CW2" s="167">
        <v>210161</v>
      </c>
      <c r="CX2" s="167">
        <v>148031</v>
      </c>
      <c r="CY2" s="167">
        <v>38101</v>
      </c>
      <c r="CZ2" s="167">
        <v>15873</v>
      </c>
      <c r="DA2" s="167">
        <v>0</v>
      </c>
      <c r="DB2" s="167">
        <v>28351</v>
      </c>
      <c r="DC2" s="167">
        <v>0</v>
      </c>
      <c r="DD2" s="167">
        <v>0</v>
      </c>
      <c r="DE2" s="167">
        <v>0</v>
      </c>
      <c r="DF2" s="167">
        <v>0</v>
      </c>
      <c r="DG2" s="167">
        <v>7717</v>
      </c>
      <c r="DH2" s="167">
        <v>0</v>
      </c>
      <c r="DI2" s="167">
        <v>0</v>
      </c>
      <c r="DJ2" s="167">
        <v>3012033</v>
      </c>
      <c r="DK2" s="167">
        <v>0</v>
      </c>
      <c r="DL2" s="167">
        <v>0</v>
      </c>
      <c r="DM2" s="167">
        <v>0</v>
      </c>
      <c r="DN2" s="167">
        <v>0</v>
      </c>
      <c r="DO2" s="167">
        <v>0</v>
      </c>
      <c r="DP2" s="167">
        <v>0</v>
      </c>
      <c r="DQ2" s="167">
        <v>0</v>
      </c>
      <c r="DR2" s="167">
        <v>0</v>
      </c>
      <c r="DS2" s="167">
        <v>0</v>
      </c>
      <c r="DT2" s="167">
        <v>0</v>
      </c>
      <c r="DU2" s="167">
        <v>0</v>
      </c>
      <c r="DV2" s="167">
        <v>0</v>
      </c>
      <c r="DW2" s="167">
        <v>0</v>
      </c>
      <c r="DX2" s="167">
        <v>0</v>
      </c>
      <c r="DY2" s="167">
        <v>0</v>
      </c>
      <c r="DZ2" s="167">
        <v>0</v>
      </c>
      <c r="EA2" s="167">
        <v>0</v>
      </c>
      <c r="EB2" s="167">
        <v>2898</v>
      </c>
      <c r="EC2" s="167">
        <v>2898</v>
      </c>
      <c r="ED2" s="167">
        <v>4022706</v>
      </c>
    </row>
    <row r="3" spans="1:134" ht="13.8" x14ac:dyDescent="0.25">
      <c r="A3" s="164" t="s">
        <v>133</v>
      </c>
      <c r="B3" s="164" t="s">
        <v>133</v>
      </c>
      <c r="C3" s="152">
        <v>45838</v>
      </c>
      <c r="D3" s="167">
        <v>69018</v>
      </c>
      <c r="E3" s="167">
        <v>174577</v>
      </c>
      <c r="F3" s="167">
        <v>0</v>
      </c>
      <c r="G3" s="167">
        <v>17733</v>
      </c>
      <c r="H3" s="167">
        <v>32393</v>
      </c>
      <c r="I3" s="167">
        <v>2585</v>
      </c>
      <c r="J3" s="167">
        <v>28597</v>
      </c>
      <c r="K3" s="167">
        <v>0</v>
      </c>
      <c r="L3" s="167">
        <v>5212</v>
      </c>
      <c r="M3" s="167">
        <v>8912</v>
      </c>
      <c r="N3" s="167">
        <v>25340</v>
      </c>
      <c r="O3" s="167">
        <v>6964</v>
      </c>
      <c r="P3" s="167">
        <v>31912</v>
      </c>
      <c r="Q3" s="167">
        <v>0</v>
      </c>
      <c r="R3" s="167">
        <v>7655</v>
      </c>
      <c r="S3" s="167">
        <v>29526</v>
      </c>
      <c r="T3" s="167">
        <v>0</v>
      </c>
      <c r="U3" s="167">
        <v>16618</v>
      </c>
      <c r="V3" s="167">
        <v>0</v>
      </c>
      <c r="W3" s="167">
        <v>4032</v>
      </c>
      <c r="X3" s="167">
        <v>0</v>
      </c>
      <c r="Y3" s="167">
        <v>0</v>
      </c>
      <c r="Z3" s="167">
        <v>41969</v>
      </c>
      <c r="AA3" s="167">
        <v>0</v>
      </c>
      <c r="AB3" s="167">
        <v>3971</v>
      </c>
      <c r="AC3" s="167">
        <v>507014</v>
      </c>
      <c r="AD3" s="167">
        <v>0</v>
      </c>
      <c r="AE3" s="167">
        <v>0</v>
      </c>
      <c r="AF3" s="167">
        <v>0</v>
      </c>
      <c r="AG3" s="167">
        <v>0</v>
      </c>
      <c r="AH3" s="167">
        <v>0</v>
      </c>
      <c r="AI3" s="167">
        <v>0</v>
      </c>
      <c r="AJ3" s="167">
        <v>0</v>
      </c>
      <c r="AK3" s="167">
        <v>0</v>
      </c>
      <c r="AL3" s="167">
        <v>0</v>
      </c>
      <c r="AM3" s="167">
        <v>0</v>
      </c>
      <c r="AN3" s="167">
        <v>0</v>
      </c>
      <c r="AO3" s="167">
        <v>9610</v>
      </c>
      <c r="AP3" s="167">
        <v>0</v>
      </c>
      <c r="AQ3" s="167">
        <v>105201</v>
      </c>
      <c r="AR3" s="167">
        <v>0</v>
      </c>
      <c r="AS3" s="167">
        <v>513</v>
      </c>
      <c r="AT3" s="167">
        <v>0</v>
      </c>
      <c r="AU3" s="167">
        <v>25422</v>
      </c>
      <c r="AV3" s="167">
        <v>0</v>
      </c>
      <c r="AW3" s="167">
        <v>0</v>
      </c>
      <c r="AX3" s="167">
        <v>140746</v>
      </c>
      <c r="AY3" s="167">
        <v>130217</v>
      </c>
      <c r="AZ3" s="167">
        <v>0</v>
      </c>
      <c r="BA3" s="167">
        <v>14772</v>
      </c>
      <c r="BB3" s="167">
        <v>90620</v>
      </c>
      <c r="BC3" s="167">
        <v>-8230</v>
      </c>
      <c r="BD3" s="167">
        <v>30222</v>
      </c>
      <c r="BE3" s="167">
        <v>125504</v>
      </c>
      <c r="BF3" s="167">
        <v>0</v>
      </c>
      <c r="BG3" s="167">
        <v>383105</v>
      </c>
      <c r="BH3" s="167">
        <v>1030865</v>
      </c>
      <c r="BI3" s="167">
        <v>0</v>
      </c>
      <c r="BJ3" s="167">
        <v>0</v>
      </c>
      <c r="BK3" s="167">
        <v>0</v>
      </c>
      <c r="BL3" s="167">
        <v>0</v>
      </c>
      <c r="BM3" s="167">
        <v>0</v>
      </c>
      <c r="BN3" s="167">
        <v>0</v>
      </c>
      <c r="BO3" s="167">
        <v>0</v>
      </c>
      <c r="BP3" s="167">
        <v>0</v>
      </c>
      <c r="BQ3" s="167">
        <v>0</v>
      </c>
      <c r="BR3" s="167">
        <v>0</v>
      </c>
      <c r="BS3" s="167">
        <v>0</v>
      </c>
      <c r="BT3" s="167">
        <v>0</v>
      </c>
      <c r="BU3" s="167">
        <v>0</v>
      </c>
      <c r="BV3" s="167">
        <v>0</v>
      </c>
      <c r="BW3" s="167">
        <v>35834</v>
      </c>
      <c r="BX3" s="167">
        <v>0</v>
      </c>
      <c r="BY3" s="167">
        <v>0</v>
      </c>
      <c r="BZ3" s="167">
        <v>2093</v>
      </c>
      <c r="CA3" s="167">
        <v>12030</v>
      </c>
      <c r="CB3" s="167">
        <v>0</v>
      </c>
      <c r="CC3" s="167">
        <v>0</v>
      </c>
      <c r="CD3" s="167">
        <v>98364</v>
      </c>
      <c r="CE3" s="167">
        <v>0</v>
      </c>
      <c r="CF3" s="167">
        <v>0</v>
      </c>
      <c r="CG3" s="167">
        <v>0</v>
      </c>
      <c r="CH3" s="167">
        <v>0</v>
      </c>
      <c r="CI3" s="167">
        <v>0</v>
      </c>
      <c r="CJ3" s="167">
        <v>0</v>
      </c>
      <c r="CK3" s="167">
        <v>0</v>
      </c>
      <c r="CL3" s="167">
        <v>8960</v>
      </c>
      <c r="CM3" s="167">
        <v>157281</v>
      </c>
      <c r="CN3" s="167">
        <v>1188146</v>
      </c>
      <c r="CO3" s="167">
        <v>0</v>
      </c>
      <c r="CP3" s="167">
        <v>0</v>
      </c>
      <c r="CQ3" s="167">
        <v>2343357</v>
      </c>
      <c r="CR3" s="167">
        <v>0</v>
      </c>
      <c r="CS3" s="167">
        <v>0</v>
      </c>
      <c r="CT3" s="167">
        <v>0</v>
      </c>
      <c r="CU3" s="167">
        <v>0</v>
      </c>
      <c r="CV3" s="167">
        <v>0</v>
      </c>
      <c r="CW3" s="167">
        <v>185536</v>
      </c>
      <c r="CX3" s="167">
        <v>150441</v>
      </c>
      <c r="CY3" s="167">
        <v>23957</v>
      </c>
      <c r="CZ3" s="167">
        <v>0</v>
      </c>
      <c r="DA3" s="167">
        <v>0</v>
      </c>
      <c r="DB3" s="167">
        <v>3861</v>
      </c>
      <c r="DC3" s="167">
        <v>0</v>
      </c>
      <c r="DD3" s="167">
        <v>0</v>
      </c>
      <c r="DE3" s="167">
        <v>0</v>
      </c>
      <c r="DF3" s="167">
        <v>0</v>
      </c>
      <c r="DG3" s="167">
        <v>3161</v>
      </c>
      <c r="DH3" s="167">
        <v>0</v>
      </c>
      <c r="DI3" s="167">
        <v>0</v>
      </c>
      <c r="DJ3" s="167">
        <v>2710313</v>
      </c>
      <c r="DK3" s="167">
        <v>0</v>
      </c>
      <c r="DL3" s="167">
        <v>0</v>
      </c>
      <c r="DM3" s="167">
        <v>0</v>
      </c>
      <c r="DN3" s="167">
        <v>0</v>
      </c>
      <c r="DO3" s="167">
        <v>0</v>
      </c>
      <c r="DP3" s="167">
        <v>0</v>
      </c>
      <c r="DQ3" s="167">
        <v>0</v>
      </c>
      <c r="DR3" s="167">
        <v>0</v>
      </c>
      <c r="DS3" s="167">
        <v>0</v>
      </c>
      <c r="DT3" s="167">
        <v>0</v>
      </c>
      <c r="DU3" s="167">
        <v>0</v>
      </c>
      <c r="DV3" s="167">
        <v>0</v>
      </c>
      <c r="DW3" s="167">
        <v>0</v>
      </c>
      <c r="DX3" s="167">
        <v>0</v>
      </c>
      <c r="DY3" s="167">
        <v>0</v>
      </c>
      <c r="DZ3" s="167">
        <v>0</v>
      </c>
      <c r="EA3" s="167">
        <v>0</v>
      </c>
      <c r="EB3" s="167">
        <v>227463</v>
      </c>
      <c r="EC3" s="167">
        <v>227463</v>
      </c>
      <c r="ED3" s="167">
        <v>4125922</v>
      </c>
    </row>
    <row r="4" spans="1:134" ht="13.8" x14ac:dyDescent="0.25">
      <c r="A4" s="164" t="s">
        <v>134</v>
      </c>
      <c r="B4" s="164" t="s">
        <v>133</v>
      </c>
      <c r="C4" s="152">
        <v>45838</v>
      </c>
      <c r="D4" s="167">
        <v>21789</v>
      </c>
      <c r="E4" s="167">
        <v>55113</v>
      </c>
      <c r="F4" s="167">
        <v>0</v>
      </c>
      <c r="G4" s="167">
        <v>5598</v>
      </c>
      <c r="H4" s="167">
        <v>10226</v>
      </c>
      <c r="I4" s="167">
        <v>816</v>
      </c>
      <c r="J4" s="167">
        <v>9028</v>
      </c>
      <c r="K4" s="167">
        <v>0</v>
      </c>
      <c r="L4" s="167">
        <v>1646</v>
      </c>
      <c r="M4" s="167">
        <v>2813</v>
      </c>
      <c r="N4" s="167">
        <v>13802</v>
      </c>
      <c r="O4" s="167">
        <v>3958</v>
      </c>
      <c r="P4" s="167">
        <v>9619</v>
      </c>
      <c r="Q4" s="167">
        <v>0</v>
      </c>
      <c r="R4" s="167">
        <v>2417</v>
      </c>
      <c r="S4" s="167">
        <v>18278</v>
      </c>
      <c r="T4" s="167">
        <v>0</v>
      </c>
      <c r="U4" s="167">
        <v>5246</v>
      </c>
      <c r="V4" s="167">
        <v>0</v>
      </c>
      <c r="W4" s="167">
        <v>1273</v>
      </c>
      <c r="X4" s="167">
        <v>0</v>
      </c>
      <c r="Y4" s="167">
        <v>0</v>
      </c>
      <c r="Z4" s="167">
        <v>10824</v>
      </c>
      <c r="AA4" s="167">
        <v>0</v>
      </c>
      <c r="AB4" s="167">
        <v>1253</v>
      </c>
      <c r="AC4" s="167">
        <v>173699</v>
      </c>
      <c r="AD4" s="167">
        <v>0</v>
      </c>
      <c r="AE4" s="167">
        <v>0</v>
      </c>
      <c r="AF4" s="167">
        <v>0</v>
      </c>
      <c r="AG4" s="167">
        <v>0</v>
      </c>
      <c r="AH4" s="167">
        <v>0</v>
      </c>
      <c r="AI4" s="167">
        <v>0</v>
      </c>
      <c r="AJ4" s="167">
        <v>0</v>
      </c>
      <c r="AK4" s="167">
        <v>0</v>
      </c>
      <c r="AL4" s="167">
        <v>0</v>
      </c>
      <c r="AM4" s="167">
        <v>0</v>
      </c>
      <c r="AN4" s="167">
        <v>0</v>
      </c>
      <c r="AO4" s="167">
        <v>7743</v>
      </c>
      <c r="AP4" s="167">
        <v>0</v>
      </c>
      <c r="AQ4" s="167">
        <v>20434</v>
      </c>
      <c r="AR4" s="167">
        <v>0</v>
      </c>
      <c r="AS4" s="167">
        <v>0</v>
      </c>
      <c r="AT4" s="167">
        <v>0</v>
      </c>
      <c r="AU4" s="167">
        <v>6691</v>
      </c>
      <c r="AV4" s="167">
        <v>0</v>
      </c>
      <c r="AW4" s="167">
        <v>0</v>
      </c>
      <c r="AX4" s="167">
        <v>34868</v>
      </c>
      <c r="AY4" s="167">
        <v>31793</v>
      </c>
      <c r="AZ4" s="167">
        <v>0</v>
      </c>
      <c r="BA4" s="167">
        <v>0</v>
      </c>
      <c r="BB4" s="167">
        <v>1391</v>
      </c>
      <c r="BC4" s="167">
        <v>-2598</v>
      </c>
      <c r="BD4" s="167">
        <v>9541</v>
      </c>
      <c r="BE4" s="167">
        <v>45073</v>
      </c>
      <c r="BF4" s="167">
        <v>0</v>
      </c>
      <c r="BG4" s="167">
        <v>85200</v>
      </c>
      <c r="BH4" s="167">
        <v>293767</v>
      </c>
      <c r="BI4" s="167">
        <v>0</v>
      </c>
      <c r="BJ4" s="167">
        <v>0</v>
      </c>
      <c r="BK4" s="167">
        <v>0</v>
      </c>
      <c r="BL4" s="167">
        <v>0</v>
      </c>
      <c r="BM4" s="167">
        <v>0</v>
      </c>
      <c r="BN4" s="167">
        <v>0</v>
      </c>
      <c r="BO4" s="167">
        <v>0</v>
      </c>
      <c r="BP4" s="167">
        <v>0</v>
      </c>
      <c r="BQ4" s="167">
        <v>0</v>
      </c>
      <c r="BR4" s="167">
        <v>0</v>
      </c>
      <c r="BS4" s="167">
        <v>0</v>
      </c>
      <c r="BT4" s="167">
        <v>0</v>
      </c>
      <c r="BU4" s="167">
        <v>0</v>
      </c>
      <c r="BV4" s="167">
        <v>0</v>
      </c>
      <c r="BW4" s="167">
        <v>27543</v>
      </c>
      <c r="BX4" s="167">
        <v>0</v>
      </c>
      <c r="BY4" s="167">
        <v>0</v>
      </c>
      <c r="BZ4" s="167">
        <v>230</v>
      </c>
      <c r="CA4" s="167">
        <v>0</v>
      </c>
      <c r="CB4" s="167">
        <v>0</v>
      </c>
      <c r="CC4" s="167">
        <v>0</v>
      </c>
      <c r="CD4" s="167">
        <v>35307</v>
      </c>
      <c r="CE4" s="167">
        <v>0</v>
      </c>
      <c r="CF4" s="167">
        <v>0</v>
      </c>
      <c r="CG4" s="167">
        <v>0</v>
      </c>
      <c r="CH4" s="167">
        <v>0</v>
      </c>
      <c r="CI4" s="167">
        <v>0</v>
      </c>
      <c r="CJ4" s="167">
        <v>0</v>
      </c>
      <c r="CK4" s="167">
        <v>0</v>
      </c>
      <c r="CL4" s="167">
        <v>8923</v>
      </c>
      <c r="CM4" s="167">
        <v>72003</v>
      </c>
      <c r="CN4" s="167">
        <v>365770</v>
      </c>
      <c r="CO4" s="167">
        <v>0</v>
      </c>
      <c r="CP4" s="167">
        <v>0</v>
      </c>
      <c r="CQ4" s="167">
        <v>742427</v>
      </c>
      <c r="CR4" s="167">
        <v>0</v>
      </c>
      <c r="CS4" s="167">
        <v>0</v>
      </c>
      <c r="CT4" s="167">
        <v>0</v>
      </c>
      <c r="CU4" s="167">
        <v>0</v>
      </c>
      <c r="CV4" s="167">
        <v>0</v>
      </c>
      <c r="CW4" s="167">
        <v>58870</v>
      </c>
      <c r="CX4" s="167">
        <v>61843</v>
      </c>
      <c r="CY4" s="167">
        <v>7584</v>
      </c>
      <c r="CZ4" s="167">
        <v>0</v>
      </c>
      <c r="DA4" s="167">
        <v>0</v>
      </c>
      <c r="DB4" s="167">
        <v>4844</v>
      </c>
      <c r="DC4" s="167">
        <v>0</v>
      </c>
      <c r="DD4" s="167">
        <v>0</v>
      </c>
      <c r="DE4" s="167">
        <v>0</v>
      </c>
      <c r="DF4" s="167">
        <v>0</v>
      </c>
      <c r="DG4" s="167">
        <v>1973</v>
      </c>
      <c r="DH4" s="167">
        <v>0</v>
      </c>
      <c r="DI4" s="167">
        <v>0</v>
      </c>
      <c r="DJ4" s="167">
        <v>877541</v>
      </c>
      <c r="DK4" s="167">
        <v>0</v>
      </c>
      <c r="DL4" s="167">
        <v>0</v>
      </c>
      <c r="DM4" s="167">
        <v>0</v>
      </c>
      <c r="DN4" s="167">
        <v>0</v>
      </c>
      <c r="DO4" s="167">
        <v>0</v>
      </c>
      <c r="DP4" s="167">
        <v>0</v>
      </c>
      <c r="DQ4" s="167">
        <v>0</v>
      </c>
      <c r="DR4" s="167">
        <v>0</v>
      </c>
      <c r="DS4" s="167">
        <v>0</v>
      </c>
      <c r="DT4" s="167">
        <v>0</v>
      </c>
      <c r="DU4" s="167">
        <v>0</v>
      </c>
      <c r="DV4" s="167">
        <v>0</v>
      </c>
      <c r="DW4" s="167">
        <v>0</v>
      </c>
      <c r="DX4" s="167">
        <v>0</v>
      </c>
      <c r="DY4" s="167">
        <v>0</v>
      </c>
      <c r="DZ4" s="167">
        <v>0</v>
      </c>
      <c r="EA4" s="167">
        <v>0</v>
      </c>
      <c r="EB4" s="167">
        <v>70514</v>
      </c>
      <c r="EC4" s="167">
        <v>70514</v>
      </c>
      <c r="ED4" s="167">
        <v>1313825</v>
      </c>
    </row>
    <row r="5" spans="1:134" ht="13.8" x14ac:dyDescent="0.25">
      <c r="A5" s="164" t="s">
        <v>135</v>
      </c>
      <c r="B5" s="164" t="s">
        <v>136</v>
      </c>
      <c r="C5" s="152">
        <v>45838</v>
      </c>
      <c r="D5" s="167">
        <v>71281</v>
      </c>
      <c r="E5" s="167">
        <v>157489</v>
      </c>
      <c r="F5" s="167">
        <v>0</v>
      </c>
      <c r="G5" s="167">
        <v>21170</v>
      </c>
      <c r="H5" s="167">
        <v>32237</v>
      </c>
      <c r="I5" s="167">
        <v>15767</v>
      </c>
      <c r="J5" s="167">
        <v>0</v>
      </c>
      <c r="K5" s="167">
        <v>176</v>
      </c>
      <c r="L5" s="167">
        <v>4307</v>
      </c>
      <c r="M5" s="167">
        <v>6403</v>
      </c>
      <c r="N5" s="167">
        <v>90057</v>
      </c>
      <c r="O5" s="167">
        <v>0</v>
      </c>
      <c r="P5" s="167">
        <v>1162689</v>
      </c>
      <c r="Q5" s="167">
        <v>0</v>
      </c>
      <c r="R5" s="167">
        <v>0</v>
      </c>
      <c r="S5" s="167">
        <v>41679</v>
      </c>
      <c r="T5" s="167">
        <v>0</v>
      </c>
      <c r="U5" s="167">
        <v>9708</v>
      </c>
      <c r="V5" s="167">
        <v>0</v>
      </c>
      <c r="W5" s="167">
        <v>0</v>
      </c>
      <c r="X5" s="167">
        <v>0</v>
      </c>
      <c r="Y5" s="167">
        <v>0</v>
      </c>
      <c r="Z5" s="167">
        <v>2686</v>
      </c>
      <c r="AA5" s="167">
        <v>0</v>
      </c>
      <c r="AB5" s="167">
        <v>-75626</v>
      </c>
      <c r="AC5" s="167">
        <v>1540023</v>
      </c>
      <c r="AD5" s="167">
        <v>0</v>
      </c>
      <c r="AE5" s="167">
        <v>0</v>
      </c>
      <c r="AF5" s="167">
        <v>0</v>
      </c>
      <c r="AG5" s="167">
        <v>0</v>
      </c>
      <c r="AH5" s="167">
        <v>0</v>
      </c>
      <c r="AI5" s="167">
        <v>0</v>
      </c>
      <c r="AJ5" s="167">
        <v>0</v>
      </c>
      <c r="AK5" s="167">
        <v>0</v>
      </c>
      <c r="AL5" s="167">
        <v>0</v>
      </c>
      <c r="AM5" s="167">
        <v>0</v>
      </c>
      <c r="AN5" s="167">
        <v>0</v>
      </c>
      <c r="AO5" s="167">
        <v>0</v>
      </c>
      <c r="AP5" s="167">
        <v>43113</v>
      </c>
      <c r="AQ5" s="167">
        <v>100621</v>
      </c>
      <c r="AR5" s="167">
        <v>0</v>
      </c>
      <c r="AS5" s="167">
        <v>0</v>
      </c>
      <c r="AT5" s="167">
        <v>0</v>
      </c>
      <c r="AU5" s="167">
        <v>21958</v>
      </c>
      <c r="AV5" s="167">
        <v>21454</v>
      </c>
      <c r="AW5" s="167">
        <v>0</v>
      </c>
      <c r="AX5" s="167">
        <v>187146</v>
      </c>
      <c r="AY5" s="167">
        <v>265348</v>
      </c>
      <c r="AZ5" s="167">
        <v>0</v>
      </c>
      <c r="BA5" s="167">
        <v>0</v>
      </c>
      <c r="BB5" s="167">
        <v>663</v>
      </c>
      <c r="BC5" s="167">
        <v>88325</v>
      </c>
      <c r="BD5" s="167">
        <v>49419</v>
      </c>
      <c r="BE5" s="167">
        <v>275498</v>
      </c>
      <c r="BF5" s="167">
        <v>0</v>
      </c>
      <c r="BG5" s="167">
        <v>679253</v>
      </c>
      <c r="BH5" s="167">
        <v>2406422</v>
      </c>
      <c r="BI5" s="167">
        <v>0</v>
      </c>
      <c r="BJ5" s="167">
        <v>0</v>
      </c>
      <c r="BK5" s="167">
        <v>0</v>
      </c>
      <c r="BL5" s="167">
        <v>0</v>
      </c>
      <c r="BM5" s="167">
        <v>0</v>
      </c>
      <c r="BN5" s="167">
        <v>59999</v>
      </c>
      <c r="BO5" s="167">
        <v>0</v>
      </c>
      <c r="BP5" s="167">
        <v>0</v>
      </c>
      <c r="BQ5" s="167">
        <v>4011</v>
      </c>
      <c r="BR5" s="167">
        <v>10401</v>
      </c>
      <c r="BS5" s="167">
        <v>0</v>
      </c>
      <c r="BT5" s="167">
        <v>0</v>
      </c>
      <c r="BU5" s="167">
        <v>0</v>
      </c>
      <c r="BV5" s="167">
        <v>0</v>
      </c>
      <c r="BW5" s="167">
        <v>261461</v>
      </c>
      <c r="BX5" s="167">
        <v>36747</v>
      </c>
      <c r="BY5" s="167">
        <v>10580</v>
      </c>
      <c r="BZ5" s="167">
        <v>177475</v>
      </c>
      <c r="CA5" s="167">
        <v>0</v>
      </c>
      <c r="CB5" s="167">
        <v>0</v>
      </c>
      <c r="CC5" s="167">
        <v>0</v>
      </c>
      <c r="CD5" s="167">
        <v>0</v>
      </c>
      <c r="CE5" s="167">
        <v>785</v>
      </c>
      <c r="CF5" s="167">
        <v>0</v>
      </c>
      <c r="CG5" s="167">
        <v>0</v>
      </c>
      <c r="CH5" s="167">
        <v>0</v>
      </c>
      <c r="CI5" s="167">
        <v>0</v>
      </c>
      <c r="CJ5" s="167">
        <v>150</v>
      </c>
      <c r="CK5" s="167">
        <v>1301</v>
      </c>
      <c r="CL5" s="167">
        <v>0</v>
      </c>
      <c r="CM5" s="167">
        <v>562910</v>
      </c>
      <c r="CN5" s="167">
        <v>2969332</v>
      </c>
      <c r="CO5" s="167">
        <v>375714</v>
      </c>
      <c r="CP5" s="167">
        <v>0</v>
      </c>
      <c r="CQ5" s="167">
        <v>1503316</v>
      </c>
      <c r="CR5" s="167">
        <v>0</v>
      </c>
      <c r="CS5" s="167">
        <v>0</v>
      </c>
      <c r="CT5" s="167">
        <v>0</v>
      </c>
      <c r="CU5" s="167">
        <v>2841347</v>
      </c>
      <c r="CV5" s="167">
        <v>0</v>
      </c>
      <c r="CW5" s="167">
        <v>347456</v>
      </c>
      <c r="CX5" s="167">
        <v>354025</v>
      </c>
      <c r="CY5" s="167">
        <v>127888</v>
      </c>
      <c r="CZ5" s="167">
        <v>0</v>
      </c>
      <c r="DA5" s="167">
        <v>3669</v>
      </c>
      <c r="DB5" s="167">
        <v>22779</v>
      </c>
      <c r="DC5" s="167">
        <v>0</v>
      </c>
      <c r="DD5" s="167">
        <v>10156</v>
      </c>
      <c r="DE5" s="167">
        <v>0</v>
      </c>
      <c r="DF5" s="167">
        <v>0</v>
      </c>
      <c r="DG5" s="167">
        <v>0</v>
      </c>
      <c r="DH5" s="167">
        <v>0</v>
      </c>
      <c r="DI5" s="167">
        <v>0</v>
      </c>
      <c r="DJ5" s="167">
        <v>5586350</v>
      </c>
      <c r="DK5" s="167">
        <v>0</v>
      </c>
      <c r="DL5" s="167">
        <v>0</v>
      </c>
      <c r="DM5" s="167">
        <v>0</v>
      </c>
      <c r="DN5" s="167">
        <v>0</v>
      </c>
      <c r="DO5" s="167">
        <v>0</v>
      </c>
      <c r="DP5" s="167">
        <v>0</v>
      </c>
      <c r="DQ5" s="167">
        <v>0</v>
      </c>
      <c r="DR5" s="167">
        <v>0</v>
      </c>
      <c r="DS5" s="167">
        <v>0</v>
      </c>
      <c r="DT5" s="167">
        <v>0</v>
      </c>
      <c r="DU5" s="167">
        <v>0</v>
      </c>
      <c r="DV5" s="167">
        <v>0</v>
      </c>
      <c r="DW5" s="167">
        <v>0</v>
      </c>
      <c r="DX5" s="167">
        <v>0</v>
      </c>
      <c r="DY5" s="167">
        <v>0</v>
      </c>
      <c r="DZ5" s="167">
        <v>0</v>
      </c>
      <c r="EA5" s="167">
        <v>0</v>
      </c>
      <c r="EB5" s="167">
        <v>0</v>
      </c>
      <c r="EC5" s="167">
        <v>0</v>
      </c>
      <c r="ED5" s="167">
        <v>8555682</v>
      </c>
    </row>
    <row r="6" spans="1:134" ht="13.8" x14ac:dyDescent="0.25">
      <c r="A6" s="164" t="s">
        <v>137</v>
      </c>
      <c r="B6" s="164" t="s">
        <v>138</v>
      </c>
      <c r="C6" s="152">
        <v>45838</v>
      </c>
      <c r="D6" s="167">
        <v>37184</v>
      </c>
      <c r="E6" s="167">
        <v>89206</v>
      </c>
      <c r="F6" s="167">
        <v>0</v>
      </c>
      <c r="G6" s="167">
        <v>9001</v>
      </c>
      <c r="H6" s="167">
        <v>16659</v>
      </c>
      <c r="I6" s="167">
        <v>1016</v>
      </c>
      <c r="J6" s="167">
        <v>0</v>
      </c>
      <c r="K6" s="167">
        <v>44</v>
      </c>
      <c r="L6" s="167">
        <v>6453</v>
      </c>
      <c r="M6" s="167">
        <v>5182</v>
      </c>
      <c r="N6" s="167">
        <v>14367</v>
      </c>
      <c r="O6" s="167">
        <v>4046</v>
      </c>
      <c r="P6" s="167">
        <v>0</v>
      </c>
      <c r="Q6" s="167">
        <v>0</v>
      </c>
      <c r="R6" s="167">
        <v>1683</v>
      </c>
      <c r="S6" s="167">
        <v>1665</v>
      </c>
      <c r="T6" s="167">
        <v>42</v>
      </c>
      <c r="U6" s="167">
        <v>22847</v>
      </c>
      <c r="V6" s="167">
        <v>0</v>
      </c>
      <c r="W6" s="167">
        <v>6035</v>
      </c>
      <c r="X6" s="167">
        <v>6931</v>
      </c>
      <c r="Y6" s="167">
        <v>9723</v>
      </c>
      <c r="Z6" s="167">
        <v>15670</v>
      </c>
      <c r="AA6" s="167">
        <v>0</v>
      </c>
      <c r="AB6" s="167">
        <v>0</v>
      </c>
      <c r="AC6" s="167">
        <v>247754</v>
      </c>
      <c r="AD6" s="167">
        <v>0</v>
      </c>
      <c r="AE6" s="167">
        <v>0</v>
      </c>
      <c r="AF6" s="167">
        <v>13563</v>
      </c>
      <c r="AG6" s="167">
        <v>0</v>
      </c>
      <c r="AH6" s="167">
        <v>966</v>
      </c>
      <c r="AI6" s="167">
        <v>1788</v>
      </c>
      <c r="AJ6" s="167">
        <v>109</v>
      </c>
      <c r="AK6" s="167">
        <v>0</v>
      </c>
      <c r="AL6" s="167">
        <v>5</v>
      </c>
      <c r="AM6" s="167">
        <v>0</v>
      </c>
      <c r="AN6" s="167">
        <v>0</v>
      </c>
      <c r="AO6" s="167">
        <v>15920</v>
      </c>
      <c r="AP6" s="167">
        <v>11036</v>
      </c>
      <c r="AQ6" s="167">
        <v>24378</v>
      </c>
      <c r="AR6" s="167">
        <v>0</v>
      </c>
      <c r="AS6" s="167">
        <v>0</v>
      </c>
      <c r="AT6" s="167">
        <v>0</v>
      </c>
      <c r="AU6" s="167">
        <v>10535</v>
      </c>
      <c r="AV6" s="167">
        <v>0</v>
      </c>
      <c r="AW6" s="167">
        <v>28611</v>
      </c>
      <c r="AX6" s="167">
        <v>106911</v>
      </c>
      <c r="AY6" s="167">
        <v>16277</v>
      </c>
      <c r="AZ6" s="167">
        <v>0</v>
      </c>
      <c r="BA6" s="167">
        <v>0</v>
      </c>
      <c r="BB6" s="167">
        <v>-69151</v>
      </c>
      <c r="BC6" s="167">
        <v>3493</v>
      </c>
      <c r="BD6" s="167">
        <v>6968</v>
      </c>
      <c r="BE6" s="167">
        <v>19421</v>
      </c>
      <c r="BF6" s="167">
        <v>0</v>
      </c>
      <c r="BG6" s="167">
        <v>-22992</v>
      </c>
      <c r="BH6" s="167">
        <v>331673</v>
      </c>
      <c r="BI6" s="167">
        <v>0</v>
      </c>
      <c r="BJ6" s="167">
        <v>0</v>
      </c>
      <c r="BK6" s="167">
        <v>0</v>
      </c>
      <c r="BL6" s="167">
        <v>0</v>
      </c>
      <c r="BM6" s="167">
        <v>0</v>
      </c>
      <c r="BN6" s="167">
        <v>0</v>
      </c>
      <c r="BO6" s="167">
        <v>58316</v>
      </c>
      <c r="BP6" s="167">
        <v>0</v>
      </c>
      <c r="BQ6" s="167">
        <v>4153</v>
      </c>
      <c r="BR6" s="167">
        <v>7686</v>
      </c>
      <c r="BS6" s="167">
        <v>469</v>
      </c>
      <c r="BT6" s="167">
        <v>0</v>
      </c>
      <c r="BU6" s="167">
        <v>20</v>
      </c>
      <c r="BV6" s="167">
        <v>0</v>
      </c>
      <c r="BW6" s="167">
        <v>17242</v>
      </c>
      <c r="BX6" s="167">
        <v>0</v>
      </c>
      <c r="BY6" s="167">
        <v>0</v>
      </c>
      <c r="BZ6" s="167">
        <v>0</v>
      </c>
      <c r="CA6" s="167">
        <v>3445</v>
      </c>
      <c r="CB6" s="167">
        <v>0</v>
      </c>
      <c r="CC6" s="167">
        <v>0</v>
      </c>
      <c r="CD6" s="167">
        <v>60041</v>
      </c>
      <c r="CE6" s="167">
        <v>0</v>
      </c>
      <c r="CF6" s="167">
        <v>0</v>
      </c>
      <c r="CG6" s="167">
        <v>0</v>
      </c>
      <c r="CH6" s="167">
        <v>0</v>
      </c>
      <c r="CI6" s="167">
        <v>0</v>
      </c>
      <c r="CJ6" s="167">
        <v>0</v>
      </c>
      <c r="CK6" s="167">
        <v>0</v>
      </c>
      <c r="CL6" s="167">
        <v>0</v>
      </c>
      <c r="CM6" s="167">
        <v>151372</v>
      </c>
      <c r="CN6" s="167">
        <v>483045</v>
      </c>
      <c r="CO6" s="167">
        <v>228833</v>
      </c>
      <c r="CP6" s="167">
        <v>0</v>
      </c>
      <c r="CQ6" s="167">
        <v>853270</v>
      </c>
      <c r="CR6" s="167">
        <v>0</v>
      </c>
      <c r="CS6" s="167">
        <v>0</v>
      </c>
      <c r="CT6" s="167">
        <v>0</v>
      </c>
      <c r="CU6" s="167">
        <v>0</v>
      </c>
      <c r="CV6" s="167">
        <v>0</v>
      </c>
      <c r="CW6" s="167">
        <v>77059</v>
      </c>
      <c r="CX6" s="167">
        <v>142624</v>
      </c>
      <c r="CY6" s="167">
        <v>8701</v>
      </c>
      <c r="CZ6" s="167">
        <v>0</v>
      </c>
      <c r="DA6" s="167">
        <v>374</v>
      </c>
      <c r="DB6" s="167">
        <v>5259</v>
      </c>
      <c r="DC6" s="167">
        <v>0</v>
      </c>
      <c r="DD6" s="167">
        <v>0</v>
      </c>
      <c r="DE6" s="167">
        <v>0</v>
      </c>
      <c r="DF6" s="167">
        <v>0</v>
      </c>
      <c r="DG6" s="167">
        <v>22512</v>
      </c>
      <c r="DH6" s="167">
        <v>0</v>
      </c>
      <c r="DI6" s="167">
        <v>0</v>
      </c>
      <c r="DJ6" s="167">
        <v>1338632</v>
      </c>
      <c r="DK6" s="167">
        <v>0</v>
      </c>
      <c r="DL6" s="167">
        <v>51</v>
      </c>
      <c r="DM6" s="167">
        <v>0</v>
      </c>
      <c r="DN6" s="167">
        <v>0</v>
      </c>
      <c r="DO6" s="167">
        <v>0</v>
      </c>
      <c r="DP6" s="167">
        <v>0</v>
      </c>
      <c r="DQ6" s="167">
        <v>0</v>
      </c>
      <c r="DR6" s="167">
        <v>0</v>
      </c>
      <c r="DS6" s="167">
        <v>0</v>
      </c>
      <c r="DT6" s="167">
        <v>0</v>
      </c>
      <c r="DU6" s="167">
        <v>0</v>
      </c>
      <c r="DV6" s="167">
        <v>0</v>
      </c>
      <c r="DW6" s="167">
        <v>0</v>
      </c>
      <c r="DX6" s="167">
        <v>0</v>
      </c>
      <c r="DY6" s="167">
        <v>0</v>
      </c>
      <c r="DZ6" s="167">
        <v>0</v>
      </c>
      <c r="EA6" s="167">
        <v>0</v>
      </c>
      <c r="EB6" s="167">
        <v>0</v>
      </c>
      <c r="EC6" s="167">
        <v>51</v>
      </c>
      <c r="ED6" s="167">
        <v>1821728</v>
      </c>
    </row>
    <row r="7" spans="1:134" ht="13.8" x14ac:dyDescent="0.25">
      <c r="A7" s="164" t="s">
        <v>139</v>
      </c>
      <c r="B7" s="164" t="s">
        <v>138</v>
      </c>
      <c r="C7" s="152">
        <v>45838</v>
      </c>
      <c r="D7" s="167">
        <v>127288</v>
      </c>
      <c r="E7" s="167">
        <v>329976</v>
      </c>
      <c r="F7" s="167">
        <v>0</v>
      </c>
      <c r="G7" s="167">
        <v>33389</v>
      </c>
      <c r="H7" s="167">
        <v>57935</v>
      </c>
      <c r="I7" s="167">
        <v>3633</v>
      </c>
      <c r="J7" s="167">
        <v>0</v>
      </c>
      <c r="K7" s="167">
        <v>158</v>
      </c>
      <c r="L7" s="167">
        <v>23121</v>
      </c>
      <c r="M7" s="167">
        <v>18107</v>
      </c>
      <c r="N7" s="167">
        <v>28515</v>
      </c>
      <c r="O7" s="167">
        <v>23256</v>
      </c>
      <c r="P7" s="167">
        <v>0</v>
      </c>
      <c r="Q7" s="167">
        <v>0</v>
      </c>
      <c r="R7" s="167">
        <v>6089</v>
      </c>
      <c r="S7" s="167">
        <v>6098</v>
      </c>
      <c r="T7" s="167">
        <v>0</v>
      </c>
      <c r="U7" s="167">
        <v>82657</v>
      </c>
      <c r="V7" s="167">
        <v>0</v>
      </c>
      <c r="W7" s="167">
        <v>21834</v>
      </c>
      <c r="X7" s="167">
        <v>25199</v>
      </c>
      <c r="Y7" s="167">
        <v>35176</v>
      </c>
      <c r="Z7" s="167">
        <v>50833</v>
      </c>
      <c r="AA7" s="167">
        <v>0</v>
      </c>
      <c r="AB7" s="167">
        <v>0</v>
      </c>
      <c r="AC7" s="167">
        <v>873264</v>
      </c>
      <c r="AD7" s="167">
        <v>0</v>
      </c>
      <c r="AE7" s="167">
        <v>0</v>
      </c>
      <c r="AF7" s="167">
        <v>48430</v>
      </c>
      <c r="AG7" s="167">
        <v>0</v>
      </c>
      <c r="AH7" s="167">
        <v>3536</v>
      </c>
      <c r="AI7" s="167">
        <v>6136</v>
      </c>
      <c r="AJ7" s="167">
        <v>385</v>
      </c>
      <c r="AK7" s="167">
        <v>0</v>
      </c>
      <c r="AL7" s="167">
        <v>17</v>
      </c>
      <c r="AM7" s="167">
        <v>0</v>
      </c>
      <c r="AN7" s="167">
        <v>0</v>
      </c>
      <c r="AO7" s="167">
        <v>90194</v>
      </c>
      <c r="AP7" s="167">
        <v>35030</v>
      </c>
      <c r="AQ7" s="167">
        <v>61857</v>
      </c>
      <c r="AR7" s="167">
        <v>0</v>
      </c>
      <c r="AS7" s="167">
        <v>42224</v>
      </c>
      <c r="AT7" s="167">
        <v>0</v>
      </c>
      <c r="AU7" s="167">
        <v>18211</v>
      </c>
      <c r="AV7" s="167">
        <v>0</v>
      </c>
      <c r="AW7" s="167">
        <v>128700</v>
      </c>
      <c r="AX7" s="167">
        <v>434720</v>
      </c>
      <c r="AY7" s="167">
        <v>59726</v>
      </c>
      <c r="AZ7" s="167">
        <v>0</v>
      </c>
      <c r="BA7" s="167">
        <v>0</v>
      </c>
      <c r="BB7" s="167">
        <v>9870</v>
      </c>
      <c r="BC7" s="167">
        <v>6836</v>
      </c>
      <c r="BD7" s="167">
        <v>21890</v>
      </c>
      <c r="BE7" s="167">
        <v>28473</v>
      </c>
      <c r="BF7" s="167">
        <v>0</v>
      </c>
      <c r="BG7" s="167">
        <v>126795</v>
      </c>
      <c r="BH7" s="167">
        <v>1434779</v>
      </c>
      <c r="BI7" s="167">
        <v>0</v>
      </c>
      <c r="BJ7" s="167">
        <v>0</v>
      </c>
      <c r="BK7" s="167">
        <v>0</v>
      </c>
      <c r="BL7" s="167">
        <v>0</v>
      </c>
      <c r="BM7" s="167">
        <v>0</v>
      </c>
      <c r="BN7" s="167">
        <v>0</v>
      </c>
      <c r="BO7" s="167">
        <v>250199</v>
      </c>
      <c r="BP7" s="167">
        <v>0</v>
      </c>
      <c r="BQ7" s="167">
        <v>18269</v>
      </c>
      <c r="BR7" s="167">
        <v>31700</v>
      </c>
      <c r="BS7" s="167">
        <v>1988</v>
      </c>
      <c r="BT7" s="167">
        <v>0</v>
      </c>
      <c r="BU7" s="167">
        <v>86</v>
      </c>
      <c r="BV7" s="167">
        <v>0</v>
      </c>
      <c r="BW7" s="167">
        <v>61562</v>
      </c>
      <c r="BX7" s="167">
        <v>0</v>
      </c>
      <c r="BY7" s="167">
        <v>0</v>
      </c>
      <c r="BZ7" s="167">
        <v>0</v>
      </c>
      <c r="CA7" s="167">
        <v>9689</v>
      </c>
      <c r="CB7" s="167">
        <v>0</v>
      </c>
      <c r="CC7" s="167">
        <v>0</v>
      </c>
      <c r="CD7" s="167">
        <v>218144</v>
      </c>
      <c r="CE7" s="167">
        <v>0</v>
      </c>
      <c r="CF7" s="167">
        <v>0</v>
      </c>
      <c r="CG7" s="167">
        <v>0</v>
      </c>
      <c r="CH7" s="167">
        <v>0</v>
      </c>
      <c r="CI7" s="167">
        <v>0</v>
      </c>
      <c r="CJ7" s="167">
        <v>0</v>
      </c>
      <c r="CK7" s="167">
        <v>0</v>
      </c>
      <c r="CL7" s="167">
        <v>0</v>
      </c>
      <c r="CM7" s="167">
        <v>591637</v>
      </c>
      <c r="CN7" s="167">
        <v>2026416</v>
      </c>
      <c r="CO7" s="167">
        <v>828537</v>
      </c>
      <c r="CP7" s="167">
        <v>0</v>
      </c>
      <c r="CQ7" s="167">
        <v>3050896</v>
      </c>
      <c r="CR7" s="167">
        <v>0</v>
      </c>
      <c r="CS7" s="167">
        <v>0</v>
      </c>
      <c r="CT7" s="167">
        <v>0</v>
      </c>
      <c r="CU7" s="167">
        <v>0</v>
      </c>
      <c r="CV7" s="167">
        <v>0</v>
      </c>
      <c r="CW7" s="167">
        <v>283273</v>
      </c>
      <c r="CX7" s="167">
        <v>491521</v>
      </c>
      <c r="CY7" s="167">
        <v>30820</v>
      </c>
      <c r="CZ7" s="167">
        <v>0</v>
      </c>
      <c r="DA7" s="167">
        <v>1339</v>
      </c>
      <c r="DB7" s="167">
        <v>17435</v>
      </c>
      <c r="DC7" s="167">
        <v>0</v>
      </c>
      <c r="DD7" s="167">
        <v>0</v>
      </c>
      <c r="DE7" s="167">
        <v>0</v>
      </c>
      <c r="DF7" s="167">
        <v>0</v>
      </c>
      <c r="DG7" s="167">
        <v>78726</v>
      </c>
      <c r="DH7" s="167">
        <v>0</v>
      </c>
      <c r="DI7" s="167">
        <v>0</v>
      </c>
      <c r="DJ7" s="167">
        <v>4782547</v>
      </c>
      <c r="DK7" s="167">
        <v>0</v>
      </c>
      <c r="DL7" s="167">
        <v>812</v>
      </c>
      <c r="DM7" s="167">
        <v>0</v>
      </c>
      <c r="DN7" s="167">
        <v>0</v>
      </c>
      <c r="DO7" s="167">
        <v>0</v>
      </c>
      <c r="DP7" s="167">
        <v>0</v>
      </c>
      <c r="DQ7" s="167">
        <v>0</v>
      </c>
      <c r="DR7" s="167">
        <v>0</v>
      </c>
      <c r="DS7" s="167">
        <v>0</v>
      </c>
      <c r="DT7" s="167">
        <v>0</v>
      </c>
      <c r="DU7" s="167">
        <v>0</v>
      </c>
      <c r="DV7" s="167">
        <v>0</v>
      </c>
      <c r="DW7" s="167">
        <v>0</v>
      </c>
      <c r="DX7" s="167">
        <v>0</v>
      </c>
      <c r="DY7" s="167">
        <v>0</v>
      </c>
      <c r="DZ7" s="167">
        <v>0</v>
      </c>
      <c r="EA7" s="167">
        <v>0</v>
      </c>
      <c r="EB7" s="167">
        <v>0</v>
      </c>
      <c r="EC7" s="167">
        <v>812</v>
      </c>
      <c r="ED7" s="167">
        <v>6809775</v>
      </c>
    </row>
    <row r="8" spans="1:134" ht="13.8" x14ac:dyDescent="0.25">
      <c r="A8" s="164" t="s">
        <v>140</v>
      </c>
      <c r="B8" s="164" t="s">
        <v>138</v>
      </c>
      <c r="C8" s="152">
        <v>45838</v>
      </c>
      <c r="D8" s="167">
        <v>18993</v>
      </c>
      <c r="E8" s="167">
        <v>45565</v>
      </c>
      <c r="F8" s="167">
        <v>0</v>
      </c>
      <c r="G8" s="167">
        <v>4900</v>
      </c>
      <c r="H8" s="167">
        <v>7780</v>
      </c>
      <c r="I8" s="167">
        <v>511</v>
      </c>
      <c r="J8" s="167">
        <v>0</v>
      </c>
      <c r="K8" s="167">
        <v>22</v>
      </c>
      <c r="L8" s="167">
        <v>3183</v>
      </c>
      <c r="M8" s="167">
        <v>1269</v>
      </c>
      <c r="N8" s="167">
        <v>6551</v>
      </c>
      <c r="O8" s="167">
        <v>1548</v>
      </c>
      <c r="P8" s="167">
        <v>0</v>
      </c>
      <c r="Q8" s="167">
        <v>0</v>
      </c>
      <c r="R8" s="167">
        <v>860</v>
      </c>
      <c r="S8" s="167">
        <v>1371</v>
      </c>
      <c r="T8" s="167">
        <v>0</v>
      </c>
      <c r="U8" s="167">
        <v>11670</v>
      </c>
      <c r="V8" s="167">
        <v>0</v>
      </c>
      <c r="W8" s="167">
        <v>3083</v>
      </c>
      <c r="X8" s="167">
        <v>3558</v>
      </c>
      <c r="Y8" s="167">
        <v>4966</v>
      </c>
      <c r="Z8" s="167">
        <v>17154</v>
      </c>
      <c r="AA8" s="167">
        <v>0</v>
      </c>
      <c r="AB8" s="167">
        <v>0</v>
      </c>
      <c r="AC8" s="167">
        <v>132984</v>
      </c>
      <c r="AD8" s="167">
        <v>0</v>
      </c>
      <c r="AE8" s="167">
        <v>0</v>
      </c>
      <c r="AF8" s="167">
        <v>15767</v>
      </c>
      <c r="AG8" s="167">
        <v>0</v>
      </c>
      <c r="AH8" s="167">
        <v>1197</v>
      </c>
      <c r="AI8" s="167">
        <v>1900</v>
      </c>
      <c r="AJ8" s="167">
        <v>125</v>
      </c>
      <c r="AK8" s="167">
        <v>0</v>
      </c>
      <c r="AL8" s="167">
        <v>5</v>
      </c>
      <c r="AM8" s="167">
        <v>0</v>
      </c>
      <c r="AN8" s="167">
        <v>0</v>
      </c>
      <c r="AO8" s="167">
        <v>11551</v>
      </c>
      <c r="AP8" s="167">
        <v>7054</v>
      </c>
      <c r="AQ8" s="167">
        <v>11611</v>
      </c>
      <c r="AR8" s="167">
        <v>0</v>
      </c>
      <c r="AS8" s="167">
        <v>0</v>
      </c>
      <c r="AT8" s="167">
        <v>0</v>
      </c>
      <c r="AU8" s="167">
        <v>3117</v>
      </c>
      <c r="AV8" s="167">
        <v>0</v>
      </c>
      <c r="AW8" s="167">
        <v>9715</v>
      </c>
      <c r="AX8" s="167">
        <v>62042</v>
      </c>
      <c r="AY8" s="167">
        <v>13946</v>
      </c>
      <c r="AZ8" s="167">
        <v>0</v>
      </c>
      <c r="BA8" s="167">
        <v>0</v>
      </c>
      <c r="BB8" s="167">
        <v>1394</v>
      </c>
      <c r="BC8" s="167">
        <v>4371</v>
      </c>
      <c r="BD8" s="167">
        <v>3590</v>
      </c>
      <c r="BE8" s="167">
        <v>8009</v>
      </c>
      <c r="BF8" s="167">
        <v>0</v>
      </c>
      <c r="BG8" s="167">
        <v>31310</v>
      </c>
      <c r="BH8" s="167">
        <v>226336</v>
      </c>
      <c r="BI8" s="167">
        <v>0</v>
      </c>
      <c r="BJ8" s="167">
        <v>0</v>
      </c>
      <c r="BK8" s="167">
        <v>0</v>
      </c>
      <c r="BL8" s="167">
        <v>0</v>
      </c>
      <c r="BM8" s="167">
        <v>0</v>
      </c>
      <c r="BN8" s="167">
        <v>0</v>
      </c>
      <c r="BO8" s="167">
        <v>0</v>
      </c>
      <c r="BP8" s="167">
        <v>0</v>
      </c>
      <c r="BQ8" s="167">
        <v>0</v>
      </c>
      <c r="BR8" s="167">
        <v>0</v>
      </c>
      <c r="BS8" s="167">
        <v>0</v>
      </c>
      <c r="BT8" s="167">
        <v>0</v>
      </c>
      <c r="BU8" s="167">
        <v>0</v>
      </c>
      <c r="BV8" s="167">
        <v>0</v>
      </c>
      <c r="BW8" s="167">
        <v>12320</v>
      </c>
      <c r="BX8" s="167">
        <v>0</v>
      </c>
      <c r="BY8" s="167">
        <v>0</v>
      </c>
      <c r="BZ8" s="167">
        <v>0</v>
      </c>
      <c r="CA8" s="167">
        <v>1329</v>
      </c>
      <c r="CB8" s="167">
        <v>0</v>
      </c>
      <c r="CC8" s="167">
        <v>0</v>
      </c>
      <c r="CD8" s="167">
        <v>24019</v>
      </c>
      <c r="CE8" s="167">
        <v>0</v>
      </c>
      <c r="CF8" s="167">
        <v>0</v>
      </c>
      <c r="CG8" s="167">
        <v>0</v>
      </c>
      <c r="CH8" s="167">
        <v>0</v>
      </c>
      <c r="CI8" s="167">
        <v>0</v>
      </c>
      <c r="CJ8" s="167">
        <v>0</v>
      </c>
      <c r="CK8" s="167">
        <v>0</v>
      </c>
      <c r="CL8" s="167">
        <v>0</v>
      </c>
      <c r="CM8" s="167">
        <v>37668</v>
      </c>
      <c r="CN8" s="167">
        <v>264004</v>
      </c>
      <c r="CO8" s="167">
        <v>98582</v>
      </c>
      <c r="CP8" s="167">
        <v>0</v>
      </c>
      <c r="CQ8" s="167">
        <v>471862</v>
      </c>
      <c r="CR8" s="167">
        <v>0</v>
      </c>
      <c r="CS8" s="167">
        <v>0</v>
      </c>
      <c r="CT8" s="167">
        <v>0</v>
      </c>
      <c r="CU8" s="167">
        <v>0</v>
      </c>
      <c r="CV8" s="167">
        <v>0</v>
      </c>
      <c r="CW8" s="167">
        <v>43297</v>
      </c>
      <c r="CX8" s="167">
        <v>68748</v>
      </c>
      <c r="CY8" s="167">
        <v>4515</v>
      </c>
      <c r="CZ8" s="167">
        <v>0</v>
      </c>
      <c r="DA8" s="167">
        <v>198</v>
      </c>
      <c r="DB8" s="167">
        <v>821</v>
      </c>
      <c r="DC8" s="167">
        <v>0</v>
      </c>
      <c r="DD8" s="167">
        <v>0</v>
      </c>
      <c r="DE8" s="167">
        <v>0</v>
      </c>
      <c r="DF8" s="167">
        <v>0</v>
      </c>
      <c r="DG8" s="167">
        <v>9762</v>
      </c>
      <c r="DH8" s="167">
        <v>0</v>
      </c>
      <c r="DI8" s="167">
        <v>0</v>
      </c>
      <c r="DJ8" s="167">
        <v>697785</v>
      </c>
      <c r="DK8" s="167">
        <v>0</v>
      </c>
      <c r="DL8" s="167">
        <v>62</v>
      </c>
      <c r="DM8" s="167">
        <v>0</v>
      </c>
      <c r="DN8" s="167">
        <v>0</v>
      </c>
      <c r="DO8" s="167">
        <v>0</v>
      </c>
      <c r="DP8" s="167">
        <v>0</v>
      </c>
      <c r="DQ8" s="167">
        <v>0</v>
      </c>
      <c r="DR8" s="167">
        <v>0</v>
      </c>
      <c r="DS8" s="167">
        <v>0</v>
      </c>
      <c r="DT8" s="167">
        <v>0</v>
      </c>
      <c r="DU8" s="167">
        <v>0</v>
      </c>
      <c r="DV8" s="167">
        <v>0</v>
      </c>
      <c r="DW8" s="167">
        <v>0</v>
      </c>
      <c r="DX8" s="167">
        <v>0</v>
      </c>
      <c r="DY8" s="167">
        <v>0</v>
      </c>
      <c r="DZ8" s="167">
        <v>0</v>
      </c>
      <c r="EA8" s="167">
        <v>0</v>
      </c>
      <c r="EB8" s="167">
        <v>0</v>
      </c>
      <c r="EC8" s="167">
        <v>62</v>
      </c>
      <c r="ED8" s="167">
        <v>961851</v>
      </c>
    </row>
    <row r="9" spans="1:134" ht="13.8" x14ac:dyDescent="0.25">
      <c r="A9" s="164" t="s">
        <v>141</v>
      </c>
      <c r="B9" s="164" t="s">
        <v>138</v>
      </c>
      <c r="C9" s="152">
        <v>45838</v>
      </c>
      <c r="D9" s="167">
        <v>14884</v>
      </c>
      <c r="E9" s="167">
        <v>35708</v>
      </c>
      <c r="F9" s="167">
        <v>0</v>
      </c>
      <c r="G9" s="167">
        <v>3849</v>
      </c>
      <c r="H9" s="167">
        <v>5369</v>
      </c>
      <c r="I9" s="167">
        <v>379</v>
      </c>
      <c r="J9" s="167">
        <v>0</v>
      </c>
      <c r="K9" s="167">
        <v>14</v>
      </c>
      <c r="L9" s="167">
        <v>2410</v>
      </c>
      <c r="M9" s="167">
        <v>1080</v>
      </c>
      <c r="N9" s="167">
        <v>7051</v>
      </c>
      <c r="O9" s="167">
        <v>1213</v>
      </c>
      <c r="P9" s="167">
        <v>0</v>
      </c>
      <c r="Q9" s="167">
        <v>0</v>
      </c>
      <c r="R9" s="167">
        <v>674</v>
      </c>
      <c r="S9" s="167">
        <v>1008</v>
      </c>
      <c r="T9" s="167">
        <v>0</v>
      </c>
      <c r="U9" s="167">
        <v>9145</v>
      </c>
      <c r="V9" s="167">
        <v>0</v>
      </c>
      <c r="W9" s="167">
        <v>2416</v>
      </c>
      <c r="X9" s="167">
        <v>2788</v>
      </c>
      <c r="Y9" s="167">
        <v>3892</v>
      </c>
      <c r="Z9" s="167">
        <v>12112</v>
      </c>
      <c r="AA9" s="167">
        <v>0</v>
      </c>
      <c r="AB9" s="167">
        <v>0</v>
      </c>
      <c r="AC9" s="167">
        <v>103992</v>
      </c>
      <c r="AD9" s="167">
        <v>0</v>
      </c>
      <c r="AE9" s="167">
        <v>0</v>
      </c>
      <c r="AF9" s="167">
        <v>12730</v>
      </c>
      <c r="AG9" s="167">
        <v>0</v>
      </c>
      <c r="AH9" s="167">
        <v>969</v>
      </c>
      <c r="AI9" s="167">
        <v>1351</v>
      </c>
      <c r="AJ9" s="167">
        <v>95</v>
      </c>
      <c r="AK9" s="167">
        <v>0</v>
      </c>
      <c r="AL9" s="167">
        <v>4</v>
      </c>
      <c r="AM9" s="167">
        <v>0</v>
      </c>
      <c r="AN9" s="167">
        <v>0</v>
      </c>
      <c r="AO9" s="167">
        <v>10448</v>
      </c>
      <c r="AP9" s="167">
        <v>3368</v>
      </c>
      <c r="AQ9" s="167">
        <v>9530</v>
      </c>
      <c r="AR9" s="167">
        <v>0</v>
      </c>
      <c r="AS9" s="167">
        <v>0</v>
      </c>
      <c r="AT9" s="167">
        <v>0</v>
      </c>
      <c r="AU9" s="167">
        <v>4550</v>
      </c>
      <c r="AV9" s="167">
        <v>0</v>
      </c>
      <c r="AW9" s="167">
        <v>7951</v>
      </c>
      <c r="AX9" s="167">
        <v>50996</v>
      </c>
      <c r="AY9" s="167">
        <v>14074</v>
      </c>
      <c r="AZ9" s="167">
        <v>0</v>
      </c>
      <c r="BA9" s="167">
        <v>0</v>
      </c>
      <c r="BB9" s="167">
        <v>1092</v>
      </c>
      <c r="BC9" s="167">
        <v>3440</v>
      </c>
      <c r="BD9" s="167">
        <v>2803</v>
      </c>
      <c r="BE9" s="167">
        <v>7898</v>
      </c>
      <c r="BF9" s="167">
        <v>0</v>
      </c>
      <c r="BG9" s="167">
        <v>29307</v>
      </c>
      <c r="BH9" s="167">
        <v>184295</v>
      </c>
      <c r="BI9" s="167">
        <v>0</v>
      </c>
      <c r="BJ9" s="167">
        <v>0</v>
      </c>
      <c r="BK9" s="167">
        <v>0</v>
      </c>
      <c r="BL9" s="167">
        <v>0</v>
      </c>
      <c r="BM9" s="167">
        <v>0</v>
      </c>
      <c r="BN9" s="167">
        <v>0</v>
      </c>
      <c r="BO9" s="167">
        <v>0</v>
      </c>
      <c r="BP9" s="167">
        <v>0</v>
      </c>
      <c r="BQ9" s="167">
        <v>0</v>
      </c>
      <c r="BR9" s="167">
        <v>0</v>
      </c>
      <c r="BS9" s="167">
        <v>0</v>
      </c>
      <c r="BT9" s="167">
        <v>0</v>
      </c>
      <c r="BU9" s="167">
        <v>0</v>
      </c>
      <c r="BV9" s="167">
        <v>0</v>
      </c>
      <c r="BW9" s="167">
        <v>6482</v>
      </c>
      <c r="BX9" s="167">
        <v>0</v>
      </c>
      <c r="BY9" s="167">
        <v>0</v>
      </c>
      <c r="BZ9" s="167">
        <v>0</v>
      </c>
      <c r="CA9" s="167">
        <v>1875</v>
      </c>
      <c r="CB9" s="167">
        <v>0</v>
      </c>
      <c r="CC9" s="167">
        <v>0</v>
      </c>
      <c r="CD9" s="167">
        <v>18618</v>
      </c>
      <c r="CE9" s="167">
        <v>0</v>
      </c>
      <c r="CF9" s="167">
        <v>0</v>
      </c>
      <c r="CG9" s="167">
        <v>0</v>
      </c>
      <c r="CH9" s="167">
        <v>0</v>
      </c>
      <c r="CI9" s="167">
        <v>0</v>
      </c>
      <c r="CJ9" s="167">
        <v>0</v>
      </c>
      <c r="CK9" s="167">
        <v>0</v>
      </c>
      <c r="CL9" s="167">
        <v>0</v>
      </c>
      <c r="CM9" s="167">
        <v>26975</v>
      </c>
      <c r="CN9" s="167">
        <v>211270</v>
      </c>
      <c r="CO9" s="167">
        <v>77257</v>
      </c>
      <c r="CP9" s="167">
        <v>0</v>
      </c>
      <c r="CQ9" s="167">
        <v>481296</v>
      </c>
      <c r="CR9" s="167">
        <v>0</v>
      </c>
      <c r="CS9" s="167">
        <v>0</v>
      </c>
      <c r="CT9" s="167">
        <v>0</v>
      </c>
      <c r="CU9" s="167">
        <v>0</v>
      </c>
      <c r="CV9" s="167">
        <v>0</v>
      </c>
      <c r="CW9" s="167">
        <v>42497</v>
      </c>
      <c r="CX9" s="167">
        <v>59269</v>
      </c>
      <c r="CY9" s="167">
        <v>4185</v>
      </c>
      <c r="CZ9" s="167">
        <v>0</v>
      </c>
      <c r="DA9" s="167">
        <v>159</v>
      </c>
      <c r="DB9" s="167">
        <v>649</v>
      </c>
      <c r="DC9" s="167">
        <v>0</v>
      </c>
      <c r="DD9" s="167">
        <v>0</v>
      </c>
      <c r="DE9" s="167">
        <v>0</v>
      </c>
      <c r="DF9" s="167">
        <v>0</v>
      </c>
      <c r="DG9" s="167">
        <v>7699</v>
      </c>
      <c r="DH9" s="167">
        <v>0</v>
      </c>
      <c r="DI9" s="167">
        <v>0</v>
      </c>
      <c r="DJ9" s="167">
        <v>673011</v>
      </c>
      <c r="DK9" s="167">
        <v>0</v>
      </c>
      <c r="DL9" s="167">
        <v>0</v>
      </c>
      <c r="DM9" s="167">
        <v>0</v>
      </c>
      <c r="DN9" s="167">
        <v>0</v>
      </c>
      <c r="DO9" s="167">
        <v>0</v>
      </c>
      <c r="DP9" s="167">
        <v>0</v>
      </c>
      <c r="DQ9" s="167">
        <v>0</v>
      </c>
      <c r="DR9" s="167">
        <v>0</v>
      </c>
      <c r="DS9" s="167">
        <v>0</v>
      </c>
      <c r="DT9" s="167">
        <v>0</v>
      </c>
      <c r="DU9" s="167">
        <v>0</v>
      </c>
      <c r="DV9" s="167">
        <v>0</v>
      </c>
      <c r="DW9" s="167">
        <v>0</v>
      </c>
      <c r="DX9" s="167">
        <v>0</v>
      </c>
      <c r="DY9" s="167">
        <v>0</v>
      </c>
      <c r="DZ9" s="167">
        <v>0</v>
      </c>
      <c r="EA9" s="167">
        <v>0</v>
      </c>
      <c r="EB9" s="167">
        <v>0</v>
      </c>
      <c r="EC9" s="167">
        <v>0</v>
      </c>
      <c r="ED9" s="167">
        <v>884281</v>
      </c>
    </row>
    <row r="10" spans="1:134" ht="13.8" x14ac:dyDescent="0.25">
      <c r="A10" s="164" t="s">
        <v>142</v>
      </c>
      <c r="B10" s="164" t="s">
        <v>138</v>
      </c>
      <c r="C10" s="152">
        <v>45838</v>
      </c>
      <c r="D10" s="167">
        <v>19732</v>
      </c>
      <c r="E10" s="167">
        <v>47337</v>
      </c>
      <c r="F10" s="167">
        <v>0</v>
      </c>
      <c r="G10" s="167">
        <v>5055</v>
      </c>
      <c r="H10" s="167">
        <v>8593</v>
      </c>
      <c r="I10" s="167">
        <v>471</v>
      </c>
      <c r="J10" s="167">
        <v>0</v>
      </c>
      <c r="K10" s="167">
        <v>23</v>
      </c>
      <c r="L10" s="167">
        <v>3445</v>
      </c>
      <c r="M10" s="167">
        <v>1484</v>
      </c>
      <c r="N10" s="167">
        <v>10014</v>
      </c>
      <c r="O10" s="167">
        <v>1609</v>
      </c>
      <c r="P10" s="167">
        <v>0</v>
      </c>
      <c r="Q10" s="167">
        <v>0</v>
      </c>
      <c r="R10" s="167">
        <v>893</v>
      </c>
      <c r="S10" s="167">
        <v>1422</v>
      </c>
      <c r="T10" s="167">
        <v>0</v>
      </c>
      <c r="U10" s="167">
        <v>12124</v>
      </c>
      <c r="V10" s="167">
        <v>0</v>
      </c>
      <c r="W10" s="167">
        <v>3202</v>
      </c>
      <c r="X10" s="167">
        <v>3696</v>
      </c>
      <c r="Y10" s="167">
        <v>5159</v>
      </c>
      <c r="Z10" s="167">
        <v>22399</v>
      </c>
      <c r="AA10" s="167">
        <v>0</v>
      </c>
      <c r="AB10" s="167">
        <v>0</v>
      </c>
      <c r="AC10" s="167">
        <v>146658</v>
      </c>
      <c r="AD10" s="167">
        <v>0</v>
      </c>
      <c r="AE10" s="167">
        <v>0</v>
      </c>
      <c r="AF10" s="167">
        <v>15948</v>
      </c>
      <c r="AG10" s="167">
        <v>0</v>
      </c>
      <c r="AH10" s="167">
        <v>1202</v>
      </c>
      <c r="AI10" s="167">
        <v>2043</v>
      </c>
      <c r="AJ10" s="167">
        <v>112</v>
      </c>
      <c r="AK10" s="167">
        <v>0</v>
      </c>
      <c r="AL10" s="167">
        <v>5</v>
      </c>
      <c r="AM10" s="167">
        <v>0</v>
      </c>
      <c r="AN10" s="167">
        <v>0</v>
      </c>
      <c r="AO10" s="167">
        <v>7939</v>
      </c>
      <c r="AP10" s="167">
        <v>4313</v>
      </c>
      <c r="AQ10" s="167">
        <v>12004</v>
      </c>
      <c r="AR10" s="167">
        <v>0</v>
      </c>
      <c r="AS10" s="167">
        <v>0</v>
      </c>
      <c r="AT10" s="167">
        <v>0</v>
      </c>
      <c r="AU10" s="167">
        <v>6224</v>
      </c>
      <c r="AV10" s="167">
        <v>0</v>
      </c>
      <c r="AW10" s="167">
        <v>8993</v>
      </c>
      <c r="AX10" s="167">
        <v>58783</v>
      </c>
      <c r="AY10" s="167">
        <v>17227</v>
      </c>
      <c r="AZ10" s="167">
        <v>0</v>
      </c>
      <c r="BA10" s="167">
        <v>0</v>
      </c>
      <c r="BB10" s="167">
        <v>1448</v>
      </c>
      <c r="BC10" s="167">
        <v>4543</v>
      </c>
      <c r="BD10" s="167">
        <v>3773</v>
      </c>
      <c r="BE10" s="167">
        <v>8341</v>
      </c>
      <c r="BF10" s="167">
        <v>0</v>
      </c>
      <c r="BG10" s="167">
        <v>35332</v>
      </c>
      <c r="BH10" s="167">
        <v>240773</v>
      </c>
      <c r="BI10" s="167">
        <v>0</v>
      </c>
      <c r="BJ10" s="167">
        <v>0</v>
      </c>
      <c r="BK10" s="167">
        <v>0</v>
      </c>
      <c r="BL10" s="167">
        <v>0</v>
      </c>
      <c r="BM10" s="167">
        <v>0</v>
      </c>
      <c r="BN10" s="167">
        <v>0</v>
      </c>
      <c r="BO10" s="167">
        <v>0</v>
      </c>
      <c r="BP10" s="167">
        <v>0</v>
      </c>
      <c r="BQ10" s="167">
        <v>0</v>
      </c>
      <c r="BR10" s="167">
        <v>0</v>
      </c>
      <c r="BS10" s="167">
        <v>0</v>
      </c>
      <c r="BT10" s="167">
        <v>0</v>
      </c>
      <c r="BU10" s="167">
        <v>0</v>
      </c>
      <c r="BV10" s="167">
        <v>0</v>
      </c>
      <c r="BW10" s="167">
        <v>5761</v>
      </c>
      <c r="BX10" s="167">
        <v>0</v>
      </c>
      <c r="BY10" s="167">
        <v>0</v>
      </c>
      <c r="BZ10" s="167">
        <v>0</v>
      </c>
      <c r="CA10" s="167">
        <v>1721</v>
      </c>
      <c r="CB10" s="167">
        <v>0</v>
      </c>
      <c r="CC10" s="167">
        <v>0</v>
      </c>
      <c r="CD10" s="167">
        <v>20923</v>
      </c>
      <c r="CE10" s="167">
        <v>0</v>
      </c>
      <c r="CF10" s="167">
        <v>0</v>
      </c>
      <c r="CG10" s="167">
        <v>0</v>
      </c>
      <c r="CH10" s="167">
        <v>0</v>
      </c>
      <c r="CI10" s="167">
        <v>0</v>
      </c>
      <c r="CJ10" s="167">
        <v>0</v>
      </c>
      <c r="CK10" s="167">
        <v>0</v>
      </c>
      <c r="CL10" s="167">
        <v>0</v>
      </c>
      <c r="CM10" s="167">
        <v>28405</v>
      </c>
      <c r="CN10" s="167">
        <v>269178</v>
      </c>
      <c r="CO10" s="167">
        <v>102417</v>
      </c>
      <c r="CP10" s="167">
        <v>0</v>
      </c>
      <c r="CQ10" s="167">
        <v>498711</v>
      </c>
      <c r="CR10" s="167">
        <v>0</v>
      </c>
      <c r="CS10" s="167">
        <v>0</v>
      </c>
      <c r="CT10" s="167">
        <v>0</v>
      </c>
      <c r="CU10" s="167">
        <v>0</v>
      </c>
      <c r="CV10" s="167">
        <v>0</v>
      </c>
      <c r="CW10" s="167">
        <v>45307</v>
      </c>
      <c r="CX10" s="167">
        <v>77013</v>
      </c>
      <c r="CY10" s="167">
        <v>4220</v>
      </c>
      <c r="CZ10" s="167">
        <v>0</v>
      </c>
      <c r="DA10" s="167">
        <v>206</v>
      </c>
      <c r="DB10" s="167">
        <v>1657</v>
      </c>
      <c r="DC10" s="167">
        <v>0</v>
      </c>
      <c r="DD10" s="167">
        <v>0</v>
      </c>
      <c r="DE10" s="167">
        <v>0</v>
      </c>
      <c r="DF10" s="167">
        <v>0</v>
      </c>
      <c r="DG10" s="167">
        <v>9416</v>
      </c>
      <c r="DH10" s="167">
        <v>0</v>
      </c>
      <c r="DI10" s="167">
        <v>0</v>
      </c>
      <c r="DJ10" s="167">
        <v>738947</v>
      </c>
      <c r="DK10" s="167">
        <v>0</v>
      </c>
      <c r="DL10" s="167">
        <v>0</v>
      </c>
      <c r="DM10" s="167">
        <v>0</v>
      </c>
      <c r="DN10" s="167">
        <v>0</v>
      </c>
      <c r="DO10" s="167">
        <v>0</v>
      </c>
      <c r="DP10" s="167">
        <v>0</v>
      </c>
      <c r="DQ10" s="167">
        <v>0</v>
      </c>
      <c r="DR10" s="167">
        <v>0</v>
      </c>
      <c r="DS10" s="167">
        <v>0</v>
      </c>
      <c r="DT10" s="167">
        <v>0</v>
      </c>
      <c r="DU10" s="167">
        <v>0</v>
      </c>
      <c r="DV10" s="167">
        <v>0</v>
      </c>
      <c r="DW10" s="167">
        <v>0</v>
      </c>
      <c r="DX10" s="167">
        <v>0</v>
      </c>
      <c r="DY10" s="167">
        <v>0</v>
      </c>
      <c r="DZ10" s="167">
        <v>0</v>
      </c>
      <c r="EA10" s="167">
        <v>0</v>
      </c>
      <c r="EB10" s="167">
        <v>0</v>
      </c>
      <c r="EC10" s="167">
        <v>0</v>
      </c>
      <c r="ED10" s="167">
        <v>1008125</v>
      </c>
    </row>
    <row r="11" spans="1:134" ht="13.8" x14ac:dyDescent="0.25">
      <c r="A11" s="164" t="s">
        <v>143</v>
      </c>
      <c r="B11" s="164" t="s">
        <v>138</v>
      </c>
      <c r="C11" s="152">
        <v>45838</v>
      </c>
      <c r="D11" s="167">
        <v>19542</v>
      </c>
      <c r="E11" s="167">
        <v>46883</v>
      </c>
      <c r="F11" s="167">
        <v>0</v>
      </c>
      <c r="G11" s="167">
        <v>5038</v>
      </c>
      <c r="H11" s="167">
        <v>8234</v>
      </c>
      <c r="I11" s="167">
        <v>428</v>
      </c>
      <c r="J11" s="167">
        <v>0</v>
      </c>
      <c r="K11" s="167">
        <v>23</v>
      </c>
      <c r="L11" s="167">
        <v>3509</v>
      </c>
      <c r="M11" s="167">
        <v>1305</v>
      </c>
      <c r="N11" s="167">
        <v>8205</v>
      </c>
      <c r="O11" s="167">
        <v>1593</v>
      </c>
      <c r="P11" s="167">
        <v>0</v>
      </c>
      <c r="Q11" s="167">
        <v>0</v>
      </c>
      <c r="R11" s="167">
        <v>885</v>
      </c>
      <c r="S11" s="167">
        <v>1318</v>
      </c>
      <c r="T11" s="167">
        <v>0</v>
      </c>
      <c r="U11" s="167">
        <v>12007</v>
      </c>
      <c r="V11" s="167">
        <v>0</v>
      </c>
      <c r="W11" s="167">
        <v>3172</v>
      </c>
      <c r="X11" s="167">
        <v>3661</v>
      </c>
      <c r="Y11" s="167">
        <v>5110</v>
      </c>
      <c r="Z11" s="167">
        <v>39437</v>
      </c>
      <c r="AA11" s="167">
        <v>0</v>
      </c>
      <c r="AB11" s="167">
        <v>0</v>
      </c>
      <c r="AC11" s="167">
        <v>160350</v>
      </c>
      <c r="AD11" s="167">
        <v>0</v>
      </c>
      <c r="AE11" s="167">
        <v>0</v>
      </c>
      <c r="AF11" s="167">
        <v>15587</v>
      </c>
      <c r="AG11" s="167">
        <v>0</v>
      </c>
      <c r="AH11" s="167">
        <v>1182</v>
      </c>
      <c r="AI11" s="167">
        <v>1932</v>
      </c>
      <c r="AJ11" s="167">
        <v>101</v>
      </c>
      <c r="AK11" s="167">
        <v>0</v>
      </c>
      <c r="AL11" s="167">
        <v>5</v>
      </c>
      <c r="AM11" s="167">
        <v>0</v>
      </c>
      <c r="AN11" s="167">
        <v>0</v>
      </c>
      <c r="AO11" s="167">
        <v>16218</v>
      </c>
      <c r="AP11" s="167">
        <v>3358</v>
      </c>
      <c r="AQ11" s="167">
        <v>14089</v>
      </c>
      <c r="AR11" s="167">
        <v>0</v>
      </c>
      <c r="AS11" s="167">
        <v>0</v>
      </c>
      <c r="AT11" s="167">
        <v>0</v>
      </c>
      <c r="AU11" s="167">
        <v>4377</v>
      </c>
      <c r="AV11" s="167">
        <v>0</v>
      </c>
      <c r="AW11" s="167">
        <v>10532</v>
      </c>
      <c r="AX11" s="167">
        <v>67381</v>
      </c>
      <c r="AY11" s="167">
        <v>15310</v>
      </c>
      <c r="AZ11" s="167">
        <v>0</v>
      </c>
      <c r="BA11" s="167">
        <v>0</v>
      </c>
      <c r="BB11" s="167">
        <v>1434</v>
      </c>
      <c r="BC11" s="167">
        <v>4393</v>
      </c>
      <c r="BD11" s="167">
        <v>3600</v>
      </c>
      <c r="BE11" s="167">
        <v>9384</v>
      </c>
      <c r="BF11" s="167">
        <v>0</v>
      </c>
      <c r="BG11" s="167">
        <v>34121</v>
      </c>
      <c r="BH11" s="167">
        <v>261852</v>
      </c>
      <c r="BI11" s="167">
        <v>0</v>
      </c>
      <c r="BJ11" s="167">
        <v>0</v>
      </c>
      <c r="BK11" s="167">
        <v>0</v>
      </c>
      <c r="BL11" s="167">
        <v>0</v>
      </c>
      <c r="BM11" s="167">
        <v>0</v>
      </c>
      <c r="BN11" s="167">
        <v>0</v>
      </c>
      <c r="BO11" s="167">
        <v>14247</v>
      </c>
      <c r="BP11" s="167">
        <v>0</v>
      </c>
      <c r="BQ11" s="167">
        <v>1081</v>
      </c>
      <c r="BR11" s="167">
        <v>1766</v>
      </c>
      <c r="BS11" s="167">
        <v>92</v>
      </c>
      <c r="BT11" s="167">
        <v>0</v>
      </c>
      <c r="BU11" s="167">
        <v>5</v>
      </c>
      <c r="BV11" s="167">
        <v>0</v>
      </c>
      <c r="BW11" s="167">
        <v>6466</v>
      </c>
      <c r="BX11" s="167">
        <v>0</v>
      </c>
      <c r="BY11" s="167">
        <v>0</v>
      </c>
      <c r="BZ11" s="167">
        <v>0</v>
      </c>
      <c r="CA11" s="167">
        <v>1312</v>
      </c>
      <c r="CB11" s="167">
        <v>0</v>
      </c>
      <c r="CC11" s="167">
        <v>0</v>
      </c>
      <c r="CD11" s="167">
        <v>24723</v>
      </c>
      <c r="CE11" s="167">
        <v>0</v>
      </c>
      <c r="CF11" s="167">
        <v>0</v>
      </c>
      <c r="CG11" s="167">
        <v>0</v>
      </c>
      <c r="CH11" s="167">
        <v>0</v>
      </c>
      <c r="CI11" s="167">
        <v>0</v>
      </c>
      <c r="CJ11" s="167">
        <v>0</v>
      </c>
      <c r="CK11" s="167">
        <v>0</v>
      </c>
      <c r="CL11" s="167">
        <v>0</v>
      </c>
      <c r="CM11" s="167">
        <v>49692</v>
      </c>
      <c r="CN11" s="167">
        <v>311544</v>
      </c>
      <c r="CO11" s="167">
        <v>101435</v>
      </c>
      <c r="CP11" s="167">
        <v>0</v>
      </c>
      <c r="CQ11" s="167">
        <v>478470</v>
      </c>
      <c r="CR11" s="167">
        <v>0</v>
      </c>
      <c r="CS11" s="167">
        <v>0</v>
      </c>
      <c r="CT11" s="167">
        <v>0</v>
      </c>
      <c r="CU11" s="167">
        <v>0</v>
      </c>
      <c r="CV11" s="167">
        <v>0</v>
      </c>
      <c r="CW11" s="167">
        <v>43986</v>
      </c>
      <c r="CX11" s="167">
        <v>71887</v>
      </c>
      <c r="CY11" s="167">
        <v>3740</v>
      </c>
      <c r="CZ11" s="167">
        <v>0</v>
      </c>
      <c r="DA11" s="167">
        <v>0</v>
      </c>
      <c r="DB11" s="167">
        <v>199</v>
      </c>
      <c r="DC11" s="167">
        <v>934</v>
      </c>
      <c r="DD11" s="167">
        <v>0</v>
      </c>
      <c r="DE11" s="167">
        <v>0</v>
      </c>
      <c r="DF11" s="167">
        <v>0</v>
      </c>
      <c r="DG11" s="167">
        <v>9642</v>
      </c>
      <c r="DH11" s="167">
        <v>0</v>
      </c>
      <c r="DI11" s="167">
        <v>0</v>
      </c>
      <c r="DJ11" s="167">
        <v>710293</v>
      </c>
      <c r="DK11" s="167">
        <v>0</v>
      </c>
      <c r="DL11" s="167">
        <v>0</v>
      </c>
      <c r="DM11" s="167">
        <v>0</v>
      </c>
      <c r="DN11" s="167">
        <v>0</v>
      </c>
      <c r="DO11" s="167">
        <v>0</v>
      </c>
      <c r="DP11" s="167">
        <v>0</v>
      </c>
      <c r="DQ11" s="167">
        <v>0</v>
      </c>
      <c r="DR11" s="167">
        <v>0</v>
      </c>
      <c r="DS11" s="167">
        <v>0</v>
      </c>
      <c r="DT11" s="167">
        <v>0</v>
      </c>
      <c r="DU11" s="167">
        <v>0</v>
      </c>
      <c r="DV11" s="167">
        <v>0</v>
      </c>
      <c r="DW11" s="167">
        <v>0</v>
      </c>
      <c r="DX11" s="167">
        <v>0</v>
      </c>
      <c r="DY11" s="167">
        <v>0</v>
      </c>
      <c r="DZ11" s="167">
        <v>0</v>
      </c>
      <c r="EA11" s="167">
        <v>0</v>
      </c>
      <c r="EB11" s="167">
        <v>0</v>
      </c>
      <c r="EC11" s="167">
        <v>0</v>
      </c>
      <c r="ED11" s="167">
        <v>1021837</v>
      </c>
    </row>
    <row r="12" spans="1:134" ht="13.8" x14ac:dyDescent="0.25">
      <c r="A12" s="164" t="s">
        <v>144</v>
      </c>
      <c r="B12" s="164" t="s">
        <v>138</v>
      </c>
      <c r="C12" s="152">
        <v>45838</v>
      </c>
      <c r="D12" s="167">
        <v>16443</v>
      </c>
      <c r="E12" s="167">
        <v>39448</v>
      </c>
      <c r="F12" s="167">
        <v>0</v>
      </c>
      <c r="G12" s="167">
        <v>4260</v>
      </c>
      <c r="H12" s="167">
        <v>6092</v>
      </c>
      <c r="I12" s="167">
        <v>417</v>
      </c>
      <c r="J12" s="167">
        <v>0</v>
      </c>
      <c r="K12" s="167">
        <v>18</v>
      </c>
      <c r="L12" s="167">
        <v>2703</v>
      </c>
      <c r="M12" s="167">
        <v>1121</v>
      </c>
      <c r="N12" s="167">
        <v>9755</v>
      </c>
      <c r="O12" s="167">
        <v>1480</v>
      </c>
      <c r="P12" s="167">
        <v>0</v>
      </c>
      <c r="Q12" s="167">
        <v>0</v>
      </c>
      <c r="R12" s="167">
        <v>744</v>
      </c>
      <c r="S12" s="167">
        <v>1200</v>
      </c>
      <c r="T12" s="167">
        <v>0</v>
      </c>
      <c r="U12" s="167">
        <v>10103</v>
      </c>
      <c r="V12" s="167">
        <v>0</v>
      </c>
      <c r="W12" s="167">
        <v>2669</v>
      </c>
      <c r="X12" s="167">
        <v>3080</v>
      </c>
      <c r="Y12" s="167">
        <v>4300</v>
      </c>
      <c r="Z12" s="167">
        <v>21474</v>
      </c>
      <c r="AA12" s="167">
        <v>0</v>
      </c>
      <c r="AB12" s="167">
        <v>0</v>
      </c>
      <c r="AC12" s="167">
        <v>125307</v>
      </c>
      <c r="AD12" s="167">
        <v>0</v>
      </c>
      <c r="AE12" s="167">
        <v>0</v>
      </c>
      <c r="AF12" s="167">
        <v>12988</v>
      </c>
      <c r="AG12" s="167">
        <v>0</v>
      </c>
      <c r="AH12" s="167">
        <v>990</v>
      </c>
      <c r="AI12" s="167">
        <v>1416</v>
      </c>
      <c r="AJ12" s="167">
        <v>97</v>
      </c>
      <c r="AK12" s="167">
        <v>0</v>
      </c>
      <c r="AL12" s="167">
        <v>4</v>
      </c>
      <c r="AM12" s="167">
        <v>0</v>
      </c>
      <c r="AN12" s="167">
        <v>0</v>
      </c>
      <c r="AO12" s="167">
        <v>11359</v>
      </c>
      <c r="AP12" s="167">
        <v>5324</v>
      </c>
      <c r="AQ12" s="167">
        <v>10268</v>
      </c>
      <c r="AR12" s="167">
        <v>0</v>
      </c>
      <c r="AS12" s="167">
        <v>0</v>
      </c>
      <c r="AT12" s="167">
        <v>0</v>
      </c>
      <c r="AU12" s="167">
        <v>2735</v>
      </c>
      <c r="AV12" s="167">
        <v>0</v>
      </c>
      <c r="AW12" s="167">
        <v>8209</v>
      </c>
      <c r="AX12" s="167">
        <v>53390</v>
      </c>
      <c r="AY12" s="167">
        <v>18398</v>
      </c>
      <c r="AZ12" s="167">
        <v>0</v>
      </c>
      <c r="BA12" s="167">
        <v>0</v>
      </c>
      <c r="BB12" s="167">
        <v>1156</v>
      </c>
      <c r="BC12" s="167">
        <v>4269</v>
      </c>
      <c r="BD12" s="167">
        <v>2447</v>
      </c>
      <c r="BE12" s="167">
        <v>9925</v>
      </c>
      <c r="BF12" s="167">
        <v>0</v>
      </c>
      <c r="BG12" s="167">
        <v>36195</v>
      </c>
      <c r="BH12" s="167">
        <v>214892</v>
      </c>
      <c r="BI12" s="167">
        <v>0</v>
      </c>
      <c r="BJ12" s="167">
        <v>0</v>
      </c>
      <c r="BK12" s="167">
        <v>0</v>
      </c>
      <c r="BL12" s="167">
        <v>0</v>
      </c>
      <c r="BM12" s="167">
        <v>0</v>
      </c>
      <c r="BN12" s="167">
        <v>0</v>
      </c>
      <c r="BO12" s="167">
        <v>0</v>
      </c>
      <c r="BP12" s="167">
        <v>0</v>
      </c>
      <c r="BQ12" s="167">
        <v>0</v>
      </c>
      <c r="BR12" s="167">
        <v>0</v>
      </c>
      <c r="BS12" s="167">
        <v>0</v>
      </c>
      <c r="BT12" s="167">
        <v>0</v>
      </c>
      <c r="BU12" s="167">
        <v>0</v>
      </c>
      <c r="BV12" s="167">
        <v>0</v>
      </c>
      <c r="BW12" s="167">
        <v>5003</v>
      </c>
      <c r="BX12" s="167">
        <v>0</v>
      </c>
      <c r="BY12" s="167">
        <v>0</v>
      </c>
      <c r="BZ12" s="167">
        <v>0</v>
      </c>
      <c r="CA12" s="167">
        <v>2012</v>
      </c>
      <c r="CB12" s="167">
        <v>0</v>
      </c>
      <c r="CC12" s="167">
        <v>0</v>
      </c>
      <c r="CD12" s="167">
        <v>21727</v>
      </c>
      <c r="CE12" s="167">
        <v>0</v>
      </c>
      <c r="CF12" s="167">
        <v>0</v>
      </c>
      <c r="CG12" s="167">
        <v>0</v>
      </c>
      <c r="CH12" s="167">
        <v>0</v>
      </c>
      <c r="CI12" s="167">
        <v>0</v>
      </c>
      <c r="CJ12" s="167">
        <v>0</v>
      </c>
      <c r="CK12" s="167">
        <v>0</v>
      </c>
      <c r="CL12" s="167">
        <v>0</v>
      </c>
      <c r="CM12" s="167">
        <v>28742</v>
      </c>
      <c r="CN12" s="167">
        <v>243634</v>
      </c>
      <c r="CO12" s="167">
        <v>85347</v>
      </c>
      <c r="CP12" s="167">
        <v>0</v>
      </c>
      <c r="CQ12" s="167">
        <v>464884</v>
      </c>
      <c r="CR12" s="167">
        <v>0</v>
      </c>
      <c r="CS12" s="167">
        <v>0</v>
      </c>
      <c r="CT12" s="167">
        <v>0</v>
      </c>
      <c r="CU12" s="167">
        <v>0</v>
      </c>
      <c r="CV12" s="167">
        <v>0</v>
      </c>
      <c r="CW12" s="167">
        <v>41940</v>
      </c>
      <c r="CX12" s="167">
        <v>59971</v>
      </c>
      <c r="CY12" s="167">
        <v>4102</v>
      </c>
      <c r="CZ12" s="167">
        <v>0</v>
      </c>
      <c r="DA12" s="167">
        <v>174</v>
      </c>
      <c r="DB12" s="167">
        <v>854</v>
      </c>
      <c r="DC12" s="167">
        <v>0</v>
      </c>
      <c r="DD12" s="167">
        <v>0</v>
      </c>
      <c r="DE12" s="167">
        <v>0</v>
      </c>
      <c r="DF12" s="167">
        <v>0</v>
      </c>
      <c r="DG12" s="167">
        <v>9215</v>
      </c>
      <c r="DH12" s="167">
        <v>0</v>
      </c>
      <c r="DI12" s="167">
        <v>0</v>
      </c>
      <c r="DJ12" s="167">
        <v>666487</v>
      </c>
      <c r="DK12" s="167">
        <v>0</v>
      </c>
      <c r="DL12" s="167">
        <v>0</v>
      </c>
      <c r="DM12" s="167">
        <v>0</v>
      </c>
      <c r="DN12" s="167">
        <v>0</v>
      </c>
      <c r="DO12" s="167">
        <v>0</v>
      </c>
      <c r="DP12" s="167">
        <v>0</v>
      </c>
      <c r="DQ12" s="167">
        <v>0</v>
      </c>
      <c r="DR12" s="167">
        <v>0</v>
      </c>
      <c r="DS12" s="167">
        <v>0</v>
      </c>
      <c r="DT12" s="167">
        <v>0</v>
      </c>
      <c r="DU12" s="167">
        <v>0</v>
      </c>
      <c r="DV12" s="167">
        <v>0</v>
      </c>
      <c r="DW12" s="167">
        <v>0</v>
      </c>
      <c r="DX12" s="167">
        <v>0</v>
      </c>
      <c r="DY12" s="167">
        <v>0</v>
      </c>
      <c r="DZ12" s="167">
        <v>0</v>
      </c>
      <c r="EA12" s="167">
        <v>0</v>
      </c>
      <c r="EB12" s="167">
        <v>0</v>
      </c>
      <c r="EC12" s="167">
        <v>0</v>
      </c>
      <c r="ED12" s="167">
        <v>910121</v>
      </c>
    </row>
    <row r="13" spans="1:134" ht="13.8" x14ac:dyDescent="0.25">
      <c r="A13" s="164" t="s">
        <v>145</v>
      </c>
      <c r="B13" s="164" t="s">
        <v>138</v>
      </c>
      <c r="C13" s="152">
        <v>45838</v>
      </c>
      <c r="D13" s="167">
        <v>25642</v>
      </c>
      <c r="E13" s="167">
        <v>61517</v>
      </c>
      <c r="F13" s="167">
        <v>0</v>
      </c>
      <c r="G13" s="167">
        <v>6558</v>
      </c>
      <c r="H13" s="167">
        <v>10234</v>
      </c>
      <c r="I13" s="167">
        <v>590</v>
      </c>
      <c r="J13" s="167">
        <v>0</v>
      </c>
      <c r="K13" s="167">
        <v>29</v>
      </c>
      <c r="L13" s="167">
        <v>5488</v>
      </c>
      <c r="M13" s="167">
        <v>1997</v>
      </c>
      <c r="N13" s="167">
        <v>10224</v>
      </c>
      <c r="O13" s="167">
        <v>2090</v>
      </c>
      <c r="P13" s="167">
        <v>0</v>
      </c>
      <c r="Q13" s="167">
        <v>0</v>
      </c>
      <c r="R13" s="167">
        <v>1161</v>
      </c>
      <c r="S13" s="167">
        <v>1970</v>
      </c>
      <c r="T13" s="167">
        <v>0</v>
      </c>
      <c r="U13" s="167">
        <v>15755</v>
      </c>
      <c r="V13" s="167">
        <v>0</v>
      </c>
      <c r="W13" s="167">
        <v>4162</v>
      </c>
      <c r="X13" s="167">
        <v>4803</v>
      </c>
      <c r="Y13" s="167">
        <v>6705</v>
      </c>
      <c r="Z13" s="167">
        <v>27121</v>
      </c>
      <c r="AA13" s="167">
        <v>0</v>
      </c>
      <c r="AB13" s="167">
        <v>0</v>
      </c>
      <c r="AC13" s="167">
        <v>186046</v>
      </c>
      <c r="AD13" s="167">
        <v>0</v>
      </c>
      <c r="AE13" s="167">
        <v>0</v>
      </c>
      <c r="AF13" s="167">
        <v>18232</v>
      </c>
      <c r="AG13" s="167">
        <v>0</v>
      </c>
      <c r="AH13" s="167">
        <v>1372</v>
      </c>
      <c r="AI13" s="167">
        <v>2141</v>
      </c>
      <c r="AJ13" s="167">
        <v>123</v>
      </c>
      <c r="AK13" s="167">
        <v>0</v>
      </c>
      <c r="AL13" s="167">
        <v>6</v>
      </c>
      <c r="AM13" s="167">
        <v>0</v>
      </c>
      <c r="AN13" s="167">
        <v>0</v>
      </c>
      <c r="AO13" s="167">
        <v>25039</v>
      </c>
      <c r="AP13" s="167">
        <v>6904</v>
      </c>
      <c r="AQ13" s="167">
        <v>15559</v>
      </c>
      <c r="AR13" s="167">
        <v>0</v>
      </c>
      <c r="AS13" s="167">
        <v>5835</v>
      </c>
      <c r="AT13" s="167">
        <v>0</v>
      </c>
      <c r="AU13" s="167">
        <v>12545</v>
      </c>
      <c r="AV13" s="167">
        <v>0</v>
      </c>
      <c r="AW13" s="167">
        <v>0</v>
      </c>
      <c r="AX13" s="167">
        <v>87756</v>
      </c>
      <c r="AY13" s="167">
        <v>28638</v>
      </c>
      <c r="AZ13" s="167">
        <v>0</v>
      </c>
      <c r="BA13" s="167">
        <v>0</v>
      </c>
      <c r="BB13" s="167">
        <v>1881</v>
      </c>
      <c r="BC13" s="167">
        <v>5475</v>
      </c>
      <c r="BD13" s="167">
        <v>3510</v>
      </c>
      <c r="BE13" s="167">
        <v>10858</v>
      </c>
      <c r="BF13" s="167">
        <v>0</v>
      </c>
      <c r="BG13" s="167">
        <v>50362</v>
      </c>
      <c r="BH13" s="167">
        <v>324164</v>
      </c>
      <c r="BI13" s="167">
        <v>0</v>
      </c>
      <c r="BJ13" s="167">
        <v>0</v>
      </c>
      <c r="BK13" s="167">
        <v>0</v>
      </c>
      <c r="BL13" s="167">
        <v>0</v>
      </c>
      <c r="BM13" s="167">
        <v>0</v>
      </c>
      <c r="BN13" s="167">
        <v>0</v>
      </c>
      <c r="BO13" s="167">
        <v>10975</v>
      </c>
      <c r="BP13" s="167">
        <v>0</v>
      </c>
      <c r="BQ13" s="167">
        <v>826</v>
      </c>
      <c r="BR13" s="167">
        <v>1289</v>
      </c>
      <c r="BS13" s="167">
        <v>74</v>
      </c>
      <c r="BT13" s="167">
        <v>0</v>
      </c>
      <c r="BU13" s="167">
        <v>4</v>
      </c>
      <c r="BV13" s="167">
        <v>0</v>
      </c>
      <c r="BW13" s="167">
        <v>10099</v>
      </c>
      <c r="BX13" s="167">
        <v>0</v>
      </c>
      <c r="BY13" s="167">
        <v>0</v>
      </c>
      <c r="BZ13" s="167">
        <v>0</v>
      </c>
      <c r="CA13" s="167">
        <v>1734</v>
      </c>
      <c r="CB13" s="167">
        <v>0</v>
      </c>
      <c r="CC13" s="167">
        <v>0</v>
      </c>
      <c r="CD13" s="167">
        <v>20321</v>
      </c>
      <c r="CE13" s="167">
        <v>0</v>
      </c>
      <c r="CF13" s="167">
        <v>0</v>
      </c>
      <c r="CG13" s="167">
        <v>0</v>
      </c>
      <c r="CH13" s="167">
        <v>0</v>
      </c>
      <c r="CI13" s="167">
        <v>0</v>
      </c>
      <c r="CJ13" s="167">
        <v>0</v>
      </c>
      <c r="CK13" s="167">
        <v>0</v>
      </c>
      <c r="CL13" s="167">
        <v>0</v>
      </c>
      <c r="CM13" s="167">
        <v>45322</v>
      </c>
      <c r="CN13" s="167">
        <v>369486</v>
      </c>
      <c r="CO13" s="167">
        <v>133352</v>
      </c>
      <c r="CP13" s="167">
        <v>0</v>
      </c>
      <c r="CQ13" s="167">
        <v>652857</v>
      </c>
      <c r="CR13" s="167">
        <v>0</v>
      </c>
      <c r="CS13" s="167">
        <v>0</v>
      </c>
      <c r="CT13" s="167">
        <v>0</v>
      </c>
      <c r="CU13" s="167">
        <v>0</v>
      </c>
      <c r="CV13" s="167">
        <v>0</v>
      </c>
      <c r="CW13" s="167">
        <v>59158</v>
      </c>
      <c r="CX13" s="167">
        <v>92311</v>
      </c>
      <c r="CY13" s="167">
        <v>5323</v>
      </c>
      <c r="CZ13" s="167">
        <v>0</v>
      </c>
      <c r="DA13" s="167">
        <v>266</v>
      </c>
      <c r="DB13" s="167">
        <v>1154</v>
      </c>
      <c r="DC13" s="167">
        <v>0</v>
      </c>
      <c r="DD13" s="167">
        <v>0</v>
      </c>
      <c r="DE13" s="167">
        <v>0</v>
      </c>
      <c r="DF13" s="167">
        <v>0</v>
      </c>
      <c r="DG13" s="167">
        <v>10596</v>
      </c>
      <c r="DH13" s="167">
        <v>0</v>
      </c>
      <c r="DI13" s="167">
        <v>0</v>
      </c>
      <c r="DJ13" s="167">
        <v>955017</v>
      </c>
      <c r="DK13" s="167">
        <v>0</v>
      </c>
      <c r="DL13" s="167">
        <v>0</v>
      </c>
      <c r="DM13" s="167">
        <v>0</v>
      </c>
      <c r="DN13" s="167">
        <v>0</v>
      </c>
      <c r="DO13" s="167">
        <v>0</v>
      </c>
      <c r="DP13" s="167">
        <v>0</v>
      </c>
      <c r="DQ13" s="167">
        <v>0</v>
      </c>
      <c r="DR13" s="167">
        <v>0</v>
      </c>
      <c r="DS13" s="167">
        <v>0</v>
      </c>
      <c r="DT13" s="167">
        <v>0</v>
      </c>
      <c r="DU13" s="167">
        <v>0</v>
      </c>
      <c r="DV13" s="167">
        <v>0</v>
      </c>
      <c r="DW13" s="167">
        <v>0</v>
      </c>
      <c r="DX13" s="167">
        <v>0</v>
      </c>
      <c r="DY13" s="167">
        <v>0</v>
      </c>
      <c r="DZ13" s="167">
        <v>0</v>
      </c>
      <c r="EA13" s="167">
        <v>0</v>
      </c>
      <c r="EB13" s="167">
        <v>0</v>
      </c>
      <c r="EC13" s="167">
        <v>0</v>
      </c>
      <c r="ED13" s="167">
        <v>1324503</v>
      </c>
    </row>
    <row r="14" spans="1:134" ht="13.8" x14ac:dyDescent="0.25">
      <c r="A14" s="164" t="s">
        <v>146</v>
      </c>
      <c r="B14" s="164" t="s">
        <v>147</v>
      </c>
      <c r="C14" s="152">
        <v>45838</v>
      </c>
      <c r="D14" s="167">
        <v>41022</v>
      </c>
      <c r="E14" s="167">
        <v>60512</v>
      </c>
      <c r="F14" s="167">
        <v>0</v>
      </c>
      <c r="G14" s="167">
        <v>7806</v>
      </c>
      <c r="H14" s="167">
        <v>31744</v>
      </c>
      <c r="I14" s="167">
        <v>947</v>
      </c>
      <c r="J14" s="167">
        <v>0</v>
      </c>
      <c r="K14" s="167">
        <v>0</v>
      </c>
      <c r="L14" s="167">
        <v>3135</v>
      </c>
      <c r="M14" s="167">
        <v>2248</v>
      </c>
      <c r="N14" s="167">
        <v>1073</v>
      </c>
      <c r="O14" s="167">
        <v>0</v>
      </c>
      <c r="P14" s="167">
        <v>0</v>
      </c>
      <c r="Q14" s="167">
        <v>0</v>
      </c>
      <c r="R14" s="167">
        <v>226112</v>
      </c>
      <c r="S14" s="167">
        <v>0</v>
      </c>
      <c r="T14" s="167">
        <v>0</v>
      </c>
      <c r="U14" s="167">
        <v>734</v>
      </c>
      <c r="V14" s="167">
        <v>0</v>
      </c>
      <c r="W14" s="167">
        <v>268</v>
      </c>
      <c r="X14" s="167">
        <v>0</v>
      </c>
      <c r="Y14" s="167">
        <v>53949</v>
      </c>
      <c r="Z14" s="167">
        <v>31903</v>
      </c>
      <c r="AA14" s="167">
        <v>2047</v>
      </c>
      <c r="AB14" s="167">
        <v>6988</v>
      </c>
      <c r="AC14" s="167">
        <v>470488</v>
      </c>
      <c r="AD14" s="167">
        <v>24813</v>
      </c>
      <c r="AE14" s="167">
        <v>108185</v>
      </c>
      <c r="AF14" s="167">
        <v>67942</v>
      </c>
      <c r="AG14" s="167">
        <v>0</v>
      </c>
      <c r="AH14" s="167">
        <v>15448</v>
      </c>
      <c r="AI14" s="167">
        <v>63023</v>
      </c>
      <c r="AJ14" s="167">
        <v>1875</v>
      </c>
      <c r="AK14" s="167">
        <v>0</v>
      </c>
      <c r="AL14" s="167">
        <v>0</v>
      </c>
      <c r="AM14" s="167">
        <v>0</v>
      </c>
      <c r="AN14" s="167">
        <v>607</v>
      </c>
      <c r="AO14" s="167">
        <v>57669</v>
      </c>
      <c r="AP14" s="167">
        <v>7280</v>
      </c>
      <c r="AQ14" s="167">
        <v>64534</v>
      </c>
      <c r="AR14" s="167">
        <v>31777</v>
      </c>
      <c r="AS14" s="167">
        <v>0</v>
      </c>
      <c r="AT14" s="167">
        <v>5591</v>
      </c>
      <c r="AU14" s="167">
        <v>60993</v>
      </c>
      <c r="AV14" s="167">
        <v>0</v>
      </c>
      <c r="AW14" s="167">
        <v>0</v>
      </c>
      <c r="AX14" s="167">
        <v>509737</v>
      </c>
      <c r="AY14" s="167">
        <v>124518</v>
      </c>
      <c r="AZ14" s="167">
        <v>0</v>
      </c>
      <c r="BA14" s="167">
        <v>0</v>
      </c>
      <c r="BB14" s="167">
        <v>30222</v>
      </c>
      <c r="BC14" s="167">
        <v>0</v>
      </c>
      <c r="BD14" s="167">
        <v>0</v>
      </c>
      <c r="BE14" s="167">
        <v>0</v>
      </c>
      <c r="BF14" s="167">
        <v>0</v>
      </c>
      <c r="BG14" s="167">
        <v>154740</v>
      </c>
      <c r="BH14" s="167">
        <v>1134965</v>
      </c>
      <c r="BI14" s="167">
        <v>56164</v>
      </c>
      <c r="BJ14" s="167">
        <v>93532</v>
      </c>
      <c r="BK14" s="167">
        <v>30534</v>
      </c>
      <c r="BL14" s="167">
        <v>0</v>
      </c>
      <c r="BM14" s="167">
        <v>64973</v>
      </c>
      <c r="BN14" s="167">
        <v>259875</v>
      </c>
      <c r="BO14" s="167">
        <v>155726</v>
      </c>
      <c r="BP14" s="167">
        <v>0</v>
      </c>
      <c r="BQ14" s="167">
        <v>50801</v>
      </c>
      <c r="BR14" s="167">
        <v>207244</v>
      </c>
      <c r="BS14" s="167">
        <v>6166</v>
      </c>
      <c r="BT14" s="167">
        <v>0</v>
      </c>
      <c r="BU14" s="167">
        <v>0</v>
      </c>
      <c r="BV14" s="167">
        <v>0</v>
      </c>
      <c r="BW14" s="167">
        <v>4632</v>
      </c>
      <c r="BX14" s="167">
        <v>0</v>
      </c>
      <c r="BY14" s="167">
        <v>0</v>
      </c>
      <c r="BZ14" s="167">
        <v>4935</v>
      </c>
      <c r="CA14" s="167">
        <v>11970</v>
      </c>
      <c r="CB14" s="167">
        <v>0</v>
      </c>
      <c r="CC14" s="167">
        <v>0</v>
      </c>
      <c r="CD14" s="167">
        <v>103677</v>
      </c>
      <c r="CE14" s="167">
        <v>0</v>
      </c>
      <c r="CF14" s="167">
        <v>990</v>
      </c>
      <c r="CG14" s="167">
        <v>0</v>
      </c>
      <c r="CH14" s="167">
        <v>0</v>
      </c>
      <c r="CI14" s="167">
        <v>24594</v>
      </c>
      <c r="CJ14" s="167">
        <v>9295</v>
      </c>
      <c r="CK14" s="167">
        <v>0</v>
      </c>
      <c r="CL14" s="167">
        <v>0</v>
      </c>
      <c r="CM14" s="167">
        <v>1085108</v>
      </c>
      <c r="CN14" s="167">
        <v>2220073</v>
      </c>
      <c r="CO14" s="167">
        <v>240837</v>
      </c>
      <c r="CP14" s="167">
        <v>79111</v>
      </c>
      <c r="CQ14" s="167">
        <v>2089331</v>
      </c>
      <c r="CR14" s="167">
        <v>0</v>
      </c>
      <c r="CS14" s="167">
        <v>0</v>
      </c>
      <c r="CT14" s="167">
        <v>0</v>
      </c>
      <c r="CU14" s="167">
        <v>0</v>
      </c>
      <c r="CV14" s="167">
        <v>0</v>
      </c>
      <c r="CW14" s="167">
        <v>185217</v>
      </c>
      <c r="CX14" s="167">
        <v>755607</v>
      </c>
      <c r="CY14" s="167">
        <v>22482</v>
      </c>
      <c r="CZ14" s="167">
        <v>0</v>
      </c>
      <c r="DA14" s="167">
        <v>0</v>
      </c>
      <c r="DB14" s="167">
        <v>2703</v>
      </c>
      <c r="DC14" s="167">
        <v>0</v>
      </c>
      <c r="DD14" s="167">
        <v>0</v>
      </c>
      <c r="DE14" s="167">
        <v>58023</v>
      </c>
      <c r="DF14" s="167">
        <v>0</v>
      </c>
      <c r="DG14" s="167">
        <v>3945</v>
      </c>
      <c r="DH14" s="167">
        <v>0</v>
      </c>
      <c r="DI14" s="167">
        <v>0</v>
      </c>
      <c r="DJ14" s="167">
        <v>3437256</v>
      </c>
      <c r="DK14" s="167">
        <v>0</v>
      </c>
      <c r="DL14" s="167">
        <v>0</v>
      </c>
      <c r="DM14" s="167">
        <v>0</v>
      </c>
      <c r="DN14" s="167">
        <v>0</v>
      </c>
      <c r="DO14" s="167">
        <v>0</v>
      </c>
      <c r="DP14" s="167">
        <v>0</v>
      </c>
      <c r="DQ14" s="167">
        <v>0</v>
      </c>
      <c r="DR14" s="167">
        <v>0</v>
      </c>
      <c r="DS14" s="167">
        <v>0</v>
      </c>
      <c r="DT14" s="167">
        <v>0</v>
      </c>
      <c r="DU14" s="167">
        <v>10079</v>
      </c>
      <c r="DV14" s="167">
        <v>0</v>
      </c>
      <c r="DW14" s="167">
        <v>0</v>
      </c>
      <c r="DX14" s="167">
        <v>0</v>
      </c>
      <c r="DY14" s="167">
        <v>0</v>
      </c>
      <c r="DZ14" s="167">
        <v>0</v>
      </c>
      <c r="EA14" s="167">
        <v>0</v>
      </c>
      <c r="EB14" s="167">
        <v>0</v>
      </c>
      <c r="EC14" s="167">
        <v>10079</v>
      </c>
      <c r="ED14" s="167">
        <v>5667408</v>
      </c>
    </row>
    <row r="15" spans="1:134" ht="13.8" x14ac:dyDescent="0.25">
      <c r="A15" s="164" t="s">
        <v>148</v>
      </c>
      <c r="B15" s="164" t="s">
        <v>149</v>
      </c>
      <c r="C15" s="152">
        <v>45519</v>
      </c>
      <c r="D15" s="167">
        <v>7398</v>
      </c>
      <c r="E15" s="167">
        <v>18832</v>
      </c>
      <c r="F15" s="167">
        <v>0</v>
      </c>
      <c r="G15" s="167">
        <v>1423</v>
      </c>
      <c r="H15" s="167">
        <v>5110</v>
      </c>
      <c r="I15" s="167">
        <v>355</v>
      </c>
      <c r="J15" s="167">
        <v>33</v>
      </c>
      <c r="K15" s="167">
        <v>10</v>
      </c>
      <c r="L15" s="167">
        <v>6</v>
      </c>
      <c r="M15" s="167">
        <v>971</v>
      </c>
      <c r="N15" s="167">
        <v>444</v>
      </c>
      <c r="O15" s="167">
        <v>67</v>
      </c>
      <c r="P15" s="167">
        <v>21545</v>
      </c>
      <c r="Q15" s="167">
        <v>0</v>
      </c>
      <c r="R15" s="167">
        <v>331</v>
      </c>
      <c r="S15" s="167">
        <v>0</v>
      </c>
      <c r="T15" s="167">
        <v>71</v>
      </c>
      <c r="U15" s="167">
        <v>3246</v>
      </c>
      <c r="V15" s="167">
        <v>0</v>
      </c>
      <c r="W15" s="167">
        <v>0</v>
      </c>
      <c r="X15" s="167">
        <v>256</v>
      </c>
      <c r="Y15" s="167">
        <v>1863</v>
      </c>
      <c r="Z15" s="167">
        <v>1067</v>
      </c>
      <c r="AA15" s="167">
        <v>48</v>
      </c>
      <c r="AB15" s="167">
        <v>26</v>
      </c>
      <c r="AC15" s="167">
        <v>63102</v>
      </c>
      <c r="AD15" s="167">
        <v>11984</v>
      </c>
      <c r="AE15" s="167">
        <v>17594</v>
      </c>
      <c r="AF15" s="167">
        <v>7112</v>
      </c>
      <c r="AG15" s="167">
        <v>0</v>
      </c>
      <c r="AH15" s="167">
        <v>2772</v>
      </c>
      <c r="AI15" s="167">
        <v>9956</v>
      </c>
      <c r="AJ15" s="167">
        <v>691</v>
      </c>
      <c r="AK15" s="167">
        <v>65</v>
      </c>
      <c r="AL15" s="167">
        <v>19</v>
      </c>
      <c r="AM15" s="167">
        <v>11</v>
      </c>
      <c r="AN15" s="167">
        <v>727</v>
      </c>
      <c r="AO15" s="167">
        <v>2815</v>
      </c>
      <c r="AP15" s="167">
        <v>1509</v>
      </c>
      <c r="AQ15" s="167">
        <v>10290</v>
      </c>
      <c r="AR15" s="167">
        <v>0</v>
      </c>
      <c r="AS15" s="167">
        <v>0</v>
      </c>
      <c r="AT15" s="167">
        <v>4105</v>
      </c>
      <c r="AU15" s="167">
        <v>0</v>
      </c>
      <c r="AV15" s="167">
        <v>0</v>
      </c>
      <c r="AW15" s="167">
        <v>0</v>
      </c>
      <c r="AX15" s="167">
        <v>69650</v>
      </c>
      <c r="AY15" s="167">
        <v>-5617</v>
      </c>
      <c r="AZ15" s="167">
        <v>250</v>
      </c>
      <c r="BA15" s="167">
        <v>11073</v>
      </c>
      <c r="BB15" s="167">
        <v>0</v>
      </c>
      <c r="BC15" s="167">
        <v>0</v>
      </c>
      <c r="BD15" s="167">
        <v>2430</v>
      </c>
      <c r="BE15" s="167">
        <v>6265</v>
      </c>
      <c r="BF15" s="167">
        <v>0</v>
      </c>
      <c r="BG15" s="167">
        <v>14401</v>
      </c>
      <c r="BH15" s="167">
        <v>147153</v>
      </c>
      <c r="BI15" s="167">
        <v>4326</v>
      </c>
      <c r="BJ15" s="167">
        <v>3194</v>
      </c>
      <c r="BK15" s="167">
        <v>2356</v>
      </c>
      <c r="BL15" s="167">
        <v>2030</v>
      </c>
      <c r="BM15" s="167">
        <v>1067</v>
      </c>
      <c r="BN15" s="167">
        <v>7687</v>
      </c>
      <c r="BO15" s="167">
        <v>29580</v>
      </c>
      <c r="BP15" s="167">
        <v>0</v>
      </c>
      <c r="BQ15" s="167">
        <v>3401</v>
      </c>
      <c r="BR15" s="167">
        <v>12215</v>
      </c>
      <c r="BS15" s="167">
        <v>847</v>
      </c>
      <c r="BT15" s="167">
        <v>79</v>
      </c>
      <c r="BU15" s="167">
        <v>23</v>
      </c>
      <c r="BV15" s="167">
        <v>14</v>
      </c>
      <c r="BW15" s="167">
        <v>12437</v>
      </c>
      <c r="BX15" s="167">
        <v>615</v>
      </c>
      <c r="BY15" s="167">
        <v>0</v>
      </c>
      <c r="BZ15" s="167">
        <v>2922</v>
      </c>
      <c r="CA15" s="167">
        <v>72</v>
      </c>
      <c r="CB15" s="167">
        <v>0</v>
      </c>
      <c r="CC15" s="167">
        <v>0</v>
      </c>
      <c r="CD15" s="167">
        <v>23360</v>
      </c>
      <c r="CE15" s="167">
        <v>0</v>
      </c>
      <c r="CF15" s="167">
        <v>423</v>
      </c>
      <c r="CG15" s="167">
        <v>0</v>
      </c>
      <c r="CH15" s="167">
        <v>0</v>
      </c>
      <c r="CI15" s="167">
        <v>0</v>
      </c>
      <c r="CJ15" s="167">
        <v>0</v>
      </c>
      <c r="CK15" s="167">
        <v>0</v>
      </c>
      <c r="CL15" s="167">
        <v>36</v>
      </c>
      <c r="CM15" s="167">
        <v>106684</v>
      </c>
      <c r="CN15" s="167">
        <v>253837</v>
      </c>
      <c r="CO15" s="167">
        <v>13265</v>
      </c>
      <c r="CP15" s="167">
        <v>30326</v>
      </c>
      <c r="CQ15" s="167">
        <v>50191</v>
      </c>
      <c r="CR15" s="167">
        <v>108444</v>
      </c>
      <c r="CS15" s="167">
        <v>536</v>
      </c>
      <c r="CT15" s="167">
        <v>0</v>
      </c>
      <c r="CU15" s="167">
        <v>0</v>
      </c>
      <c r="CV15" s="167">
        <v>46598</v>
      </c>
      <c r="CW15" s="167">
        <v>18841</v>
      </c>
      <c r="CX15" s="167">
        <v>67664</v>
      </c>
      <c r="CY15" s="167">
        <v>4694</v>
      </c>
      <c r="CZ15" s="167">
        <v>439</v>
      </c>
      <c r="DA15" s="167">
        <v>130</v>
      </c>
      <c r="DB15" s="167">
        <v>76</v>
      </c>
      <c r="DC15" s="167">
        <v>0</v>
      </c>
      <c r="DD15" s="167">
        <v>0</v>
      </c>
      <c r="DE15" s="167">
        <v>0</v>
      </c>
      <c r="DF15" s="167">
        <v>0</v>
      </c>
      <c r="DG15" s="167">
        <v>75</v>
      </c>
      <c r="DH15" s="167">
        <v>0</v>
      </c>
      <c r="DI15" s="167">
        <v>132</v>
      </c>
      <c r="DJ15" s="167">
        <v>341411</v>
      </c>
      <c r="DK15" s="167">
        <v>0</v>
      </c>
      <c r="DL15" s="167">
        <v>0</v>
      </c>
      <c r="DM15" s="167">
        <v>0</v>
      </c>
      <c r="DN15" s="167">
        <v>0</v>
      </c>
      <c r="DO15" s="167">
        <v>0</v>
      </c>
      <c r="DP15" s="167">
        <v>0</v>
      </c>
      <c r="DQ15" s="167">
        <v>0</v>
      </c>
      <c r="DR15" s="167">
        <v>0</v>
      </c>
      <c r="DS15" s="167">
        <v>0</v>
      </c>
      <c r="DT15" s="167">
        <v>0</v>
      </c>
      <c r="DU15" s="167">
        <v>0</v>
      </c>
      <c r="DV15" s="167">
        <v>0</v>
      </c>
      <c r="DW15" s="167">
        <v>0</v>
      </c>
      <c r="DX15" s="167">
        <v>0</v>
      </c>
      <c r="DY15" s="167">
        <v>0</v>
      </c>
      <c r="DZ15" s="167">
        <v>0</v>
      </c>
      <c r="EA15" s="167">
        <v>0</v>
      </c>
      <c r="EB15" s="167">
        <v>0</v>
      </c>
      <c r="EC15" s="167">
        <v>0</v>
      </c>
      <c r="ED15" s="167">
        <v>595248</v>
      </c>
    </row>
    <row r="16" spans="1:134" ht="13.8" x14ac:dyDescent="0.25">
      <c r="A16" s="164" t="s">
        <v>107</v>
      </c>
      <c r="B16" s="164" t="s">
        <v>150</v>
      </c>
      <c r="C16" s="152">
        <v>45838</v>
      </c>
      <c r="D16" s="167">
        <v>43346</v>
      </c>
      <c r="E16" s="167">
        <v>76099</v>
      </c>
      <c r="F16" s="167">
        <v>0</v>
      </c>
      <c r="G16" s="167">
        <v>9913</v>
      </c>
      <c r="H16" s="167">
        <v>4673</v>
      </c>
      <c r="I16" s="167">
        <v>1074</v>
      </c>
      <c r="J16" s="167">
        <v>0</v>
      </c>
      <c r="K16" s="167">
        <v>1655</v>
      </c>
      <c r="L16" s="167">
        <v>58</v>
      </c>
      <c r="M16" s="167">
        <v>0</v>
      </c>
      <c r="N16" s="167">
        <v>971</v>
      </c>
      <c r="O16" s="167">
        <v>0</v>
      </c>
      <c r="P16" s="167">
        <v>207562</v>
      </c>
      <c r="Q16" s="167">
        <v>0</v>
      </c>
      <c r="R16" s="167">
        <v>12027</v>
      </c>
      <c r="S16" s="167">
        <v>0</v>
      </c>
      <c r="T16" s="167">
        <v>80</v>
      </c>
      <c r="U16" s="167">
        <v>41159</v>
      </c>
      <c r="V16" s="167">
        <v>0</v>
      </c>
      <c r="W16" s="167">
        <v>13370</v>
      </c>
      <c r="X16" s="167">
        <v>6989</v>
      </c>
      <c r="Y16" s="167">
        <v>17064</v>
      </c>
      <c r="Z16" s="167">
        <v>129</v>
      </c>
      <c r="AA16" s="167">
        <v>0</v>
      </c>
      <c r="AB16" s="167">
        <v>2813</v>
      </c>
      <c r="AC16" s="167">
        <v>438982</v>
      </c>
      <c r="AD16" s="167">
        <v>48189</v>
      </c>
      <c r="AE16" s="167">
        <v>85696</v>
      </c>
      <c r="AF16" s="167">
        <v>54949</v>
      </c>
      <c r="AG16" s="167">
        <v>0</v>
      </c>
      <c r="AH16" s="167">
        <v>15670</v>
      </c>
      <c r="AI16" s="167">
        <v>7387</v>
      </c>
      <c r="AJ16" s="167">
        <v>1698</v>
      </c>
      <c r="AK16" s="167">
        <v>0</v>
      </c>
      <c r="AL16" s="167">
        <v>0</v>
      </c>
      <c r="AM16" s="167">
        <v>0</v>
      </c>
      <c r="AN16" s="167">
        <v>5791</v>
      </c>
      <c r="AO16" s="167">
        <v>18322</v>
      </c>
      <c r="AP16" s="167">
        <v>7573</v>
      </c>
      <c r="AQ16" s="167">
        <v>48474</v>
      </c>
      <c r="AR16" s="167">
        <v>0</v>
      </c>
      <c r="AS16" s="167">
        <v>0</v>
      </c>
      <c r="AT16" s="167">
        <v>9701</v>
      </c>
      <c r="AU16" s="167">
        <v>2030</v>
      </c>
      <c r="AV16" s="167">
        <v>0</v>
      </c>
      <c r="AW16" s="167">
        <v>0</v>
      </c>
      <c r="AX16" s="167">
        <v>305480</v>
      </c>
      <c r="AY16" s="167">
        <v>2373</v>
      </c>
      <c r="AZ16" s="167">
        <v>0</v>
      </c>
      <c r="BA16" s="167">
        <v>22377</v>
      </c>
      <c r="BB16" s="167">
        <v>79537</v>
      </c>
      <c r="BC16" s="167">
        <v>0</v>
      </c>
      <c r="BD16" s="167">
        <v>19186</v>
      </c>
      <c r="BE16" s="167">
        <v>0</v>
      </c>
      <c r="BF16" s="167">
        <v>0</v>
      </c>
      <c r="BG16" s="167">
        <v>123473</v>
      </c>
      <c r="BH16" s="167">
        <v>867935</v>
      </c>
      <c r="BI16" s="167">
        <v>32902</v>
      </c>
      <c r="BJ16" s="167">
        <v>0</v>
      </c>
      <c r="BK16" s="167">
        <v>12533</v>
      </c>
      <c r="BL16" s="167">
        <v>2030</v>
      </c>
      <c r="BM16" s="167">
        <v>56912</v>
      </c>
      <c r="BN16" s="167">
        <v>0</v>
      </c>
      <c r="BO16" s="167">
        <v>185714</v>
      </c>
      <c r="BP16" s="167">
        <v>0</v>
      </c>
      <c r="BQ16" s="167">
        <v>23904</v>
      </c>
      <c r="BR16" s="167">
        <v>11269</v>
      </c>
      <c r="BS16" s="167">
        <v>2590</v>
      </c>
      <c r="BT16" s="167">
        <v>0</v>
      </c>
      <c r="BU16" s="167">
        <v>0</v>
      </c>
      <c r="BV16" s="167">
        <v>0</v>
      </c>
      <c r="BW16" s="167">
        <v>72729</v>
      </c>
      <c r="BX16" s="167">
        <v>0</v>
      </c>
      <c r="BY16" s="167">
        <v>0</v>
      </c>
      <c r="BZ16" s="167">
        <v>12337</v>
      </c>
      <c r="CA16" s="167">
        <v>4169</v>
      </c>
      <c r="CB16" s="167">
        <v>0</v>
      </c>
      <c r="CC16" s="167">
        <v>0</v>
      </c>
      <c r="CD16" s="167">
        <v>125676</v>
      </c>
      <c r="CE16" s="167">
        <v>2233</v>
      </c>
      <c r="CF16" s="167">
        <v>520</v>
      </c>
      <c r="CG16" s="167">
        <v>0</v>
      </c>
      <c r="CH16" s="167">
        <v>0</v>
      </c>
      <c r="CI16" s="167">
        <v>0</v>
      </c>
      <c r="CJ16" s="167">
        <v>276</v>
      </c>
      <c r="CK16" s="167">
        <v>0</v>
      </c>
      <c r="CL16" s="167">
        <v>0</v>
      </c>
      <c r="CM16" s="167">
        <v>545794</v>
      </c>
      <c r="CN16" s="167">
        <v>1413729</v>
      </c>
      <c r="CO16" s="167">
        <v>39967</v>
      </c>
      <c r="CP16" s="167">
        <v>178967</v>
      </c>
      <c r="CQ16" s="167">
        <v>350923</v>
      </c>
      <c r="CR16" s="167">
        <v>746271</v>
      </c>
      <c r="CS16" s="167">
        <v>487</v>
      </c>
      <c r="CT16" s="167">
        <v>0</v>
      </c>
      <c r="CU16" s="167">
        <v>0</v>
      </c>
      <c r="CV16" s="167">
        <v>344817</v>
      </c>
      <c r="CW16" s="167">
        <v>137871</v>
      </c>
      <c r="CX16" s="167">
        <v>64995</v>
      </c>
      <c r="CY16" s="167">
        <v>14940</v>
      </c>
      <c r="CZ16" s="167">
        <v>0</v>
      </c>
      <c r="DA16" s="167">
        <v>0</v>
      </c>
      <c r="DB16" s="167">
        <v>0</v>
      </c>
      <c r="DC16" s="167">
        <v>0</v>
      </c>
      <c r="DD16" s="167">
        <v>0</v>
      </c>
      <c r="DE16" s="167">
        <v>0</v>
      </c>
      <c r="DF16" s="167">
        <v>0</v>
      </c>
      <c r="DG16" s="167">
        <v>0</v>
      </c>
      <c r="DH16" s="167">
        <v>2781</v>
      </c>
      <c r="DI16" s="167">
        <v>0</v>
      </c>
      <c r="DJ16" s="167">
        <v>1882019</v>
      </c>
      <c r="DK16" s="167">
        <v>0</v>
      </c>
      <c r="DL16" s="167">
        <v>0</v>
      </c>
      <c r="DM16" s="167">
        <v>0</v>
      </c>
      <c r="DN16" s="167">
        <v>0</v>
      </c>
      <c r="DO16" s="167">
        <v>0</v>
      </c>
      <c r="DP16" s="167">
        <v>0</v>
      </c>
      <c r="DQ16" s="167">
        <v>0</v>
      </c>
      <c r="DR16" s="167">
        <v>0</v>
      </c>
      <c r="DS16" s="167">
        <v>0</v>
      </c>
      <c r="DT16" s="167">
        <v>0</v>
      </c>
      <c r="DU16" s="167">
        <v>0</v>
      </c>
      <c r="DV16" s="167">
        <v>0</v>
      </c>
      <c r="DW16" s="167">
        <v>0</v>
      </c>
      <c r="DX16" s="167">
        <v>0</v>
      </c>
      <c r="DY16" s="167">
        <v>0</v>
      </c>
      <c r="DZ16" s="167">
        <v>0</v>
      </c>
      <c r="EA16" s="167">
        <v>0</v>
      </c>
      <c r="EB16" s="167">
        <v>0</v>
      </c>
      <c r="EC16" s="167">
        <v>0</v>
      </c>
      <c r="ED16" s="167">
        <v>3295748</v>
      </c>
    </row>
    <row r="17" spans="1:134" ht="13.8" x14ac:dyDescent="0.25">
      <c r="A17" s="164" t="s">
        <v>151</v>
      </c>
      <c r="B17" s="164" t="s">
        <v>152</v>
      </c>
      <c r="C17" s="152">
        <v>45838</v>
      </c>
      <c r="D17" s="167">
        <v>128489</v>
      </c>
      <c r="E17" s="167">
        <v>0</v>
      </c>
      <c r="F17" s="167">
        <v>0</v>
      </c>
      <c r="G17" s="167">
        <v>9621</v>
      </c>
      <c r="H17" s="167">
        <v>17319</v>
      </c>
      <c r="I17" s="167">
        <v>2247</v>
      </c>
      <c r="J17" s="167">
        <v>0</v>
      </c>
      <c r="K17" s="167">
        <v>0</v>
      </c>
      <c r="L17" s="167">
        <v>582</v>
      </c>
      <c r="M17" s="167">
        <v>17817</v>
      </c>
      <c r="N17" s="167">
        <v>7229</v>
      </c>
      <c r="O17" s="167">
        <v>2094</v>
      </c>
      <c r="P17" s="167">
        <v>518696</v>
      </c>
      <c r="Q17" s="167">
        <v>0</v>
      </c>
      <c r="R17" s="167">
        <v>0</v>
      </c>
      <c r="S17" s="167">
        <v>0</v>
      </c>
      <c r="T17" s="167">
        <v>2327</v>
      </c>
      <c r="U17" s="167">
        <v>0</v>
      </c>
      <c r="V17" s="167">
        <v>0</v>
      </c>
      <c r="W17" s="167">
        <v>0</v>
      </c>
      <c r="X17" s="167">
        <v>0</v>
      </c>
      <c r="Y17" s="167">
        <v>16578</v>
      </c>
      <c r="Z17" s="167">
        <v>0</v>
      </c>
      <c r="AA17" s="167">
        <v>0</v>
      </c>
      <c r="AB17" s="167">
        <v>450</v>
      </c>
      <c r="AC17" s="167">
        <v>723449</v>
      </c>
      <c r="AD17" s="167">
        <v>14337</v>
      </c>
      <c r="AE17" s="167">
        <v>106010</v>
      </c>
      <c r="AF17" s="167">
        <v>53720</v>
      </c>
      <c r="AG17" s="167">
        <v>0</v>
      </c>
      <c r="AH17" s="167">
        <v>11961</v>
      </c>
      <c r="AI17" s="167">
        <v>21680</v>
      </c>
      <c r="AJ17" s="167">
        <v>2793</v>
      </c>
      <c r="AK17" s="167">
        <v>349</v>
      </c>
      <c r="AL17" s="167">
        <v>25</v>
      </c>
      <c r="AM17" s="167">
        <v>723</v>
      </c>
      <c r="AN17" s="167">
        <v>25147</v>
      </c>
      <c r="AO17" s="167">
        <v>5797</v>
      </c>
      <c r="AP17" s="167">
        <v>21833</v>
      </c>
      <c r="AQ17" s="167">
        <v>70989</v>
      </c>
      <c r="AR17" s="167">
        <v>0</v>
      </c>
      <c r="AS17" s="167">
        <v>0</v>
      </c>
      <c r="AT17" s="167">
        <v>0</v>
      </c>
      <c r="AU17" s="167">
        <v>20316</v>
      </c>
      <c r="AV17" s="167">
        <v>0</v>
      </c>
      <c r="AW17" s="167">
        <v>0</v>
      </c>
      <c r="AX17" s="167">
        <v>355680</v>
      </c>
      <c r="AY17" s="167">
        <v>114690</v>
      </c>
      <c r="AZ17" s="167">
        <v>0</v>
      </c>
      <c r="BA17" s="167">
        <v>0</v>
      </c>
      <c r="BB17" s="167">
        <v>0</v>
      </c>
      <c r="BC17" s="167">
        <v>115528</v>
      </c>
      <c r="BD17" s="167">
        <v>33727</v>
      </c>
      <c r="BE17" s="167">
        <v>51040</v>
      </c>
      <c r="BF17" s="167">
        <v>0</v>
      </c>
      <c r="BG17" s="167">
        <v>314985</v>
      </c>
      <c r="BH17" s="167">
        <v>1394114</v>
      </c>
      <c r="BI17" s="167">
        <v>65901</v>
      </c>
      <c r="BJ17" s="167">
        <v>0</v>
      </c>
      <c r="BK17" s="167">
        <v>0</v>
      </c>
      <c r="BL17" s="167">
        <v>0</v>
      </c>
      <c r="BM17" s="167">
        <v>46233</v>
      </c>
      <c r="BN17" s="167">
        <v>58869</v>
      </c>
      <c r="BO17" s="167">
        <v>332870</v>
      </c>
      <c r="BP17" s="167">
        <v>0</v>
      </c>
      <c r="BQ17" s="167">
        <v>37530</v>
      </c>
      <c r="BR17" s="167">
        <v>68389</v>
      </c>
      <c r="BS17" s="167">
        <v>8811</v>
      </c>
      <c r="BT17" s="167">
        <v>1102</v>
      </c>
      <c r="BU17" s="167">
        <v>78</v>
      </c>
      <c r="BV17" s="167">
        <v>2280</v>
      </c>
      <c r="BW17" s="167">
        <v>130443</v>
      </c>
      <c r="BX17" s="167">
        <v>0</v>
      </c>
      <c r="BY17" s="167">
        <v>0</v>
      </c>
      <c r="BZ17" s="167">
        <v>10000</v>
      </c>
      <c r="CA17" s="167">
        <v>9486</v>
      </c>
      <c r="CB17" s="167">
        <v>0</v>
      </c>
      <c r="CC17" s="167">
        <v>4357</v>
      </c>
      <c r="CD17" s="167">
        <v>200895</v>
      </c>
      <c r="CE17" s="167">
        <v>11315</v>
      </c>
      <c r="CF17" s="167">
        <v>0</v>
      </c>
      <c r="CG17" s="167">
        <v>0</v>
      </c>
      <c r="CH17" s="167">
        <v>0</v>
      </c>
      <c r="CI17" s="167">
        <v>0</v>
      </c>
      <c r="CJ17" s="167">
        <v>11769</v>
      </c>
      <c r="CK17" s="167">
        <v>0</v>
      </c>
      <c r="CL17" s="167">
        <v>27230</v>
      </c>
      <c r="CM17" s="167">
        <v>1027558</v>
      </c>
      <c r="CN17" s="167">
        <v>2421672</v>
      </c>
      <c r="CO17" s="167">
        <v>361659</v>
      </c>
      <c r="CP17" s="167">
        <v>280882</v>
      </c>
      <c r="CQ17" s="167">
        <v>81124</v>
      </c>
      <c r="CR17" s="167">
        <v>0</v>
      </c>
      <c r="CS17" s="167">
        <v>57254</v>
      </c>
      <c r="CT17" s="167">
        <v>0</v>
      </c>
      <c r="CU17" s="167">
        <v>379455</v>
      </c>
      <c r="CV17" s="167">
        <v>2733515</v>
      </c>
      <c r="CW17" s="167">
        <v>291575</v>
      </c>
      <c r="CX17" s="167">
        <v>528504</v>
      </c>
      <c r="CY17" s="167">
        <v>68088</v>
      </c>
      <c r="CZ17" s="167">
        <v>8517</v>
      </c>
      <c r="DA17" s="167">
        <v>602</v>
      </c>
      <c r="DB17" s="167">
        <v>17623</v>
      </c>
      <c r="DC17" s="167">
        <v>0</v>
      </c>
      <c r="DD17" s="167">
        <v>0</v>
      </c>
      <c r="DE17" s="167">
        <v>136260</v>
      </c>
      <c r="DF17" s="167">
        <v>0</v>
      </c>
      <c r="DG17" s="167">
        <v>0</v>
      </c>
      <c r="DH17" s="167">
        <v>0</v>
      </c>
      <c r="DI17" s="167">
        <v>130962</v>
      </c>
      <c r="DJ17" s="167">
        <v>5076020</v>
      </c>
      <c r="DK17" s="167">
        <v>0</v>
      </c>
      <c r="DL17" s="167">
        <v>0</v>
      </c>
      <c r="DM17" s="167">
        <v>0</v>
      </c>
      <c r="DN17" s="167">
        <v>0</v>
      </c>
      <c r="DO17" s="167">
        <v>0</v>
      </c>
      <c r="DP17" s="167">
        <v>0</v>
      </c>
      <c r="DQ17" s="167">
        <v>0</v>
      </c>
      <c r="DR17" s="167">
        <v>0</v>
      </c>
      <c r="DS17" s="167">
        <v>0</v>
      </c>
      <c r="DT17" s="167">
        <v>0</v>
      </c>
      <c r="DU17" s="167">
        <v>0</v>
      </c>
      <c r="DV17" s="167">
        <v>0</v>
      </c>
      <c r="DW17" s="167">
        <v>0</v>
      </c>
      <c r="DX17" s="167">
        <v>0</v>
      </c>
      <c r="DY17" s="167">
        <v>0</v>
      </c>
      <c r="DZ17" s="167">
        <v>0</v>
      </c>
      <c r="EA17" s="167">
        <v>0</v>
      </c>
      <c r="EB17" s="167">
        <v>0</v>
      </c>
      <c r="EC17" s="167">
        <v>0</v>
      </c>
      <c r="ED17" s="167">
        <v>7497692</v>
      </c>
    </row>
    <row r="18" spans="1:134" ht="13.8" x14ac:dyDescent="0.25">
      <c r="A18" s="164" t="s">
        <v>153</v>
      </c>
      <c r="B18" s="164" t="s">
        <v>152</v>
      </c>
      <c r="C18" s="152">
        <v>45838</v>
      </c>
      <c r="D18" s="167">
        <v>160339</v>
      </c>
      <c r="E18" s="167">
        <v>0</v>
      </c>
      <c r="F18" s="167">
        <v>0</v>
      </c>
      <c r="G18" s="167">
        <v>11901</v>
      </c>
      <c r="H18" s="167">
        <v>23122</v>
      </c>
      <c r="I18" s="167">
        <v>2682</v>
      </c>
      <c r="J18" s="167">
        <v>0</v>
      </c>
      <c r="K18" s="167">
        <v>0</v>
      </c>
      <c r="L18" s="167">
        <v>791</v>
      </c>
      <c r="M18" s="167">
        <v>15570</v>
      </c>
      <c r="N18" s="167">
        <v>10405</v>
      </c>
      <c r="O18" s="167">
        <v>1038</v>
      </c>
      <c r="P18" s="167">
        <v>468456</v>
      </c>
      <c r="Q18" s="167">
        <v>0</v>
      </c>
      <c r="R18" s="167">
        <v>0</v>
      </c>
      <c r="S18" s="167">
        <v>0</v>
      </c>
      <c r="T18" s="167">
        <v>3099</v>
      </c>
      <c r="U18" s="167">
        <v>0</v>
      </c>
      <c r="V18" s="167">
        <v>0</v>
      </c>
      <c r="W18" s="167">
        <v>0</v>
      </c>
      <c r="X18" s="167">
        <v>0</v>
      </c>
      <c r="Y18" s="167">
        <v>16030</v>
      </c>
      <c r="Z18" s="167">
        <v>0</v>
      </c>
      <c r="AA18" s="167">
        <v>0</v>
      </c>
      <c r="AB18" s="167">
        <v>11675</v>
      </c>
      <c r="AC18" s="167">
        <v>725108</v>
      </c>
      <c r="AD18" s="167">
        <v>17921</v>
      </c>
      <c r="AE18" s="167">
        <v>103242</v>
      </c>
      <c r="AF18" s="167">
        <v>45521</v>
      </c>
      <c r="AG18" s="167">
        <v>0</v>
      </c>
      <c r="AH18" s="167">
        <v>12372</v>
      </c>
      <c r="AI18" s="167">
        <v>24249</v>
      </c>
      <c r="AJ18" s="167">
        <v>2788</v>
      </c>
      <c r="AK18" s="167">
        <v>420</v>
      </c>
      <c r="AL18" s="167">
        <v>19</v>
      </c>
      <c r="AM18" s="167">
        <v>822</v>
      </c>
      <c r="AN18" s="167">
        <v>15537</v>
      </c>
      <c r="AO18" s="167">
        <v>3654</v>
      </c>
      <c r="AP18" s="167">
        <v>7593</v>
      </c>
      <c r="AQ18" s="167">
        <v>99182</v>
      </c>
      <c r="AR18" s="167">
        <v>0</v>
      </c>
      <c r="AS18" s="167">
        <v>0</v>
      </c>
      <c r="AT18" s="167">
        <v>0</v>
      </c>
      <c r="AU18" s="167">
        <v>13816</v>
      </c>
      <c r="AV18" s="167">
        <v>0</v>
      </c>
      <c r="AW18" s="167">
        <v>0</v>
      </c>
      <c r="AX18" s="167">
        <v>347136</v>
      </c>
      <c r="AY18" s="167">
        <v>124290</v>
      </c>
      <c r="AZ18" s="167">
        <v>0</v>
      </c>
      <c r="BA18" s="167">
        <v>0</v>
      </c>
      <c r="BB18" s="167">
        <v>0</v>
      </c>
      <c r="BC18" s="167">
        <v>115528</v>
      </c>
      <c r="BD18" s="167">
        <v>35973</v>
      </c>
      <c r="BE18" s="167">
        <v>132107</v>
      </c>
      <c r="BF18" s="167">
        <v>0</v>
      </c>
      <c r="BG18" s="167">
        <v>407898</v>
      </c>
      <c r="BH18" s="167">
        <v>1480142</v>
      </c>
      <c r="BI18" s="167">
        <v>59957</v>
      </c>
      <c r="BJ18" s="167">
        <v>0</v>
      </c>
      <c r="BK18" s="167">
        <v>0</v>
      </c>
      <c r="BL18" s="167">
        <v>0</v>
      </c>
      <c r="BM18" s="167">
        <v>156641</v>
      </c>
      <c r="BN18" s="167">
        <v>33381</v>
      </c>
      <c r="BO18" s="167">
        <v>323113</v>
      </c>
      <c r="BP18" s="167">
        <v>0</v>
      </c>
      <c r="BQ18" s="167">
        <v>42538</v>
      </c>
      <c r="BR18" s="167">
        <v>83374</v>
      </c>
      <c r="BS18" s="167">
        <v>9587</v>
      </c>
      <c r="BT18" s="167">
        <v>1445</v>
      </c>
      <c r="BU18" s="167">
        <v>65</v>
      </c>
      <c r="BV18" s="167">
        <v>2826</v>
      </c>
      <c r="BW18" s="167">
        <v>62430</v>
      </c>
      <c r="BX18" s="167">
        <v>0</v>
      </c>
      <c r="BY18" s="167">
        <v>0</v>
      </c>
      <c r="BZ18" s="167">
        <v>15849</v>
      </c>
      <c r="CA18" s="167">
        <v>5359</v>
      </c>
      <c r="CB18" s="167">
        <v>0</v>
      </c>
      <c r="CC18" s="167">
        <v>3655</v>
      </c>
      <c r="CD18" s="167">
        <v>199706</v>
      </c>
      <c r="CE18" s="167">
        <v>9474</v>
      </c>
      <c r="CF18" s="167">
        <v>0</v>
      </c>
      <c r="CG18" s="167">
        <v>0</v>
      </c>
      <c r="CH18" s="167">
        <v>0</v>
      </c>
      <c r="CI18" s="167">
        <v>0</v>
      </c>
      <c r="CJ18" s="167">
        <v>11241</v>
      </c>
      <c r="CK18" s="167">
        <v>0</v>
      </c>
      <c r="CL18" s="167">
        <v>33609</v>
      </c>
      <c r="CM18" s="167">
        <v>1054250</v>
      </c>
      <c r="CN18" s="167">
        <v>2534392</v>
      </c>
      <c r="CO18" s="167">
        <v>186912</v>
      </c>
      <c r="CP18" s="167">
        <v>142566</v>
      </c>
      <c r="CQ18" s="167">
        <v>0</v>
      </c>
      <c r="CR18" s="167">
        <v>0</v>
      </c>
      <c r="CS18" s="167">
        <v>1898</v>
      </c>
      <c r="CT18" s="167">
        <v>0</v>
      </c>
      <c r="CU18" s="167">
        <v>465591</v>
      </c>
      <c r="CV18" s="167">
        <v>2415528</v>
      </c>
      <c r="CW18" s="167">
        <v>238448</v>
      </c>
      <c r="CX18" s="167">
        <v>467356</v>
      </c>
      <c r="CY18" s="167">
        <v>53738</v>
      </c>
      <c r="CZ18" s="167">
        <v>8102</v>
      </c>
      <c r="DA18" s="167">
        <v>366</v>
      </c>
      <c r="DB18" s="167">
        <v>15841</v>
      </c>
      <c r="DC18" s="167">
        <v>0</v>
      </c>
      <c r="DD18" s="167">
        <v>0</v>
      </c>
      <c r="DE18" s="167">
        <v>121122</v>
      </c>
      <c r="DF18" s="167">
        <v>0</v>
      </c>
      <c r="DG18" s="167">
        <v>0</v>
      </c>
      <c r="DH18" s="167">
        <v>0</v>
      </c>
      <c r="DI18" s="167">
        <v>130962</v>
      </c>
      <c r="DJ18" s="167">
        <v>4248430</v>
      </c>
      <c r="DK18" s="167">
        <v>0</v>
      </c>
      <c r="DL18" s="167">
        <v>0</v>
      </c>
      <c r="DM18" s="167">
        <v>0</v>
      </c>
      <c r="DN18" s="167">
        <v>0</v>
      </c>
      <c r="DO18" s="167">
        <v>0</v>
      </c>
      <c r="DP18" s="167">
        <v>0</v>
      </c>
      <c r="DQ18" s="167">
        <v>0</v>
      </c>
      <c r="DR18" s="167">
        <v>0</v>
      </c>
      <c r="DS18" s="167">
        <v>0</v>
      </c>
      <c r="DT18" s="167">
        <v>0</v>
      </c>
      <c r="DU18" s="167">
        <v>0</v>
      </c>
      <c r="DV18" s="167">
        <v>0</v>
      </c>
      <c r="DW18" s="167">
        <v>0</v>
      </c>
      <c r="DX18" s="167">
        <v>0</v>
      </c>
      <c r="DY18" s="167">
        <v>0</v>
      </c>
      <c r="DZ18" s="167">
        <v>0</v>
      </c>
      <c r="EA18" s="167">
        <v>0</v>
      </c>
      <c r="EB18" s="167">
        <v>0</v>
      </c>
      <c r="EC18" s="167">
        <v>0</v>
      </c>
      <c r="ED18" s="167">
        <v>6782822</v>
      </c>
    </row>
    <row r="19" spans="1:134" ht="13.8" x14ac:dyDescent="0.25">
      <c r="A19" s="164" t="s">
        <v>154</v>
      </c>
      <c r="B19" s="164" t="s">
        <v>152</v>
      </c>
      <c r="C19" s="152">
        <v>45838</v>
      </c>
      <c r="D19" s="167">
        <v>93298</v>
      </c>
      <c r="E19" s="167">
        <v>0</v>
      </c>
      <c r="F19" s="167">
        <v>0</v>
      </c>
      <c r="G19" s="167">
        <v>6939</v>
      </c>
      <c r="H19" s="167">
        <v>13143</v>
      </c>
      <c r="I19" s="167">
        <v>1960</v>
      </c>
      <c r="J19" s="167">
        <v>0</v>
      </c>
      <c r="K19" s="167">
        <v>0</v>
      </c>
      <c r="L19" s="167">
        <v>488</v>
      </c>
      <c r="M19" s="167">
        <v>6892</v>
      </c>
      <c r="N19" s="167">
        <v>8117</v>
      </c>
      <c r="O19" s="167">
        <v>0</v>
      </c>
      <c r="P19" s="167">
        <v>173320</v>
      </c>
      <c r="Q19" s="167">
        <v>0</v>
      </c>
      <c r="R19" s="167">
        <v>0</v>
      </c>
      <c r="S19" s="167">
        <v>0</v>
      </c>
      <c r="T19" s="167">
        <v>730</v>
      </c>
      <c r="U19" s="167">
        <v>0</v>
      </c>
      <c r="V19" s="167">
        <v>0</v>
      </c>
      <c r="W19" s="167">
        <v>0</v>
      </c>
      <c r="X19" s="167">
        <v>0</v>
      </c>
      <c r="Y19" s="167">
        <v>6195</v>
      </c>
      <c r="Z19" s="167">
        <v>0</v>
      </c>
      <c r="AA19" s="167">
        <v>0</v>
      </c>
      <c r="AB19" s="167">
        <v>5694</v>
      </c>
      <c r="AC19" s="167">
        <v>316776</v>
      </c>
      <c r="AD19" s="167">
        <v>3584</v>
      </c>
      <c r="AE19" s="167">
        <v>34827</v>
      </c>
      <c r="AF19" s="167">
        <v>11359</v>
      </c>
      <c r="AG19" s="167">
        <v>0</v>
      </c>
      <c r="AH19" s="167">
        <v>3702</v>
      </c>
      <c r="AI19" s="167">
        <v>7083</v>
      </c>
      <c r="AJ19" s="167">
        <v>1045</v>
      </c>
      <c r="AK19" s="167">
        <v>261</v>
      </c>
      <c r="AL19" s="167">
        <v>14</v>
      </c>
      <c r="AM19" s="167">
        <v>260</v>
      </c>
      <c r="AN19" s="167">
        <v>13492</v>
      </c>
      <c r="AO19" s="167">
        <v>1833</v>
      </c>
      <c r="AP19" s="167">
        <v>3680</v>
      </c>
      <c r="AQ19" s="167">
        <v>38239</v>
      </c>
      <c r="AR19" s="167">
        <v>0</v>
      </c>
      <c r="AS19" s="167">
        <v>0</v>
      </c>
      <c r="AT19" s="167">
        <v>0</v>
      </c>
      <c r="AU19" s="167">
        <v>5052</v>
      </c>
      <c r="AV19" s="167">
        <v>0</v>
      </c>
      <c r="AW19" s="167">
        <v>0</v>
      </c>
      <c r="AX19" s="167">
        <v>124431</v>
      </c>
      <c r="AY19" s="167">
        <v>11593</v>
      </c>
      <c r="AZ19" s="167">
        <v>0</v>
      </c>
      <c r="BA19" s="167">
        <v>0</v>
      </c>
      <c r="BB19" s="167">
        <v>179869</v>
      </c>
      <c r="BC19" s="167">
        <v>0</v>
      </c>
      <c r="BD19" s="167">
        <v>3644</v>
      </c>
      <c r="BE19" s="167">
        <v>19720</v>
      </c>
      <c r="BF19" s="167">
        <v>0</v>
      </c>
      <c r="BG19" s="167">
        <v>214826</v>
      </c>
      <c r="BH19" s="167">
        <v>656033</v>
      </c>
      <c r="BI19" s="167">
        <v>70198</v>
      </c>
      <c r="BJ19" s="167">
        <v>0</v>
      </c>
      <c r="BK19" s="167">
        <v>0</v>
      </c>
      <c r="BL19" s="167">
        <v>0</v>
      </c>
      <c r="BM19" s="167">
        <v>4701</v>
      </c>
      <c r="BN19" s="167">
        <v>3714</v>
      </c>
      <c r="BO19" s="167">
        <v>112917</v>
      </c>
      <c r="BP19" s="167">
        <v>0</v>
      </c>
      <c r="BQ19" s="167">
        <v>14245</v>
      </c>
      <c r="BR19" s="167">
        <v>27257</v>
      </c>
      <c r="BS19" s="167">
        <v>4023</v>
      </c>
      <c r="BT19" s="167">
        <v>1004</v>
      </c>
      <c r="BU19" s="167">
        <v>55</v>
      </c>
      <c r="BV19" s="167">
        <v>1001</v>
      </c>
      <c r="BW19" s="167">
        <v>23056</v>
      </c>
      <c r="BX19" s="167">
        <v>0</v>
      </c>
      <c r="BY19" s="167">
        <v>0</v>
      </c>
      <c r="BZ19" s="167">
        <v>5833</v>
      </c>
      <c r="CA19" s="167">
        <v>2265</v>
      </c>
      <c r="CB19" s="167">
        <v>0</v>
      </c>
      <c r="CC19" s="167">
        <v>1527</v>
      </c>
      <c r="CD19" s="167">
        <v>59802</v>
      </c>
      <c r="CE19" s="167">
        <v>8097</v>
      </c>
      <c r="CF19" s="167">
        <v>0</v>
      </c>
      <c r="CG19" s="167">
        <v>0</v>
      </c>
      <c r="CH19" s="167">
        <v>0</v>
      </c>
      <c r="CI19" s="167">
        <v>0</v>
      </c>
      <c r="CJ19" s="167">
        <v>3942</v>
      </c>
      <c r="CK19" s="167">
        <v>0</v>
      </c>
      <c r="CL19" s="167">
        <v>7971</v>
      </c>
      <c r="CM19" s="167">
        <v>351608</v>
      </c>
      <c r="CN19" s="167">
        <v>1007641</v>
      </c>
      <c r="CO19" s="167">
        <v>5986</v>
      </c>
      <c r="CP19" s="167">
        <v>0</v>
      </c>
      <c r="CQ19" s="167">
        <v>49963</v>
      </c>
      <c r="CR19" s="167">
        <v>0</v>
      </c>
      <c r="CS19" s="167">
        <v>748</v>
      </c>
      <c r="CT19" s="167">
        <v>0</v>
      </c>
      <c r="CU19" s="167">
        <v>236069</v>
      </c>
      <c r="CV19" s="167">
        <v>870926</v>
      </c>
      <c r="CW19" s="167">
        <v>86549</v>
      </c>
      <c r="CX19" s="167">
        <v>165608</v>
      </c>
      <c r="CY19" s="167">
        <v>24442</v>
      </c>
      <c r="CZ19" s="167">
        <v>6098</v>
      </c>
      <c r="DA19" s="167">
        <v>335</v>
      </c>
      <c r="DB19" s="167">
        <v>6082</v>
      </c>
      <c r="DC19" s="167">
        <v>0</v>
      </c>
      <c r="DD19" s="167">
        <v>0</v>
      </c>
      <c r="DE19" s="167">
        <v>0</v>
      </c>
      <c r="DF19" s="167">
        <v>0</v>
      </c>
      <c r="DG19" s="167">
        <v>1388</v>
      </c>
      <c r="DH19" s="167">
        <v>0</v>
      </c>
      <c r="DI19" s="167">
        <v>46564</v>
      </c>
      <c r="DJ19" s="167">
        <v>1500758</v>
      </c>
      <c r="DK19" s="167">
        <v>0</v>
      </c>
      <c r="DL19" s="167">
        <v>0</v>
      </c>
      <c r="DM19" s="167">
        <v>0</v>
      </c>
      <c r="DN19" s="167">
        <v>0</v>
      </c>
      <c r="DO19" s="167">
        <v>0</v>
      </c>
      <c r="DP19" s="167">
        <v>0</v>
      </c>
      <c r="DQ19" s="167">
        <v>0</v>
      </c>
      <c r="DR19" s="167">
        <v>0</v>
      </c>
      <c r="DS19" s="167">
        <v>0</v>
      </c>
      <c r="DT19" s="167">
        <v>0</v>
      </c>
      <c r="DU19" s="167">
        <v>0</v>
      </c>
      <c r="DV19" s="167">
        <v>0</v>
      </c>
      <c r="DW19" s="167">
        <v>0</v>
      </c>
      <c r="DX19" s="167">
        <v>0</v>
      </c>
      <c r="DY19" s="167">
        <v>0</v>
      </c>
      <c r="DZ19" s="167">
        <v>0</v>
      </c>
      <c r="EA19" s="167">
        <v>0</v>
      </c>
      <c r="EB19" s="167">
        <v>0</v>
      </c>
      <c r="EC19" s="167">
        <v>0</v>
      </c>
      <c r="ED19" s="167">
        <v>2508399</v>
      </c>
    </row>
    <row r="20" spans="1:134" ht="13.8" x14ac:dyDescent="0.25">
      <c r="A20" s="164" t="s">
        <v>155</v>
      </c>
      <c r="B20" s="164" t="s">
        <v>156</v>
      </c>
      <c r="C20" s="152">
        <v>45838</v>
      </c>
      <c r="D20" s="167">
        <v>3933</v>
      </c>
      <c r="E20" s="167">
        <v>26504</v>
      </c>
      <c r="F20" s="167">
        <v>0</v>
      </c>
      <c r="G20" s="167">
        <v>20856</v>
      </c>
      <c r="H20" s="167">
        <v>36435</v>
      </c>
      <c r="I20" s="167">
        <v>-23302</v>
      </c>
      <c r="J20" s="167">
        <v>5580</v>
      </c>
      <c r="K20" s="167">
        <v>5676</v>
      </c>
      <c r="L20" s="167">
        <v>44117</v>
      </c>
      <c r="M20" s="167">
        <v>2635</v>
      </c>
      <c r="N20" s="167">
        <v>22810</v>
      </c>
      <c r="O20" s="167">
        <v>0</v>
      </c>
      <c r="P20" s="167">
        <v>133625</v>
      </c>
      <c r="Q20" s="167">
        <v>0</v>
      </c>
      <c r="R20" s="167">
        <v>979</v>
      </c>
      <c r="S20" s="167">
        <v>0</v>
      </c>
      <c r="T20" s="167">
        <v>0</v>
      </c>
      <c r="U20" s="167">
        <v>0</v>
      </c>
      <c r="V20" s="167">
        <v>0</v>
      </c>
      <c r="W20" s="167">
        <v>0</v>
      </c>
      <c r="X20" s="167">
        <v>0</v>
      </c>
      <c r="Y20" s="167">
        <v>35456</v>
      </c>
      <c r="Z20" s="167">
        <v>12729</v>
      </c>
      <c r="AA20" s="167">
        <v>0</v>
      </c>
      <c r="AB20" s="167">
        <v>0</v>
      </c>
      <c r="AC20" s="167">
        <v>328033</v>
      </c>
      <c r="AD20" s="167">
        <v>0</v>
      </c>
      <c r="AE20" s="167">
        <v>0</v>
      </c>
      <c r="AF20" s="167">
        <v>56060</v>
      </c>
      <c r="AG20" s="167">
        <v>0</v>
      </c>
      <c r="AH20" s="167">
        <v>4226</v>
      </c>
      <c r="AI20" s="167">
        <v>4143</v>
      </c>
      <c r="AJ20" s="167">
        <v>1480</v>
      </c>
      <c r="AK20" s="167">
        <v>0</v>
      </c>
      <c r="AL20" s="167">
        <v>0</v>
      </c>
      <c r="AM20" s="167">
        <v>0</v>
      </c>
      <c r="AN20" s="167">
        <v>0</v>
      </c>
      <c r="AO20" s="167">
        <v>9036</v>
      </c>
      <c r="AP20" s="167">
        <v>2102</v>
      </c>
      <c r="AQ20" s="167">
        <v>42084</v>
      </c>
      <c r="AR20" s="167">
        <v>0</v>
      </c>
      <c r="AS20" s="167">
        <v>0</v>
      </c>
      <c r="AT20" s="167">
        <v>5093</v>
      </c>
      <c r="AU20" s="167">
        <v>0</v>
      </c>
      <c r="AV20" s="167">
        <v>0</v>
      </c>
      <c r="AW20" s="167">
        <v>0</v>
      </c>
      <c r="AX20" s="167">
        <v>124224</v>
      </c>
      <c r="AY20" s="167">
        <v>59499</v>
      </c>
      <c r="AZ20" s="167">
        <v>47739</v>
      </c>
      <c r="BA20" s="167">
        <v>1593</v>
      </c>
      <c r="BB20" s="167">
        <v>59636</v>
      </c>
      <c r="BC20" s="167">
        <v>1670</v>
      </c>
      <c r="BD20" s="167">
        <v>40563</v>
      </c>
      <c r="BE20" s="167">
        <v>61327</v>
      </c>
      <c r="BF20" s="167">
        <v>0</v>
      </c>
      <c r="BG20" s="167">
        <v>272027</v>
      </c>
      <c r="BH20" s="167">
        <v>724284</v>
      </c>
      <c r="BI20" s="167">
        <v>0</v>
      </c>
      <c r="BJ20" s="167">
        <v>0</v>
      </c>
      <c r="BK20" s="167">
        <v>0</v>
      </c>
      <c r="BL20" s="167">
        <v>0</v>
      </c>
      <c r="BM20" s="167">
        <v>0</v>
      </c>
      <c r="BN20" s="167">
        <v>0</v>
      </c>
      <c r="BO20" s="167">
        <v>0</v>
      </c>
      <c r="BP20" s="167">
        <v>0</v>
      </c>
      <c r="BQ20" s="167">
        <v>0</v>
      </c>
      <c r="BR20" s="167">
        <v>0</v>
      </c>
      <c r="BS20" s="167">
        <v>0</v>
      </c>
      <c r="BT20" s="167">
        <v>0</v>
      </c>
      <c r="BU20" s="167">
        <v>0</v>
      </c>
      <c r="BV20" s="167">
        <v>0</v>
      </c>
      <c r="BW20" s="167">
        <v>108874</v>
      </c>
      <c r="BX20" s="167">
        <v>0</v>
      </c>
      <c r="BY20" s="167">
        <v>0</v>
      </c>
      <c r="BZ20" s="167">
        <v>0</v>
      </c>
      <c r="CA20" s="167">
        <v>6945</v>
      </c>
      <c r="CB20" s="167">
        <v>0</v>
      </c>
      <c r="CC20" s="167">
        <v>0</v>
      </c>
      <c r="CD20" s="167">
        <v>50713</v>
      </c>
      <c r="CE20" s="167">
        <v>0</v>
      </c>
      <c r="CF20" s="167">
        <v>0</v>
      </c>
      <c r="CG20" s="167">
        <v>0</v>
      </c>
      <c r="CH20" s="167">
        <v>0</v>
      </c>
      <c r="CI20" s="167">
        <v>0</v>
      </c>
      <c r="CJ20" s="167">
        <v>6328</v>
      </c>
      <c r="CK20" s="167">
        <v>0</v>
      </c>
      <c r="CL20" s="167">
        <v>0</v>
      </c>
      <c r="CM20" s="167">
        <v>172860</v>
      </c>
      <c r="CN20" s="167">
        <v>897144</v>
      </c>
      <c r="CO20" s="167">
        <v>79213</v>
      </c>
      <c r="CP20" s="167">
        <v>0</v>
      </c>
      <c r="CQ20" s="167">
        <v>1595793</v>
      </c>
      <c r="CR20" s="167">
        <v>0</v>
      </c>
      <c r="CS20" s="167">
        <v>0</v>
      </c>
      <c r="CT20" s="167">
        <v>0</v>
      </c>
      <c r="CU20" s="167">
        <v>115600</v>
      </c>
      <c r="CV20" s="167">
        <v>0</v>
      </c>
      <c r="CW20" s="167">
        <v>134990</v>
      </c>
      <c r="CX20" s="167">
        <v>132322</v>
      </c>
      <c r="CY20" s="167">
        <v>47263</v>
      </c>
      <c r="CZ20" s="167">
        <v>0</v>
      </c>
      <c r="DA20" s="167">
        <v>0</v>
      </c>
      <c r="DB20" s="167">
        <v>2319</v>
      </c>
      <c r="DC20" s="167">
        <v>0</v>
      </c>
      <c r="DD20" s="167">
        <v>848</v>
      </c>
      <c r="DE20" s="167">
        <v>0</v>
      </c>
      <c r="DF20" s="167">
        <v>0</v>
      </c>
      <c r="DG20" s="167">
        <v>3643</v>
      </c>
      <c r="DH20" s="167">
        <v>0</v>
      </c>
      <c r="DI20" s="167">
        <v>0</v>
      </c>
      <c r="DJ20" s="167">
        <v>2111991</v>
      </c>
      <c r="DK20" s="167">
        <v>0</v>
      </c>
      <c r="DL20" s="167">
        <v>0</v>
      </c>
      <c r="DM20" s="167">
        <v>0</v>
      </c>
      <c r="DN20" s="167">
        <v>0</v>
      </c>
      <c r="DO20" s="167">
        <v>0</v>
      </c>
      <c r="DP20" s="167">
        <v>0</v>
      </c>
      <c r="DQ20" s="167">
        <v>0</v>
      </c>
      <c r="DR20" s="167">
        <v>0</v>
      </c>
      <c r="DS20" s="167">
        <v>0</v>
      </c>
      <c r="DT20" s="167">
        <v>0</v>
      </c>
      <c r="DU20" s="167">
        <v>0</v>
      </c>
      <c r="DV20" s="167">
        <v>0</v>
      </c>
      <c r="DW20" s="167">
        <v>0</v>
      </c>
      <c r="DX20" s="167">
        <v>0</v>
      </c>
      <c r="DY20" s="167">
        <v>0</v>
      </c>
      <c r="DZ20" s="167">
        <v>0</v>
      </c>
      <c r="EA20" s="167">
        <v>0</v>
      </c>
      <c r="EB20" s="167">
        <v>0</v>
      </c>
      <c r="EC20" s="167">
        <v>0</v>
      </c>
      <c r="ED20" s="167">
        <v>3009135</v>
      </c>
    </row>
    <row r="21" spans="1:134" ht="13.8" x14ac:dyDescent="0.25">
      <c r="A21" s="164" t="s">
        <v>157</v>
      </c>
      <c r="B21" s="164" t="s">
        <v>158</v>
      </c>
      <c r="C21" s="152">
        <v>45838</v>
      </c>
      <c r="D21" s="167">
        <v>13598</v>
      </c>
      <c r="E21" s="167">
        <v>121388</v>
      </c>
      <c r="F21" s="167">
        <v>0</v>
      </c>
      <c r="G21" s="167">
        <v>10448</v>
      </c>
      <c r="H21" s="167">
        <v>19103</v>
      </c>
      <c r="I21" s="167">
        <v>1962</v>
      </c>
      <c r="J21" s="167">
        <v>0</v>
      </c>
      <c r="K21" s="167">
        <v>791</v>
      </c>
      <c r="L21" s="167">
        <v>0</v>
      </c>
      <c r="M21" s="167">
        <v>17080</v>
      </c>
      <c r="N21" s="167">
        <v>9805</v>
      </c>
      <c r="O21" s="167">
        <v>0</v>
      </c>
      <c r="P21" s="167">
        <v>0</v>
      </c>
      <c r="Q21" s="167">
        <v>0</v>
      </c>
      <c r="R21" s="167">
        <v>5791</v>
      </c>
      <c r="S21" s="167">
        <v>8856</v>
      </c>
      <c r="T21" s="167">
        <v>5225</v>
      </c>
      <c r="U21" s="167">
        <v>11595</v>
      </c>
      <c r="V21" s="167">
        <v>0</v>
      </c>
      <c r="W21" s="167">
        <v>1455</v>
      </c>
      <c r="X21" s="167">
        <v>0</v>
      </c>
      <c r="Y21" s="167">
        <v>0</v>
      </c>
      <c r="Z21" s="167">
        <v>5297</v>
      </c>
      <c r="AA21" s="167">
        <v>0</v>
      </c>
      <c r="AB21" s="167">
        <v>13252</v>
      </c>
      <c r="AC21" s="167">
        <v>245646</v>
      </c>
      <c r="AD21" s="167">
        <v>0</v>
      </c>
      <c r="AE21" s="167">
        <v>0</v>
      </c>
      <c r="AF21" s="167">
        <v>15127</v>
      </c>
      <c r="AG21" s="167">
        <v>0</v>
      </c>
      <c r="AH21" s="167">
        <v>1171</v>
      </c>
      <c r="AI21" s="167">
        <v>2141</v>
      </c>
      <c r="AJ21" s="167">
        <v>220</v>
      </c>
      <c r="AK21" s="167">
        <v>0</v>
      </c>
      <c r="AL21" s="167">
        <v>0</v>
      </c>
      <c r="AM21" s="167">
        <v>0</v>
      </c>
      <c r="AN21" s="167">
        <v>3217</v>
      </c>
      <c r="AO21" s="167">
        <v>0</v>
      </c>
      <c r="AP21" s="167">
        <v>125</v>
      </c>
      <c r="AQ21" s="167">
        <v>23384</v>
      </c>
      <c r="AR21" s="167">
        <v>0</v>
      </c>
      <c r="AS21" s="167">
        <v>0</v>
      </c>
      <c r="AT21" s="167">
        <v>0</v>
      </c>
      <c r="AU21" s="167">
        <v>16762</v>
      </c>
      <c r="AV21" s="167">
        <v>0</v>
      </c>
      <c r="AW21" s="167">
        <v>6147</v>
      </c>
      <c r="AX21" s="167">
        <v>68294</v>
      </c>
      <c r="AY21" s="167">
        <v>26550</v>
      </c>
      <c r="AZ21" s="167">
        <v>2258</v>
      </c>
      <c r="BA21" s="167">
        <v>70</v>
      </c>
      <c r="BB21" s="167">
        <v>0</v>
      </c>
      <c r="BC21" s="167">
        <v>2827</v>
      </c>
      <c r="BD21" s="167">
        <v>52623</v>
      </c>
      <c r="BE21" s="167">
        <v>0</v>
      </c>
      <c r="BF21" s="167">
        <v>0</v>
      </c>
      <c r="BG21" s="167">
        <v>84328</v>
      </c>
      <c r="BH21" s="167">
        <v>398268</v>
      </c>
      <c r="BI21" s="167">
        <v>0</v>
      </c>
      <c r="BJ21" s="167">
        <v>0</v>
      </c>
      <c r="BK21" s="167">
        <v>0</v>
      </c>
      <c r="BL21" s="167">
        <v>0</v>
      </c>
      <c r="BM21" s="167">
        <v>0</v>
      </c>
      <c r="BN21" s="167">
        <v>0</v>
      </c>
      <c r="BO21" s="167">
        <v>0</v>
      </c>
      <c r="BP21" s="167">
        <v>0</v>
      </c>
      <c r="BQ21" s="167">
        <v>0</v>
      </c>
      <c r="BR21" s="167">
        <v>0</v>
      </c>
      <c r="BS21" s="167">
        <v>0</v>
      </c>
      <c r="BT21" s="167">
        <v>0</v>
      </c>
      <c r="BU21" s="167">
        <v>0</v>
      </c>
      <c r="BV21" s="167">
        <v>0</v>
      </c>
      <c r="BW21" s="167">
        <v>6862</v>
      </c>
      <c r="BX21" s="167">
        <v>0</v>
      </c>
      <c r="BY21" s="167">
        <v>0</v>
      </c>
      <c r="BZ21" s="167">
        <v>0</v>
      </c>
      <c r="CA21" s="167">
        <v>708</v>
      </c>
      <c r="CB21" s="167">
        <v>0</v>
      </c>
      <c r="CC21" s="167">
        <v>0</v>
      </c>
      <c r="CD21" s="167">
        <v>37885</v>
      </c>
      <c r="CE21" s="167">
        <v>0</v>
      </c>
      <c r="CF21" s="167">
        <v>0</v>
      </c>
      <c r="CG21" s="167">
        <v>0</v>
      </c>
      <c r="CH21" s="167">
        <v>0</v>
      </c>
      <c r="CI21" s="167">
        <v>0</v>
      </c>
      <c r="CJ21" s="167">
        <v>0</v>
      </c>
      <c r="CK21" s="167">
        <v>4647</v>
      </c>
      <c r="CL21" s="167">
        <v>0</v>
      </c>
      <c r="CM21" s="167">
        <v>50102</v>
      </c>
      <c r="CN21" s="167">
        <v>448370</v>
      </c>
      <c r="CO21" s="167">
        <v>108088</v>
      </c>
      <c r="CP21" s="167">
        <v>0</v>
      </c>
      <c r="CQ21" s="167">
        <v>573936</v>
      </c>
      <c r="CR21" s="167">
        <v>0</v>
      </c>
      <c r="CS21" s="167">
        <v>0</v>
      </c>
      <c r="CT21" s="167">
        <v>0</v>
      </c>
      <c r="CU21" s="167">
        <v>0</v>
      </c>
      <c r="CV21" s="167">
        <v>0</v>
      </c>
      <c r="CW21" s="167">
        <v>52789</v>
      </c>
      <c r="CX21" s="167">
        <v>96520</v>
      </c>
      <c r="CY21" s="167">
        <v>9913</v>
      </c>
      <c r="CZ21" s="167">
        <v>1249</v>
      </c>
      <c r="DA21" s="167">
        <v>0</v>
      </c>
      <c r="DB21" s="167">
        <v>3382</v>
      </c>
      <c r="DC21" s="167">
        <v>0</v>
      </c>
      <c r="DD21" s="167">
        <v>0</v>
      </c>
      <c r="DE21" s="167">
        <v>0</v>
      </c>
      <c r="DF21" s="167">
        <v>492758</v>
      </c>
      <c r="DG21" s="167">
        <v>0</v>
      </c>
      <c r="DH21" s="167">
        <v>0</v>
      </c>
      <c r="DI21" s="167">
        <v>0</v>
      </c>
      <c r="DJ21" s="167">
        <v>1338635</v>
      </c>
      <c r="DK21" s="167">
        <v>0</v>
      </c>
      <c r="DL21" s="167">
        <v>0</v>
      </c>
      <c r="DM21" s="167">
        <v>0</v>
      </c>
      <c r="DN21" s="167">
        <v>0</v>
      </c>
      <c r="DO21" s="167">
        <v>0</v>
      </c>
      <c r="DP21" s="167">
        <v>0</v>
      </c>
      <c r="DQ21" s="167">
        <v>0</v>
      </c>
      <c r="DR21" s="167">
        <v>0</v>
      </c>
      <c r="DS21" s="167">
        <v>0</v>
      </c>
      <c r="DT21" s="167">
        <v>0</v>
      </c>
      <c r="DU21" s="167">
        <v>0</v>
      </c>
      <c r="DV21" s="167">
        <v>0</v>
      </c>
      <c r="DW21" s="167">
        <v>0</v>
      </c>
      <c r="DX21" s="167">
        <v>0</v>
      </c>
      <c r="DY21" s="167">
        <v>0</v>
      </c>
      <c r="DZ21" s="167">
        <v>0</v>
      </c>
      <c r="EA21" s="167">
        <v>0</v>
      </c>
      <c r="EB21" s="167">
        <v>0</v>
      </c>
      <c r="EC21" s="167">
        <v>0</v>
      </c>
      <c r="ED21" s="167">
        <v>1787005</v>
      </c>
    </row>
    <row r="22" spans="1:134" ht="13.8" x14ac:dyDescent="0.25">
      <c r="A22" s="164" t="s">
        <v>159</v>
      </c>
      <c r="B22" s="164" t="s">
        <v>158</v>
      </c>
      <c r="C22" s="152">
        <v>45838</v>
      </c>
      <c r="D22" s="167">
        <v>14659</v>
      </c>
      <c r="E22" s="167">
        <v>130857</v>
      </c>
      <c r="F22" s="167">
        <v>0</v>
      </c>
      <c r="G22" s="167">
        <v>11102</v>
      </c>
      <c r="H22" s="167">
        <v>20043</v>
      </c>
      <c r="I22" s="167">
        <v>2157</v>
      </c>
      <c r="J22" s="167">
        <v>0</v>
      </c>
      <c r="K22" s="167">
        <v>893</v>
      </c>
      <c r="L22" s="167">
        <v>0</v>
      </c>
      <c r="M22" s="167">
        <v>17481</v>
      </c>
      <c r="N22" s="167">
        <v>9902</v>
      </c>
      <c r="O22" s="167">
        <v>0</v>
      </c>
      <c r="P22" s="167">
        <v>0</v>
      </c>
      <c r="Q22" s="167">
        <v>0</v>
      </c>
      <c r="R22" s="167">
        <v>5886</v>
      </c>
      <c r="S22" s="167">
        <v>8277</v>
      </c>
      <c r="T22" s="167">
        <v>2330</v>
      </c>
      <c r="U22" s="167">
        <v>8744</v>
      </c>
      <c r="V22" s="167">
        <v>0</v>
      </c>
      <c r="W22" s="167">
        <v>1142</v>
      </c>
      <c r="X22" s="167">
        <v>0</v>
      </c>
      <c r="Y22" s="167">
        <v>0</v>
      </c>
      <c r="Z22" s="167">
        <v>6448</v>
      </c>
      <c r="AA22" s="167">
        <v>0</v>
      </c>
      <c r="AB22" s="167">
        <v>12969</v>
      </c>
      <c r="AC22" s="167">
        <v>252890</v>
      </c>
      <c r="AD22" s="167">
        <v>0</v>
      </c>
      <c r="AE22" s="167">
        <v>0</v>
      </c>
      <c r="AF22" s="167">
        <v>16308</v>
      </c>
      <c r="AG22" s="167">
        <v>0</v>
      </c>
      <c r="AH22" s="167">
        <v>1244</v>
      </c>
      <c r="AI22" s="167">
        <v>2246</v>
      </c>
      <c r="AJ22" s="167">
        <v>242</v>
      </c>
      <c r="AK22" s="167">
        <v>0</v>
      </c>
      <c r="AL22" s="167">
        <v>0</v>
      </c>
      <c r="AM22" s="167">
        <v>0</v>
      </c>
      <c r="AN22" s="167">
        <v>3062</v>
      </c>
      <c r="AO22" s="167">
        <v>0</v>
      </c>
      <c r="AP22" s="167">
        <v>126</v>
      </c>
      <c r="AQ22" s="167">
        <v>20911</v>
      </c>
      <c r="AR22" s="167">
        <v>0</v>
      </c>
      <c r="AS22" s="167">
        <v>0</v>
      </c>
      <c r="AT22" s="167">
        <v>0</v>
      </c>
      <c r="AU22" s="167">
        <v>13338</v>
      </c>
      <c r="AV22" s="167">
        <v>0</v>
      </c>
      <c r="AW22" s="167">
        <v>8269</v>
      </c>
      <c r="AX22" s="167">
        <v>65746</v>
      </c>
      <c r="AY22" s="167">
        <v>27105</v>
      </c>
      <c r="AZ22" s="167">
        <v>1684</v>
      </c>
      <c r="BA22" s="167">
        <v>52</v>
      </c>
      <c r="BB22" s="167">
        <v>0</v>
      </c>
      <c r="BC22" s="167">
        <v>2063</v>
      </c>
      <c r="BD22" s="167">
        <v>45826</v>
      </c>
      <c r="BE22" s="167">
        <v>0</v>
      </c>
      <c r="BF22" s="167">
        <v>0</v>
      </c>
      <c r="BG22" s="167">
        <v>76730</v>
      </c>
      <c r="BH22" s="167">
        <v>395366</v>
      </c>
      <c r="BI22" s="167">
        <v>0</v>
      </c>
      <c r="BJ22" s="167">
        <v>0</v>
      </c>
      <c r="BK22" s="167">
        <v>0</v>
      </c>
      <c r="BL22" s="167">
        <v>0</v>
      </c>
      <c r="BM22" s="167">
        <v>0</v>
      </c>
      <c r="BN22" s="167">
        <v>0</v>
      </c>
      <c r="BO22" s="167">
        <v>0</v>
      </c>
      <c r="BP22" s="167">
        <v>0</v>
      </c>
      <c r="BQ22" s="167">
        <v>0</v>
      </c>
      <c r="BR22" s="167">
        <v>0</v>
      </c>
      <c r="BS22" s="167">
        <v>0</v>
      </c>
      <c r="BT22" s="167">
        <v>0</v>
      </c>
      <c r="BU22" s="167">
        <v>0</v>
      </c>
      <c r="BV22" s="167">
        <v>0</v>
      </c>
      <c r="BW22" s="167">
        <v>6143</v>
      </c>
      <c r="BX22" s="167">
        <v>0</v>
      </c>
      <c r="BY22" s="167">
        <v>0</v>
      </c>
      <c r="BZ22" s="167">
        <v>0</v>
      </c>
      <c r="CA22" s="167">
        <v>225</v>
      </c>
      <c r="CB22" s="167">
        <v>0</v>
      </c>
      <c r="CC22" s="167">
        <v>0</v>
      </c>
      <c r="CD22" s="167">
        <v>38609</v>
      </c>
      <c r="CE22" s="167">
        <v>0</v>
      </c>
      <c r="CF22" s="167">
        <v>0</v>
      </c>
      <c r="CG22" s="167">
        <v>0</v>
      </c>
      <c r="CH22" s="167">
        <v>0</v>
      </c>
      <c r="CI22" s="167">
        <v>0</v>
      </c>
      <c r="CJ22" s="167">
        <v>0</v>
      </c>
      <c r="CK22" s="167">
        <v>4619</v>
      </c>
      <c r="CL22" s="167">
        <v>0</v>
      </c>
      <c r="CM22" s="167">
        <v>49596</v>
      </c>
      <c r="CN22" s="167">
        <v>444962</v>
      </c>
      <c r="CO22" s="167">
        <v>116519</v>
      </c>
      <c r="CP22" s="167">
        <v>0</v>
      </c>
      <c r="CQ22" s="167">
        <v>618708</v>
      </c>
      <c r="CR22" s="167">
        <v>0</v>
      </c>
      <c r="CS22" s="167">
        <v>0</v>
      </c>
      <c r="CT22" s="167">
        <v>0</v>
      </c>
      <c r="CU22" s="167">
        <v>0</v>
      </c>
      <c r="CV22" s="167">
        <v>0</v>
      </c>
      <c r="CW22" s="167">
        <v>56092</v>
      </c>
      <c r="CX22" s="167">
        <v>101266</v>
      </c>
      <c r="CY22" s="167">
        <v>10898</v>
      </c>
      <c r="CZ22" s="167">
        <v>1411</v>
      </c>
      <c r="DA22" s="167">
        <v>0</v>
      </c>
      <c r="DB22" s="167">
        <v>8508</v>
      </c>
      <c r="DC22" s="167">
        <v>0</v>
      </c>
      <c r="DD22" s="167">
        <v>0</v>
      </c>
      <c r="DE22" s="167">
        <v>0</v>
      </c>
      <c r="DF22" s="167">
        <v>280706</v>
      </c>
      <c r="DG22" s="167">
        <v>0</v>
      </c>
      <c r="DH22" s="167">
        <v>0</v>
      </c>
      <c r="DI22" s="167">
        <v>0</v>
      </c>
      <c r="DJ22" s="167">
        <v>1194108</v>
      </c>
      <c r="DK22" s="167">
        <v>0</v>
      </c>
      <c r="DL22" s="167">
        <v>0</v>
      </c>
      <c r="DM22" s="167">
        <v>0</v>
      </c>
      <c r="DN22" s="167">
        <v>0</v>
      </c>
      <c r="DO22" s="167">
        <v>0</v>
      </c>
      <c r="DP22" s="167">
        <v>0</v>
      </c>
      <c r="DQ22" s="167">
        <v>0</v>
      </c>
      <c r="DR22" s="167">
        <v>0</v>
      </c>
      <c r="DS22" s="167">
        <v>0</v>
      </c>
      <c r="DT22" s="167">
        <v>0</v>
      </c>
      <c r="DU22" s="167">
        <v>0</v>
      </c>
      <c r="DV22" s="167">
        <v>0</v>
      </c>
      <c r="DW22" s="167">
        <v>0</v>
      </c>
      <c r="DX22" s="167">
        <v>0</v>
      </c>
      <c r="DY22" s="167">
        <v>0</v>
      </c>
      <c r="DZ22" s="167">
        <v>0</v>
      </c>
      <c r="EA22" s="167">
        <v>0</v>
      </c>
      <c r="EB22" s="167">
        <v>0</v>
      </c>
      <c r="EC22" s="167">
        <v>0</v>
      </c>
      <c r="ED22" s="167">
        <v>1639070</v>
      </c>
    </row>
    <row r="23" spans="1:134" ht="13.8" x14ac:dyDescent="0.25">
      <c r="A23" s="164" t="s">
        <v>160</v>
      </c>
      <c r="B23" s="164" t="s">
        <v>161</v>
      </c>
      <c r="C23" s="152">
        <v>45838</v>
      </c>
      <c r="D23" s="167">
        <v>14473</v>
      </c>
      <c r="E23" s="167">
        <v>36581</v>
      </c>
      <c r="F23" s="167">
        <v>0</v>
      </c>
      <c r="G23" s="167">
        <v>4647</v>
      </c>
      <c r="H23" s="167">
        <v>8843</v>
      </c>
      <c r="I23" s="167">
        <v>1053</v>
      </c>
      <c r="J23" s="167">
        <v>0</v>
      </c>
      <c r="K23" s="167">
        <v>0</v>
      </c>
      <c r="L23" s="167">
        <v>0</v>
      </c>
      <c r="M23" s="167">
        <v>364</v>
      </c>
      <c r="N23" s="167">
        <v>3005</v>
      </c>
      <c r="O23" s="167">
        <v>257</v>
      </c>
      <c r="P23" s="167">
        <v>0</v>
      </c>
      <c r="Q23" s="167">
        <v>0</v>
      </c>
      <c r="R23" s="167">
        <v>9343</v>
      </c>
      <c r="S23" s="167">
        <v>0</v>
      </c>
      <c r="T23" s="167">
        <v>0</v>
      </c>
      <c r="U23" s="167">
        <v>0</v>
      </c>
      <c r="V23" s="167">
        <v>0</v>
      </c>
      <c r="W23" s="167">
        <v>875</v>
      </c>
      <c r="X23" s="167">
        <v>0</v>
      </c>
      <c r="Y23" s="167">
        <v>7038</v>
      </c>
      <c r="Z23" s="167">
        <v>1750</v>
      </c>
      <c r="AA23" s="167">
        <v>10569</v>
      </c>
      <c r="AB23" s="167">
        <v>715</v>
      </c>
      <c r="AC23" s="167">
        <v>99513</v>
      </c>
      <c r="AD23" s="167">
        <v>0</v>
      </c>
      <c r="AE23" s="167">
        <v>0</v>
      </c>
      <c r="AF23" s="167">
        <v>14049</v>
      </c>
      <c r="AG23" s="167">
        <v>0</v>
      </c>
      <c r="AH23" s="167">
        <v>1023</v>
      </c>
      <c r="AI23" s="167">
        <v>1947</v>
      </c>
      <c r="AJ23" s="167">
        <v>232</v>
      </c>
      <c r="AK23" s="167">
        <v>0</v>
      </c>
      <c r="AL23" s="167">
        <v>0</v>
      </c>
      <c r="AM23" s="167">
        <v>0</v>
      </c>
      <c r="AN23" s="167">
        <v>0</v>
      </c>
      <c r="AO23" s="167">
        <v>2638</v>
      </c>
      <c r="AP23" s="167">
        <v>11904</v>
      </c>
      <c r="AQ23" s="167">
        <v>14978</v>
      </c>
      <c r="AR23" s="167">
        <v>0</v>
      </c>
      <c r="AS23" s="167">
        <v>0</v>
      </c>
      <c r="AT23" s="167">
        <v>9332</v>
      </c>
      <c r="AU23" s="167">
        <v>15</v>
      </c>
      <c r="AV23" s="167">
        <v>0</v>
      </c>
      <c r="AW23" s="167">
        <v>6926</v>
      </c>
      <c r="AX23" s="167">
        <v>63044</v>
      </c>
      <c r="AY23" s="167">
        <v>21816</v>
      </c>
      <c r="AZ23" s="167">
        <v>0</v>
      </c>
      <c r="BA23" s="167">
        <v>958</v>
      </c>
      <c r="BB23" s="167">
        <v>0</v>
      </c>
      <c r="BC23" s="167">
        <v>3915</v>
      </c>
      <c r="BD23" s="167">
        <v>9777</v>
      </c>
      <c r="BE23" s="167">
        <v>0</v>
      </c>
      <c r="BF23" s="167">
        <v>0</v>
      </c>
      <c r="BG23" s="167">
        <v>36466</v>
      </c>
      <c r="BH23" s="167">
        <v>199023</v>
      </c>
      <c r="BI23" s="167">
        <v>9703</v>
      </c>
      <c r="BJ23" s="167">
        <v>0</v>
      </c>
      <c r="BK23" s="167">
        <v>0</v>
      </c>
      <c r="BL23" s="167">
        <v>325</v>
      </c>
      <c r="BM23" s="167">
        <v>0</v>
      </c>
      <c r="BN23" s="167">
        <v>0</v>
      </c>
      <c r="BO23" s="167">
        <v>0</v>
      </c>
      <c r="BP23" s="167">
        <v>0</v>
      </c>
      <c r="BQ23" s="167">
        <v>0</v>
      </c>
      <c r="BR23" s="167">
        <v>0</v>
      </c>
      <c r="BS23" s="167">
        <v>0</v>
      </c>
      <c r="BT23" s="167">
        <v>0</v>
      </c>
      <c r="BU23" s="167">
        <v>0</v>
      </c>
      <c r="BV23" s="167">
        <v>0</v>
      </c>
      <c r="BW23" s="167">
        <v>6373</v>
      </c>
      <c r="BX23" s="167">
        <v>0</v>
      </c>
      <c r="BY23" s="167">
        <v>0</v>
      </c>
      <c r="BZ23" s="167">
        <v>482</v>
      </c>
      <c r="CA23" s="167">
        <v>2626</v>
      </c>
      <c r="CB23" s="167">
        <v>1458</v>
      </c>
      <c r="CC23" s="167">
        <v>0</v>
      </c>
      <c r="CD23" s="167">
        <v>14260</v>
      </c>
      <c r="CE23" s="167">
        <v>1221</v>
      </c>
      <c r="CF23" s="167">
        <v>0</v>
      </c>
      <c r="CG23" s="167">
        <v>0</v>
      </c>
      <c r="CH23" s="167">
        <v>0</v>
      </c>
      <c r="CI23" s="167">
        <v>1144</v>
      </c>
      <c r="CJ23" s="167">
        <v>0</v>
      </c>
      <c r="CK23" s="167">
        <v>0</v>
      </c>
      <c r="CL23" s="167">
        <v>0</v>
      </c>
      <c r="CM23" s="167">
        <v>37592</v>
      </c>
      <c r="CN23" s="167">
        <v>236615</v>
      </c>
      <c r="CO23" s="167">
        <v>28759</v>
      </c>
      <c r="CP23" s="167">
        <v>10050</v>
      </c>
      <c r="CQ23" s="167">
        <v>0</v>
      </c>
      <c r="CR23" s="167">
        <v>0</v>
      </c>
      <c r="CS23" s="167">
        <v>9602</v>
      </c>
      <c r="CT23" s="167">
        <v>0</v>
      </c>
      <c r="CU23" s="167">
        <v>309217</v>
      </c>
      <c r="CV23" s="167">
        <v>99</v>
      </c>
      <c r="CW23" s="167">
        <v>29675</v>
      </c>
      <c r="CX23" s="167">
        <v>56464</v>
      </c>
      <c r="CY23" s="167">
        <v>6723</v>
      </c>
      <c r="CZ23" s="167">
        <v>6131</v>
      </c>
      <c r="DA23" s="167">
        <v>0</v>
      </c>
      <c r="DB23" s="167">
        <v>3793</v>
      </c>
      <c r="DC23" s="167">
        <v>0</v>
      </c>
      <c r="DD23" s="167">
        <v>0</v>
      </c>
      <c r="DE23" s="167">
        <v>0</v>
      </c>
      <c r="DF23" s="167">
        <v>0</v>
      </c>
      <c r="DG23" s="167">
        <v>0</v>
      </c>
      <c r="DH23" s="167">
        <v>0</v>
      </c>
      <c r="DI23" s="167">
        <v>0</v>
      </c>
      <c r="DJ23" s="167">
        <v>460513</v>
      </c>
      <c r="DK23" s="167">
        <v>0</v>
      </c>
      <c r="DL23" s="167">
        <v>0</v>
      </c>
      <c r="DM23" s="167">
        <v>0</v>
      </c>
      <c r="DN23" s="167">
        <v>0</v>
      </c>
      <c r="DO23" s="167">
        <v>0</v>
      </c>
      <c r="DP23" s="167">
        <v>0</v>
      </c>
      <c r="DQ23" s="167">
        <v>0</v>
      </c>
      <c r="DR23" s="167">
        <v>0</v>
      </c>
      <c r="DS23" s="167">
        <v>0</v>
      </c>
      <c r="DT23" s="167">
        <v>0</v>
      </c>
      <c r="DU23" s="167">
        <v>0</v>
      </c>
      <c r="DV23" s="167">
        <v>0</v>
      </c>
      <c r="DW23" s="167">
        <v>0</v>
      </c>
      <c r="DX23" s="167">
        <v>0</v>
      </c>
      <c r="DY23" s="167">
        <v>0</v>
      </c>
      <c r="DZ23" s="167">
        <v>0</v>
      </c>
      <c r="EA23" s="167">
        <v>0</v>
      </c>
      <c r="EB23" s="167">
        <v>634</v>
      </c>
      <c r="EC23" s="167">
        <v>634</v>
      </c>
      <c r="ED23" s="167">
        <v>697762</v>
      </c>
    </row>
    <row r="24" spans="1:134" ht="13.8" x14ac:dyDescent="0.25">
      <c r="A24" s="164" t="s">
        <v>162</v>
      </c>
      <c r="B24" s="164" t="s">
        <v>161</v>
      </c>
      <c r="C24" s="152">
        <v>45838</v>
      </c>
      <c r="D24" s="167">
        <v>12411</v>
      </c>
      <c r="E24" s="167">
        <v>31370</v>
      </c>
      <c r="F24" s="167">
        <v>0</v>
      </c>
      <c r="G24" s="167">
        <v>3985</v>
      </c>
      <c r="H24" s="167">
        <v>7583</v>
      </c>
      <c r="I24" s="167">
        <v>903</v>
      </c>
      <c r="J24" s="167">
        <v>0</v>
      </c>
      <c r="K24" s="167">
        <v>0</v>
      </c>
      <c r="L24" s="167">
        <v>0</v>
      </c>
      <c r="M24" s="167">
        <v>312</v>
      </c>
      <c r="N24" s="167">
        <v>2577</v>
      </c>
      <c r="O24" s="167">
        <v>220</v>
      </c>
      <c r="P24" s="167">
        <v>0</v>
      </c>
      <c r="Q24" s="167">
        <v>0</v>
      </c>
      <c r="R24" s="167">
        <v>8012</v>
      </c>
      <c r="S24" s="167">
        <v>0</v>
      </c>
      <c r="T24" s="167">
        <v>0</v>
      </c>
      <c r="U24" s="167">
        <v>0</v>
      </c>
      <c r="V24" s="167">
        <v>0</v>
      </c>
      <c r="W24" s="167">
        <v>751</v>
      </c>
      <c r="X24" s="167">
        <v>0</v>
      </c>
      <c r="Y24" s="167">
        <v>6035</v>
      </c>
      <c r="Z24" s="167">
        <v>1501</v>
      </c>
      <c r="AA24" s="167">
        <v>9064</v>
      </c>
      <c r="AB24" s="167">
        <v>613</v>
      </c>
      <c r="AC24" s="167">
        <v>85337</v>
      </c>
      <c r="AD24" s="167">
        <v>0</v>
      </c>
      <c r="AE24" s="167">
        <v>0</v>
      </c>
      <c r="AF24" s="167">
        <v>12048</v>
      </c>
      <c r="AG24" s="167">
        <v>0</v>
      </c>
      <c r="AH24" s="167">
        <v>877</v>
      </c>
      <c r="AI24" s="167">
        <v>1669</v>
      </c>
      <c r="AJ24" s="167">
        <v>199</v>
      </c>
      <c r="AK24" s="167">
        <v>0</v>
      </c>
      <c r="AL24" s="167">
        <v>0</v>
      </c>
      <c r="AM24" s="167">
        <v>0</v>
      </c>
      <c r="AN24" s="167">
        <v>0</v>
      </c>
      <c r="AO24" s="167">
        <v>2262</v>
      </c>
      <c r="AP24" s="167">
        <v>10208</v>
      </c>
      <c r="AQ24" s="167">
        <v>12844</v>
      </c>
      <c r="AR24" s="167">
        <v>0</v>
      </c>
      <c r="AS24" s="167">
        <v>0</v>
      </c>
      <c r="AT24" s="167">
        <v>8003</v>
      </c>
      <c r="AU24" s="167">
        <v>13</v>
      </c>
      <c r="AV24" s="167">
        <v>0</v>
      </c>
      <c r="AW24" s="167">
        <v>5939</v>
      </c>
      <c r="AX24" s="167">
        <v>54062</v>
      </c>
      <c r="AY24" s="167">
        <v>24550</v>
      </c>
      <c r="AZ24" s="167">
        <v>0</v>
      </c>
      <c r="BA24" s="167">
        <v>821</v>
      </c>
      <c r="BB24" s="167">
        <v>0</v>
      </c>
      <c r="BC24" s="167">
        <v>3357</v>
      </c>
      <c r="BD24" s="167">
        <v>8384</v>
      </c>
      <c r="BE24" s="167">
        <v>0</v>
      </c>
      <c r="BF24" s="167">
        <v>0</v>
      </c>
      <c r="BG24" s="167">
        <v>37112</v>
      </c>
      <c r="BH24" s="167">
        <v>176511</v>
      </c>
      <c r="BI24" s="167">
        <v>8320</v>
      </c>
      <c r="BJ24" s="167">
        <v>0</v>
      </c>
      <c r="BK24" s="167">
        <v>0</v>
      </c>
      <c r="BL24" s="167">
        <v>279</v>
      </c>
      <c r="BM24" s="167">
        <v>0</v>
      </c>
      <c r="BN24" s="167">
        <v>0</v>
      </c>
      <c r="BO24" s="167">
        <v>0</v>
      </c>
      <c r="BP24" s="167">
        <v>0</v>
      </c>
      <c r="BQ24" s="167">
        <v>0</v>
      </c>
      <c r="BR24" s="167">
        <v>0</v>
      </c>
      <c r="BS24" s="167">
        <v>0</v>
      </c>
      <c r="BT24" s="167">
        <v>0</v>
      </c>
      <c r="BU24" s="167">
        <v>0</v>
      </c>
      <c r="BV24" s="167">
        <v>0</v>
      </c>
      <c r="BW24" s="167">
        <v>5465</v>
      </c>
      <c r="BX24" s="167">
        <v>0</v>
      </c>
      <c r="BY24" s="167">
        <v>0</v>
      </c>
      <c r="BZ24" s="167">
        <v>413</v>
      </c>
      <c r="CA24" s="167">
        <v>2252</v>
      </c>
      <c r="CB24" s="167">
        <v>1250</v>
      </c>
      <c r="CC24" s="167">
        <v>0</v>
      </c>
      <c r="CD24" s="167">
        <v>12228</v>
      </c>
      <c r="CE24" s="167">
        <v>1047</v>
      </c>
      <c r="CF24" s="167">
        <v>0</v>
      </c>
      <c r="CG24" s="167">
        <v>0</v>
      </c>
      <c r="CH24" s="167">
        <v>0</v>
      </c>
      <c r="CI24" s="167">
        <v>981</v>
      </c>
      <c r="CJ24" s="167">
        <v>0</v>
      </c>
      <c r="CK24" s="167">
        <v>0</v>
      </c>
      <c r="CL24" s="167">
        <v>0</v>
      </c>
      <c r="CM24" s="167">
        <v>32235</v>
      </c>
      <c r="CN24" s="167">
        <v>208746</v>
      </c>
      <c r="CO24" s="167">
        <v>24661</v>
      </c>
      <c r="CP24" s="167">
        <v>8618</v>
      </c>
      <c r="CQ24" s="167">
        <v>0</v>
      </c>
      <c r="CR24" s="167">
        <v>0</v>
      </c>
      <c r="CS24" s="167">
        <v>8234</v>
      </c>
      <c r="CT24" s="167">
        <v>0</v>
      </c>
      <c r="CU24" s="167">
        <v>264452</v>
      </c>
      <c r="CV24" s="167">
        <v>85</v>
      </c>
      <c r="CW24" s="167">
        <v>25447</v>
      </c>
      <c r="CX24" s="167">
        <v>48420</v>
      </c>
      <c r="CY24" s="167">
        <v>5765</v>
      </c>
      <c r="CZ24" s="167">
        <v>5257</v>
      </c>
      <c r="DA24" s="167">
        <v>0</v>
      </c>
      <c r="DB24" s="167">
        <v>3252</v>
      </c>
      <c r="DC24" s="167">
        <v>0</v>
      </c>
      <c r="DD24" s="167">
        <v>0</v>
      </c>
      <c r="DE24" s="167">
        <v>0</v>
      </c>
      <c r="DF24" s="167">
        <v>0</v>
      </c>
      <c r="DG24" s="167">
        <v>0</v>
      </c>
      <c r="DH24" s="167">
        <v>0</v>
      </c>
      <c r="DI24" s="167">
        <v>0</v>
      </c>
      <c r="DJ24" s="167">
        <v>394191</v>
      </c>
      <c r="DK24" s="167">
        <v>0</v>
      </c>
      <c r="DL24" s="167">
        <v>0</v>
      </c>
      <c r="DM24" s="167">
        <v>0</v>
      </c>
      <c r="DN24" s="167">
        <v>0</v>
      </c>
      <c r="DO24" s="167">
        <v>0</v>
      </c>
      <c r="DP24" s="167">
        <v>0</v>
      </c>
      <c r="DQ24" s="167">
        <v>0</v>
      </c>
      <c r="DR24" s="167">
        <v>0</v>
      </c>
      <c r="DS24" s="167">
        <v>0</v>
      </c>
      <c r="DT24" s="167">
        <v>0</v>
      </c>
      <c r="DU24" s="167">
        <v>0</v>
      </c>
      <c r="DV24" s="167">
        <v>0</v>
      </c>
      <c r="DW24" s="167">
        <v>0</v>
      </c>
      <c r="DX24" s="167">
        <v>0</v>
      </c>
      <c r="DY24" s="167">
        <v>0</v>
      </c>
      <c r="DZ24" s="167">
        <v>0</v>
      </c>
      <c r="EA24" s="167">
        <v>0</v>
      </c>
      <c r="EB24" s="167">
        <v>544</v>
      </c>
      <c r="EC24" s="167">
        <v>544</v>
      </c>
      <c r="ED24" s="167">
        <v>603481</v>
      </c>
    </row>
    <row r="25" spans="1:134" ht="13.8" x14ac:dyDescent="0.25">
      <c r="A25" s="164" t="s">
        <v>163</v>
      </c>
      <c r="B25" s="164" t="s">
        <v>161</v>
      </c>
      <c r="C25" s="152">
        <v>45838</v>
      </c>
      <c r="D25" s="167">
        <v>14473</v>
      </c>
      <c r="E25" s="167">
        <v>36581</v>
      </c>
      <c r="F25" s="167">
        <v>0</v>
      </c>
      <c r="G25" s="167">
        <v>4647</v>
      </c>
      <c r="H25" s="167">
        <v>8843</v>
      </c>
      <c r="I25" s="167">
        <v>1053</v>
      </c>
      <c r="J25" s="167">
        <v>0</v>
      </c>
      <c r="K25" s="167">
        <v>0</v>
      </c>
      <c r="L25" s="167">
        <v>0</v>
      </c>
      <c r="M25" s="167">
        <v>364</v>
      </c>
      <c r="N25" s="167">
        <v>3005</v>
      </c>
      <c r="O25" s="167">
        <v>257</v>
      </c>
      <c r="P25" s="167">
        <v>0</v>
      </c>
      <c r="Q25" s="167">
        <v>0</v>
      </c>
      <c r="R25" s="167">
        <v>9343</v>
      </c>
      <c r="S25" s="167">
        <v>0</v>
      </c>
      <c r="T25" s="167">
        <v>0</v>
      </c>
      <c r="U25" s="167">
        <v>0</v>
      </c>
      <c r="V25" s="167">
        <v>0</v>
      </c>
      <c r="W25" s="167">
        <v>875</v>
      </c>
      <c r="X25" s="167">
        <v>0</v>
      </c>
      <c r="Y25" s="167">
        <v>7038</v>
      </c>
      <c r="Z25" s="167">
        <v>1750</v>
      </c>
      <c r="AA25" s="167">
        <v>10569</v>
      </c>
      <c r="AB25" s="167">
        <v>715</v>
      </c>
      <c r="AC25" s="167">
        <v>99513</v>
      </c>
      <c r="AD25" s="167">
        <v>0</v>
      </c>
      <c r="AE25" s="167">
        <v>0</v>
      </c>
      <c r="AF25" s="167">
        <v>14049</v>
      </c>
      <c r="AG25" s="167">
        <v>0</v>
      </c>
      <c r="AH25" s="167">
        <v>1023</v>
      </c>
      <c r="AI25" s="167">
        <v>1947</v>
      </c>
      <c r="AJ25" s="167">
        <v>232</v>
      </c>
      <c r="AK25" s="167">
        <v>0</v>
      </c>
      <c r="AL25" s="167">
        <v>0</v>
      </c>
      <c r="AM25" s="167">
        <v>0</v>
      </c>
      <c r="AN25" s="167">
        <v>0</v>
      </c>
      <c r="AO25" s="167">
        <v>2638</v>
      </c>
      <c r="AP25" s="167">
        <v>11904</v>
      </c>
      <c r="AQ25" s="167">
        <v>14978</v>
      </c>
      <c r="AR25" s="167">
        <v>0</v>
      </c>
      <c r="AS25" s="167">
        <v>0</v>
      </c>
      <c r="AT25" s="167">
        <v>9332</v>
      </c>
      <c r="AU25" s="167">
        <v>15</v>
      </c>
      <c r="AV25" s="167">
        <v>0</v>
      </c>
      <c r="AW25" s="167">
        <v>6926</v>
      </c>
      <c r="AX25" s="167">
        <v>63044</v>
      </c>
      <c r="AY25" s="167">
        <v>19050</v>
      </c>
      <c r="AZ25" s="167">
        <v>0</v>
      </c>
      <c r="BA25" s="167">
        <v>958</v>
      </c>
      <c r="BB25" s="167">
        <v>0</v>
      </c>
      <c r="BC25" s="167">
        <v>3915</v>
      </c>
      <c r="BD25" s="167">
        <v>9777</v>
      </c>
      <c r="BE25" s="167">
        <v>0</v>
      </c>
      <c r="BF25" s="167">
        <v>0</v>
      </c>
      <c r="BG25" s="167">
        <v>33700</v>
      </c>
      <c r="BH25" s="167">
        <v>196257</v>
      </c>
      <c r="BI25" s="167">
        <v>9703</v>
      </c>
      <c r="BJ25" s="167">
        <v>0</v>
      </c>
      <c r="BK25" s="167">
        <v>0</v>
      </c>
      <c r="BL25" s="167">
        <v>325</v>
      </c>
      <c r="BM25" s="167">
        <v>592</v>
      </c>
      <c r="BN25" s="167">
        <v>0</v>
      </c>
      <c r="BO25" s="167">
        <v>0</v>
      </c>
      <c r="BP25" s="167">
        <v>0</v>
      </c>
      <c r="BQ25" s="167">
        <v>0</v>
      </c>
      <c r="BR25" s="167">
        <v>0</v>
      </c>
      <c r="BS25" s="167">
        <v>0</v>
      </c>
      <c r="BT25" s="167">
        <v>0</v>
      </c>
      <c r="BU25" s="167">
        <v>0</v>
      </c>
      <c r="BV25" s="167">
        <v>0</v>
      </c>
      <c r="BW25" s="167">
        <v>6373</v>
      </c>
      <c r="BX25" s="167">
        <v>0</v>
      </c>
      <c r="BY25" s="167">
        <v>0</v>
      </c>
      <c r="BZ25" s="167">
        <v>482</v>
      </c>
      <c r="CA25" s="167">
        <v>2626</v>
      </c>
      <c r="CB25" s="167">
        <v>1458</v>
      </c>
      <c r="CC25" s="167">
        <v>0</v>
      </c>
      <c r="CD25" s="167">
        <v>14260</v>
      </c>
      <c r="CE25" s="167">
        <v>1221</v>
      </c>
      <c r="CF25" s="167">
        <v>0</v>
      </c>
      <c r="CG25" s="167">
        <v>0</v>
      </c>
      <c r="CH25" s="167">
        <v>0</v>
      </c>
      <c r="CI25" s="167">
        <v>1144</v>
      </c>
      <c r="CJ25" s="167">
        <v>0</v>
      </c>
      <c r="CK25" s="167">
        <v>0</v>
      </c>
      <c r="CL25" s="167">
        <v>0</v>
      </c>
      <c r="CM25" s="167">
        <v>38184</v>
      </c>
      <c r="CN25" s="167">
        <v>234441</v>
      </c>
      <c r="CO25" s="167">
        <v>28759</v>
      </c>
      <c r="CP25" s="167">
        <v>10050</v>
      </c>
      <c r="CQ25" s="167">
        <v>0</v>
      </c>
      <c r="CR25" s="167">
        <v>0</v>
      </c>
      <c r="CS25" s="167">
        <v>9602</v>
      </c>
      <c r="CT25" s="167">
        <v>0</v>
      </c>
      <c r="CU25" s="167">
        <v>309217</v>
      </c>
      <c r="CV25" s="167">
        <v>99</v>
      </c>
      <c r="CW25" s="167">
        <v>29675</v>
      </c>
      <c r="CX25" s="167">
        <v>56464</v>
      </c>
      <c r="CY25" s="167">
        <v>6723</v>
      </c>
      <c r="CZ25" s="167">
        <v>6131</v>
      </c>
      <c r="DA25" s="167">
        <v>0</v>
      </c>
      <c r="DB25" s="167">
        <v>3793</v>
      </c>
      <c r="DC25" s="167">
        <v>0</v>
      </c>
      <c r="DD25" s="167">
        <v>0</v>
      </c>
      <c r="DE25" s="167">
        <v>0</v>
      </c>
      <c r="DF25" s="167">
        <v>0</v>
      </c>
      <c r="DG25" s="167">
        <v>0</v>
      </c>
      <c r="DH25" s="167">
        <v>0</v>
      </c>
      <c r="DI25" s="167">
        <v>0</v>
      </c>
      <c r="DJ25" s="167">
        <v>460513</v>
      </c>
      <c r="DK25" s="167">
        <v>0</v>
      </c>
      <c r="DL25" s="167">
        <v>0</v>
      </c>
      <c r="DM25" s="167">
        <v>0</v>
      </c>
      <c r="DN25" s="167">
        <v>0</v>
      </c>
      <c r="DO25" s="167">
        <v>0</v>
      </c>
      <c r="DP25" s="167">
        <v>0</v>
      </c>
      <c r="DQ25" s="167">
        <v>0</v>
      </c>
      <c r="DR25" s="167">
        <v>0</v>
      </c>
      <c r="DS25" s="167">
        <v>0</v>
      </c>
      <c r="DT25" s="167">
        <v>0</v>
      </c>
      <c r="DU25" s="167">
        <v>0</v>
      </c>
      <c r="DV25" s="167">
        <v>0</v>
      </c>
      <c r="DW25" s="167">
        <v>0</v>
      </c>
      <c r="DX25" s="167">
        <v>0</v>
      </c>
      <c r="DY25" s="167">
        <v>0</v>
      </c>
      <c r="DZ25" s="167">
        <v>0</v>
      </c>
      <c r="EA25" s="167">
        <v>0</v>
      </c>
      <c r="EB25" s="167">
        <v>634</v>
      </c>
      <c r="EC25" s="167">
        <v>634</v>
      </c>
      <c r="ED25" s="167">
        <v>695588</v>
      </c>
    </row>
    <row r="26" spans="1:134" ht="13.8" x14ac:dyDescent="0.25">
      <c r="A26" s="164" t="s">
        <v>164</v>
      </c>
      <c r="B26" s="164" t="s">
        <v>161</v>
      </c>
      <c r="C26" s="152">
        <v>45838</v>
      </c>
      <c r="D26" s="167">
        <v>14473</v>
      </c>
      <c r="E26" s="167">
        <v>36581</v>
      </c>
      <c r="F26" s="167">
        <v>0</v>
      </c>
      <c r="G26" s="167">
        <v>4647</v>
      </c>
      <c r="H26" s="167">
        <v>8843</v>
      </c>
      <c r="I26" s="167">
        <v>1053</v>
      </c>
      <c r="J26" s="167">
        <v>0</v>
      </c>
      <c r="K26" s="167">
        <v>0</v>
      </c>
      <c r="L26" s="167">
        <v>0</v>
      </c>
      <c r="M26" s="167">
        <v>364</v>
      </c>
      <c r="N26" s="167">
        <v>3005</v>
      </c>
      <c r="O26" s="167">
        <v>257</v>
      </c>
      <c r="P26" s="167">
        <v>0</v>
      </c>
      <c r="Q26" s="167">
        <v>0</v>
      </c>
      <c r="R26" s="167">
        <v>9343</v>
      </c>
      <c r="S26" s="167">
        <v>0</v>
      </c>
      <c r="T26" s="167">
        <v>0</v>
      </c>
      <c r="U26" s="167">
        <v>0</v>
      </c>
      <c r="V26" s="167">
        <v>0</v>
      </c>
      <c r="W26" s="167">
        <v>875</v>
      </c>
      <c r="X26" s="167">
        <v>0</v>
      </c>
      <c r="Y26" s="167">
        <v>7038</v>
      </c>
      <c r="Z26" s="167">
        <v>1750</v>
      </c>
      <c r="AA26" s="167">
        <v>10569</v>
      </c>
      <c r="AB26" s="167">
        <v>715</v>
      </c>
      <c r="AC26" s="167">
        <v>99513</v>
      </c>
      <c r="AD26" s="167">
        <v>0</v>
      </c>
      <c r="AE26" s="167">
        <v>0</v>
      </c>
      <c r="AF26" s="167">
        <v>14049</v>
      </c>
      <c r="AG26" s="167">
        <v>0</v>
      </c>
      <c r="AH26" s="167">
        <v>1023</v>
      </c>
      <c r="AI26" s="167">
        <v>1947</v>
      </c>
      <c r="AJ26" s="167">
        <v>232</v>
      </c>
      <c r="AK26" s="167">
        <v>0</v>
      </c>
      <c r="AL26" s="167">
        <v>0</v>
      </c>
      <c r="AM26" s="167">
        <v>0</v>
      </c>
      <c r="AN26" s="167">
        <v>0</v>
      </c>
      <c r="AO26" s="167">
        <v>2638</v>
      </c>
      <c r="AP26" s="167">
        <v>11904</v>
      </c>
      <c r="AQ26" s="167">
        <v>14978</v>
      </c>
      <c r="AR26" s="167">
        <v>0</v>
      </c>
      <c r="AS26" s="167">
        <v>0</v>
      </c>
      <c r="AT26" s="167">
        <v>9332</v>
      </c>
      <c r="AU26" s="167">
        <v>15</v>
      </c>
      <c r="AV26" s="167">
        <v>0</v>
      </c>
      <c r="AW26" s="167">
        <v>6926</v>
      </c>
      <c r="AX26" s="167">
        <v>63044</v>
      </c>
      <c r="AY26" s="167">
        <v>16277</v>
      </c>
      <c r="AZ26" s="167">
        <v>0</v>
      </c>
      <c r="BA26" s="167">
        <v>958</v>
      </c>
      <c r="BB26" s="167">
        <v>0</v>
      </c>
      <c r="BC26" s="167">
        <v>3915</v>
      </c>
      <c r="BD26" s="167">
        <v>9777</v>
      </c>
      <c r="BE26" s="167">
        <v>0</v>
      </c>
      <c r="BF26" s="167">
        <v>0</v>
      </c>
      <c r="BG26" s="167">
        <v>30927</v>
      </c>
      <c r="BH26" s="167">
        <v>193484</v>
      </c>
      <c r="BI26" s="167">
        <v>9703</v>
      </c>
      <c r="BJ26" s="167">
        <v>0</v>
      </c>
      <c r="BK26" s="167">
        <v>0</v>
      </c>
      <c r="BL26" s="167">
        <v>325</v>
      </c>
      <c r="BM26" s="167">
        <v>1137</v>
      </c>
      <c r="BN26" s="167">
        <v>0</v>
      </c>
      <c r="BO26" s="167">
        <v>0</v>
      </c>
      <c r="BP26" s="167">
        <v>0</v>
      </c>
      <c r="BQ26" s="167">
        <v>0</v>
      </c>
      <c r="BR26" s="167">
        <v>0</v>
      </c>
      <c r="BS26" s="167">
        <v>0</v>
      </c>
      <c r="BT26" s="167">
        <v>0</v>
      </c>
      <c r="BU26" s="167">
        <v>0</v>
      </c>
      <c r="BV26" s="167">
        <v>0</v>
      </c>
      <c r="BW26" s="167">
        <v>6373</v>
      </c>
      <c r="BX26" s="167">
        <v>0</v>
      </c>
      <c r="BY26" s="167">
        <v>0</v>
      </c>
      <c r="BZ26" s="167">
        <v>482</v>
      </c>
      <c r="CA26" s="167">
        <v>2626</v>
      </c>
      <c r="CB26" s="167">
        <v>1458</v>
      </c>
      <c r="CC26" s="167">
        <v>0</v>
      </c>
      <c r="CD26" s="167">
        <v>14260</v>
      </c>
      <c r="CE26" s="167">
        <v>1221</v>
      </c>
      <c r="CF26" s="167">
        <v>0</v>
      </c>
      <c r="CG26" s="167">
        <v>0</v>
      </c>
      <c r="CH26" s="167">
        <v>0</v>
      </c>
      <c r="CI26" s="167">
        <v>1144</v>
      </c>
      <c r="CJ26" s="167">
        <v>0</v>
      </c>
      <c r="CK26" s="167">
        <v>0</v>
      </c>
      <c r="CL26" s="167">
        <v>0</v>
      </c>
      <c r="CM26" s="167">
        <v>38729</v>
      </c>
      <c r="CN26" s="167">
        <v>232213</v>
      </c>
      <c r="CO26" s="167">
        <v>28759</v>
      </c>
      <c r="CP26" s="167">
        <v>10050</v>
      </c>
      <c r="CQ26" s="167">
        <v>0</v>
      </c>
      <c r="CR26" s="167">
        <v>0</v>
      </c>
      <c r="CS26" s="167">
        <v>9602</v>
      </c>
      <c r="CT26" s="167">
        <v>0</v>
      </c>
      <c r="CU26" s="167">
        <v>309217</v>
      </c>
      <c r="CV26" s="167">
        <v>99</v>
      </c>
      <c r="CW26" s="167">
        <v>29675</v>
      </c>
      <c r="CX26" s="167">
        <v>56464</v>
      </c>
      <c r="CY26" s="167">
        <v>6723</v>
      </c>
      <c r="CZ26" s="167">
        <v>6131</v>
      </c>
      <c r="DA26" s="167">
        <v>0</v>
      </c>
      <c r="DB26" s="167">
        <v>3793</v>
      </c>
      <c r="DC26" s="167">
        <v>0</v>
      </c>
      <c r="DD26" s="167">
        <v>0</v>
      </c>
      <c r="DE26" s="167">
        <v>0</v>
      </c>
      <c r="DF26" s="167">
        <v>0</v>
      </c>
      <c r="DG26" s="167">
        <v>0</v>
      </c>
      <c r="DH26" s="167">
        <v>0</v>
      </c>
      <c r="DI26" s="167">
        <v>0</v>
      </c>
      <c r="DJ26" s="167">
        <v>460513</v>
      </c>
      <c r="DK26" s="167">
        <v>0</v>
      </c>
      <c r="DL26" s="167">
        <v>0</v>
      </c>
      <c r="DM26" s="167">
        <v>0</v>
      </c>
      <c r="DN26" s="167">
        <v>0</v>
      </c>
      <c r="DO26" s="167">
        <v>0</v>
      </c>
      <c r="DP26" s="167">
        <v>0</v>
      </c>
      <c r="DQ26" s="167">
        <v>0</v>
      </c>
      <c r="DR26" s="167">
        <v>0</v>
      </c>
      <c r="DS26" s="167">
        <v>0</v>
      </c>
      <c r="DT26" s="167">
        <v>0</v>
      </c>
      <c r="DU26" s="167">
        <v>0</v>
      </c>
      <c r="DV26" s="167">
        <v>0</v>
      </c>
      <c r="DW26" s="167">
        <v>0</v>
      </c>
      <c r="DX26" s="167">
        <v>0</v>
      </c>
      <c r="DY26" s="167">
        <v>0</v>
      </c>
      <c r="DZ26" s="167">
        <v>0</v>
      </c>
      <c r="EA26" s="167">
        <v>0</v>
      </c>
      <c r="EB26" s="167">
        <v>634</v>
      </c>
      <c r="EC26" s="167">
        <v>634</v>
      </c>
      <c r="ED26" s="167">
        <v>693360</v>
      </c>
    </row>
    <row r="27" spans="1:134" ht="13.8" x14ac:dyDescent="0.25">
      <c r="A27" s="164" t="s">
        <v>165</v>
      </c>
      <c r="B27" s="164" t="s">
        <v>161</v>
      </c>
      <c r="C27" s="152">
        <v>45838</v>
      </c>
      <c r="D27" s="167">
        <v>11360</v>
      </c>
      <c r="E27" s="167">
        <v>28714</v>
      </c>
      <c r="F27" s="167">
        <v>0</v>
      </c>
      <c r="G27" s="167">
        <v>3648</v>
      </c>
      <c r="H27" s="167">
        <v>6941</v>
      </c>
      <c r="I27" s="167">
        <v>826</v>
      </c>
      <c r="J27" s="167">
        <v>0</v>
      </c>
      <c r="K27" s="167">
        <v>0</v>
      </c>
      <c r="L27" s="167">
        <v>0</v>
      </c>
      <c r="M27" s="167">
        <v>285</v>
      </c>
      <c r="N27" s="167">
        <v>2359</v>
      </c>
      <c r="O27" s="167">
        <v>202</v>
      </c>
      <c r="P27" s="167">
        <v>0</v>
      </c>
      <c r="Q27" s="167">
        <v>0</v>
      </c>
      <c r="R27" s="167">
        <v>7334</v>
      </c>
      <c r="S27" s="167">
        <v>0</v>
      </c>
      <c r="T27" s="167">
        <v>0</v>
      </c>
      <c r="U27" s="167">
        <v>0</v>
      </c>
      <c r="V27" s="167">
        <v>0</v>
      </c>
      <c r="W27" s="167">
        <v>687</v>
      </c>
      <c r="X27" s="167">
        <v>0</v>
      </c>
      <c r="Y27" s="167">
        <v>5524</v>
      </c>
      <c r="Z27" s="167">
        <v>1374</v>
      </c>
      <c r="AA27" s="167">
        <v>8296</v>
      </c>
      <c r="AB27" s="167">
        <v>561</v>
      </c>
      <c r="AC27" s="167">
        <v>78111</v>
      </c>
      <c r="AD27" s="167">
        <v>0</v>
      </c>
      <c r="AE27" s="167">
        <v>0</v>
      </c>
      <c r="AF27" s="167">
        <v>11028</v>
      </c>
      <c r="AG27" s="167">
        <v>0</v>
      </c>
      <c r="AH27" s="167">
        <v>803</v>
      </c>
      <c r="AI27" s="167">
        <v>1528</v>
      </c>
      <c r="AJ27" s="167">
        <v>182</v>
      </c>
      <c r="AK27" s="167">
        <v>0</v>
      </c>
      <c r="AL27" s="167">
        <v>0</v>
      </c>
      <c r="AM27" s="167">
        <v>0</v>
      </c>
      <c r="AN27" s="167">
        <v>0</v>
      </c>
      <c r="AO27" s="167">
        <v>2071</v>
      </c>
      <c r="AP27" s="167">
        <v>9344</v>
      </c>
      <c r="AQ27" s="167">
        <v>11757</v>
      </c>
      <c r="AR27" s="167">
        <v>0</v>
      </c>
      <c r="AS27" s="167">
        <v>0</v>
      </c>
      <c r="AT27" s="167">
        <v>7325</v>
      </c>
      <c r="AU27" s="167">
        <v>12</v>
      </c>
      <c r="AV27" s="167">
        <v>0</v>
      </c>
      <c r="AW27" s="167">
        <v>5436</v>
      </c>
      <c r="AX27" s="167">
        <v>49486</v>
      </c>
      <c r="AY27" s="167">
        <v>22220</v>
      </c>
      <c r="AZ27" s="167">
        <v>0</v>
      </c>
      <c r="BA27" s="167">
        <v>752</v>
      </c>
      <c r="BB27" s="167">
        <v>0</v>
      </c>
      <c r="BC27" s="167">
        <v>3073</v>
      </c>
      <c r="BD27" s="167">
        <v>7674</v>
      </c>
      <c r="BE27" s="167">
        <v>0</v>
      </c>
      <c r="BF27" s="167">
        <v>0</v>
      </c>
      <c r="BG27" s="167">
        <v>33719</v>
      </c>
      <c r="BH27" s="167">
        <v>161316</v>
      </c>
      <c r="BI27" s="167">
        <v>7616</v>
      </c>
      <c r="BJ27" s="167">
        <v>0</v>
      </c>
      <c r="BK27" s="167">
        <v>0</v>
      </c>
      <c r="BL27" s="167">
        <v>255</v>
      </c>
      <c r="BM27" s="167">
        <v>1747</v>
      </c>
      <c r="BN27" s="167">
        <v>0</v>
      </c>
      <c r="BO27" s="167">
        <v>0</v>
      </c>
      <c r="BP27" s="167">
        <v>0</v>
      </c>
      <c r="BQ27" s="167">
        <v>0</v>
      </c>
      <c r="BR27" s="167">
        <v>0</v>
      </c>
      <c r="BS27" s="167">
        <v>0</v>
      </c>
      <c r="BT27" s="167">
        <v>0</v>
      </c>
      <c r="BU27" s="167">
        <v>0</v>
      </c>
      <c r="BV27" s="167">
        <v>0</v>
      </c>
      <c r="BW27" s="167">
        <v>5003</v>
      </c>
      <c r="BX27" s="167">
        <v>0</v>
      </c>
      <c r="BY27" s="167">
        <v>0</v>
      </c>
      <c r="BZ27" s="167">
        <v>378</v>
      </c>
      <c r="CA27" s="167">
        <v>2061</v>
      </c>
      <c r="CB27" s="167">
        <v>1144</v>
      </c>
      <c r="CC27" s="167">
        <v>0</v>
      </c>
      <c r="CD27" s="167">
        <v>11193</v>
      </c>
      <c r="CE27" s="167">
        <v>958</v>
      </c>
      <c r="CF27" s="167">
        <v>0</v>
      </c>
      <c r="CG27" s="167">
        <v>0</v>
      </c>
      <c r="CH27" s="167">
        <v>0</v>
      </c>
      <c r="CI27" s="167">
        <v>898</v>
      </c>
      <c r="CJ27" s="167">
        <v>0</v>
      </c>
      <c r="CK27" s="167">
        <v>0</v>
      </c>
      <c r="CL27" s="167">
        <v>0</v>
      </c>
      <c r="CM27" s="167">
        <v>31253</v>
      </c>
      <c r="CN27" s="167">
        <v>192569</v>
      </c>
      <c r="CO27" s="167">
        <v>22574</v>
      </c>
      <c r="CP27" s="167">
        <v>7888</v>
      </c>
      <c r="CQ27" s="167">
        <v>0</v>
      </c>
      <c r="CR27" s="167">
        <v>0</v>
      </c>
      <c r="CS27" s="167">
        <v>7537</v>
      </c>
      <c r="CT27" s="167">
        <v>0</v>
      </c>
      <c r="CU27" s="167">
        <v>241639</v>
      </c>
      <c r="CV27" s="167">
        <v>78</v>
      </c>
      <c r="CW27" s="167">
        <v>23293</v>
      </c>
      <c r="CX27" s="167">
        <v>44321</v>
      </c>
      <c r="CY27" s="167">
        <v>5277</v>
      </c>
      <c r="CZ27" s="167">
        <v>4812</v>
      </c>
      <c r="DA27" s="167">
        <v>0</v>
      </c>
      <c r="DB27" s="167">
        <v>2977</v>
      </c>
      <c r="DC27" s="167">
        <v>0</v>
      </c>
      <c r="DD27" s="167">
        <v>0</v>
      </c>
      <c r="DE27" s="167">
        <v>0</v>
      </c>
      <c r="DF27" s="167">
        <v>0</v>
      </c>
      <c r="DG27" s="167">
        <v>0</v>
      </c>
      <c r="DH27" s="167">
        <v>0</v>
      </c>
      <c r="DI27" s="167">
        <v>0</v>
      </c>
      <c r="DJ27" s="167">
        <v>360396</v>
      </c>
      <c r="DK27" s="167">
        <v>0</v>
      </c>
      <c r="DL27" s="167">
        <v>0</v>
      </c>
      <c r="DM27" s="167">
        <v>0</v>
      </c>
      <c r="DN27" s="167">
        <v>0</v>
      </c>
      <c r="DO27" s="167">
        <v>0</v>
      </c>
      <c r="DP27" s="167">
        <v>0</v>
      </c>
      <c r="DQ27" s="167">
        <v>0</v>
      </c>
      <c r="DR27" s="167">
        <v>0</v>
      </c>
      <c r="DS27" s="167">
        <v>0</v>
      </c>
      <c r="DT27" s="167">
        <v>0</v>
      </c>
      <c r="DU27" s="167">
        <v>0</v>
      </c>
      <c r="DV27" s="167">
        <v>0</v>
      </c>
      <c r="DW27" s="167">
        <v>0</v>
      </c>
      <c r="DX27" s="167">
        <v>0</v>
      </c>
      <c r="DY27" s="167">
        <v>0</v>
      </c>
      <c r="DZ27" s="167">
        <v>0</v>
      </c>
      <c r="EA27" s="167">
        <v>0</v>
      </c>
      <c r="EB27" s="167">
        <v>498</v>
      </c>
      <c r="EC27" s="167">
        <v>498</v>
      </c>
      <c r="ED27" s="167">
        <v>553463</v>
      </c>
    </row>
    <row r="28" spans="1:134" ht="13.8" x14ac:dyDescent="0.25">
      <c r="A28" s="164" t="s">
        <v>166</v>
      </c>
      <c r="B28" s="164" t="s">
        <v>161</v>
      </c>
      <c r="C28" s="152">
        <v>45838</v>
      </c>
      <c r="D28" s="167">
        <v>13690</v>
      </c>
      <c r="E28" s="167">
        <v>34602</v>
      </c>
      <c r="F28" s="167">
        <v>0</v>
      </c>
      <c r="G28" s="167">
        <v>4396</v>
      </c>
      <c r="H28" s="167">
        <v>8364</v>
      </c>
      <c r="I28" s="167">
        <v>996</v>
      </c>
      <c r="J28" s="167">
        <v>0</v>
      </c>
      <c r="K28" s="167">
        <v>0</v>
      </c>
      <c r="L28" s="167">
        <v>0</v>
      </c>
      <c r="M28" s="167">
        <v>344</v>
      </c>
      <c r="N28" s="167">
        <v>2843</v>
      </c>
      <c r="O28" s="167">
        <v>243</v>
      </c>
      <c r="P28" s="167">
        <v>0</v>
      </c>
      <c r="Q28" s="167">
        <v>0</v>
      </c>
      <c r="R28" s="167">
        <v>8838</v>
      </c>
      <c r="S28" s="167">
        <v>0</v>
      </c>
      <c r="T28" s="167">
        <v>0</v>
      </c>
      <c r="U28" s="167">
        <v>0</v>
      </c>
      <c r="V28" s="167">
        <v>0</v>
      </c>
      <c r="W28" s="167">
        <v>828</v>
      </c>
      <c r="X28" s="167">
        <v>0</v>
      </c>
      <c r="Y28" s="167">
        <v>6657</v>
      </c>
      <c r="Z28" s="167">
        <v>1656</v>
      </c>
      <c r="AA28" s="167">
        <v>9997</v>
      </c>
      <c r="AB28" s="167">
        <v>676</v>
      </c>
      <c r="AC28" s="167">
        <v>94130</v>
      </c>
      <c r="AD28" s="167">
        <v>0</v>
      </c>
      <c r="AE28" s="167">
        <v>0</v>
      </c>
      <c r="AF28" s="167">
        <v>13289</v>
      </c>
      <c r="AG28" s="167">
        <v>0</v>
      </c>
      <c r="AH28" s="167">
        <v>968</v>
      </c>
      <c r="AI28" s="167">
        <v>1841</v>
      </c>
      <c r="AJ28" s="167">
        <v>219</v>
      </c>
      <c r="AK28" s="167">
        <v>0</v>
      </c>
      <c r="AL28" s="167">
        <v>0</v>
      </c>
      <c r="AM28" s="167">
        <v>0</v>
      </c>
      <c r="AN28" s="167">
        <v>0</v>
      </c>
      <c r="AO28" s="167">
        <v>2495</v>
      </c>
      <c r="AP28" s="167">
        <v>11260</v>
      </c>
      <c r="AQ28" s="167">
        <v>14168</v>
      </c>
      <c r="AR28" s="167">
        <v>0</v>
      </c>
      <c r="AS28" s="167">
        <v>0</v>
      </c>
      <c r="AT28" s="167">
        <v>8827</v>
      </c>
      <c r="AU28" s="167">
        <v>14</v>
      </c>
      <c r="AV28" s="167">
        <v>0</v>
      </c>
      <c r="AW28" s="167">
        <v>6551</v>
      </c>
      <c r="AX28" s="167">
        <v>59632</v>
      </c>
      <c r="AY28" s="167">
        <v>19934</v>
      </c>
      <c r="AZ28" s="167">
        <v>0</v>
      </c>
      <c r="BA28" s="167">
        <v>906</v>
      </c>
      <c r="BB28" s="167">
        <v>0</v>
      </c>
      <c r="BC28" s="167">
        <v>3703</v>
      </c>
      <c r="BD28" s="167">
        <v>9248</v>
      </c>
      <c r="BE28" s="167">
        <v>0</v>
      </c>
      <c r="BF28" s="167">
        <v>0</v>
      </c>
      <c r="BG28" s="167">
        <v>33791</v>
      </c>
      <c r="BH28" s="167">
        <v>187553</v>
      </c>
      <c r="BI28" s="167">
        <v>9178</v>
      </c>
      <c r="BJ28" s="167">
        <v>0</v>
      </c>
      <c r="BK28" s="167">
        <v>0</v>
      </c>
      <c r="BL28" s="167">
        <v>308</v>
      </c>
      <c r="BM28" s="167">
        <v>328</v>
      </c>
      <c r="BN28" s="167">
        <v>0</v>
      </c>
      <c r="BO28" s="167">
        <v>0</v>
      </c>
      <c r="BP28" s="167">
        <v>0</v>
      </c>
      <c r="BQ28" s="167">
        <v>0</v>
      </c>
      <c r="BR28" s="167">
        <v>0</v>
      </c>
      <c r="BS28" s="167">
        <v>0</v>
      </c>
      <c r="BT28" s="167">
        <v>0</v>
      </c>
      <c r="BU28" s="167">
        <v>0</v>
      </c>
      <c r="BV28" s="167">
        <v>0</v>
      </c>
      <c r="BW28" s="167">
        <v>6029</v>
      </c>
      <c r="BX28" s="167">
        <v>0</v>
      </c>
      <c r="BY28" s="167">
        <v>0</v>
      </c>
      <c r="BZ28" s="167">
        <v>456</v>
      </c>
      <c r="CA28" s="167">
        <v>2484</v>
      </c>
      <c r="CB28" s="167">
        <v>1379</v>
      </c>
      <c r="CC28" s="167">
        <v>0</v>
      </c>
      <c r="CD28" s="167">
        <v>13488</v>
      </c>
      <c r="CE28" s="167">
        <v>1155</v>
      </c>
      <c r="CF28" s="167">
        <v>0</v>
      </c>
      <c r="CG28" s="167">
        <v>0</v>
      </c>
      <c r="CH28" s="167">
        <v>0</v>
      </c>
      <c r="CI28" s="167">
        <v>1082</v>
      </c>
      <c r="CJ28" s="167">
        <v>0</v>
      </c>
      <c r="CK28" s="167">
        <v>0</v>
      </c>
      <c r="CL28" s="167">
        <v>0</v>
      </c>
      <c r="CM28" s="167">
        <v>35887</v>
      </c>
      <c r="CN28" s="167">
        <v>223440</v>
      </c>
      <c r="CO28" s="167">
        <v>27202</v>
      </c>
      <c r="CP28" s="167">
        <v>9506</v>
      </c>
      <c r="CQ28" s="167">
        <v>0</v>
      </c>
      <c r="CR28" s="167">
        <v>0</v>
      </c>
      <c r="CS28" s="167">
        <v>9083</v>
      </c>
      <c r="CT28" s="167">
        <v>0</v>
      </c>
      <c r="CU28" s="167">
        <v>292215</v>
      </c>
      <c r="CV28" s="167">
        <v>94</v>
      </c>
      <c r="CW28" s="167">
        <v>28069</v>
      </c>
      <c r="CX28" s="167">
        <v>53409</v>
      </c>
      <c r="CY28" s="167">
        <v>6359</v>
      </c>
      <c r="CZ28" s="167">
        <v>5799</v>
      </c>
      <c r="DA28" s="167">
        <v>0</v>
      </c>
      <c r="DB28" s="167">
        <v>3588</v>
      </c>
      <c r="DC28" s="167">
        <v>0</v>
      </c>
      <c r="DD28" s="167">
        <v>0</v>
      </c>
      <c r="DE28" s="167">
        <v>0</v>
      </c>
      <c r="DF28" s="167">
        <v>0</v>
      </c>
      <c r="DG28" s="167">
        <v>0</v>
      </c>
      <c r="DH28" s="167">
        <v>0</v>
      </c>
      <c r="DI28" s="167">
        <v>0</v>
      </c>
      <c r="DJ28" s="167">
        <v>435324</v>
      </c>
      <c r="DK28" s="167">
        <v>0</v>
      </c>
      <c r="DL28" s="167">
        <v>0</v>
      </c>
      <c r="DM28" s="167">
        <v>0</v>
      </c>
      <c r="DN28" s="167">
        <v>0</v>
      </c>
      <c r="DO28" s="167">
        <v>0</v>
      </c>
      <c r="DP28" s="167">
        <v>0</v>
      </c>
      <c r="DQ28" s="167">
        <v>0</v>
      </c>
      <c r="DR28" s="167">
        <v>0</v>
      </c>
      <c r="DS28" s="167">
        <v>0</v>
      </c>
      <c r="DT28" s="167">
        <v>0</v>
      </c>
      <c r="DU28" s="167">
        <v>0</v>
      </c>
      <c r="DV28" s="167">
        <v>0</v>
      </c>
      <c r="DW28" s="167">
        <v>0</v>
      </c>
      <c r="DX28" s="167">
        <v>0</v>
      </c>
      <c r="DY28" s="167">
        <v>0</v>
      </c>
      <c r="DZ28" s="167">
        <v>0</v>
      </c>
      <c r="EA28" s="167">
        <v>0</v>
      </c>
      <c r="EB28" s="167">
        <v>600</v>
      </c>
      <c r="EC28" s="167">
        <v>600</v>
      </c>
      <c r="ED28" s="167">
        <v>659364</v>
      </c>
    </row>
    <row r="29" spans="1:134" ht="13.8" x14ac:dyDescent="0.25">
      <c r="A29" s="164" t="s">
        <v>167</v>
      </c>
      <c r="B29" s="164" t="s">
        <v>161</v>
      </c>
      <c r="C29" s="152">
        <v>45838</v>
      </c>
      <c r="D29" s="167">
        <v>11638</v>
      </c>
      <c r="E29" s="167">
        <v>29415</v>
      </c>
      <c r="F29" s="167">
        <v>0</v>
      </c>
      <c r="G29" s="167">
        <v>3737</v>
      </c>
      <c r="H29" s="167">
        <v>7110</v>
      </c>
      <c r="I29" s="167">
        <v>847</v>
      </c>
      <c r="J29" s="167">
        <v>0</v>
      </c>
      <c r="K29" s="167">
        <v>0</v>
      </c>
      <c r="L29" s="167">
        <v>0</v>
      </c>
      <c r="M29" s="167">
        <v>292</v>
      </c>
      <c r="N29" s="167">
        <v>2416</v>
      </c>
      <c r="O29" s="167">
        <v>207</v>
      </c>
      <c r="P29" s="167">
        <v>0</v>
      </c>
      <c r="Q29" s="167">
        <v>0</v>
      </c>
      <c r="R29" s="167">
        <v>7513</v>
      </c>
      <c r="S29" s="167">
        <v>0</v>
      </c>
      <c r="T29" s="167">
        <v>0</v>
      </c>
      <c r="U29" s="167">
        <v>0</v>
      </c>
      <c r="V29" s="167">
        <v>0</v>
      </c>
      <c r="W29" s="167">
        <v>704</v>
      </c>
      <c r="X29" s="167">
        <v>0</v>
      </c>
      <c r="Y29" s="167">
        <v>5659</v>
      </c>
      <c r="Z29" s="167">
        <v>1408</v>
      </c>
      <c r="AA29" s="167">
        <v>8499</v>
      </c>
      <c r="AB29" s="167">
        <v>575</v>
      </c>
      <c r="AC29" s="167">
        <v>80020</v>
      </c>
      <c r="AD29" s="167">
        <v>0</v>
      </c>
      <c r="AE29" s="167">
        <v>0</v>
      </c>
      <c r="AF29" s="167">
        <v>11297</v>
      </c>
      <c r="AG29" s="167">
        <v>0</v>
      </c>
      <c r="AH29" s="167">
        <v>823</v>
      </c>
      <c r="AI29" s="167">
        <v>1565</v>
      </c>
      <c r="AJ29" s="167">
        <v>186</v>
      </c>
      <c r="AK29" s="167">
        <v>0</v>
      </c>
      <c r="AL29" s="167">
        <v>0</v>
      </c>
      <c r="AM29" s="167">
        <v>0</v>
      </c>
      <c r="AN29" s="167">
        <v>0</v>
      </c>
      <c r="AO29" s="167">
        <v>2121</v>
      </c>
      <c r="AP29" s="167">
        <v>9572</v>
      </c>
      <c r="AQ29" s="167">
        <v>12044</v>
      </c>
      <c r="AR29" s="167">
        <v>0</v>
      </c>
      <c r="AS29" s="167">
        <v>0</v>
      </c>
      <c r="AT29" s="167">
        <v>7504</v>
      </c>
      <c r="AU29" s="167">
        <v>12</v>
      </c>
      <c r="AV29" s="167">
        <v>0</v>
      </c>
      <c r="AW29" s="167">
        <v>5569</v>
      </c>
      <c r="AX29" s="167">
        <v>50693</v>
      </c>
      <c r="AY29" s="167">
        <v>18189</v>
      </c>
      <c r="AZ29" s="167">
        <v>0</v>
      </c>
      <c r="BA29" s="167">
        <v>770</v>
      </c>
      <c r="BB29" s="167">
        <v>0</v>
      </c>
      <c r="BC29" s="167">
        <v>3148</v>
      </c>
      <c r="BD29" s="167">
        <v>7862</v>
      </c>
      <c r="BE29" s="167">
        <v>0</v>
      </c>
      <c r="BF29" s="167">
        <v>0</v>
      </c>
      <c r="BG29" s="167">
        <v>29969</v>
      </c>
      <c r="BH29" s="167">
        <v>160682</v>
      </c>
      <c r="BI29" s="167">
        <v>7802</v>
      </c>
      <c r="BJ29" s="167">
        <v>0</v>
      </c>
      <c r="BK29" s="167">
        <v>0</v>
      </c>
      <c r="BL29" s="167">
        <v>262</v>
      </c>
      <c r="BM29" s="167">
        <v>0</v>
      </c>
      <c r="BN29" s="167">
        <v>0</v>
      </c>
      <c r="BO29" s="167">
        <v>0</v>
      </c>
      <c r="BP29" s="167">
        <v>0</v>
      </c>
      <c r="BQ29" s="167">
        <v>0</v>
      </c>
      <c r="BR29" s="167">
        <v>0</v>
      </c>
      <c r="BS29" s="167">
        <v>0</v>
      </c>
      <c r="BT29" s="167">
        <v>0</v>
      </c>
      <c r="BU29" s="167">
        <v>0</v>
      </c>
      <c r="BV29" s="167">
        <v>0</v>
      </c>
      <c r="BW29" s="167">
        <v>5125</v>
      </c>
      <c r="BX29" s="167">
        <v>0</v>
      </c>
      <c r="BY29" s="167">
        <v>0</v>
      </c>
      <c r="BZ29" s="167">
        <v>388</v>
      </c>
      <c r="CA29" s="167">
        <v>2111</v>
      </c>
      <c r="CB29" s="167">
        <v>1172</v>
      </c>
      <c r="CC29" s="167">
        <v>0</v>
      </c>
      <c r="CD29" s="167">
        <v>11466</v>
      </c>
      <c r="CE29" s="167">
        <v>982</v>
      </c>
      <c r="CF29" s="167">
        <v>0</v>
      </c>
      <c r="CG29" s="167">
        <v>0</v>
      </c>
      <c r="CH29" s="167">
        <v>0</v>
      </c>
      <c r="CI29" s="167">
        <v>920</v>
      </c>
      <c r="CJ29" s="167">
        <v>0</v>
      </c>
      <c r="CK29" s="167">
        <v>0</v>
      </c>
      <c r="CL29" s="167">
        <v>0</v>
      </c>
      <c r="CM29" s="167">
        <v>30228</v>
      </c>
      <c r="CN29" s="167">
        <v>190910</v>
      </c>
      <c r="CO29" s="167">
        <v>23125</v>
      </c>
      <c r="CP29" s="167">
        <v>8081</v>
      </c>
      <c r="CQ29" s="167">
        <v>0</v>
      </c>
      <c r="CR29" s="167">
        <v>0</v>
      </c>
      <c r="CS29" s="167">
        <v>7721</v>
      </c>
      <c r="CT29" s="167">
        <v>0</v>
      </c>
      <c r="CU29" s="167">
        <v>247665</v>
      </c>
      <c r="CV29" s="167">
        <v>80</v>
      </c>
      <c r="CW29" s="167">
        <v>23862</v>
      </c>
      <c r="CX29" s="167">
        <v>45403</v>
      </c>
      <c r="CY29" s="167">
        <v>5406</v>
      </c>
      <c r="CZ29" s="167">
        <v>4930</v>
      </c>
      <c r="DA29" s="167">
        <v>0</v>
      </c>
      <c r="DB29" s="167">
        <v>3050</v>
      </c>
      <c r="DC29" s="167">
        <v>0</v>
      </c>
      <c r="DD29" s="167">
        <v>0</v>
      </c>
      <c r="DE29" s="167">
        <v>0</v>
      </c>
      <c r="DF29" s="167">
        <v>0</v>
      </c>
      <c r="DG29" s="167">
        <v>0</v>
      </c>
      <c r="DH29" s="167">
        <v>0</v>
      </c>
      <c r="DI29" s="167">
        <v>0</v>
      </c>
      <c r="DJ29" s="167">
        <v>369323</v>
      </c>
      <c r="DK29" s="167">
        <v>0</v>
      </c>
      <c r="DL29" s="167">
        <v>0</v>
      </c>
      <c r="DM29" s="167">
        <v>0</v>
      </c>
      <c r="DN29" s="167">
        <v>0</v>
      </c>
      <c r="DO29" s="167">
        <v>0</v>
      </c>
      <c r="DP29" s="167">
        <v>0</v>
      </c>
      <c r="DQ29" s="167">
        <v>0</v>
      </c>
      <c r="DR29" s="167">
        <v>0</v>
      </c>
      <c r="DS29" s="167">
        <v>0</v>
      </c>
      <c r="DT29" s="167">
        <v>0</v>
      </c>
      <c r="DU29" s="167">
        <v>0</v>
      </c>
      <c r="DV29" s="167">
        <v>0</v>
      </c>
      <c r="DW29" s="167">
        <v>0</v>
      </c>
      <c r="DX29" s="167">
        <v>0</v>
      </c>
      <c r="DY29" s="167">
        <v>0</v>
      </c>
      <c r="DZ29" s="167">
        <v>0</v>
      </c>
      <c r="EA29" s="167">
        <v>0</v>
      </c>
      <c r="EB29" s="167">
        <v>510</v>
      </c>
      <c r="EC29" s="167">
        <v>510</v>
      </c>
      <c r="ED29" s="167">
        <v>560743</v>
      </c>
    </row>
    <row r="30" spans="1:134" ht="13.8" x14ac:dyDescent="0.25">
      <c r="A30" s="164" t="s">
        <v>168</v>
      </c>
      <c r="B30" s="164" t="s">
        <v>169</v>
      </c>
      <c r="C30" s="152">
        <v>45838</v>
      </c>
      <c r="D30" s="167">
        <v>181610</v>
      </c>
      <c r="E30" s="167">
        <v>775356</v>
      </c>
      <c r="F30" s="167">
        <v>0</v>
      </c>
      <c r="G30" s="167">
        <v>70478</v>
      </c>
      <c r="H30" s="167">
        <v>96474</v>
      </c>
      <c r="I30" s="167">
        <v>15043</v>
      </c>
      <c r="J30" s="167">
        <v>0</v>
      </c>
      <c r="K30" s="167">
        <v>0</v>
      </c>
      <c r="L30" s="167">
        <v>3407</v>
      </c>
      <c r="M30" s="167">
        <v>84223</v>
      </c>
      <c r="N30" s="167">
        <v>23810</v>
      </c>
      <c r="O30" s="167">
        <v>0</v>
      </c>
      <c r="P30" s="167">
        <v>0</v>
      </c>
      <c r="Q30" s="167">
        <v>0</v>
      </c>
      <c r="R30" s="167">
        <v>16200</v>
      </c>
      <c r="S30" s="167">
        <v>0</v>
      </c>
      <c r="T30" s="167">
        <v>0</v>
      </c>
      <c r="U30" s="167">
        <v>0</v>
      </c>
      <c r="V30" s="167">
        <v>0</v>
      </c>
      <c r="W30" s="167">
        <v>1238</v>
      </c>
      <c r="X30" s="167">
        <v>0</v>
      </c>
      <c r="Y30" s="167">
        <v>48815</v>
      </c>
      <c r="Z30" s="167">
        <v>355</v>
      </c>
      <c r="AA30" s="167">
        <v>13763</v>
      </c>
      <c r="AB30" s="167">
        <v>131062</v>
      </c>
      <c r="AC30" s="167">
        <v>1461834</v>
      </c>
      <c r="AD30" s="167">
        <v>0</v>
      </c>
      <c r="AE30" s="167">
        <v>0</v>
      </c>
      <c r="AF30" s="167">
        <v>184471</v>
      </c>
      <c r="AG30" s="167">
        <v>0</v>
      </c>
      <c r="AH30" s="167">
        <v>15780</v>
      </c>
      <c r="AI30" s="167">
        <v>9116</v>
      </c>
      <c r="AJ30" s="167">
        <v>2897</v>
      </c>
      <c r="AK30" s="167">
        <v>0</v>
      </c>
      <c r="AL30" s="167">
        <v>0</v>
      </c>
      <c r="AM30" s="167">
        <v>0</v>
      </c>
      <c r="AN30" s="167">
        <v>12858</v>
      </c>
      <c r="AO30" s="167">
        <v>23580</v>
      </c>
      <c r="AP30" s="167">
        <v>8984</v>
      </c>
      <c r="AQ30" s="167">
        <v>167146</v>
      </c>
      <c r="AR30" s="167">
        <v>0</v>
      </c>
      <c r="AS30" s="167">
        <v>0</v>
      </c>
      <c r="AT30" s="167">
        <v>12615</v>
      </c>
      <c r="AU30" s="167">
        <v>70870</v>
      </c>
      <c r="AV30" s="167">
        <v>0</v>
      </c>
      <c r="AW30" s="167">
        <v>12839</v>
      </c>
      <c r="AX30" s="167">
        <v>521156</v>
      </c>
      <c r="AY30" s="167">
        <v>225276</v>
      </c>
      <c r="AZ30" s="167">
        <v>0</v>
      </c>
      <c r="BA30" s="167">
        <v>0</v>
      </c>
      <c r="BB30" s="167">
        <v>9289</v>
      </c>
      <c r="BC30" s="167">
        <v>0</v>
      </c>
      <c r="BD30" s="167">
        <v>77937</v>
      </c>
      <c r="BE30" s="167">
        <v>41502</v>
      </c>
      <c r="BF30" s="167">
        <v>0</v>
      </c>
      <c r="BG30" s="167">
        <v>354004</v>
      </c>
      <c r="BH30" s="167">
        <v>2336994</v>
      </c>
      <c r="BI30" s="167">
        <v>108564</v>
      </c>
      <c r="BJ30" s="167">
        <v>0</v>
      </c>
      <c r="BK30" s="167">
        <v>0</v>
      </c>
      <c r="BL30" s="167">
        <v>0</v>
      </c>
      <c r="BM30" s="167">
        <v>242330</v>
      </c>
      <c r="BN30" s="167">
        <v>0</v>
      </c>
      <c r="BO30" s="167">
        <v>227758</v>
      </c>
      <c r="BP30" s="167">
        <v>0</v>
      </c>
      <c r="BQ30" s="167">
        <v>24743</v>
      </c>
      <c r="BR30" s="167">
        <v>14295</v>
      </c>
      <c r="BS30" s="167">
        <v>4553</v>
      </c>
      <c r="BT30" s="167">
        <v>0</v>
      </c>
      <c r="BU30" s="167">
        <v>0</v>
      </c>
      <c r="BV30" s="167">
        <v>0</v>
      </c>
      <c r="BW30" s="167">
        <v>117689</v>
      </c>
      <c r="BX30" s="167">
        <v>0</v>
      </c>
      <c r="BY30" s="167">
        <v>0</v>
      </c>
      <c r="BZ30" s="167">
        <v>16681</v>
      </c>
      <c r="CA30" s="167">
        <v>2071</v>
      </c>
      <c r="CB30" s="167">
        <v>0</v>
      </c>
      <c r="CC30" s="167">
        <v>0</v>
      </c>
      <c r="CD30" s="167">
        <v>298319</v>
      </c>
      <c r="CE30" s="167">
        <v>40109</v>
      </c>
      <c r="CF30" s="167">
        <v>6000</v>
      </c>
      <c r="CG30" s="167">
        <v>0</v>
      </c>
      <c r="CH30" s="167">
        <v>0</v>
      </c>
      <c r="CI30" s="167">
        <v>0</v>
      </c>
      <c r="CJ30" s="167">
        <v>6017</v>
      </c>
      <c r="CK30" s="167">
        <v>0</v>
      </c>
      <c r="CL30" s="167">
        <v>141550</v>
      </c>
      <c r="CM30" s="167">
        <v>1250679</v>
      </c>
      <c r="CN30" s="167">
        <v>3587673</v>
      </c>
      <c r="CO30" s="167">
        <v>264389</v>
      </c>
      <c r="CP30" s="167">
        <v>426603</v>
      </c>
      <c r="CQ30" s="167">
        <v>199157</v>
      </c>
      <c r="CR30" s="167">
        <v>0</v>
      </c>
      <c r="CS30" s="167">
        <v>0</v>
      </c>
      <c r="CT30" s="167">
        <v>0</v>
      </c>
      <c r="CU30" s="167">
        <v>4342263</v>
      </c>
      <c r="CV30" s="167">
        <v>0</v>
      </c>
      <c r="CW30" s="167">
        <v>490008</v>
      </c>
      <c r="CX30" s="167">
        <v>847679</v>
      </c>
      <c r="CY30" s="167">
        <v>96706</v>
      </c>
      <c r="CZ30" s="167">
        <v>26458</v>
      </c>
      <c r="DA30" s="167">
        <v>5414</v>
      </c>
      <c r="DB30" s="167">
        <v>5764</v>
      </c>
      <c r="DC30" s="167">
        <v>0</v>
      </c>
      <c r="DD30" s="167">
        <v>0</v>
      </c>
      <c r="DE30" s="167">
        <v>0</v>
      </c>
      <c r="DF30" s="167">
        <v>0</v>
      </c>
      <c r="DG30" s="167">
        <v>28784</v>
      </c>
      <c r="DH30" s="167">
        <v>0</v>
      </c>
      <c r="DI30" s="167">
        <v>929796</v>
      </c>
      <c r="DJ30" s="167">
        <v>7663021</v>
      </c>
      <c r="DK30" s="167">
        <v>0</v>
      </c>
      <c r="DL30" s="167">
        <v>0</v>
      </c>
      <c r="DM30" s="167">
        <v>0</v>
      </c>
      <c r="DN30" s="167">
        <v>0</v>
      </c>
      <c r="DO30" s="167">
        <v>0</v>
      </c>
      <c r="DP30" s="167">
        <v>0</v>
      </c>
      <c r="DQ30" s="167">
        <v>0</v>
      </c>
      <c r="DR30" s="167">
        <v>0</v>
      </c>
      <c r="DS30" s="167">
        <v>0</v>
      </c>
      <c r="DT30" s="167">
        <v>0</v>
      </c>
      <c r="DU30" s="167">
        <v>0</v>
      </c>
      <c r="DV30" s="167">
        <v>0</v>
      </c>
      <c r="DW30" s="167">
        <v>0</v>
      </c>
      <c r="DX30" s="167">
        <v>0</v>
      </c>
      <c r="DY30" s="167">
        <v>0</v>
      </c>
      <c r="DZ30" s="167">
        <v>0</v>
      </c>
      <c r="EA30" s="167">
        <v>0</v>
      </c>
      <c r="EB30" s="167">
        <v>0</v>
      </c>
      <c r="EC30" s="167">
        <v>0</v>
      </c>
      <c r="ED30" s="167">
        <v>11250694</v>
      </c>
    </row>
    <row r="31" spans="1:134" ht="13.8" x14ac:dyDescent="0.25">
      <c r="A31" s="164" t="s">
        <v>170</v>
      </c>
      <c r="B31" s="164" t="s">
        <v>171</v>
      </c>
      <c r="C31" s="152">
        <v>45838</v>
      </c>
      <c r="D31" s="167">
        <v>6823</v>
      </c>
      <c r="E31" s="167">
        <v>4587</v>
      </c>
      <c r="F31" s="167">
        <v>0</v>
      </c>
      <c r="G31" s="167">
        <v>1149</v>
      </c>
      <c r="H31" s="167">
        <v>295</v>
      </c>
      <c r="I31" s="167">
        <v>228</v>
      </c>
      <c r="J31" s="167">
        <v>0</v>
      </c>
      <c r="K31" s="167">
        <v>0</v>
      </c>
      <c r="L31" s="167">
        <v>751</v>
      </c>
      <c r="M31" s="167">
        <v>2499</v>
      </c>
      <c r="N31" s="167">
        <v>7028</v>
      </c>
      <c r="O31" s="167">
        <v>0</v>
      </c>
      <c r="P31" s="167">
        <v>85162</v>
      </c>
      <c r="Q31" s="167">
        <v>0</v>
      </c>
      <c r="R31" s="167">
        <v>34735</v>
      </c>
      <c r="S31" s="167">
        <v>0</v>
      </c>
      <c r="T31" s="167">
        <v>0</v>
      </c>
      <c r="U31" s="167">
        <v>7440</v>
      </c>
      <c r="V31" s="167">
        <v>0</v>
      </c>
      <c r="W31" s="167">
        <v>0</v>
      </c>
      <c r="X31" s="167">
        <v>4726</v>
      </c>
      <c r="Y31" s="167">
        <v>19467</v>
      </c>
      <c r="Z31" s="167">
        <v>25645</v>
      </c>
      <c r="AA31" s="167">
        <v>751</v>
      </c>
      <c r="AB31" s="167">
        <v>0</v>
      </c>
      <c r="AC31" s="167">
        <v>201286</v>
      </c>
      <c r="AD31" s="167">
        <v>0</v>
      </c>
      <c r="AE31" s="167">
        <v>0</v>
      </c>
      <c r="AF31" s="167">
        <v>8739</v>
      </c>
      <c r="AG31" s="167">
        <v>0</v>
      </c>
      <c r="AH31" s="167">
        <v>880</v>
      </c>
      <c r="AI31" s="167">
        <v>226</v>
      </c>
      <c r="AJ31" s="167">
        <v>175</v>
      </c>
      <c r="AK31" s="167">
        <v>0</v>
      </c>
      <c r="AL31" s="167">
        <v>0</v>
      </c>
      <c r="AM31" s="167">
        <v>0</v>
      </c>
      <c r="AN31" s="167">
        <v>0</v>
      </c>
      <c r="AO31" s="167">
        <v>12731</v>
      </c>
      <c r="AP31" s="167">
        <v>0</v>
      </c>
      <c r="AQ31" s="167">
        <v>48446</v>
      </c>
      <c r="AR31" s="167">
        <v>0</v>
      </c>
      <c r="AS31" s="167">
        <v>0</v>
      </c>
      <c r="AT31" s="167">
        <v>0</v>
      </c>
      <c r="AU31" s="167">
        <v>0</v>
      </c>
      <c r="AV31" s="167">
        <v>0</v>
      </c>
      <c r="AW31" s="167">
        <v>0</v>
      </c>
      <c r="AX31" s="167">
        <v>71197</v>
      </c>
      <c r="AY31" s="167">
        <v>51861</v>
      </c>
      <c r="AZ31" s="167">
        <v>0</v>
      </c>
      <c r="BA31" s="167">
        <v>30760</v>
      </c>
      <c r="BB31" s="167">
        <v>26523</v>
      </c>
      <c r="BC31" s="167">
        <v>93702</v>
      </c>
      <c r="BD31" s="167">
        <v>1949</v>
      </c>
      <c r="BE31" s="167">
        <v>16183</v>
      </c>
      <c r="BF31" s="167">
        <v>0</v>
      </c>
      <c r="BG31" s="167">
        <v>220978</v>
      </c>
      <c r="BH31" s="167">
        <v>493461</v>
      </c>
      <c r="BI31" s="167">
        <v>0</v>
      </c>
      <c r="BJ31" s="167">
        <v>0</v>
      </c>
      <c r="BK31" s="167">
        <v>0</v>
      </c>
      <c r="BL31" s="167">
        <v>0</v>
      </c>
      <c r="BM31" s="167">
        <v>128358</v>
      </c>
      <c r="BN31" s="167">
        <v>0</v>
      </c>
      <c r="BO31" s="167">
        <v>0</v>
      </c>
      <c r="BP31" s="167">
        <v>88992</v>
      </c>
      <c r="BQ31" s="167">
        <v>21895</v>
      </c>
      <c r="BR31" s="167">
        <v>5625</v>
      </c>
      <c r="BS31" s="167">
        <v>4350</v>
      </c>
      <c r="BT31" s="167">
        <v>0</v>
      </c>
      <c r="BU31" s="167">
        <v>0</v>
      </c>
      <c r="BV31" s="167">
        <v>0</v>
      </c>
      <c r="BW31" s="167">
        <v>1900</v>
      </c>
      <c r="BX31" s="167">
        <v>4017</v>
      </c>
      <c r="BY31" s="167">
        <v>0</v>
      </c>
      <c r="BZ31" s="167">
        <v>0</v>
      </c>
      <c r="CA31" s="167">
        <v>16336</v>
      </c>
      <c r="CB31" s="167">
        <v>0</v>
      </c>
      <c r="CC31" s="167">
        <v>0</v>
      </c>
      <c r="CD31" s="167">
        <v>30745</v>
      </c>
      <c r="CE31" s="167">
        <v>20892</v>
      </c>
      <c r="CF31" s="167">
        <v>0</v>
      </c>
      <c r="CG31" s="167">
        <v>0</v>
      </c>
      <c r="CH31" s="167">
        <v>0</v>
      </c>
      <c r="CI31" s="167">
        <v>0</v>
      </c>
      <c r="CJ31" s="167">
        <v>0</v>
      </c>
      <c r="CK31" s="167">
        <v>0</v>
      </c>
      <c r="CL31" s="167">
        <v>0</v>
      </c>
      <c r="CM31" s="167">
        <v>323110</v>
      </c>
      <c r="CN31" s="167">
        <v>816571</v>
      </c>
      <c r="CO31" s="167">
        <v>24153</v>
      </c>
      <c r="CP31" s="167">
        <v>12376</v>
      </c>
      <c r="CQ31" s="167">
        <v>0</v>
      </c>
      <c r="CR31" s="167">
        <v>463622</v>
      </c>
      <c r="CS31" s="167">
        <v>0</v>
      </c>
      <c r="CT31" s="167">
        <v>0</v>
      </c>
      <c r="CU31" s="167">
        <v>3909</v>
      </c>
      <c r="CV31" s="167">
        <v>18948</v>
      </c>
      <c r="CW31" s="167">
        <v>52685</v>
      </c>
      <c r="CX31" s="167">
        <v>13535</v>
      </c>
      <c r="CY31" s="167">
        <v>10467</v>
      </c>
      <c r="CZ31" s="167">
        <v>1390</v>
      </c>
      <c r="DA31" s="167">
        <v>0</v>
      </c>
      <c r="DB31" s="167">
        <v>2791</v>
      </c>
      <c r="DC31" s="167">
        <v>0</v>
      </c>
      <c r="DD31" s="167">
        <v>3500</v>
      </c>
      <c r="DE31" s="167">
        <v>0</v>
      </c>
      <c r="DF31" s="167">
        <v>0</v>
      </c>
      <c r="DG31" s="167">
        <v>0</v>
      </c>
      <c r="DH31" s="167">
        <v>0</v>
      </c>
      <c r="DI31" s="167">
        <v>16577</v>
      </c>
      <c r="DJ31" s="167">
        <v>623953</v>
      </c>
      <c r="DK31" s="167">
        <v>0</v>
      </c>
      <c r="DL31" s="167">
        <v>0</v>
      </c>
      <c r="DM31" s="167">
        <v>0</v>
      </c>
      <c r="DN31" s="167">
        <v>0</v>
      </c>
      <c r="DO31" s="167">
        <v>0</v>
      </c>
      <c r="DP31" s="167">
        <v>0</v>
      </c>
      <c r="DQ31" s="167">
        <v>0</v>
      </c>
      <c r="DR31" s="167">
        <v>0</v>
      </c>
      <c r="DS31" s="167">
        <v>0</v>
      </c>
      <c r="DT31" s="167">
        <v>0</v>
      </c>
      <c r="DU31" s="167">
        <v>0</v>
      </c>
      <c r="DV31" s="167">
        <v>0</v>
      </c>
      <c r="DW31" s="167">
        <v>0</v>
      </c>
      <c r="DX31" s="167">
        <v>0</v>
      </c>
      <c r="DY31" s="167">
        <v>0</v>
      </c>
      <c r="DZ31" s="167">
        <v>0</v>
      </c>
      <c r="EA31" s="167">
        <v>0</v>
      </c>
      <c r="EB31" s="167">
        <v>0</v>
      </c>
      <c r="EC31" s="167">
        <v>0</v>
      </c>
      <c r="ED31" s="167">
        <v>1440524</v>
      </c>
    </row>
    <row r="32" spans="1:134" ht="13.8" x14ac:dyDescent="0.25">
      <c r="A32" s="164" t="s">
        <v>172</v>
      </c>
      <c r="B32" s="164" t="s">
        <v>171</v>
      </c>
      <c r="C32" s="152">
        <v>45838</v>
      </c>
      <c r="D32" s="167">
        <v>6440</v>
      </c>
      <c r="E32" s="167">
        <v>4468</v>
      </c>
      <c r="F32" s="167">
        <v>0</v>
      </c>
      <c r="G32" s="167">
        <v>1000</v>
      </c>
      <c r="H32" s="167">
        <v>381</v>
      </c>
      <c r="I32" s="167">
        <v>163</v>
      </c>
      <c r="J32" s="167">
        <v>0</v>
      </c>
      <c r="K32" s="167">
        <v>0</v>
      </c>
      <c r="L32" s="167">
        <v>792</v>
      </c>
      <c r="M32" s="167">
        <v>4629</v>
      </c>
      <c r="N32" s="167">
        <v>8724</v>
      </c>
      <c r="O32" s="167">
        <v>0</v>
      </c>
      <c r="P32" s="167">
        <v>80594</v>
      </c>
      <c r="Q32" s="167">
        <v>0</v>
      </c>
      <c r="R32" s="167">
        <v>29277</v>
      </c>
      <c r="S32" s="167">
        <v>0</v>
      </c>
      <c r="T32" s="167">
        <v>0</v>
      </c>
      <c r="U32" s="167">
        <v>7440</v>
      </c>
      <c r="V32" s="167">
        <v>0</v>
      </c>
      <c r="W32" s="167">
        <v>0</v>
      </c>
      <c r="X32" s="167">
        <v>4458</v>
      </c>
      <c r="Y32" s="167">
        <v>15793</v>
      </c>
      <c r="Z32" s="167">
        <v>33123</v>
      </c>
      <c r="AA32" s="167">
        <v>726</v>
      </c>
      <c r="AB32" s="167">
        <v>0</v>
      </c>
      <c r="AC32" s="167">
        <v>198008</v>
      </c>
      <c r="AD32" s="167">
        <v>0</v>
      </c>
      <c r="AE32" s="167">
        <v>0</v>
      </c>
      <c r="AF32" s="167">
        <v>8248</v>
      </c>
      <c r="AG32" s="167">
        <v>0</v>
      </c>
      <c r="AH32" s="167">
        <v>756</v>
      </c>
      <c r="AI32" s="167">
        <v>288</v>
      </c>
      <c r="AJ32" s="167">
        <v>124</v>
      </c>
      <c r="AK32" s="167">
        <v>0</v>
      </c>
      <c r="AL32" s="167">
        <v>0</v>
      </c>
      <c r="AM32" s="167">
        <v>0</v>
      </c>
      <c r="AN32" s="167">
        <v>0</v>
      </c>
      <c r="AO32" s="167">
        <v>15792</v>
      </c>
      <c r="AP32" s="167">
        <v>0</v>
      </c>
      <c r="AQ32" s="167">
        <v>44744</v>
      </c>
      <c r="AR32" s="167">
        <v>0</v>
      </c>
      <c r="AS32" s="167">
        <v>0</v>
      </c>
      <c r="AT32" s="167">
        <v>0</v>
      </c>
      <c r="AU32" s="167">
        <v>0</v>
      </c>
      <c r="AV32" s="167">
        <v>0</v>
      </c>
      <c r="AW32" s="167">
        <v>0</v>
      </c>
      <c r="AX32" s="167">
        <v>69952</v>
      </c>
      <c r="AY32" s="167">
        <v>48434</v>
      </c>
      <c r="AZ32" s="167">
        <v>0</v>
      </c>
      <c r="BA32" s="167">
        <v>30717</v>
      </c>
      <c r="BB32" s="167">
        <v>27833</v>
      </c>
      <c r="BC32" s="167">
        <v>88304</v>
      </c>
      <c r="BD32" s="167">
        <v>1839</v>
      </c>
      <c r="BE32" s="167">
        <v>22572</v>
      </c>
      <c r="BF32" s="167">
        <v>0</v>
      </c>
      <c r="BG32" s="167">
        <v>219699</v>
      </c>
      <c r="BH32" s="167">
        <v>487659</v>
      </c>
      <c r="BI32" s="167">
        <v>0</v>
      </c>
      <c r="BJ32" s="167">
        <v>0</v>
      </c>
      <c r="BK32" s="167">
        <v>0</v>
      </c>
      <c r="BL32" s="167">
        <v>0</v>
      </c>
      <c r="BM32" s="167">
        <v>115649</v>
      </c>
      <c r="BN32" s="167">
        <v>0</v>
      </c>
      <c r="BO32" s="167">
        <v>0</v>
      </c>
      <c r="BP32" s="167">
        <v>94773</v>
      </c>
      <c r="BQ32" s="167">
        <v>19288</v>
      </c>
      <c r="BR32" s="167">
        <v>7348</v>
      </c>
      <c r="BS32" s="167">
        <v>3152</v>
      </c>
      <c r="BT32" s="167">
        <v>0</v>
      </c>
      <c r="BU32" s="167">
        <v>0</v>
      </c>
      <c r="BV32" s="167">
        <v>0</v>
      </c>
      <c r="BW32" s="167">
        <v>3177</v>
      </c>
      <c r="BX32" s="167">
        <v>6784</v>
      </c>
      <c r="BY32" s="167">
        <v>0</v>
      </c>
      <c r="BZ32" s="167">
        <v>0</v>
      </c>
      <c r="CA32" s="167">
        <v>15898</v>
      </c>
      <c r="CB32" s="167">
        <v>0</v>
      </c>
      <c r="CC32" s="167">
        <v>0</v>
      </c>
      <c r="CD32" s="167">
        <v>19476</v>
      </c>
      <c r="CE32" s="167">
        <v>20376</v>
      </c>
      <c r="CF32" s="167">
        <v>0</v>
      </c>
      <c r="CG32" s="167">
        <v>0</v>
      </c>
      <c r="CH32" s="167">
        <v>0</v>
      </c>
      <c r="CI32" s="167">
        <v>0</v>
      </c>
      <c r="CJ32" s="167">
        <v>0</v>
      </c>
      <c r="CK32" s="167">
        <v>0</v>
      </c>
      <c r="CL32" s="167">
        <v>0</v>
      </c>
      <c r="CM32" s="167">
        <v>305921</v>
      </c>
      <c r="CN32" s="167">
        <v>793580</v>
      </c>
      <c r="CO32" s="167">
        <v>66524</v>
      </c>
      <c r="CP32" s="167">
        <v>19463</v>
      </c>
      <c r="CQ32" s="167">
        <v>0</v>
      </c>
      <c r="CR32" s="167">
        <v>362373</v>
      </c>
      <c r="CS32" s="167">
        <v>0</v>
      </c>
      <c r="CT32" s="167">
        <v>0</v>
      </c>
      <c r="CU32" s="167">
        <v>3689</v>
      </c>
      <c r="CV32" s="167">
        <v>21105</v>
      </c>
      <c r="CW32" s="167">
        <v>43371</v>
      </c>
      <c r="CX32" s="167">
        <v>16524</v>
      </c>
      <c r="CY32" s="167">
        <v>7088</v>
      </c>
      <c r="CZ32" s="167">
        <v>2017</v>
      </c>
      <c r="DA32" s="167">
        <v>0</v>
      </c>
      <c r="DB32" s="167">
        <v>5005</v>
      </c>
      <c r="DC32" s="167">
        <v>0</v>
      </c>
      <c r="DD32" s="167">
        <v>3350</v>
      </c>
      <c r="DE32" s="167">
        <v>0</v>
      </c>
      <c r="DF32" s="167">
        <v>0</v>
      </c>
      <c r="DG32" s="167">
        <v>0</v>
      </c>
      <c r="DH32" s="167">
        <v>0</v>
      </c>
      <c r="DI32" s="167">
        <v>13291</v>
      </c>
      <c r="DJ32" s="167">
        <v>563800</v>
      </c>
      <c r="DK32" s="167">
        <v>0</v>
      </c>
      <c r="DL32" s="167">
        <v>0</v>
      </c>
      <c r="DM32" s="167">
        <v>0</v>
      </c>
      <c r="DN32" s="167">
        <v>0</v>
      </c>
      <c r="DO32" s="167">
        <v>0</v>
      </c>
      <c r="DP32" s="167">
        <v>0</v>
      </c>
      <c r="DQ32" s="167">
        <v>0</v>
      </c>
      <c r="DR32" s="167">
        <v>0</v>
      </c>
      <c r="DS32" s="167">
        <v>0</v>
      </c>
      <c r="DT32" s="167">
        <v>0</v>
      </c>
      <c r="DU32" s="167">
        <v>0</v>
      </c>
      <c r="DV32" s="167">
        <v>0</v>
      </c>
      <c r="DW32" s="167">
        <v>0</v>
      </c>
      <c r="DX32" s="167">
        <v>0</v>
      </c>
      <c r="DY32" s="167">
        <v>0</v>
      </c>
      <c r="DZ32" s="167">
        <v>0</v>
      </c>
      <c r="EA32" s="167">
        <v>0</v>
      </c>
      <c r="EB32" s="167">
        <v>0</v>
      </c>
      <c r="EC32" s="167">
        <v>0</v>
      </c>
      <c r="ED32" s="167">
        <v>1357380</v>
      </c>
    </row>
    <row r="33" spans="1:134" ht="13.8" x14ac:dyDescent="0.25">
      <c r="A33" s="164" t="s">
        <v>173</v>
      </c>
      <c r="B33" s="164" t="s">
        <v>171</v>
      </c>
      <c r="C33" s="152">
        <v>45838</v>
      </c>
      <c r="D33" s="167">
        <v>6352</v>
      </c>
      <c r="E33" s="167">
        <v>4270</v>
      </c>
      <c r="F33" s="167">
        <v>0</v>
      </c>
      <c r="G33" s="167">
        <v>1044</v>
      </c>
      <c r="H33" s="167">
        <v>1278</v>
      </c>
      <c r="I33" s="167">
        <v>182</v>
      </c>
      <c r="J33" s="167">
        <v>0</v>
      </c>
      <c r="K33" s="167">
        <v>0</v>
      </c>
      <c r="L33" s="167">
        <v>701</v>
      </c>
      <c r="M33" s="167">
        <v>3028</v>
      </c>
      <c r="N33" s="167">
        <v>1297</v>
      </c>
      <c r="O33" s="167">
        <v>0</v>
      </c>
      <c r="P33" s="167">
        <v>76102</v>
      </c>
      <c r="Q33" s="167">
        <v>0</v>
      </c>
      <c r="R33" s="167">
        <v>80660</v>
      </c>
      <c r="S33" s="167">
        <v>0</v>
      </c>
      <c r="T33" s="167">
        <v>0</v>
      </c>
      <c r="U33" s="167">
        <v>7440</v>
      </c>
      <c r="V33" s="167">
        <v>0</v>
      </c>
      <c r="W33" s="167">
        <v>0</v>
      </c>
      <c r="X33" s="167">
        <v>4287</v>
      </c>
      <c r="Y33" s="167">
        <v>16663</v>
      </c>
      <c r="Z33" s="167">
        <v>32650</v>
      </c>
      <c r="AA33" s="167">
        <v>488</v>
      </c>
      <c r="AB33" s="167">
        <v>0</v>
      </c>
      <c r="AC33" s="167">
        <v>236442</v>
      </c>
      <c r="AD33" s="167">
        <v>0</v>
      </c>
      <c r="AE33" s="167">
        <v>0</v>
      </c>
      <c r="AF33" s="167">
        <v>8135</v>
      </c>
      <c r="AG33" s="167">
        <v>0</v>
      </c>
      <c r="AH33" s="167">
        <v>800</v>
      </c>
      <c r="AI33" s="167">
        <v>979</v>
      </c>
      <c r="AJ33" s="167">
        <v>139</v>
      </c>
      <c r="AK33" s="167">
        <v>0</v>
      </c>
      <c r="AL33" s="167">
        <v>0</v>
      </c>
      <c r="AM33" s="167">
        <v>0</v>
      </c>
      <c r="AN33" s="167">
        <v>0</v>
      </c>
      <c r="AO33" s="167">
        <v>13017</v>
      </c>
      <c r="AP33" s="167">
        <v>0</v>
      </c>
      <c r="AQ33" s="167">
        <v>47415</v>
      </c>
      <c r="AR33" s="167">
        <v>0</v>
      </c>
      <c r="AS33" s="167">
        <v>0</v>
      </c>
      <c r="AT33" s="167">
        <v>0</v>
      </c>
      <c r="AU33" s="167">
        <v>0</v>
      </c>
      <c r="AV33" s="167">
        <v>0</v>
      </c>
      <c r="AW33" s="167">
        <v>0</v>
      </c>
      <c r="AX33" s="167">
        <v>70485</v>
      </c>
      <c r="AY33" s="167">
        <v>44524</v>
      </c>
      <c r="AZ33" s="167">
        <v>0</v>
      </c>
      <c r="BA33" s="167">
        <v>8327</v>
      </c>
      <c r="BB33" s="167">
        <v>6773</v>
      </c>
      <c r="BC33" s="167">
        <v>89000</v>
      </c>
      <c r="BD33" s="167">
        <v>1770</v>
      </c>
      <c r="BE33" s="167">
        <v>31772</v>
      </c>
      <c r="BF33" s="167">
        <v>0</v>
      </c>
      <c r="BG33" s="167">
        <v>182166</v>
      </c>
      <c r="BH33" s="167">
        <v>489093</v>
      </c>
      <c r="BI33" s="167">
        <v>0</v>
      </c>
      <c r="BJ33" s="167">
        <v>0</v>
      </c>
      <c r="BK33" s="167">
        <v>0</v>
      </c>
      <c r="BL33" s="167">
        <v>0</v>
      </c>
      <c r="BM33" s="167">
        <v>126940</v>
      </c>
      <c r="BN33" s="167">
        <v>0</v>
      </c>
      <c r="BO33" s="167">
        <v>0</v>
      </c>
      <c r="BP33" s="167">
        <v>75806</v>
      </c>
      <c r="BQ33" s="167">
        <v>19934</v>
      </c>
      <c r="BR33" s="167">
        <v>24391</v>
      </c>
      <c r="BS33" s="167">
        <v>3472</v>
      </c>
      <c r="BT33" s="167">
        <v>0</v>
      </c>
      <c r="BU33" s="167">
        <v>0</v>
      </c>
      <c r="BV33" s="167">
        <v>0</v>
      </c>
      <c r="BW33" s="167">
        <v>1012</v>
      </c>
      <c r="BX33" s="167">
        <v>1688</v>
      </c>
      <c r="BY33" s="167">
        <v>0</v>
      </c>
      <c r="BZ33" s="167">
        <v>0</v>
      </c>
      <c r="CA33" s="167">
        <v>15127</v>
      </c>
      <c r="CB33" s="167">
        <v>0</v>
      </c>
      <c r="CC33" s="167">
        <v>0</v>
      </c>
      <c r="CD33" s="167">
        <v>49005</v>
      </c>
      <c r="CE33" s="167">
        <v>8219</v>
      </c>
      <c r="CF33" s="167">
        <v>0</v>
      </c>
      <c r="CG33" s="167">
        <v>0</v>
      </c>
      <c r="CH33" s="167">
        <v>0</v>
      </c>
      <c r="CI33" s="167">
        <v>0</v>
      </c>
      <c r="CJ33" s="167">
        <v>0</v>
      </c>
      <c r="CK33" s="167">
        <v>0</v>
      </c>
      <c r="CL33" s="167">
        <v>0</v>
      </c>
      <c r="CM33" s="167">
        <v>325594</v>
      </c>
      <c r="CN33" s="167">
        <v>814687</v>
      </c>
      <c r="CO33" s="167">
        <v>21742</v>
      </c>
      <c r="CP33" s="167">
        <v>18617</v>
      </c>
      <c r="CQ33" s="167">
        <v>0</v>
      </c>
      <c r="CR33" s="167">
        <v>367736</v>
      </c>
      <c r="CS33" s="167">
        <v>0</v>
      </c>
      <c r="CT33" s="167">
        <v>0</v>
      </c>
      <c r="CU33" s="167">
        <v>3639</v>
      </c>
      <c r="CV33" s="167">
        <v>20688</v>
      </c>
      <c r="CW33" s="167">
        <v>42516</v>
      </c>
      <c r="CX33" s="167">
        <v>52021</v>
      </c>
      <c r="CY33" s="167">
        <v>7404</v>
      </c>
      <c r="CZ33" s="167">
        <v>473</v>
      </c>
      <c r="DA33" s="167">
        <v>0</v>
      </c>
      <c r="DB33" s="167">
        <v>4156</v>
      </c>
      <c r="DC33" s="167">
        <v>0</v>
      </c>
      <c r="DD33" s="167">
        <v>6840</v>
      </c>
      <c r="DE33" s="167">
        <v>0</v>
      </c>
      <c r="DF33" s="167">
        <v>0</v>
      </c>
      <c r="DG33" s="167">
        <v>0</v>
      </c>
      <c r="DH33" s="167">
        <v>0</v>
      </c>
      <c r="DI33" s="167">
        <v>12134</v>
      </c>
      <c r="DJ33" s="167">
        <v>557966</v>
      </c>
      <c r="DK33" s="167">
        <v>0</v>
      </c>
      <c r="DL33" s="167">
        <v>0</v>
      </c>
      <c r="DM33" s="167">
        <v>0</v>
      </c>
      <c r="DN33" s="167">
        <v>0</v>
      </c>
      <c r="DO33" s="167">
        <v>0</v>
      </c>
      <c r="DP33" s="167">
        <v>0</v>
      </c>
      <c r="DQ33" s="167">
        <v>0</v>
      </c>
      <c r="DR33" s="167">
        <v>0</v>
      </c>
      <c r="DS33" s="167">
        <v>0</v>
      </c>
      <c r="DT33" s="167">
        <v>0</v>
      </c>
      <c r="DU33" s="167">
        <v>0</v>
      </c>
      <c r="DV33" s="167">
        <v>0</v>
      </c>
      <c r="DW33" s="167">
        <v>0</v>
      </c>
      <c r="DX33" s="167">
        <v>0</v>
      </c>
      <c r="DY33" s="167">
        <v>0</v>
      </c>
      <c r="DZ33" s="167">
        <v>0</v>
      </c>
      <c r="EA33" s="167">
        <v>0</v>
      </c>
      <c r="EB33" s="167">
        <v>0</v>
      </c>
      <c r="EC33" s="167">
        <v>0</v>
      </c>
      <c r="ED33" s="167">
        <v>1372653</v>
      </c>
    </row>
    <row r="34" spans="1:134" ht="13.8" x14ac:dyDescent="0.25">
      <c r="A34" s="164" t="s">
        <v>174</v>
      </c>
      <c r="B34" s="164" t="s">
        <v>171</v>
      </c>
      <c r="C34" s="152">
        <v>45838</v>
      </c>
      <c r="D34" s="167">
        <v>5909</v>
      </c>
      <c r="E34" s="167">
        <v>3972</v>
      </c>
      <c r="F34" s="167">
        <v>0</v>
      </c>
      <c r="G34" s="167">
        <v>932</v>
      </c>
      <c r="H34" s="167">
        <v>290</v>
      </c>
      <c r="I34" s="167">
        <v>139</v>
      </c>
      <c r="J34" s="167">
        <v>0</v>
      </c>
      <c r="K34" s="167">
        <v>0</v>
      </c>
      <c r="L34" s="167">
        <v>654</v>
      </c>
      <c r="M34" s="167">
        <v>1982</v>
      </c>
      <c r="N34" s="167">
        <v>3735</v>
      </c>
      <c r="O34" s="167">
        <v>0</v>
      </c>
      <c r="P34" s="167">
        <v>71356</v>
      </c>
      <c r="Q34" s="167">
        <v>0</v>
      </c>
      <c r="R34" s="167">
        <v>70467</v>
      </c>
      <c r="S34" s="167">
        <v>0</v>
      </c>
      <c r="T34" s="167">
        <v>0</v>
      </c>
      <c r="U34" s="167">
        <v>7520</v>
      </c>
      <c r="V34" s="167">
        <v>0</v>
      </c>
      <c r="W34" s="167">
        <v>0</v>
      </c>
      <c r="X34" s="167">
        <v>4005</v>
      </c>
      <c r="Y34" s="167">
        <v>13813</v>
      </c>
      <c r="Z34" s="167">
        <v>17769</v>
      </c>
      <c r="AA34" s="167">
        <v>458</v>
      </c>
      <c r="AB34" s="167">
        <v>0</v>
      </c>
      <c r="AC34" s="167">
        <v>203001</v>
      </c>
      <c r="AD34" s="167">
        <v>0</v>
      </c>
      <c r="AE34" s="167">
        <v>0</v>
      </c>
      <c r="AF34" s="167">
        <v>7568</v>
      </c>
      <c r="AG34" s="167">
        <v>0</v>
      </c>
      <c r="AH34" s="167">
        <v>714</v>
      </c>
      <c r="AI34" s="167">
        <v>222</v>
      </c>
      <c r="AJ34" s="167">
        <v>106</v>
      </c>
      <c r="AK34" s="167">
        <v>0</v>
      </c>
      <c r="AL34" s="167">
        <v>0</v>
      </c>
      <c r="AM34" s="167">
        <v>0</v>
      </c>
      <c r="AN34" s="167">
        <v>0</v>
      </c>
      <c r="AO34" s="167">
        <v>14958</v>
      </c>
      <c r="AP34" s="167">
        <v>0</v>
      </c>
      <c r="AQ34" s="167">
        <v>46009</v>
      </c>
      <c r="AR34" s="167">
        <v>0</v>
      </c>
      <c r="AS34" s="167">
        <v>0</v>
      </c>
      <c r="AT34" s="167">
        <v>0</v>
      </c>
      <c r="AU34" s="167">
        <v>0</v>
      </c>
      <c r="AV34" s="167">
        <v>0</v>
      </c>
      <c r="AW34" s="167">
        <v>0</v>
      </c>
      <c r="AX34" s="167">
        <v>69577</v>
      </c>
      <c r="AY34" s="167">
        <v>26007</v>
      </c>
      <c r="AZ34" s="167">
        <v>0</v>
      </c>
      <c r="BA34" s="167">
        <v>10428</v>
      </c>
      <c r="BB34" s="167">
        <v>7095</v>
      </c>
      <c r="BC34" s="167">
        <v>80073</v>
      </c>
      <c r="BD34" s="167">
        <v>1651</v>
      </c>
      <c r="BE34" s="167">
        <v>34639</v>
      </c>
      <c r="BF34" s="167">
        <v>1907</v>
      </c>
      <c r="BG34" s="167">
        <v>161800</v>
      </c>
      <c r="BH34" s="167">
        <v>434378</v>
      </c>
      <c r="BI34" s="167">
        <v>0</v>
      </c>
      <c r="BJ34" s="167">
        <v>0</v>
      </c>
      <c r="BK34" s="167">
        <v>0</v>
      </c>
      <c r="BL34" s="167">
        <v>0</v>
      </c>
      <c r="BM34" s="167">
        <v>112363</v>
      </c>
      <c r="BN34" s="167">
        <v>0</v>
      </c>
      <c r="BO34" s="167">
        <v>0</v>
      </c>
      <c r="BP34" s="167">
        <v>62871</v>
      </c>
      <c r="BQ34" s="167">
        <v>16524</v>
      </c>
      <c r="BR34" s="167">
        <v>5148</v>
      </c>
      <c r="BS34" s="167">
        <v>2461</v>
      </c>
      <c r="BT34" s="167">
        <v>0</v>
      </c>
      <c r="BU34" s="167">
        <v>0</v>
      </c>
      <c r="BV34" s="167">
        <v>0</v>
      </c>
      <c r="BW34" s="167">
        <v>916</v>
      </c>
      <c r="BX34" s="167">
        <v>2049</v>
      </c>
      <c r="BY34" s="167">
        <v>0</v>
      </c>
      <c r="BZ34" s="167">
        <v>0</v>
      </c>
      <c r="CA34" s="167">
        <v>16334</v>
      </c>
      <c r="CB34" s="167">
        <v>0</v>
      </c>
      <c r="CC34" s="167">
        <v>0</v>
      </c>
      <c r="CD34" s="167">
        <v>37671</v>
      </c>
      <c r="CE34" s="167">
        <v>12566</v>
      </c>
      <c r="CF34" s="167">
        <v>0</v>
      </c>
      <c r="CG34" s="167">
        <v>0</v>
      </c>
      <c r="CH34" s="167">
        <v>0</v>
      </c>
      <c r="CI34" s="167">
        <v>0</v>
      </c>
      <c r="CJ34" s="167">
        <v>0</v>
      </c>
      <c r="CK34" s="167">
        <v>0</v>
      </c>
      <c r="CL34" s="167">
        <v>0</v>
      </c>
      <c r="CM34" s="167">
        <v>268903</v>
      </c>
      <c r="CN34" s="167">
        <v>703281</v>
      </c>
      <c r="CO34" s="167">
        <v>27213</v>
      </c>
      <c r="CP34" s="167">
        <v>55756</v>
      </c>
      <c r="CQ34" s="167">
        <v>0</v>
      </c>
      <c r="CR34" s="167">
        <v>335639</v>
      </c>
      <c r="CS34" s="167">
        <v>0</v>
      </c>
      <c r="CT34" s="167">
        <v>0</v>
      </c>
      <c r="CU34" s="167">
        <v>3385</v>
      </c>
      <c r="CV34" s="167">
        <v>19842</v>
      </c>
      <c r="CW34" s="167">
        <v>41664</v>
      </c>
      <c r="CX34" s="167">
        <v>12981</v>
      </c>
      <c r="CY34" s="167">
        <v>6204</v>
      </c>
      <c r="CZ34" s="167">
        <v>2039</v>
      </c>
      <c r="DA34" s="167">
        <v>0</v>
      </c>
      <c r="DB34" s="167">
        <v>4590</v>
      </c>
      <c r="DC34" s="167">
        <v>0</v>
      </c>
      <c r="DD34" s="167">
        <v>2843</v>
      </c>
      <c r="DE34" s="167">
        <v>0</v>
      </c>
      <c r="DF34" s="167">
        <v>0</v>
      </c>
      <c r="DG34" s="167">
        <v>0</v>
      </c>
      <c r="DH34" s="167">
        <v>0</v>
      </c>
      <c r="DI34" s="167">
        <v>14948</v>
      </c>
      <c r="DJ34" s="167">
        <v>527104</v>
      </c>
      <c r="DK34" s="167">
        <v>0</v>
      </c>
      <c r="DL34" s="167">
        <v>0</v>
      </c>
      <c r="DM34" s="167">
        <v>0</v>
      </c>
      <c r="DN34" s="167">
        <v>0</v>
      </c>
      <c r="DO34" s="167">
        <v>0</v>
      </c>
      <c r="DP34" s="167">
        <v>0</v>
      </c>
      <c r="DQ34" s="167">
        <v>0</v>
      </c>
      <c r="DR34" s="167">
        <v>0</v>
      </c>
      <c r="DS34" s="167">
        <v>0</v>
      </c>
      <c r="DT34" s="167">
        <v>0</v>
      </c>
      <c r="DU34" s="167">
        <v>0</v>
      </c>
      <c r="DV34" s="167">
        <v>0</v>
      </c>
      <c r="DW34" s="167">
        <v>0</v>
      </c>
      <c r="DX34" s="167">
        <v>0</v>
      </c>
      <c r="DY34" s="167">
        <v>0</v>
      </c>
      <c r="DZ34" s="167">
        <v>0</v>
      </c>
      <c r="EA34" s="167">
        <v>0</v>
      </c>
      <c r="EB34" s="167">
        <v>0</v>
      </c>
      <c r="EC34" s="167">
        <v>0</v>
      </c>
      <c r="ED34" s="167">
        <v>1230385</v>
      </c>
    </row>
    <row r="35" spans="1:134" ht="13.8" x14ac:dyDescent="0.25">
      <c r="A35" s="164" t="s">
        <v>175</v>
      </c>
      <c r="B35" s="164" t="s">
        <v>171</v>
      </c>
      <c r="C35" s="152">
        <v>45838</v>
      </c>
      <c r="D35" s="167">
        <v>5596</v>
      </c>
      <c r="E35" s="167">
        <v>3762</v>
      </c>
      <c r="F35" s="167">
        <v>0</v>
      </c>
      <c r="G35" s="167">
        <v>912</v>
      </c>
      <c r="H35" s="167">
        <v>61</v>
      </c>
      <c r="I35" s="167">
        <v>159</v>
      </c>
      <c r="J35" s="167">
        <v>0</v>
      </c>
      <c r="K35" s="167">
        <v>0</v>
      </c>
      <c r="L35" s="167">
        <v>621</v>
      </c>
      <c r="M35" s="167">
        <v>2244</v>
      </c>
      <c r="N35" s="167">
        <v>5491</v>
      </c>
      <c r="O35" s="167">
        <v>0</v>
      </c>
      <c r="P35" s="167">
        <v>68277</v>
      </c>
      <c r="Q35" s="167">
        <v>0</v>
      </c>
      <c r="R35" s="167">
        <v>74016</v>
      </c>
      <c r="S35" s="167">
        <v>0</v>
      </c>
      <c r="T35" s="167">
        <v>0</v>
      </c>
      <c r="U35" s="167">
        <v>7440</v>
      </c>
      <c r="V35" s="167">
        <v>0</v>
      </c>
      <c r="W35" s="167">
        <v>0</v>
      </c>
      <c r="X35" s="167">
        <v>3829</v>
      </c>
      <c r="Y35" s="167">
        <v>15387</v>
      </c>
      <c r="Z35" s="167">
        <v>2760</v>
      </c>
      <c r="AA35" s="167">
        <v>493</v>
      </c>
      <c r="AB35" s="167">
        <v>0</v>
      </c>
      <c r="AC35" s="167">
        <v>191048</v>
      </c>
      <c r="AD35" s="167">
        <v>0</v>
      </c>
      <c r="AE35" s="167">
        <v>0</v>
      </c>
      <c r="AF35" s="167">
        <v>7167</v>
      </c>
      <c r="AG35" s="167">
        <v>0</v>
      </c>
      <c r="AH35" s="167">
        <v>699</v>
      </c>
      <c r="AI35" s="167">
        <v>47</v>
      </c>
      <c r="AJ35" s="167">
        <v>122</v>
      </c>
      <c r="AK35" s="167">
        <v>0</v>
      </c>
      <c r="AL35" s="167">
        <v>0</v>
      </c>
      <c r="AM35" s="167">
        <v>0</v>
      </c>
      <c r="AN35" s="167">
        <v>0</v>
      </c>
      <c r="AO35" s="167">
        <v>12366</v>
      </c>
      <c r="AP35" s="167">
        <v>0</v>
      </c>
      <c r="AQ35" s="167">
        <v>50106</v>
      </c>
      <c r="AR35" s="167">
        <v>0</v>
      </c>
      <c r="AS35" s="167">
        <v>0</v>
      </c>
      <c r="AT35" s="167">
        <v>0</v>
      </c>
      <c r="AU35" s="167">
        <v>0</v>
      </c>
      <c r="AV35" s="167">
        <v>0</v>
      </c>
      <c r="AW35" s="167">
        <v>0</v>
      </c>
      <c r="AX35" s="167">
        <v>70507</v>
      </c>
      <c r="AY35" s="167">
        <v>28013</v>
      </c>
      <c r="AZ35" s="167">
        <v>0</v>
      </c>
      <c r="BA35" s="167">
        <v>11161</v>
      </c>
      <c r="BB35" s="167">
        <v>7095</v>
      </c>
      <c r="BC35" s="167">
        <v>76038</v>
      </c>
      <c r="BD35" s="167">
        <v>1546</v>
      </c>
      <c r="BE35" s="167">
        <v>34596</v>
      </c>
      <c r="BF35" s="167">
        <v>16185</v>
      </c>
      <c r="BG35" s="167">
        <v>174634</v>
      </c>
      <c r="BH35" s="167">
        <v>436189</v>
      </c>
      <c r="BI35" s="167">
        <v>0</v>
      </c>
      <c r="BJ35" s="167">
        <v>0</v>
      </c>
      <c r="BK35" s="167">
        <v>0</v>
      </c>
      <c r="BL35" s="167">
        <v>0</v>
      </c>
      <c r="BM35" s="167">
        <v>119972</v>
      </c>
      <c r="BN35" s="167">
        <v>0</v>
      </c>
      <c r="BO35" s="167">
        <v>0</v>
      </c>
      <c r="BP35" s="167">
        <v>84158</v>
      </c>
      <c r="BQ35" s="167">
        <v>19902</v>
      </c>
      <c r="BR35" s="167">
        <v>1338</v>
      </c>
      <c r="BS35" s="167">
        <v>3477</v>
      </c>
      <c r="BT35" s="167">
        <v>0</v>
      </c>
      <c r="BU35" s="167">
        <v>0</v>
      </c>
      <c r="BV35" s="167">
        <v>0</v>
      </c>
      <c r="BW35" s="167">
        <v>1997</v>
      </c>
      <c r="BX35" s="167">
        <v>1627</v>
      </c>
      <c r="BY35" s="167">
        <v>0</v>
      </c>
      <c r="BZ35" s="167">
        <v>0</v>
      </c>
      <c r="CA35" s="167">
        <v>18404</v>
      </c>
      <c r="CB35" s="167">
        <v>0</v>
      </c>
      <c r="CC35" s="167">
        <v>0</v>
      </c>
      <c r="CD35" s="167">
        <v>42175</v>
      </c>
      <c r="CE35" s="167">
        <v>10561</v>
      </c>
      <c r="CF35" s="167">
        <v>0</v>
      </c>
      <c r="CG35" s="167">
        <v>0</v>
      </c>
      <c r="CH35" s="167">
        <v>0</v>
      </c>
      <c r="CI35" s="167">
        <v>0</v>
      </c>
      <c r="CJ35" s="167">
        <v>0</v>
      </c>
      <c r="CK35" s="167">
        <v>0</v>
      </c>
      <c r="CL35" s="167">
        <v>0</v>
      </c>
      <c r="CM35" s="167">
        <v>303611</v>
      </c>
      <c r="CN35" s="167">
        <v>739800</v>
      </c>
      <c r="CO35" s="167">
        <v>36980</v>
      </c>
      <c r="CP35" s="167">
        <v>24890</v>
      </c>
      <c r="CQ35" s="167">
        <v>0</v>
      </c>
      <c r="CR35" s="167">
        <v>316375</v>
      </c>
      <c r="CS35" s="167">
        <v>0</v>
      </c>
      <c r="CT35" s="167">
        <v>0</v>
      </c>
      <c r="CU35" s="167">
        <v>3206</v>
      </c>
      <c r="CV35" s="167">
        <v>20244</v>
      </c>
      <c r="CW35" s="167">
        <v>39164</v>
      </c>
      <c r="CX35" s="167">
        <v>2632</v>
      </c>
      <c r="CY35" s="167">
        <v>6842</v>
      </c>
      <c r="CZ35" s="167">
        <v>851</v>
      </c>
      <c r="DA35" s="167">
        <v>0</v>
      </c>
      <c r="DB35" s="167">
        <v>2717</v>
      </c>
      <c r="DC35" s="167">
        <v>0</v>
      </c>
      <c r="DD35" s="167">
        <v>2449</v>
      </c>
      <c r="DE35" s="167">
        <v>0</v>
      </c>
      <c r="DF35" s="167">
        <v>0</v>
      </c>
      <c r="DG35" s="167">
        <v>0</v>
      </c>
      <c r="DH35" s="167">
        <v>0</v>
      </c>
      <c r="DI35" s="167">
        <v>15465</v>
      </c>
      <c r="DJ35" s="167">
        <v>471815</v>
      </c>
      <c r="DK35" s="167">
        <v>0</v>
      </c>
      <c r="DL35" s="167">
        <v>0</v>
      </c>
      <c r="DM35" s="167">
        <v>0</v>
      </c>
      <c r="DN35" s="167">
        <v>0</v>
      </c>
      <c r="DO35" s="167">
        <v>0</v>
      </c>
      <c r="DP35" s="167">
        <v>0</v>
      </c>
      <c r="DQ35" s="167">
        <v>0</v>
      </c>
      <c r="DR35" s="167">
        <v>0</v>
      </c>
      <c r="DS35" s="167">
        <v>0</v>
      </c>
      <c r="DT35" s="167">
        <v>0</v>
      </c>
      <c r="DU35" s="167">
        <v>0</v>
      </c>
      <c r="DV35" s="167">
        <v>0</v>
      </c>
      <c r="DW35" s="167">
        <v>0</v>
      </c>
      <c r="DX35" s="167">
        <v>0</v>
      </c>
      <c r="DY35" s="167">
        <v>0</v>
      </c>
      <c r="DZ35" s="167">
        <v>0</v>
      </c>
      <c r="EA35" s="167">
        <v>0</v>
      </c>
      <c r="EB35" s="167">
        <v>0</v>
      </c>
      <c r="EC35" s="167">
        <v>0</v>
      </c>
      <c r="ED35" s="167">
        <v>1211615</v>
      </c>
    </row>
    <row r="36" spans="1:134" ht="13.8" x14ac:dyDescent="0.25">
      <c r="A36" s="164" t="s">
        <v>176</v>
      </c>
      <c r="B36" s="164" t="s">
        <v>171</v>
      </c>
      <c r="C36" s="152">
        <v>45838</v>
      </c>
      <c r="D36" s="167">
        <v>6859</v>
      </c>
      <c r="E36" s="167">
        <v>4611</v>
      </c>
      <c r="F36" s="167">
        <v>0</v>
      </c>
      <c r="G36" s="167">
        <v>1089</v>
      </c>
      <c r="H36" s="167">
        <v>859</v>
      </c>
      <c r="I36" s="167">
        <v>248</v>
      </c>
      <c r="J36" s="167">
        <v>0</v>
      </c>
      <c r="K36" s="167">
        <v>0</v>
      </c>
      <c r="L36" s="167">
        <v>773</v>
      </c>
      <c r="M36" s="167">
        <v>4660</v>
      </c>
      <c r="N36" s="167">
        <v>6770</v>
      </c>
      <c r="O36" s="167">
        <v>0</v>
      </c>
      <c r="P36" s="167">
        <v>81799</v>
      </c>
      <c r="Q36" s="167">
        <v>0</v>
      </c>
      <c r="R36" s="167">
        <v>85749</v>
      </c>
      <c r="S36" s="167">
        <v>0</v>
      </c>
      <c r="T36" s="167">
        <v>0</v>
      </c>
      <c r="U36" s="167">
        <v>6800</v>
      </c>
      <c r="V36" s="167">
        <v>0</v>
      </c>
      <c r="W36" s="167">
        <v>0</v>
      </c>
      <c r="X36" s="167">
        <v>4612</v>
      </c>
      <c r="Y36" s="167">
        <v>20778</v>
      </c>
      <c r="Z36" s="167">
        <v>19995</v>
      </c>
      <c r="AA36" s="167">
        <v>535</v>
      </c>
      <c r="AB36" s="167">
        <v>0</v>
      </c>
      <c r="AC36" s="167">
        <v>246137</v>
      </c>
      <c r="AD36" s="167">
        <v>0</v>
      </c>
      <c r="AE36" s="167">
        <v>0</v>
      </c>
      <c r="AF36" s="167">
        <v>8785</v>
      </c>
      <c r="AG36" s="167">
        <v>0</v>
      </c>
      <c r="AH36" s="167">
        <v>834</v>
      </c>
      <c r="AI36" s="167">
        <v>658</v>
      </c>
      <c r="AJ36" s="167">
        <v>190</v>
      </c>
      <c r="AK36" s="167">
        <v>0</v>
      </c>
      <c r="AL36" s="167">
        <v>0</v>
      </c>
      <c r="AM36" s="167">
        <v>0</v>
      </c>
      <c r="AN36" s="167">
        <v>0</v>
      </c>
      <c r="AO36" s="167">
        <v>11913</v>
      </c>
      <c r="AP36" s="167">
        <v>0</v>
      </c>
      <c r="AQ36" s="167">
        <v>53369</v>
      </c>
      <c r="AR36" s="167">
        <v>0</v>
      </c>
      <c r="AS36" s="167">
        <v>0</v>
      </c>
      <c r="AT36" s="167">
        <v>0</v>
      </c>
      <c r="AU36" s="167">
        <v>0</v>
      </c>
      <c r="AV36" s="167">
        <v>0</v>
      </c>
      <c r="AW36" s="167">
        <v>0</v>
      </c>
      <c r="AX36" s="167">
        <v>75749</v>
      </c>
      <c r="AY36" s="167">
        <v>45319</v>
      </c>
      <c r="AZ36" s="167">
        <v>0</v>
      </c>
      <c r="BA36" s="167">
        <v>9544</v>
      </c>
      <c r="BB36" s="167">
        <v>6880</v>
      </c>
      <c r="BC36" s="167">
        <v>96551</v>
      </c>
      <c r="BD36" s="167">
        <v>1901</v>
      </c>
      <c r="BE36" s="167">
        <v>37025</v>
      </c>
      <c r="BF36" s="167">
        <v>0</v>
      </c>
      <c r="BG36" s="167">
        <v>197220</v>
      </c>
      <c r="BH36" s="167">
        <v>519106</v>
      </c>
      <c r="BI36" s="167">
        <v>0</v>
      </c>
      <c r="BJ36" s="167">
        <v>0</v>
      </c>
      <c r="BK36" s="167">
        <v>0</v>
      </c>
      <c r="BL36" s="167">
        <v>0</v>
      </c>
      <c r="BM36" s="167">
        <v>130692</v>
      </c>
      <c r="BN36" s="167">
        <v>0</v>
      </c>
      <c r="BO36" s="167">
        <v>0</v>
      </c>
      <c r="BP36" s="167">
        <v>83235</v>
      </c>
      <c r="BQ36" s="167">
        <v>20301</v>
      </c>
      <c r="BR36" s="167">
        <v>16011</v>
      </c>
      <c r="BS36" s="167">
        <v>4632</v>
      </c>
      <c r="BT36" s="167">
        <v>0</v>
      </c>
      <c r="BU36" s="167">
        <v>0</v>
      </c>
      <c r="BV36" s="167">
        <v>0</v>
      </c>
      <c r="BW36" s="167">
        <v>995</v>
      </c>
      <c r="BX36" s="167">
        <v>458</v>
      </c>
      <c r="BY36" s="167">
        <v>0</v>
      </c>
      <c r="BZ36" s="167">
        <v>0</v>
      </c>
      <c r="CA36" s="167">
        <v>19516</v>
      </c>
      <c r="CB36" s="167">
        <v>0</v>
      </c>
      <c r="CC36" s="167">
        <v>0</v>
      </c>
      <c r="CD36" s="167">
        <v>59681</v>
      </c>
      <c r="CE36" s="167">
        <v>8791</v>
      </c>
      <c r="CF36" s="167">
        <v>0</v>
      </c>
      <c r="CG36" s="167">
        <v>0</v>
      </c>
      <c r="CH36" s="167">
        <v>0</v>
      </c>
      <c r="CI36" s="167">
        <v>0</v>
      </c>
      <c r="CJ36" s="167">
        <v>0</v>
      </c>
      <c r="CK36" s="167">
        <v>0</v>
      </c>
      <c r="CL36" s="167">
        <v>0</v>
      </c>
      <c r="CM36" s="167">
        <v>344312</v>
      </c>
      <c r="CN36" s="167">
        <v>863418</v>
      </c>
      <c r="CO36" s="167">
        <v>22293</v>
      </c>
      <c r="CP36" s="167">
        <v>12093</v>
      </c>
      <c r="CQ36" s="167">
        <v>0</v>
      </c>
      <c r="CR36" s="167">
        <v>448430</v>
      </c>
      <c r="CS36" s="167">
        <v>0</v>
      </c>
      <c r="CT36" s="167">
        <v>0</v>
      </c>
      <c r="CU36" s="167">
        <v>3930</v>
      </c>
      <c r="CV36" s="167">
        <v>16905</v>
      </c>
      <c r="CW36" s="167">
        <v>47794</v>
      </c>
      <c r="CX36" s="167">
        <v>37696</v>
      </c>
      <c r="CY36" s="167">
        <v>10906</v>
      </c>
      <c r="CZ36" s="167">
        <v>940</v>
      </c>
      <c r="DA36" s="167">
        <v>0</v>
      </c>
      <c r="DB36" s="167">
        <v>2408</v>
      </c>
      <c r="DC36" s="167">
        <v>0</v>
      </c>
      <c r="DD36" s="167">
        <v>3404</v>
      </c>
      <c r="DE36" s="167">
        <v>0</v>
      </c>
      <c r="DF36" s="167">
        <v>0</v>
      </c>
      <c r="DG36" s="167">
        <v>0</v>
      </c>
      <c r="DH36" s="167">
        <v>0</v>
      </c>
      <c r="DI36" s="167">
        <v>19431</v>
      </c>
      <c r="DJ36" s="167">
        <v>626230</v>
      </c>
      <c r="DK36" s="167">
        <v>0</v>
      </c>
      <c r="DL36" s="167">
        <v>0</v>
      </c>
      <c r="DM36" s="167">
        <v>0</v>
      </c>
      <c r="DN36" s="167">
        <v>0</v>
      </c>
      <c r="DO36" s="167">
        <v>0</v>
      </c>
      <c r="DP36" s="167">
        <v>0</v>
      </c>
      <c r="DQ36" s="167">
        <v>0</v>
      </c>
      <c r="DR36" s="167">
        <v>0</v>
      </c>
      <c r="DS36" s="167">
        <v>0</v>
      </c>
      <c r="DT36" s="167">
        <v>0</v>
      </c>
      <c r="DU36" s="167">
        <v>0</v>
      </c>
      <c r="DV36" s="167">
        <v>0</v>
      </c>
      <c r="DW36" s="167">
        <v>0</v>
      </c>
      <c r="DX36" s="167">
        <v>0</v>
      </c>
      <c r="DY36" s="167">
        <v>0</v>
      </c>
      <c r="DZ36" s="167">
        <v>0</v>
      </c>
      <c r="EA36" s="167">
        <v>0</v>
      </c>
      <c r="EB36" s="167">
        <v>0</v>
      </c>
      <c r="EC36" s="167">
        <v>0</v>
      </c>
      <c r="ED36" s="167">
        <v>1489648</v>
      </c>
    </row>
    <row r="37" spans="1:134" ht="13.8" x14ac:dyDescent="0.25">
      <c r="A37" s="164" t="s">
        <v>177</v>
      </c>
      <c r="B37" s="164" t="s">
        <v>171</v>
      </c>
      <c r="C37" s="152">
        <v>45838</v>
      </c>
      <c r="D37" s="167">
        <v>6331</v>
      </c>
      <c r="E37" s="167">
        <v>4256</v>
      </c>
      <c r="F37" s="167">
        <v>0</v>
      </c>
      <c r="G37" s="167">
        <v>1026</v>
      </c>
      <c r="H37" s="167">
        <v>571</v>
      </c>
      <c r="I37" s="167">
        <v>168</v>
      </c>
      <c r="J37" s="167">
        <v>0</v>
      </c>
      <c r="K37" s="167">
        <v>0</v>
      </c>
      <c r="L37" s="167">
        <v>708</v>
      </c>
      <c r="M37" s="167">
        <v>4566</v>
      </c>
      <c r="N37" s="167">
        <v>3304</v>
      </c>
      <c r="O37" s="167">
        <v>0</v>
      </c>
      <c r="P37" s="167">
        <v>76514</v>
      </c>
      <c r="Q37" s="167">
        <v>0</v>
      </c>
      <c r="R37" s="167">
        <v>80393</v>
      </c>
      <c r="S37" s="167">
        <v>0</v>
      </c>
      <c r="T37" s="167">
        <v>0</v>
      </c>
      <c r="U37" s="167">
        <v>7440</v>
      </c>
      <c r="V37" s="167">
        <v>0</v>
      </c>
      <c r="W37" s="167">
        <v>0</v>
      </c>
      <c r="X37" s="167">
        <v>4286</v>
      </c>
      <c r="Y37" s="167">
        <v>17122</v>
      </c>
      <c r="Z37" s="167">
        <v>10086</v>
      </c>
      <c r="AA37" s="167">
        <v>486</v>
      </c>
      <c r="AB37" s="167">
        <v>0</v>
      </c>
      <c r="AC37" s="167">
        <v>217257</v>
      </c>
      <c r="AD37" s="167">
        <v>0</v>
      </c>
      <c r="AE37" s="167">
        <v>0</v>
      </c>
      <c r="AF37" s="167">
        <v>8108</v>
      </c>
      <c r="AG37" s="167">
        <v>0</v>
      </c>
      <c r="AH37" s="167">
        <v>786</v>
      </c>
      <c r="AI37" s="167">
        <v>437</v>
      </c>
      <c r="AJ37" s="167">
        <v>129</v>
      </c>
      <c r="AK37" s="167">
        <v>0</v>
      </c>
      <c r="AL37" s="167">
        <v>0</v>
      </c>
      <c r="AM37" s="167">
        <v>0</v>
      </c>
      <c r="AN37" s="167">
        <v>0</v>
      </c>
      <c r="AO37" s="167">
        <v>11697</v>
      </c>
      <c r="AP37" s="167">
        <v>0</v>
      </c>
      <c r="AQ37" s="167">
        <v>51418</v>
      </c>
      <c r="AR37" s="167">
        <v>0</v>
      </c>
      <c r="AS37" s="167">
        <v>0</v>
      </c>
      <c r="AT37" s="167">
        <v>0</v>
      </c>
      <c r="AU37" s="167">
        <v>0</v>
      </c>
      <c r="AV37" s="167">
        <v>0</v>
      </c>
      <c r="AW37" s="167">
        <v>0</v>
      </c>
      <c r="AX37" s="167">
        <v>72575</v>
      </c>
      <c r="AY37" s="167">
        <v>22108</v>
      </c>
      <c r="AZ37" s="167">
        <v>0</v>
      </c>
      <c r="BA37" s="167">
        <v>11416</v>
      </c>
      <c r="BB37" s="167">
        <v>15351</v>
      </c>
      <c r="BC37" s="167">
        <v>89220</v>
      </c>
      <c r="BD37" s="167">
        <v>1768</v>
      </c>
      <c r="BE37" s="167">
        <v>34675</v>
      </c>
      <c r="BF37" s="167">
        <v>0</v>
      </c>
      <c r="BG37" s="167">
        <v>174538</v>
      </c>
      <c r="BH37" s="167">
        <v>464370</v>
      </c>
      <c r="BI37" s="167">
        <v>0</v>
      </c>
      <c r="BJ37" s="167">
        <v>0</v>
      </c>
      <c r="BK37" s="167">
        <v>0</v>
      </c>
      <c r="BL37" s="167">
        <v>0</v>
      </c>
      <c r="BM37" s="167">
        <v>127083</v>
      </c>
      <c r="BN37" s="167">
        <v>0</v>
      </c>
      <c r="BO37" s="167">
        <v>0</v>
      </c>
      <c r="BP37" s="167">
        <v>64260</v>
      </c>
      <c r="BQ37" s="167">
        <v>18552</v>
      </c>
      <c r="BR37" s="167">
        <v>10313</v>
      </c>
      <c r="BS37" s="167">
        <v>3039</v>
      </c>
      <c r="BT37" s="167">
        <v>0</v>
      </c>
      <c r="BU37" s="167">
        <v>0</v>
      </c>
      <c r="BV37" s="167">
        <v>0</v>
      </c>
      <c r="BW37" s="167">
        <v>1340</v>
      </c>
      <c r="BX37" s="167">
        <v>3092</v>
      </c>
      <c r="BY37" s="167">
        <v>0</v>
      </c>
      <c r="BZ37" s="167">
        <v>0</v>
      </c>
      <c r="CA37" s="167">
        <v>22994</v>
      </c>
      <c r="CB37" s="167">
        <v>0</v>
      </c>
      <c r="CC37" s="167">
        <v>0</v>
      </c>
      <c r="CD37" s="167">
        <v>40903</v>
      </c>
      <c r="CE37" s="167">
        <v>12225</v>
      </c>
      <c r="CF37" s="167">
        <v>0</v>
      </c>
      <c r="CG37" s="167">
        <v>0</v>
      </c>
      <c r="CH37" s="167">
        <v>0</v>
      </c>
      <c r="CI37" s="167">
        <v>0</v>
      </c>
      <c r="CJ37" s="167">
        <v>0</v>
      </c>
      <c r="CK37" s="167">
        <v>0</v>
      </c>
      <c r="CL37" s="167">
        <v>0</v>
      </c>
      <c r="CM37" s="167">
        <v>303801</v>
      </c>
      <c r="CN37" s="167">
        <v>768171</v>
      </c>
      <c r="CO37" s="167">
        <v>117190</v>
      </c>
      <c r="CP37" s="167">
        <v>3906</v>
      </c>
      <c r="CQ37" s="167">
        <v>0</v>
      </c>
      <c r="CR37" s="167">
        <v>359960</v>
      </c>
      <c r="CS37" s="167">
        <v>0</v>
      </c>
      <c r="CT37" s="167">
        <v>0</v>
      </c>
      <c r="CU37" s="167">
        <v>3627</v>
      </c>
      <c r="CV37" s="167">
        <v>17177</v>
      </c>
      <c r="CW37" s="167">
        <v>48660</v>
      </c>
      <c r="CX37" s="167">
        <v>27048</v>
      </c>
      <c r="CY37" s="167">
        <v>7971</v>
      </c>
      <c r="CZ37" s="167">
        <v>1729</v>
      </c>
      <c r="DA37" s="167">
        <v>0</v>
      </c>
      <c r="DB37" s="167">
        <v>3971</v>
      </c>
      <c r="DC37" s="167">
        <v>0</v>
      </c>
      <c r="DD37" s="167">
        <v>2382</v>
      </c>
      <c r="DE37" s="167">
        <v>0</v>
      </c>
      <c r="DF37" s="167">
        <v>0</v>
      </c>
      <c r="DG37" s="167">
        <v>0</v>
      </c>
      <c r="DH37" s="167">
        <v>0</v>
      </c>
      <c r="DI37" s="167">
        <v>14578</v>
      </c>
      <c r="DJ37" s="167">
        <v>608199</v>
      </c>
      <c r="DK37" s="167">
        <v>0</v>
      </c>
      <c r="DL37" s="167">
        <v>0</v>
      </c>
      <c r="DM37" s="167">
        <v>0</v>
      </c>
      <c r="DN37" s="167">
        <v>0</v>
      </c>
      <c r="DO37" s="167">
        <v>0</v>
      </c>
      <c r="DP37" s="167">
        <v>0</v>
      </c>
      <c r="DQ37" s="167">
        <v>0</v>
      </c>
      <c r="DR37" s="167">
        <v>0</v>
      </c>
      <c r="DS37" s="167">
        <v>0</v>
      </c>
      <c r="DT37" s="167">
        <v>0</v>
      </c>
      <c r="DU37" s="167">
        <v>0</v>
      </c>
      <c r="DV37" s="167">
        <v>0</v>
      </c>
      <c r="DW37" s="167">
        <v>0</v>
      </c>
      <c r="DX37" s="167">
        <v>0</v>
      </c>
      <c r="DY37" s="167">
        <v>0</v>
      </c>
      <c r="DZ37" s="167">
        <v>0</v>
      </c>
      <c r="EA37" s="167">
        <v>0</v>
      </c>
      <c r="EB37" s="167">
        <v>0</v>
      </c>
      <c r="EC37" s="167">
        <v>0</v>
      </c>
      <c r="ED37" s="167">
        <v>1376370</v>
      </c>
    </row>
    <row r="38" spans="1:134" ht="13.8" x14ac:dyDescent="0.25">
      <c r="A38" s="164" t="s">
        <v>178</v>
      </c>
      <c r="B38" s="164" t="s">
        <v>171</v>
      </c>
      <c r="C38" s="152">
        <v>45838</v>
      </c>
      <c r="D38" s="167">
        <v>6002</v>
      </c>
      <c r="E38" s="167">
        <v>4035</v>
      </c>
      <c r="F38" s="167">
        <v>0</v>
      </c>
      <c r="G38" s="167">
        <v>890</v>
      </c>
      <c r="H38" s="167">
        <v>711</v>
      </c>
      <c r="I38" s="167">
        <v>182</v>
      </c>
      <c r="J38" s="167">
        <v>0</v>
      </c>
      <c r="K38" s="167">
        <v>0</v>
      </c>
      <c r="L38" s="167">
        <v>664</v>
      </c>
      <c r="M38" s="167">
        <v>5561</v>
      </c>
      <c r="N38" s="167">
        <v>5054</v>
      </c>
      <c r="O38" s="167">
        <v>0</v>
      </c>
      <c r="P38" s="167">
        <v>74559</v>
      </c>
      <c r="Q38" s="167">
        <v>0</v>
      </c>
      <c r="R38" s="167">
        <v>44903</v>
      </c>
      <c r="S38" s="167">
        <v>0</v>
      </c>
      <c r="T38" s="167">
        <v>0</v>
      </c>
      <c r="U38" s="167">
        <v>6800</v>
      </c>
      <c r="V38" s="167">
        <v>0</v>
      </c>
      <c r="W38" s="167">
        <v>0</v>
      </c>
      <c r="X38" s="167">
        <v>4129</v>
      </c>
      <c r="Y38" s="167">
        <v>19634</v>
      </c>
      <c r="Z38" s="167">
        <v>27948</v>
      </c>
      <c r="AA38" s="167">
        <v>465</v>
      </c>
      <c r="AB38" s="167">
        <v>0</v>
      </c>
      <c r="AC38" s="167">
        <v>201537</v>
      </c>
      <c r="AD38" s="167">
        <v>0</v>
      </c>
      <c r="AE38" s="167">
        <v>0</v>
      </c>
      <c r="AF38" s="167">
        <v>7687</v>
      </c>
      <c r="AG38" s="167">
        <v>0</v>
      </c>
      <c r="AH38" s="167">
        <v>681</v>
      </c>
      <c r="AI38" s="167">
        <v>545</v>
      </c>
      <c r="AJ38" s="167">
        <v>140</v>
      </c>
      <c r="AK38" s="167">
        <v>0</v>
      </c>
      <c r="AL38" s="167">
        <v>0</v>
      </c>
      <c r="AM38" s="167">
        <v>0</v>
      </c>
      <c r="AN38" s="167">
        <v>0</v>
      </c>
      <c r="AO38" s="167">
        <v>12874</v>
      </c>
      <c r="AP38" s="167">
        <v>0</v>
      </c>
      <c r="AQ38" s="167">
        <v>30688</v>
      </c>
      <c r="AR38" s="167">
        <v>0</v>
      </c>
      <c r="AS38" s="167">
        <v>0</v>
      </c>
      <c r="AT38" s="167">
        <v>0</v>
      </c>
      <c r="AU38" s="167">
        <v>0</v>
      </c>
      <c r="AV38" s="167">
        <v>0</v>
      </c>
      <c r="AW38" s="167">
        <v>0</v>
      </c>
      <c r="AX38" s="167">
        <v>52615</v>
      </c>
      <c r="AY38" s="167">
        <v>55805</v>
      </c>
      <c r="AZ38" s="167">
        <v>0</v>
      </c>
      <c r="BA38" s="167">
        <v>9251</v>
      </c>
      <c r="BB38" s="167">
        <v>8923</v>
      </c>
      <c r="BC38" s="167">
        <v>88525</v>
      </c>
      <c r="BD38" s="167">
        <v>1716</v>
      </c>
      <c r="BE38" s="167">
        <v>18485</v>
      </c>
      <c r="BF38" s="167">
        <v>0</v>
      </c>
      <c r="BG38" s="167">
        <v>182705</v>
      </c>
      <c r="BH38" s="167">
        <v>436857</v>
      </c>
      <c r="BI38" s="167">
        <v>0</v>
      </c>
      <c r="BJ38" s="167">
        <v>0</v>
      </c>
      <c r="BK38" s="167">
        <v>0</v>
      </c>
      <c r="BL38" s="167">
        <v>0</v>
      </c>
      <c r="BM38" s="167">
        <v>45396</v>
      </c>
      <c r="BN38" s="167">
        <v>0</v>
      </c>
      <c r="BO38" s="167">
        <v>0</v>
      </c>
      <c r="BP38" s="167">
        <v>69208</v>
      </c>
      <c r="BQ38" s="167">
        <v>10158</v>
      </c>
      <c r="BR38" s="167">
        <v>8119</v>
      </c>
      <c r="BS38" s="167">
        <v>2083</v>
      </c>
      <c r="BT38" s="167">
        <v>0</v>
      </c>
      <c r="BU38" s="167">
        <v>0</v>
      </c>
      <c r="BV38" s="167">
        <v>0</v>
      </c>
      <c r="BW38" s="167">
        <v>1624</v>
      </c>
      <c r="BX38" s="167">
        <v>4529</v>
      </c>
      <c r="BY38" s="167">
        <v>0</v>
      </c>
      <c r="BZ38" s="167">
        <v>0</v>
      </c>
      <c r="CA38" s="167">
        <v>96618</v>
      </c>
      <c r="CB38" s="167">
        <v>0</v>
      </c>
      <c r="CC38" s="167">
        <v>0</v>
      </c>
      <c r="CD38" s="167">
        <v>48865</v>
      </c>
      <c r="CE38" s="167">
        <v>8289</v>
      </c>
      <c r="CF38" s="167">
        <v>0</v>
      </c>
      <c r="CG38" s="167">
        <v>0</v>
      </c>
      <c r="CH38" s="167">
        <v>0</v>
      </c>
      <c r="CI38" s="167">
        <v>0</v>
      </c>
      <c r="CJ38" s="167">
        <v>0</v>
      </c>
      <c r="CK38" s="167">
        <v>0</v>
      </c>
      <c r="CL38" s="167">
        <v>0</v>
      </c>
      <c r="CM38" s="167">
        <v>294889</v>
      </c>
      <c r="CN38" s="167">
        <v>731746</v>
      </c>
      <c r="CO38" s="167">
        <v>33398</v>
      </c>
      <c r="CP38" s="167">
        <v>24586</v>
      </c>
      <c r="CQ38" s="167">
        <v>0</v>
      </c>
      <c r="CR38" s="167">
        <v>432860</v>
      </c>
      <c r="CS38" s="167">
        <v>0</v>
      </c>
      <c r="CT38" s="167">
        <v>0</v>
      </c>
      <c r="CU38" s="167">
        <v>3438</v>
      </c>
      <c r="CV38" s="167">
        <v>21458</v>
      </c>
      <c r="CW38" s="167">
        <v>45714</v>
      </c>
      <c r="CX38" s="167">
        <v>36539</v>
      </c>
      <c r="CY38" s="167">
        <v>9373</v>
      </c>
      <c r="CZ38" s="167">
        <v>747</v>
      </c>
      <c r="DA38" s="167">
        <v>0</v>
      </c>
      <c r="DB38" s="167">
        <v>5108</v>
      </c>
      <c r="DC38" s="167">
        <v>0</v>
      </c>
      <c r="DD38" s="167">
        <v>3074</v>
      </c>
      <c r="DE38" s="167">
        <v>0</v>
      </c>
      <c r="DF38" s="167">
        <v>0</v>
      </c>
      <c r="DG38" s="167">
        <v>0</v>
      </c>
      <c r="DH38" s="167">
        <v>0</v>
      </c>
      <c r="DI38" s="167">
        <v>18634</v>
      </c>
      <c r="DJ38" s="167">
        <v>634929</v>
      </c>
      <c r="DK38" s="167">
        <v>0</v>
      </c>
      <c r="DL38" s="167">
        <v>0</v>
      </c>
      <c r="DM38" s="167">
        <v>0</v>
      </c>
      <c r="DN38" s="167">
        <v>0</v>
      </c>
      <c r="DO38" s="167">
        <v>0</v>
      </c>
      <c r="DP38" s="167">
        <v>0</v>
      </c>
      <c r="DQ38" s="167">
        <v>0</v>
      </c>
      <c r="DR38" s="167">
        <v>0</v>
      </c>
      <c r="DS38" s="167">
        <v>0</v>
      </c>
      <c r="DT38" s="167">
        <v>0</v>
      </c>
      <c r="DU38" s="167">
        <v>0</v>
      </c>
      <c r="DV38" s="167">
        <v>0</v>
      </c>
      <c r="DW38" s="167">
        <v>0</v>
      </c>
      <c r="DX38" s="167">
        <v>0</v>
      </c>
      <c r="DY38" s="167">
        <v>0</v>
      </c>
      <c r="DZ38" s="167">
        <v>0</v>
      </c>
      <c r="EA38" s="167">
        <v>0</v>
      </c>
      <c r="EB38" s="167">
        <v>0</v>
      </c>
      <c r="EC38" s="167">
        <v>0</v>
      </c>
      <c r="ED38" s="167">
        <v>1366675</v>
      </c>
    </row>
    <row r="39" spans="1:134" ht="13.8" x14ac:dyDescent="0.25">
      <c r="A39" s="164" t="s">
        <v>179</v>
      </c>
      <c r="B39" s="164" t="s">
        <v>171</v>
      </c>
      <c r="C39" s="152">
        <v>45838</v>
      </c>
      <c r="D39" s="167">
        <v>5832</v>
      </c>
      <c r="E39" s="167">
        <v>7568</v>
      </c>
      <c r="F39" s="167">
        <v>0</v>
      </c>
      <c r="G39" s="167">
        <v>1060</v>
      </c>
      <c r="H39" s="167">
        <v>1277</v>
      </c>
      <c r="I39" s="167">
        <v>338</v>
      </c>
      <c r="J39" s="167">
        <v>0</v>
      </c>
      <c r="K39" s="167">
        <v>0</v>
      </c>
      <c r="L39" s="167">
        <v>11</v>
      </c>
      <c r="M39" s="167">
        <v>12854</v>
      </c>
      <c r="N39" s="167">
        <v>8084</v>
      </c>
      <c r="O39" s="167">
        <v>0</v>
      </c>
      <c r="P39" s="167">
        <v>84681</v>
      </c>
      <c r="Q39" s="167">
        <v>0</v>
      </c>
      <c r="R39" s="167">
        <v>51733</v>
      </c>
      <c r="S39" s="167">
        <v>0</v>
      </c>
      <c r="T39" s="167">
        <v>0</v>
      </c>
      <c r="U39" s="167">
        <v>0</v>
      </c>
      <c r="V39" s="167">
        <v>0</v>
      </c>
      <c r="W39" s="167">
        <v>0</v>
      </c>
      <c r="X39" s="167">
        <v>4531</v>
      </c>
      <c r="Y39" s="167">
        <v>17222</v>
      </c>
      <c r="Z39" s="167">
        <v>18601</v>
      </c>
      <c r="AA39" s="167">
        <v>839</v>
      </c>
      <c r="AB39" s="167">
        <v>0</v>
      </c>
      <c r="AC39" s="167">
        <v>214631</v>
      </c>
      <c r="AD39" s="167">
        <v>0</v>
      </c>
      <c r="AE39" s="167">
        <v>0</v>
      </c>
      <c r="AF39" s="167">
        <v>17585</v>
      </c>
      <c r="AG39" s="167">
        <v>0</v>
      </c>
      <c r="AH39" s="167">
        <v>1391</v>
      </c>
      <c r="AI39" s="167">
        <v>1676</v>
      </c>
      <c r="AJ39" s="167">
        <v>443</v>
      </c>
      <c r="AK39" s="167">
        <v>0</v>
      </c>
      <c r="AL39" s="167">
        <v>0</v>
      </c>
      <c r="AM39" s="167">
        <v>0</v>
      </c>
      <c r="AN39" s="167">
        <v>0</v>
      </c>
      <c r="AO39" s="167">
        <v>3225</v>
      </c>
      <c r="AP39" s="167">
        <v>0</v>
      </c>
      <c r="AQ39" s="167">
        <v>13811</v>
      </c>
      <c r="AR39" s="167">
        <v>0</v>
      </c>
      <c r="AS39" s="167">
        <v>0</v>
      </c>
      <c r="AT39" s="167">
        <v>0</v>
      </c>
      <c r="AU39" s="167">
        <v>0</v>
      </c>
      <c r="AV39" s="167">
        <v>0</v>
      </c>
      <c r="AW39" s="167">
        <v>0</v>
      </c>
      <c r="AX39" s="167">
        <v>38131</v>
      </c>
      <c r="AY39" s="167">
        <v>64794</v>
      </c>
      <c r="AZ39" s="167">
        <v>0</v>
      </c>
      <c r="BA39" s="167">
        <v>10393</v>
      </c>
      <c r="BB39" s="167">
        <v>9783</v>
      </c>
      <c r="BC39" s="167">
        <v>82452</v>
      </c>
      <c r="BD39" s="167">
        <v>1781</v>
      </c>
      <c r="BE39" s="167">
        <v>23825</v>
      </c>
      <c r="BF39" s="167">
        <v>0</v>
      </c>
      <c r="BG39" s="167">
        <v>193028</v>
      </c>
      <c r="BH39" s="167">
        <v>445790</v>
      </c>
      <c r="BI39" s="167">
        <v>0</v>
      </c>
      <c r="BJ39" s="167">
        <v>0</v>
      </c>
      <c r="BK39" s="167">
        <v>0</v>
      </c>
      <c r="BL39" s="167">
        <v>0</v>
      </c>
      <c r="BM39" s="167">
        <v>0</v>
      </c>
      <c r="BN39" s="167">
        <v>0</v>
      </c>
      <c r="BO39" s="167">
        <v>0</v>
      </c>
      <c r="BP39" s="167">
        <v>47751</v>
      </c>
      <c r="BQ39" s="167">
        <v>3777</v>
      </c>
      <c r="BR39" s="167">
        <v>4552</v>
      </c>
      <c r="BS39" s="167">
        <v>1204</v>
      </c>
      <c r="BT39" s="167">
        <v>0</v>
      </c>
      <c r="BU39" s="167">
        <v>0</v>
      </c>
      <c r="BV39" s="167">
        <v>0</v>
      </c>
      <c r="BW39" s="167">
        <v>2244</v>
      </c>
      <c r="BX39" s="167">
        <v>155</v>
      </c>
      <c r="BY39" s="167">
        <v>0</v>
      </c>
      <c r="BZ39" s="167">
        <v>0</v>
      </c>
      <c r="CA39" s="167">
        <v>19844</v>
      </c>
      <c r="CB39" s="167">
        <v>0</v>
      </c>
      <c r="CC39" s="167">
        <v>0</v>
      </c>
      <c r="CD39" s="167">
        <v>54163</v>
      </c>
      <c r="CE39" s="167">
        <v>6113</v>
      </c>
      <c r="CF39" s="167">
        <v>0</v>
      </c>
      <c r="CG39" s="167">
        <v>0</v>
      </c>
      <c r="CH39" s="167">
        <v>0</v>
      </c>
      <c r="CI39" s="167">
        <v>0</v>
      </c>
      <c r="CJ39" s="167">
        <v>0</v>
      </c>
      <c r="CK39" s="167">
        <v>0</v>
      </c>
      <c r="CL39" s="167">
        <v>0</v>
      </c>
      <c r="CM39" s="167">
        <v>139803</v>
      </c>
      <c r="CN39" s="167">
        <v>585593</v>
      </c>
      <c r="CO39" s="167">
        <v>115811</v>
      </c>
      <c r="CP39" s="167">
        <v>243</v>
      </c>
      <c r="CQ39" s="167">
        <v>0</v>
      </c>
      <c r="CR39" s="167">
        <v>421062</v>
      </c>
      <c r="CS39" s="167">
        <v>0</v>
      </c>
      <c r="CT39" s="167">
        <v>0</v>
      </c>
      <c r="CU39" s="167">
        <v>5339</v>
      </c>
      <c r="CV39" s="167">
        <v>6758</v>
      </c>
      <c r="CW39" s="167">
        <v>43438</v>
      </c>
      <c r="CX39" s="167">
        <v>52352</v>
      </c>
      <c r="CY39" s="167">
        <v>13849</v>
      </c>
      <c r="CZ39" s="167">
        <v>2585</v>
      </c>
      <c r="DA39" s="167">
        <v>0</v>
      </c>
      <c r="DB39" s="167">
        <v>3106</v>
      </c>
      <c r="DC39" s="167">
        <v>0</v>
      </c>
      <c r="DD39" s="167">
        <v>1697</v>
      </c>
      <c r="DE39" s="167">
        <v>0</v>
      </c>
      <c r="DF39" s="167">
        <v>0</v>
      </c>
      <c r="DG39" s="167">
        <v>0</v>
      </c>
      <c r="DH39" s="167">
        <v>0</v>
      </c>
      <c r="DI39" s="167">
        <v>7997</v>
      </c>
      <c r="DJ39" s="167">
        <v>674237</v>
      </c>
      <c r="DK39" s="167">
        <v>0</v>
      </c>
      <c r="DL39" s="167">
        <v>0</v>
      </c>
      <c r="DM39" s="167">
        <v>0</v>
      </c>
      <c r="DN39" s="167">
        <v>0</v>
      </c>
      <c r="DO39" s="167">
        <v>0</v>
      </c>
      <c r="DP39" s="167">
        <v>0</v>
      </c>
      <c r="DQ39" s="167">
        <v>0</v>
      </c>
      <c r="DR39" s="167">
        <v>0</v>
      </c>
      <c r="DS39" s="167">
        <v>0</v>
      </c>
      <c r="DT39" s="167">
        <v>0</v>
      </c>
      <c r="DU39" s="167">
        <v>0</v>
      </c>
      <c r="DV39" s="167">
        <v>0</v>
      </c>
      <c r="DW39" s="167">
        <v>0</v>
      </c>
      <c r="DX39" s="167">
        <v>0</v>
      </c>
      <c r="DY39" s="167">
        <v>0</v>
      </c>
      <c r="DZ39" s="167">
        <v>0</v>
      </c>
      <c r="EA39" s="167">
        <v>0</v>
      </c>
      <c r="EB39" s="167">
        <v>0</v>
      </c>
      <c r="EC39" s="167">
        <v>0</v>
      </c>
      <c r="ED39" s="167">
        <v>1259830</v>
      </c>
    </row>
    <row r="40" spans="1:134" ht="13.8" x14ac:dyDescent="0.25">
      <c r="A40" s="164" t="s">
        <v>180</v>
      </c>
      <c r="B40" s="164" t="s">
        <v>171</v>
      </c>
      <c r="C40" s="152">
        <v>45838</v>
      </c>
      <c r="D40" s="167">
        <v>5296</v>
      </c>
      <c r="E40" s="167">
        <v>6904</v>
      </c>
      <c r="F40" s="167">
        <v>0</v>
      </c>
      <c r="G40" s="167">
        <v>1128</v>
      </c>
      <c r="H40" s="167">
        <v>1125</v>
      </c>
      <c r="I40" s="167">
        <v>247</v>
      </c>
      <c r="J40" s="167">
        <v>0</v>
      </c>
      <c r="K40" s="167">
        <v>0</v>
      </c>
      <c r="L40" s="167">
        <v>55</v>
      </c>
      <c r="M40" s="167">
        <v>6246</v>
      </c>
      <c r="N40" s="167">
        <v>307</v>
      </c>
      <c r="O40" s="167">
        <v>0</v>
      </c>
      <c r="P40" s="167">
        <v>67012</v>
      </c>
      <c r="Q40" s="167">
        <v>0</v>
      </c>
      <c r="R40" s="167">
        <v>78505</v>
      </c>
      <c r="S40" s="167">
        <v>0</v>
      </c>
      <c r="T40" s="167">
        <v>0</v>
      </c>
      <c r="U40" s="167">
        <v>0</v>
      </c>
      <c r="V40" s="167">
        <v>0</v>
      </c>
      <c r="W40" s="167">
        <v>0</v>
      </c>
      <c r="X40" s="167">
        <v>3663</v>
      </c>
      <c r="Y40" s="167">
        <v>16240</v>
      </c>
      <c r="Z40" s="167">
        <v>20091</v>
      </c>
      <c r="AA40" s="167">
        <v>7109</v>
      </c>
      <c r="AB40" s="167">
        <v>0</v>
      </c>
      <c r="AC40" s="167">
        <v>213928</v>
      </c>
      <c r="AD40" s="167">
        <v>0</v>
      </c>
      <c r="AE40" s="167">
        <v>0</v>
      </c>
      <c r="AF40" s="167">
        <v>15969</v>
      </c>
      <c r="AG40" s="167">
        <v>0</v>
      </c>
      <c r="AH40" s="167">
        <v>1476</v>
      </c>
      <c r="AI40" s="167">
        <v>1473</v>
      </c>
      <c r="AJ40" s="167">
        <v>324</v>
      </c>
      <c r="AK40" s="167">
        <v>0</v>
      </c>
      <c r="AL40" s="167">
        <v>0</v>
      </c>
      <c r="AM40" s="167">
        <v>0</v>
      </c>
      <c r="AN40" s="167">
        <v>0</v>
      </c>
      <c r="AO40" s="167">
        <v>350</v>
      </c>
      <c r="AP40" s="167">
        <v>0</v>
      </c>
      <c r="AQ40" s="167">
        <v>23933</v>
      </c>
      <c r="AR40" s="167">
        <v>0</v>
      </c>
      <c r="AS40" s="167">
        <v>0</v>
      </c>
      <c r="AT40" s="167">
        <v>0</v>
      </c>
      <c r="AU40" s="167">
        <v>0</v>
      </c>
      <c r="AV40" s="167">
        <v>0</v>
      </c>
      <c r="AW40" s="167">
        <v>0</v>
      </c>
      <c r="AX40" s="167">
        <v>43525</v>
      </c>
      <c r="AY40" s="167">
        <v>27424</v>
      </c>
      <c r="AZ40" s="167">
        <v>0</v>
      </c>
      <c r="BA40" s="167">
        <v>1581</v>
      </c>
      <c r="BB40" s="167">
        <v>0</v>
      </c>
      <c r="BC40" s="167">
        <v>77542</v>
      </c>
      <c r="BD40" s="167">
        <v>1440</v>
      </c>
      <c r="BE40" s="167">
        <v>18817</v>
      </c>
      <c r="BF40" s="167">
        <v>0</v>
      </c>
      <c r="BG40" s="167">
        <v>126804</v>
      </c>
      <c r="BH40" s="167">
        <v>384257</v>
      </c>
      <c r="BI40" s="167">
        <v>0</v>
      </c>
      <c r="BJ40" s="167">
        <v>0</v>
      </c>
      <c r="BK40" s="167">
        <v>0</v>
      </c>
      <c r="BL40" s="167">
        <v>0</v>
      </c>
      <c r="BM40" s="167">
        <v>90823</v>
      </c>
      <c r="BN40" s="167">
        <v>0</v>
      </c>
      <c r="BO40" s="167">
        <v>0</v>
      </c>
      <c r="BP40" s="167">
        <v>54161</v>
      </c>
      <c r="BQ40" s="167">
        <v>13405</v>
      </c>
      <c r="BR40" s="167">
        <v>13375</v>
      </c>
      <c r="BS40" s="167">
        <v>2941</v>
      </c>
      <c r="BT40" s="167">
        <v>0</v>
      </c>
      <c r="BU40" s="167">
        <v>0</v>
      </c>
      <c r="BV40" s="167">
        <v>0</v>
      </c>
      <c r="BW40" s="167">
        <v>1565</v>
      </c>
      <c r="BX40" s="167">
        <v>880</v>
      </c>
      <c r="BY40" s="167">
        <v>0</v>
      </c>
      <c r="BZ40" s="167">
        <v>0</v>
      </c>
      <c r="CA40" s="167">
        <v>19400</v>
      </c>
      <c r="CB40" s="167">
        <v>0</v>
      </c>
      <c r="CC40" s="167">
        <v>0</v>
      </c>
      <c r="CD40" s="167">
        <v>38905</v>
      </c>
      <c r="CE40" s="167">
        <v>13615</v>
      </c>
      <c r="CF40" s="167">
        <v>0</v>
      </c>
      <c r="CG40" s="167">
        <v>0</v>
      </c>
      <c r="CH40" s="167">
        <v>0</v>
      </c>
      <c r="CI40" s="167">
        <v>0</v>
      </c>
      <c r="CJ40" s="167">
        <v>0</v>
      </c>
      <c r="CK40" s="167">
        <v>0</v>
      </c>
      <c r="CL40" s="167">
        <v>0</v>
      </c>
      <c r="CM40" s="167">
        <v>249070</v>
      </c>
      <c r="CN40" s="167">
        <v>633327</v>
      </c>
      <c r="CO40" s="167">
        <v>46676</v>
      </c>
      <c r="CP40" s="167">
        <v>13541</v>
      </c>
      <c r="CQ40" s="167">
        <v>0</v>
      </c>
      <c r="CR40" s="167">
        <v>366667</v>
      </c>
      <c r="CS40" s="167">
        <v>0</v>
      </c>
      <c r="CT40" s="167">
        <v>0</v>
      </c>
      <c r="CU40" s="167">
        <v>4848</v>
      </c>
      <c r="CV40" s="167">
        <v>5935</v>
      </c>
      <c r="CW40" s="167">
        <v>40467</v>
      </c>
      <c r="CX40" s="167">
        <v>40376</v>
      </c>
      <c r="CY40" s="167">
        <v>8878</v>
      </c>
      <c r="CZ40" s="167">
        <v>5703</v>
      </c>
      <c r="DA40" s="167">
        <v>0</v>
      </c>
      <c r="DB40" s="167">
        <v>2916</v>
      </c>
      <c r="DC40" s="167">
        <v>0</v>
      </c>
      <c r="DD40" s="167">
        <v>829</v>
      </c>
      <c r="DE40" s="167">
        <v>0</v>
      </c>
      <c r="DF40" s="167">
        <v>0</v>
      </c>
      <c r="DG40" s="167">
        <v>0</v>
      </c>
      <c r="DH40" s="167">
        <v>0</v>
      </c>
      <c r="DI40" s="167">
        <v>26604</v>
      </c>
      <c r="DJ40" s="167">
        <v>563440</v>
      </c>
      <c r="DK40" s="167">
        <v>0</v>
      </c>
      <c r="DL40" s="167">
        <v>0</v>
      </c>
      <c r="DM40" s="167">
        <v>0</v>
      </c>
      <c r="DN40" s="167">
        <v>0</v>
      </c>
      <c r="DO40" s="167">
        <v>0</v>
      </c>
      <c r="DP40" s="167">
        <v>0</v>
      </c>
      <c r="DQ40" s="167">
        <v>0</v>
      </c>
      <c r="DR40" s="167">
        <v>0</v>
      </c>
      <c r="DS40" s="167">
        <v>0</v>
      </c>
      <c r="DT40" s="167">
        <v>0</v>
      </c>
      <c r="DU40" s="167">
        <v>0</v>
      </c>
      <c r="DV40" s="167">
        <v>0</v>
      </c>
      <c r="DW40" s="167">
        <v>0</v>
      </c>
      <c r="DX40" s="167">
        <v>0</v>
      </c>
      <c r="DY40" s="167">
        <v>0</v>
      </c>
      <c r="DZ40" s="167">
        <v>0</v>
      </c>
      <c r="EA40" s="167">
        <v>0</v>
      </c>
      <c r="EB40" s="167">
        <v>0</v>
      </c>
      <c r="EC40" s="167">
        <v>0</v>
      </c>
      <c r="ED40" s="167">
        <v>1196767</v>
      </c>
    </row>
    <row r="41" spans="1:134" ht="13.8" x14ac:dyDescent="0.25">
      <c r="A41" s="164" t="s">
        <v>181</v>
      </c>
      <c r="B41" s="164" t="s">
        <v>171</v>
      </c>
      <c r="C41" s="152">
        <v>45838</v>
      </c>
      <c r="D41" s="167">
        <v>5274</v>
      </c>
      <c r="E41" s="167">
        <v>7030</v>
      </c>
      <c r="F41" s="167">
        <v>0</v>
      </c>
      <c r="G41" s="167">
        <v>1093</v>
      </c>
      <c r="H41" s="167">
        <v>1052</v>
      </c>
      <c r="I41" s="167">
        <v>240</v>
      </c>
      <c r="J41" s="167">
        <v>0</v>
      </c>
      <c r="K41" s="167">
        <v>0</v>
      </c>
      <c r="L41" s="167">
        <v>10</v>
      </c>
      <c r="M41" s="167">
        <v>3676</v>
      </c>
      <c r="N41" s="167">
        <v>306</v>
      </c>
      <c r="O41" s="167">
        <v>0</v>
      </c>
      <c r="P41" s="167">
        <v>66709</v>
      </c>
      <c r="Q41" s="167">
        <v>0</v>
      </c>
      <c r="R41" s="167">
        <v>75954</v>
      </c>
      <c r="S41" s="167">
        <v>0</v>
      </c>
      <c r="T41" s="167">
        <v>0</v>
      </c>
      <c r="U41" s="167">
        <v>0</v>
      </c>
      <c r="V41" s="167">
        <v>0</v>
      </c>
      <c r="W41" s="167">
        <v>0</v>
      </c>
      <c r="X41" s="167">
        <v>3673</v>
      </c>
      <c r="Y41" s="167">
        <v>16412</v>
      </c>
      <c r="Z41" s="167">
        <v>14726</v>
      </c>
      <c r="AA41" s="167">
        <v>1483</v>
      </c>
      <c r="AB41" s="167">
        <v>0</v>
      </c>
      <c r="AC41" s="167">
        <v>197638</v>
      </c>
      <c r="AD41" s="167">
        <v>0</v>
      </c>
      <c r="AE41" s="167">
        <v>0</v>
      </c>
      <c r="AF41" s="167">
        <v>15901</v>
      </c>
      <c r="AG41" s="167">
        <v>0</v>
      </c>
      <c r="AH41" s="167">
        <v>1413</v>
      </c>
      <c r="AI41" s="167">
        <v>1360</v>
      </c>
      <c r="AJ41" s="167">
        <v>310</v>
      </c>
      <c r="AK41" s="167">
        <v>0</v>
      </c>
      <c r="AL41" s="167">
        <v>0</v>
      </c>
      <c r="AM41" s="167">
        <v>0</v>
      </c>
      <c r="AN41" s="167">
        <v>0</v>
      </c>
      <c r="AO41" s="167">
        <v>350</v>
      </c>
      <c r="AP41" s="167">
        <v>0</v>
      </c>
      <c r="AQ41" s="167">
        <v>22062</v>
      </c>
      <c r="AR41" s="167">
        <v>0</v>
      </c>
      <c r="AS41" s="167">
        <v>0</v>
      </c>
      <c r="AT41" s="167">
        <v>0</v>
      </c>
      <c r="AU41" s="167">
        <v>0</v>
      </c>
      <c r="AV41" s="167">
        <v>0</v>
      </c>
      <c r="AW41" s="167">
        <v>0</v>
      </c>
      <c r="AX41" s="167">
        <v>41396</v>
      </c>
      <c r="AY41" s="167">
        <v>40887</v>
      </c>
      <c r="AZ41" s="167">
        <v>0</v>
      </c>
      <c r="BA41" s="167">
        <v>1580</v>
      </c>
      <c r="BB41" s="167">
        <v>0</v>
      </c>
      <c r="BC41" s="167">
        <v>77295</v>
      </c>
      <c r="BD41" s="167">
        <v>1437</v>
      </c>
      <c r="BE41" s="167">
        <v>15268</v>
      </c>
      <c r="BF41" s="167">
        <v>0</v>
      </c>
      <c r="BG41" s="167">
        <v>136467</v>
      </c>
      <c r="BH41" s="167">
        <v>375501</v>
      </c>
      <c r="BI41" s="167">
        <v>0</v>
      </c>
      <c r="BJ41" s="167">
        <v>0</v>
      </c>
      <c r="BK41" s="167">
        <v>0</v>
      </c>
      <c r="BL41" s="167">
        <v>0</v>
      </c>
      <c r="BM41" s="167">
        <v>84270</v>
      </c>
      <c r="BN41" s="167">
        <v>0</v>
      </c>
      <c r="BO41" s="167">
        <v>0</v>
      </c>
      <c r="BP41" s="167">
        <v>46524</v>
      </c>
      <c r="BQ41" s="167">
        <v>11624</v>
      </c>
      <c r="BR41" s="167">
        <v>11184</v>
      </c>
      <c r="BS41" s="167">
        <v>2552</v>
      </c>
      <c r="BT41" s="167">
        <v>0</v>
      </c>
      <c r="BU41" s="167">
        <v>0</v>
      </c>
      <c r="BV41" s="167">
        <v>0</v>
      </c>
      <c r="BW41" s="167">
        <v>472</v>
      </c>
      <c r="BX41" s="167">
        <v>1008</v>
      </c>
      <c r="BY41" s="167">
        <v>0</v>
      </c>
      <c r="BZ41" s="167">
        <v>0</v>
      </c>
      <c r="CA41" s="167">
        <v>14071</v>
      </c>
      <c r="CB41" s="167">
        <v>0</v>
      </c>
      <c r="CC41" s="167">
        <v>0</v>
      </c>
      <c r="CD41" s="167">
        <v>42375</v>
      </c>
      <c r="CE41" s="167">
        <v>10072</v>
      </c>
      <c r="CF41" s="167">
        <v>0</v>
      </c>
      <c r="CG41" s="167">
        <v>0</v>
      </c>
      <c r="CH41" s="167">
        <v>0</v>
      </c>
      <c r="CI41" s="167">
        <v>0</v>
      </c>
      <c r="CJ41" s="167">
        <v>0</v>
      </c>
      <c r="CK41" s="167">
        <v>0</v>
      </c>
      <c r="CL41" s="167">
        <v>0</v>
      </c>
      <c r="CM41" s="167">
        <v>224152</v>
      </c>
      <c r="CN41" s="167">
        <v>599653</v>
      </c>
      <c r="CO41" s="167">
        <v>58373</v>
      </c>
      <c r="CP41" s="167">
        <v>42986</v>
      </c>
      <c r="CQ41" s="167">
        <v>0</v>
      </c>
      <c r="CR41" s="167">
        <v>356991</v>
      </c>
      <c r="CS41" s="167">
        <v>0</v>
      </c>
      <c r="CT41" s="167">
        <v>0</v>
      </c>
      <c r="CU41" s="167">
        <v>4828</v>
      </c>
      <c r="CV41" s="167">
        <v>10506</v>
      </c>
      <c r="CW41" s="167">
        <v>42098</v>
      </c>
      <c r="CX41" s="167">
        <v>40505</v>
      </c>
      <c r="CY41" s="167">
        <v>9241</v>
      </c>
      <c r="CZ41" s="167">
        <v>5057</v>
      </c>
      <c r="DA41" s="167">
        <v>0</v>
      </c>
      <c r="DB41" s="167">
        <v>2056</v>
      </c>
      <c r="DC41" s="167">
        <v>0</v>
      </c>
      <c r="DD41" s="167">
        <v>559</v>
      </c>
      <c r="DE41" s="167">
        <v>0</v>
      </c>
      <c r="DF41" s="167">
        <v>0</v>
      </c>
      <c r="DG41" s="167">
        <v>0</v>
      </c>
      <c r="DH41" s="167">
        <v>0</v>
      </c>
      <c r="DI41" s="167">
        <v>19730</v>
      </c>
      <c r="DJ41" s="167">
        <v>592930</v>
      </c>
      <c r="DK41" s="167">
        <v>0</v>
      </c>
      <c r="DL41" s="167">
        <v>0</v>
      </c>
      <c r="DM41" s="167">
        <v>0</v>
      </c>
      <c r="DN41" s="167">
        <v>0</v>
      </c>
      <c r="DO41" s="167">
        <v>0</v>
      </c>
      <c r="DP41" s="167">
        <v>0</v>
      </c>
      <c r="DQ41" s="167">
        <v>0</v>
      </c>
      <c r="DR41" s="167">
        <v>0</v>
      </c>
      <c r="DS41" s="167">
        <v>0</v>
      </c>
      <c r="DT41" s="167">
        <v>0</v>
      </c>
      <c r="DU41" s="167">
        <v>0</v>
      </c>
      <c r="DV41" s="167">
        <v>0</v>
      </c>
      <c r="DW41" s="167">
        <v>0</v>
      </c>
      <c r="DX41" s="167">
        <v>0</v>
      </c>
      <c r="DY41" s="167">
        <v>0</v>
      </c>
      <c r="DZ41" s="167">
        <v>0</v>
      </c>
      <c r="EA41" s="167">
        <v>0</v>
      </c>
      <c r="EB41" s="167">
        <v>0</v>
      </c>
      <c r="EC41" s="167">
        <v>0</v>
      </c>
      <c r="ED41" s="167">
        <v>1192583</v>
      </c>
    </row>
    <row r="42" spans="1:134" ht="13.8" x14ac:dyDescent="0.25">
      <c r="A42" s="164" t="s">
        <v>182</v>
      </c>
      <c r="B42" s="164" t="s">
        <v>171</v>
      </c>
      <c r="C42" s="152">
        <v>45838</v>
      </c>
      <c r="D42" s="167">
        <v>7042</v>
      </c>
      <c r="E42" s="167">
        <v>4734</v>
      </c>
      <c r="F42" s="167">
        <v>0</v>
      </c>
      <c r="G42" s="167">
        <v>1095</v>
      </c>
      <c r="H42" s="167">
        <v>801</v>
      </c>
      <c r="I42" s="167">
        <v>215</v>
      </c>
      <c r="J42" s="167">
        <v>0</v>
      </c>
      <c r="K42" s="167">
        <v>0</v>
      </c>
      <c r="L42" s="167">
        <v>784</v>
      </c>
      <c r="M42" s="167">
        <v>3562</v>
      </c>
      <c r="N42" s="167">
        <v>3358</v>
      </c>
      <c r="O42" s="167">
        <v>0</v>
      </c>
      <c r="P42" s="167">
        <v>83791</v>
      </c>
      <c r="Q42" s="167">
        <v>0</v>
      </c>
      <c r="R42" s="167">
        <v>86406</v>
      </c>
      <c r="S42" s="167">
        <v>0</v>
      </c>
      <c r="T42" s="167">
        <v>0</v>
      </c>
      <c r="U42" s="167">
        <v>7440</v>
      </c>
      <c r="V42" s="167">
        <v>0</v>
      </c>
      <c r="W42" s="167">
        <v>0</v>
      </c>
      <c r="X42" s="167">
        <v>4715</v>
      </c>
      <c r="Y42" s="167">
        <v>19460</v>
      </c>
      <c r="Z42" s="167">
        <v>19743</v>
      </c>
      <c r="AA42" s="167">
        <v>586</v>
      </c>
      <c r="AB42" s="167">
        <v>0</v>
      </c>
      <c r="AC42" s="167">
        <v>243732</v>
      </c>
      <c r="AD42" s="167">
        <v>0</v>
      </c>
      <c r="AE42" s="167">
        <v>0</v>
      </c>
      <c r="AF42" s="167">
        <v>9019</v>
      </c>
      <c r="AG42" s="167">
        <v>0</v>
      </c>
      <c r="AH42" s="167">
        <v>839</v>
      </c>
      <c r="AI42" s="167">
        <v>613</v>
      </c>
      <c r="AJ42" s="167">
        <v>165</v>
      </c>
      <c r="AK42" s="167">
        <v>0</v>
      </c>
      <c r="AL42" s="167">
        <v>0</v>
      </c>
      <c r="AM42" s="167">
        <v>0</v>
      </c>
      <c r="AN42" s="167">
        <v>0</v>
      </c>
      <c r="AO42" s="167">
        <v>12399</v>
      </c>
      <c r="AP42" s="167">
        <v>0</v>
      </c>
      <c r="AQ42" s="167">
        <v>44939</v>
      </c>
      <c r="AR42" s="167">
        <v>0</v>
      </c>
      <c r="AS42" s="167">
        <v>0</v>
      </c>
      <c r="AT42" s="167">
        <v>0</v>
      </c>
      <c r="AU42" s="167">
        <v>0</v>
      </c>
      <c r="AV42" s="167">
        <v>0</v>
      </c>
      <c r="AW42" s="167">
        <v>0</v>
      </c>
      <c r="AX42" s="167">
        <v>67974</v>
      </c>
      <c r="AY42" s="167">
        <v>24916</v>
      </c>
      <c r="AZ42" s="167">
        <v>0</v>
      </c>
      <c r="BA42" s="167">
        <v>9609</v>
      </c>
      <c r="BB42" s="167">
        <v>6988</v>
      </c>
      <c r="BC42" s="167">
        <v>96439</v>
      </c>
      <c r="BD42" s="167">
        <v>1943</v>
      </c>
      <c r="BE42" s="167">
        <v>27897</v>
      </c>
      <c r="BF42" s="167">
        <v>0</v>
      </c>
      <c r="BG42" s="167">
        <v>167792</v>
      </c>
      <c r="BH42" s="167">
        <v>479498</v>
      </c>
      <c r="BI42" s="167">
        <v>0</v>
      </c>
      <c r="BJ42" s="167">
        <v>0</v>
      </c>
      <c r="BK42" s="167">
        <v>0</v>
      </c>
      <c r="BL42" s="167">
        <v>0</v>
      </c>
      <c r="BM42" s="167">
        <v>122470</v>
      </c>
      <c r="BN42" s="167">
        <v>0</v>
      </c>
      <c r="BO42" s="167">
        <v>0</v>
      </c>
      <c r="BP42" s="167">
        <v>75917</v>
      </c>
      <c r="BQ42" s="167">
        <v>18450</v>
      </c>
      <c r="BR42" s="167">
        <v>13487</v>
      </c>
      <c r="BS42" s="167">
        <v>3626</v>
      </c>
      <c r="BT42" s="167">
        <v>0</v>
      </c>
      <c r="BU42" s="167">
        <v>0</v>
      </c>
      <c r="BV42" s="167">
        <v>0</v>
      </c>
      <c r="BW42" s="167">
        <v>1595</v>
      </c>
      <c r="BX42" s="167">
        <v>4909</v>
      </c>
      <c r="BY42" s="167">
        <v>0</v>
      </c>
      <c r="BZ42" s="167">
        <v>0</v>
      </c>
      <c r="CA42" s="167">
        <v>19192</v>
      </c>
      <c r="CB42" s="167">
        <v>0</v>
      </c>
      <c r="CC42" s="167">
        <v>0</v>
      </c>
      <c r="CD42" s="167">
        <v>36605</v>
      </c>
      <c r="CE42" s="167">
        <v>16281</v>
      </c>
      <c r="CF42" s="167">
        <v>0</v>
      </c>
      <c r="CG42" s="167">
        <v>0</v>
      </c>
      <c r="CH42" s="167">
        <v>0</v>
      </c>
      <c r="CI42" s="167">
        <v>0</v>
      </c>
      <c r="CJ42" s="167">
        <v>0</v>
      </c>
      <c r="CK42" s="167">
        <v>0</v>
      </c>
      <c r="CL42" s="167">
        <v>0</v>
      </c>
      <c r="CM42" s="167">
        <v>312532</v>
      </c>
      <c r="CN42" s="167">
        <v>792030</v>
      </c>
      <c r="CO42" s="167">
        <v>99660</v>
      </c>
      <c r="CP42" s="167">
        <v>51350</v>
      </c>
      <c r="CQ42" s="167">
        <v>0</v>
      </c>
      <c r="CR42" s="167">
        <v>392361</v>
      </c>
      <c r="CS42" s="167">
        <v>0</v>
      </c>
      <c r="CT42" s="167">
        <v>0</v>
      </c>
      <c r="CU42" s="167">
        <v>4034</v>
      </c>
      <c r="CV42" s="167">
        <v>22199</v>
      </c>
      <c r="CW42" s="167">
        <v>52974</v>
      </c>
      <c r="CX42" s="167">
        <v>38724</v>
      </c>
      <c r="CY42" s="167">
        <v>10411</v>
      </c>
      <c r="CZ42" s="167">
        <v>695</v>
      </c>
      <c r="DA42" s="167">
        <v>0</v>
      </c>
      <c r="DB42" s="167">
        <v>2133</v>
      </c>
      <c r="DC42" s="167">
        <v>0</v>
      </c>
      <c r="DD42" s="167">
        <v>2985</v>
      </c>
      <c r="DE42" s="167">
        <v>0</v>
      </c>
      <c r="DF42" s="167">
        <v>0</v>
      </c>
      <c r="DG42" s="167">
        <v>0</v>
      </c>
      <c r="DH42" s="167">
        <v>0</v>
      </c>
      <c r="DI42" s="167">
        <v>16189</v>
      </c>
      <c r="DJ42" s="167">
        <v>693715</v>
      </c>
      <c r="DK42" s="167">
        <v>0</v>
      </c>
      <c r="DL42" s="167">
        <v>0</v>
      </c>
      <c r="DM42" s="167">
        <v>0</v>
      </c>
      <c r="DN42" s="167">
        <v>0</v>
      </c>
      <c r="DO42" s="167">
        <v>0</v>
      </c>
      <c r="DP42" s="167">
        <v>0</v>
      </c>
      <c r="DQ42" s="167">
        <v>0</v>
      </c>
      <c r="DR42" s="167">
        <v>0</v>
      </c>
      <c r="DS42" s="167">
        <v>0</v>
      </c>
      <c r="DT42" s="167">
        <v>0</v>
      </c>
      <c r="DU42" s="167">
        <v>0</v>
      </c>
      <c r="DV42" s="167">
        <v>0</v>
      </c>
      <c r="DW42" s="167">
        <v>0</v>
      </c>
      <c r="DX42" s="167">
        <v>0</v>
      </c>
      <c r="DY42" s="167">
        <v>0</v>
      </c>
      <c r="DZ42" s="167">
        <v>0</v>
      </c>
      <c r="EA42" s="167">
        <v>0</v>
      </c>
      <c r="EB42" s="167">
        <v>0</v>
      </c>
      <c r="EC42" s="167">
        <v>0</v>
      </c>
      <c r="ED42" s="167">
        <v>1485745</v>
      </c>
    </row>
    <row r="43" spans="1:134" ht="13.8" x14ac:dyDescent="0.25">
      <c r="A43" s="164" t="s">
        <v>183</v>
      </c>
      <c r="B43" s="164"/>
      <c r="C43" s="152">
        <v>45838</v>
      </c>
      <c r="D43" s="167">
        <v>103790</v>
      </c>
      <c r="E43" s="167">
        <v>482307</v>
      </c>
      <c r="F43" s="167">
        <v>0</v>
      </c>
      <c r="G43" s="167">
        <v>42997</v>
      </c>
      <c r="H43" s="167">
        <v>85047</v>
      </c>
      <c r="I43" s="167">
        <v>6182</v>
      </c>
      <c r="J43" s="167">
        <v>23323</v>
      </c>
      <c r="K43" s="167">
        <v>0</v>
      </c>
      <c r="L43" s="167">
        <v>1541</v>
      </c>
      <c r="M43" s="167">
        <v>58453</v>
      </c>
      <c r="N43" s="167">
        <v>33049</v>
      </c>
      <c r="O43" s="167">
        <v>0</v>
      </c>
      <c r="P43" s="167">
        <v>0</v>
      </c>
      <c r="Q43" s="167">
        <v>0</v>
      </c>
      <c r="R43" s="167">
        <v>22348</v>
      </c>
      <c r="S43" s="167">
        <v>0</v>
      </c>
      <c r="T43" s="167">
        <v>0</v>
      </c>
      <c r="U43" s="167">
        <v>0</v>
      </c>
      <c r="V43" s="167">
        <v>0</v>
      </c>
      <c r="W43" s="167">
        <v>2205</v>
      </c>
      <c r="X43" s="167">
        <v>0</v>
      </c>
      <c r="Y43" s="167">
        <v>13319</v>
      </c>
      <c r="Z43" s="167">
        <v>18261</v>
      </c>
      <c r="AA43" s="167">
        <v>0</v>
      </c>
      <c r="AB43" s="167">
        <v>16066</v>
      </c>
      <c r="AC43" s="167">
        <v>908888</v>
      </c>
      <c r="AD43" s="167">
        <v>0</v>
      </c>
      <c r="AE43" s="167">
        <v>0</v>
      </c>
      <c r="AF43" s="167">
        <v>257461</v>
      </c>
      <c r="AG43" s="167">
        <v>0</v>
      </c>
      <c r="AH43" s="167">
        <v>18888</v>
      </c>
      <c r="AI43" s="167">
        <v>37359</v>
      </c>
      <c r="AJ43" s="167">
        <v>2716</v>
      </c>
      <c r="AK43" s="167">
        <v>0</v>
      </c>
      <c r="AL43" s="167">
        <v>0</v>
      </c>
      <c r="AM43" s="167">
        <v>677</v>
      </c>
      <c r="AN43" s="167">
        <v>0</v>
      </c>
      <c r="AO43" s="167">
        <v>0</v>
      </c>
      <c r="AP43" s="167">
        <v>88260</v>
      </c>
      <c r="AQ43" s="167">
        <v>105764</v>
      </c>
      <c r="AR43" s="167">
        <v>0</v>
      </c>
      <c r="AS43" s="167">
        <v>0</v>
      </c>
      <c r="AT43" s="167">
        <v>0</v>
      </c>
      <c r="AU43" s="167">
        <v>4031</v>
      </c>
      <c r="AV43" s="167">
        <v>0</v>
      </c>
      <c r="AW43" s="167">
        <v>0</v>
      </c>
      <c r="AX43" s="167">
        <v>515156</v>
      </c>
      <c r="AY43" s="167">
        <v>426040</v>
      </c>
      <c r="AZ43" s="167">
        <v>0</v>
      </c>
      <c r="BA43" s="167">
        <v>0</v>
      </c>
      <c r="BB43" s="167">
        <v>0</v>
      </c>
      <c r="BC43" s="167">
        <v>0</v>
      </c>
      <c r="BD43" s="167">
        <v>143734</v>
      </c>
      <c r="BE43" s="167">
        <v>0</v>
      </c>
      <c r="BF43" s="167">
        <v>59419</v>
      </c>
      <c r="BG43" s="167">
        <v>629193</v>
      </c>
      <c r="BH43" s="167">
        <v>2053237</v>
      </c>
      <c r="BI43" s="167">
        <v>106763</v>
      </c>
      <c r="BJ43" s="167">
        <v>0</v>
      </c>
      <c r="BK43" s="167">
        <v>0</v>
      </c>
      <c r="BL43" s="167">
        <v>0</v>
      </c>
      <c r="BM43" s="167">
        <v>0</v>
      </c>
      <c r="BN43" s="167">
        <v>0</v>
      </c>
      <c r="BO43" s="167">
        <v>0</v>
      </c>
      <c r="BP43" s="167">
        <v>0</v>
      </c>
      <c r="BQ43" s="167">
        <v>7831</v>
      </c>
      <c r="BR43" s="167">
        <v>15772</v>
      </c>
      <c r="BS43" s="167">
        <v>1101</v>
      </c>
      <c r="BT43" s="167">
        <v>0</v>
      </c>
      <c r="BU43" s="167">
        <v>0</v>
      </c>
      <c r="BV43" s="167">
        <v>208</v>
      </c>
      <c r="BW43" s="167">
        <v>162100</v>
      </c>
      <c r="BX43" s="167">
        <v>0</v>
      </c>
      <c r="BY43" s="167">
        <v>0</v>
      </c>
      <c r="BZ43" s="167">
        <v>0</v>
      </c>
      <c r="CA43" s="167">
        <v>18643</v>
      </c>
      <c r="CB43" s="167">
        <v>0</v>
      </c>
      <c r="CC43" s="167">
        <v>0</v>
      </c>
      <c r="CD43" s="167">
        <v>201598</v>
      </c>
      <c r="CE43" s="167">
        <v>0</v>
      </c>
      <c r="CF43" s="167">
        <v>42842</v>
      </c>
      <c r="CG43" s="167">
        <v>0</v>
      </c>
      <c r="CH43" s="167">
        <v>0</v>
      </c>
      <c r="CI43" s="167">
        <v>11831</v>
      </c>
      <c r="CJ43" s="167">
        <v>0</v>
      </c>
      <c r="CK43" s="167">
        <v>0</v>
      </c>
      <c r="CL43" s="167">
        <v>0</v>
      </c>
      <c r="CM43" s="167">
        <v>568689</v>
      </c>
      <c r="CN43" s="167">
        <v>2621926</v>
      </c>
      <c r="CO43" s="167">
        <v>506511</v>
      </c>
      <c r="CP43" s="167">
        <v>0</v>
      </c>
      <c r="CQ43" s="167">
        <v>0</v>
      </c>
      <c r="CR43" s="167">
        <v>0</v>
      </c>
      <c r="CS43" s="167">
        <v>1195698</v>
      </c>
      <c r="CT43" s="167">
        <v>0</v>
      </c>
      <c r="CU43" s="167">
        <v>3643851</v>
      </c>
      <c r="CV43" s="167">
        <v>0</v>
      </c>
      <c r="CW43" s="167">
        <v>392201</v>
      </c>
      <c r="CX43" s="167">
        <v>775469</v>
      </c>
      <c r="CY43" s="167">
        <v>56415</v>
      </c>
      <c r="CZ43" s="167">
        <v>0</v>
      </c>
      <c r="DA43" s="167">
        <v>0</v>
      </c>
      <c r="DB43" s="167">
        <v>14131</v>
      </c>
      <c r="DC43" s="167">
        <v>0</v>
      </c>
      <c r="DD43" s="167">
        <v>0</v>
      </c>
      <c r="DE43" s="167">
        <v>0</v>
      </c>
      <c r="DF43" s="167">
        <v>0</v>
      </c>
      <c r="DG43" s="167">
        <v>0</v>
      </c>
      <c r="DH43" s="167">
        <v>0</v>
      </c>
      <c r="DI43" s="167">
        <v>0</v>
      </c>
      <c r="DJ43" s="167">
        <v>6584276</v>
      </c>
      <c r="DK43" s="167">
        <v>0</v>
      </c>
      <c r="DL43" s="167">
        <v>0</v>
      </c>
      <c r="DM43" s="167">
        <v>0</v>
      </c>
      <c r="DN43" s="167">
        <v>0</v>
      </c>
      <c r="DO43" s="167">
        <v>0</v>
      </c>
      <c r="DP43" s="167">
        <v>0</v>
      </c>
      <c r="DQ43" s="167">
        <v>0</v>
      </c>
      <c r="DR43" s="167">
        <v>0</v>
      </c>
      <c r="DS43" s="167">
        <v>0</v>
      </c>
      <c r="DT43" s="167">
        <v>0</v>
      </c>
      <c r="DU43" s="167">
        <v>0</v>
      </c>
      <c r="DV43" s="167">
        <v>0</v>
      </c>
      <c r="DW43" s="167">
        <v>0</v>
      </c>
      <c r="DX43" s="167">
        <v>0</v>
      </c>
      <c r="DY43" s="167">
        <v>0</v>
      </c>
      <c r="DZ43" s="167">
        <v>0</v>
      </c>
      <c r="EA43" s="167">
        <v>0</v>
      </c>
      <c r="EB43" s="167">
        <v>0</v>
      </c>
      <c r="EC43" s="167">
        <v>0</v>
      </c>
      <c r="ED43" s="167">
        <v>9206202</v>
      </c>
    </row>
    <row r="44" spans="1:134" ht="13.8" x14ac:dyDescent="0.25">
      <c r="A44" s="164" t="s">
        <v>184</v>
      </c>
      <c r="B44" s="164"/>
      <c r="C44" s="152">
        <v>45838</v>
      </c>
      <c r="D44" s="167">
        <v>64459</v>
      </c>
      <c r="E44" s="167">
        <v>260631</v>
      </c>
      <c r="F44" s="167">
        <v>0</v>
      </c>
      <c r="G44" s="167">
        <v>22036</v>
      </c>
      <c r="H44" s="167">
        <v>9680</v>
      </c>
      <c r="I44" s="167">
        <v>6111</v>
      </c>
      <c r="J44" s="167">
        <v>4872</v>
      </c>
      <c r="K44" s="167">
        <v>94</v>
      </c>
      <c r="L44" s="167">
        <v>972</v>
      </c>
      <c r="M44" s="167">
        <v>5349</v>
      </c>
      <c r="N44" s="167">
        <v>19445</v>
      </c>
      <c r="O44" s="167">
        <v>0</v>
      </c>
      <c r="P44" s="167">
        <v>119598</v>
      </c>
      <c r="Q44" s="167">
        <v>0</v>
      </c>
      <c r="R44" s="167">
        <v>6854</v>
      </c>
      <c r="S44" s="167">
        <v>12540</v>
      </c>
      <c r="T44" s="167">
        <v>0</v>
      </c>
      <c r="U44" s="167">
        <v>31774</v>
      </c>
      <c r="V44" s="167">
        <v>0</v>
      </c>
      <c r="W44" s="167">
        <v>3786</v>
      </c>
      <c r="X44" s="167">
        <v>0</v>
      </c>
      <c r="Y44" s="167">
        <v>0</v>
      </c>
      <c r="Z44" s="167">
        <v>11475</v>
      </c>
      <c r="AA44" s="167">
        <v>2328</v>
      </c>
      <c r="AB44" s="167">
        <v>18991</v>
      </c>
      <c r="AC44" s="167">
        <v>600995</v>
      </c>
      <c r="AD44" s="167">
        <v>22925</v>
      </c>
      <c r="AE44" s="167">
        <v>40829</v>
      </c>
      <c r="AF44" s="167">
        <v>31902</v>
      </c>
      <c r="AG44" s="167">
        <v>0</v>
      </c>
      <c r="AH44" s="167">
        <v>13167</v>
      </c>
      <c r="AI44" s="167">
        <v>5369</v>
      </c>
      <c r="AJ44" s="167">
        <v>3390</v>
      </c>
      <c r="AK44" s="167">
        <v>2703</v>
      </c>
      <c r="AL44" s="167">
        <v>52</v>
      </c>
      <c r="AM44" s="167">
        <v>539</v>
      </c>
      <c r="AN44" s="167">
        <v>8770</v>
      </c>
      <c r="AO44" s="167">
        <v>9627</v>
      </c>
      <c r="AP44" s="167">
        <v>6282</v>
      </c>
      <c r="AQ44" s="167">
        <v>40634</v>
      </c>
      <c r="AR44" s="167">
        <v>0</v>
      </c>
      <c r="AS44" s="167">
        <v>0</v>
      </c>
      <c r="AT44" s="167">
        <v>9838</v>
      </c>
      <c r="AU44" s="167">
        <v>5512</v>
      </c>
      <c r="AV44" s="167">
        <v>0</v>
      </c>
      <c r="AW44" s="167">
        <v>0</v>
      </c>
      <c r="AX44" s="167">
        <v>201539</v>
      </c>
      <c r="AY44" s="167">
        <v>41678</v>
      </c>
      <c r="AZ44" s="167">
        <v>0</v>
      </c>
      <c r="BA44" s="167">
        <v>116</v>
      </c>
      <c r="BB44" s="167">
        <v>42644</v>
      </c>
      <c r="BC44" s="167">
        <v>0</v>
      </c>
      <c r="BD44" s="167">
        <v>42559</v>
      </c>
      <c r="BE44" s="167">
        <v>0</v>
      </c>
      <c r="BF44" s="167">
        <v>0</v>
      </c>
      <c r="BG44" s="167">
        <v>126997</v>
      </c>
      <c r="BH44" s="167">
        <v>929531</v>
      </c>
      <c r="BI44" s="167">
        <v>20766</v>
      </c>
      <c r="BJ44" s="167">
        <v>47606</v>
      </c>
      <c r="BK44" s="167">
        <v>11863</v>
      </c>
      <c r="BL44" s="167">
        <v>501</v>
      </c>
      <c r="BM44" s="167">
        <v>91953</v>
      </c>
      <c r="BN44" s="167">
        <v>46564</v>
      </c>
      <c r="BO44" s="167">
        <v>116433</v>
      </c>
      <c r="BP44" s="167">
        <v>0</v>
      </c>
      <c r="BQ44" s="167">
        <v>39933</v>
      </c>
      <c r="BR44" s="167">
        <v>16284</v>
      </c>
      <c r="BS44" s="167">
        <v>10281</v>
      </c>
      <c r="BT44" s="167">
        <v>8196</v>
      </c>
      <c r="BU44" s="167">
        <v>158</v>
      </c>
      <c r="BV44" s="167">
        <v>1635</v>
      </c>
      <c r="BW44" s="167">
        <v>44163</v>
      </c>
      <c r="BX44" s="167">
        <v>0</v>
      </c>
      <c r="BY44" s="167">
        <v>0</v>
      </c>
      <c r="BZ44" s="167">
        <v>5511</v>
      </c>
      <c r="CA44" s="167">
        <v>3803</v>
      </c>
      <c r="CB44" s="167">
        <v>0</v>
      </c>
      <c r="CC44" s="167">
        <v>267</v>
      </c>
      <c r="CD44" s="167">
        <v>90176</v>
      </c>
      <c r="CE44" s="167">
        <v>6124</v>
      </c>
      <c r="CF44" s="167">
        <v>955</v>
      </c>
      <c r="CG44" s="167">
        <v>158</v>
      </c>
      <c r="CH44" s="167">
        <v>552</v>
      </c>
      <c r="CI44" s="167">
        <v>6</v>
      </c>
      <c r="CJ44" s="167">
        <v>17577</v>
      </c>
      <c r="CK44" s="167">
        <v>128</v>
      </c>
      <c r="CL44" s="167">
        <v>0</v>
      </c>
      <c r="CM44" s="167">
        <v>581593</v>
      </c>
      <c r="CN44" s="167">
        <v>1511124</v>
      </c>
      <c r="CO44" s="167">
        <v>86189</v>
      </c>
      <c r="CP44" s="167">
        <v>215761</v>
      </c>
      <c r="CQ44" s="167">
        <v>1796303</v>
      </c>
      <c r="CR44" s="167">
        <v>0</v>
      </c>
      <c r="CS44" s="167">
        <v>0</v>
      </c>
      <c r="CT44" s="167">
        <v>0</v>
      </c>
      <c r="CU44" s="167">
        <v>0</v>
      </c>
      <c r="CV44" s="167">
        <v>0</v>
      </c>
      <c r="CW44" s="167">
        <v>238697</v>
      </c>
      <c r="CX44" s="167">
        <v>49517</v>
      </c>
      <c r="CY44" s="167">
        <v>31263</v>
      </c>
      <c r="CZ44" s="167">
        <v>24923</v>
      </c>
      <c r="DA44" s="167">
        <v>480</v>
      </c>
      <c r="DB44" s="167">
        <v>4973</v>
      </c>
      <c r="DC44" s="167">
        <v>0</v>
      </c>
      <c r="DD44" s="167">
        <v>0</v>
      </c>
      <c r="DE44" s="167">
        <v>0</v>
      </c>
      <c r="DF44" s="167">
        <v>164191</v>
      </c>
      <c r="DG44" s="167">
        <v>15392</v>
      </c>
      <c r="DH44" s="167">
        <v>0</v>
      </c>
      <c r="DI44" s="167">
        <v>1650</v>
      </c>
      <c r="DJ44" s="167">
        <v>2629339</v>
      </c>
      <c r="DK44" s="167">
        <v>0</v>
      </c>
      <c r="DL44" s="167">
        <v>0</v>
      </c>
      <c r="DM44" s="167">
        <v>0</v>
      </c>
      <c r="DN44" s="167">
        <v>0</v>
      </c>
      <c r="DO44" s="167">
        <v>0</v>
      </c>
      <c r="DP44" s="167">
        <v>0</v>
      </c>
      <c r="DQ44" s="167">
        <v>0</v>
      </c>
      <c r="DR44" s="167">
        <v>0</v>
      </c>
      <c r="DS44" s="167">
        <v>0</v>
      </c>
      <c r="DT44" s="167">
        <v>0</v>
      </c>
      <c r="DU44" s="167">
        <v>0</v>
      </c>
      <c r="DV44" s="167">
        <v>0</v>
      </c>
      <c r="DW44" s="167">
        <v>0</v>
      </c>
      <c r="DX44" s="167">
        <v>0</v>
      </c>
      <c r="DY44" s="167">
        <v>0</v>
      </c>
      <c r="DZ44" s="167">
        <v>0</v>
      </c>
      <c r="EA44" s="167">
        <v>0</v>
      </c>
      <c r="EB44" s="167">
        <v>0</v>
      </c>
      <c r="EC44" s="167">
        <v>0</v>
      </c>
      <c r="ED44" s="167">
        <v>4140463</v>
      </c>
    </row>
    <row r="45" spans="1:134" ht="13.8" x14ac:dyDescent="0.25">
      <c r="A45" s="164" t="s">
        <v>185</v>
      </c>
      <c r="B45" s="164"/>
      <c r="C45" s="152">
        <v>45838</v>
      </c>
      <c r="D45" s="167">
        <v>94878</v>
      </c>
      <c r="E45" s="167">
        <v>570682</v>
      </c>
      <c r="F45" s="167">
        <v>0</v>
      </c>
      <c r="G45" s="167">
        <v>54430</v>
      </c>
      <c r="H45" s="167">
        <v>102222</v>
      </c>
      <c r="I45" s="167">
        <v>20153</v>
      </c>
      <c r="J45" s="167">
        <v>0</v>
      </c>
      <c r="K45" s="167">
        <v>0</v>
      </c>
      <c r="L45" s="167">
        <v>495</v>
      </c>
      <c r="M45" s="167">
        <v>69349</v>
      </c>
      <c r="N45" s="167">
        <v>22355</v>
      </c>
      <c r="O45" s="167">
        <v>0</v>
      </c>
      <c r="P45" s="167">
        <v>0</v>
      </c>
      <c r="Q45" s="167">
        <v>0</v>
      </c>
      <c r="R45" s="167">
        <v>26108</v>
      </c>
      <c r="S45" s="167">
        <v>8359</v>
      </c>
      <c r="T45" s="167">
        <v>0</v>
      </c>
      <c r="U45" s="167">
        <v>219130</v>
      </c>
      <c r="V45" s="167">
        <v>0</v>
      </c>
      <c r="W45" s="167">
        <v>8227</v>
      </c>
      <c r="X45" s="167">
        <v>0</v>
      </c>
      <c r="Y45" s="167">
        <v>36362</v>
      </c>
      <c r="Z45" s="167">
        <v>74894</v>
      </c>
      <c r="AA45" s="167">
        <v>1113</v>
      </c>
      <c r="AB45" s="167">
        <v>54812</v>
      </c>
      <c r="AC45" s="167">
        <v>1363569</v>
      </c>
      <c r="AD45" s="167">
        <v>0</v>
      </c>
      <c r="AE45" s="167">
        <v>0</v>
      </c>
      <c r="AF45" s="167">
        <v>163575</v>
      </c>
      <c r="AG45" s="167">
        <v>0</v>
      </c>
      <c r="AH45" s="167">
        <v>13377</v>
      </c>
      <c r="AI45" s="167">
        <v>25123</v>
      </c>
      <c r="AJ45" s="167">
        <v>4953</v>
      </c>
      <c r="AK45" s="167">
        <v>0</v>
      </c>
      <c r="AL45" s="167">
        <v>0</v>
      </c>
      <c r="AM45" s="167">
        <v>0</v>
      </c>
      <c r="AN45" s="167">
        <v>0</v>
      </c>
      <c r="AO45" s="167">
        <v>37953</v>
      </c>
      <c r="AP45" s="167">
        <v>22097</v>
      </c>
      <c r="AQ45" s="167">
        <v>177027</v>
      </c>
      <c r="AR45" s="167">
        <v>0</v>
      </c>
      <c r="AS45" s="167">
        <v>0</v>
      </c>
      <c r="AT45" s="167">
        <v>14653</v>
      </c>
      <c r="AU45" s="167">
        <v>48737</v>
      </c>
      <c r="AV45" s="167">
        <v>0</v>
      </c>
      <c r="AW45" s="167">
        <v>0</v>
      </c>
      <c r="AX45" s="167">
        <v>507495</v>
      </c>
      <c r="AY45" s="167">
        <v>240772</v>
      </c>
      <c r="AZ45" s="167">
        <v>0</v>
      </c>
      <c r="BA45" s="167">
        <v>0</v>
      </c>
      <c r="BB45" s="167">
        <v>5616</v>
      </c>
      <c r="BC45" s="167">
        <v>0</v>
      </c>
      <c r="BD45" s="167">
        <v>62947</v>
      </c>
      <c r="BE45" s="167">
        <v>24657</v>
      </c>
      <c r="BF45" s="167">
        <v>82784</v>
      </c>
      <c r="BG45" s="167">
        <v>416776</v>
      </c>
      <c r="BH45" s="167">
        <v>2287840</v>
      </c>
      <c r="BI45" s="167">
        <v>0</v>
      </c>
      <c r="BJ45" s="167">
        <v>0</v>
      </c>
      <c r="BK45" s="167">
        <v>0</v>
      </c>
      <c r="BL45" s="167">
        <v>0</v>
      </c>
      <c r="BM45" s="167">
        <v>907725</v>
      </c>
      <c r="BN45" s="167">
        <v>0</v>
      </c>
      <c r="BO45" s="167">
        <v>0</v>
      </c>
      <c r="BP45" s="167">
        <v>0</v>
      </c>
      <c r="BQ45" s="167">
        <v>74234</v>
      </c>
      <c r="BR45" s="167">
        <v>139416</v>
      </c>
      <c r="BS45" s="167">
        <v>27486</v>
      </c>
      <c r="BT45" s="167">
        <v>9015</v>
      </c>
      <c r="BU45" s="167">
        <v>0</v>
      </c>
      <c r="BV45" s="167">
        <v>0</v>
      </c>
      <c r="BW45" s="167">
        <v>112729</v>
      </c>
      <c r="BX45" s="167">
        <v>0</v>
      </c>
      <c r="BY45" s="167">
        <v>0</v>
      </c>
      <c r="BZ45" s="167">
        <v>0</v>
      </c>
      <c r="CA45" s="167">
        <v>14136</v>
      </c>
      <c r="CB45" s="167">
        <v>0</v>
      </c>
      <c r="CC45" s="167">
        <v>4544</v>
      </c>
      <c r="CD45" s="167">
        <v>233971</v>
      </c>
      <c r="CE45" s="167">
        <v>42071</v>
      </c>
      <c r="CF45" s="167">
        <v>0</v>
      </c>
      <c r="CG45" s="167">
        <v>0</v>
      </c>
      <c r="CH45" s="167">
        <v>0</v>
      </c>
      <c r="CI45" s="167">
        <v>0</v>
      </c>
      <c r="CJ45" s="167">
        <v>71722</v>
      </c>
      <c r="CK45" s="167">
        <v>0</v>
      </c>
      <c r="CL45" s="167">
        <v>0</v>
      </c>
      <c r="CM45" s="167">
        <v>1637049</v>
      </c>
      <c r="CN45" s="167">
        <v>3924889</v>
      </c>
      <c r="CO45" s="167">
        <v>736779</v>
      </c>
      <c r="CP45" s="167">
        <v>49818</v>
      </c>
      <c r="CQ45" s="167">
        <v>272487</v>
      </c>
      <c r="CR45" s="167">
        <v>0</v>
      </c>
      <c r="CS45" s="167">
        <v>0</v>
      </c>
      <c r="CT45" s="167">
        <v>0</v>
      </c>
      <c r="CU45" s="167">
        <v>2591609</v>
      </c>
      <c r="CV45" s="167">
        <v>0</v>
      </c>
      <c r="CW45" s="167">
        <v>298555</v>
      </c>
      <c r="CX45" s="167">
        <v>560702</v>
      </c>
      <c r="CY45" s="167">
        <v>110544</v>
      </c>
      <c r="CZ45" s="167">
        <v>0</v>
      </c>
      <c r="DA45" s="167">
        <v>6540</v>
      </c>
      <c r="DB45" s="167">
        <v>10248</v>
      </c>
      <c r="DC45" s="167">
        <v>0</v>
      </c>
      <c r="DD45" s="167">
        <v>0</v>
      </c>
      <c r="DE45" s="167">
        <v>0</v>
      </c>
      <c r="DF45" s="167">
        <v>804466</v>
      </c>
      <c r="DG45" s="167">
        <v>0</v>
      </c>
      <c r="DH45" s="167">
        <v>0</v>
      </c>
      <c r="DI45" s="167">
        <v>0</v>
      </c>
      <c r="DJ45" s="167">
        <v>5441748</v>
      </c>
      <c r="DK45" s="167">
        <v>0</v>
      </c>
      <c r="DL45" s="167">
        <v>0</v>
      </c>
      <c r="DM45" s="167">
        <v>0</v>
      </c>
      <c r="DN45" s="167">
        <v>0</v>
      </c>
      <c r="DO45" s="167">
        <v>0</v>
      </c>
      <c r="DP45" s="167">
        <v>0</v>
      </c>
      <c r="DQ45" s="167">
        <v>0</v>
      </c>
      <c r="DR45" s="167">
        <v>0</v>
      </c>
      <c r="DS45" s="167">
        <v>0</v>
      </c>
      <c r="DT45" s="167">
        <v>0</v>
      </c>
      <c r="DU45" s="167">
        <v>0</v>
      </c>
      <c r="DV45" s="167">
        <v>0</v>
      </c>
      <c r="DW45" s="167">
        <v>0</v>
      </c>
      <c r="DX45" s="167">
        <v>0</v>
      </c>
      <c r="DY45" s="167">
        <v>0</v>
      </c>
      <c r="DZ45" s="167">
        <v>0</v>
      </c>
      <c r="EA45" s="167">
        <v>0</v>
      </c>
      <c r="EB45" s="167">
        <v>0</v>
      </c>
      <c r="EC45" s="167">
        <v>0</v>
      </c>
      <c r="ED45" s="167">
        <v>9366637</v>
      </c>
    </row>
    <row r="46" spans="1:134" ht="13.8" x14ac:dyDescent="0.25">
      <c r="A46" s="164" t="s">
        <v>186</v>
      </c>
      <c r="B46" s="164"/>
      <c r="C46" s="152">
        <v>45838</v>
      </c>
      <c r="D46" s="167">
        <v>61680</v>
      </c>
      <c r="E46" s="167">
        <v>581504</v>
      </c>
      <c r="F46" s="167">
        <v>0</v>
      </c>
      <c r="G46" s="167">
        <v>47546</v>
      </c>
      <c r="H46" s="167">
        <v>96162</v>
      </c>
      <c r="I46" s="167">
        <v>12413</v>
      </c>
      <c r="J46" s="167">
        <v>1011</v>
      </c>
      <c r="K46" s="167">
        <v>2350</v>
      </c>
      <c r="L46" s="167">
        <v>14860</v>
      </c>
      <c r="M46" s="167">
        <v>61523</v>
      </c>
      <c r="N46" s="167">
        <v>23106</v>
      </c>
      <c r="O46" s="167">
        <v>0</v>
      </c>
      <c r="P46" s="167">
        <v>0</v>
      </c>
      <c r="Q46" s="167">
        <v>0</v>
      </c>
      <c r="R46" s="167">
        <v>91547</v>
      </c>
      <c r="S46" s="167">
        <v>8499</v>
      </c>
      <c r="T46" s="167">
        <v>409</v>
      </c>
      <c r="U46" s="167">
        <v>30433</v>
      </c>
      <c r="V46" s="167">
        <v>0</v>
      </c>
      <c r="W46" s="167">
        <v>357</v>
      </c>
      <c r="X46" s="167">
        <v>0</v>
      </c>
      <c r="Y46" s="167">
        <v>42984</v>
      </c>
      <c r="Z46" s="167">
        <v>56401</v>
      </c>
      <c r="AA46" s="167">
        <v>5686</v>
      </c>
      <c r="AB46" s="167">
        <v>10830</v>
      </c>
      <c r="AC46" s="167">
        <v>1149301</v>
      </c>
      <c r="AD46" s="167">
        <v>97240</v>
      </c>
      <c r="AE46" s="167">
        <v>312162</v>
      </c>
      <c r="AF46" s="167">
        <v>223630</v>
      </c>
      <c r="AG46" s="167">
        <v>0</v>
      </c>
      <c r="AH46" s="167">
        <v>46795</v>
      </c>
      <c r="AI46" s="167">
        <v>94644</v>
      </c>
      <c r="AJ46" s="167">
        <v>12217</v>
      </c>
      <c r="AK46" s="167">
        <v>995</v>
      </c>
      <c r="AL46" s="167">
        <v>0</v>
      </c>
      <c r="AM46" s="167">
        <v>0</v>
      </c>
      <c r="AN46" s="167">
        <v>19606</v>
      </c>
      <c r="AO46" s="167">
        <v>39805</v>
      </c>
      <c r="AP46" s="167">
        <v>1687</v>
      </c>
      <c r="AQ46" s="167">
        <v>103224</v>
      </c>
      <c r="AR46" s="167">
        <v>0</v>
      </c>
      <c r="AS46" s="167">
        <v>3175</v>
      </c>
      <c r="AT46" s="167">
        <v>0</v>
      </c>
      <c r="AU46" s="167">
        <v>252575</v>
      </c>
      <c r="AV46" s="167">
        <v>0</v>
      </c>
      <c r="AW46" s="167">
        <v>0</v>
      </c>
      <c r="AX46" s="167">
        <v>1207755</v>
      </c>
      <c r="AY46" s="167">
        <v>161810</v>
      </c>
      <c r="AZ46" s="167">
        <v>0</v>
      </c>
      <c r="BA46" s="167">
        <v>0</v>
      </c>
      <c r="BB46" s="167">
        <v>0</v>
      </c>
      <c r="BC46" s="167">
        <v>0</v>
      </c>
      <c r="BD46" s="167">
        <v>11560</v>
      </c>
      <c r="BE46" s="167">
        <v>27327</v>
      </c>
      <c r="BF46" s="167">
        <v>0</v>
      </c>
      <c r="BG46" s="167">
        <v>200697</v>
      </c>
      <c r="BH46" s="167">
        <v>2557753</v>
      </c>
      <c r="BI46" s="167">
        <v>185421</v>
      </c>
      <c r="BJ46" s="167">
        <v>0</v>
      </c>
      <c r="BK46" s="167">
        <v>0</v>
      </c>
      <c r="BL46" s="167">
        <v>0</v>
      </c>
      <c r="BM46" s="167">
        <v>0</v>
      </c>
      <c r="BN46" s="167">
        <v>0</v>
      </c>
      <c r="BO46" s="167">
        <v>393951</v>
      </c>
      <c r="BP46" s="167">
        <v>0</v>
      </c>
      <c r="BQ46" s="167">
        <v>42829</v>
      </c>
      <c r="BR46" s="167">
        <v>86622</v>
      </c>
      <c r="BS46" s="167">
        <v>11182</v>
      </c>
      <c r="BT46" s="167">
        <v>911</v>
      </c>
      <c r="BU46" s="167">
        <v>0</v>
      </c>
      <c r="BV46" s="167">
        <v>0</v>
      </c>
      <c r="BW46" s="167">
        <v>176490</v>
      </c>
      <c r="BX46" s="167">
        <v>0</v>
      </c>
      <c r="BY46" s="167">
        <v>0</v>
      </c>
      <c r="BZ46" s="167">
        <v>27859</v>
      </c>
      <c r="CA46" s="167">
        <v>49204</v>
      </c>
      <c r="CB46" s="167">
        <v>0</v>
      </c>
      <c r="CC46" s="167">
        <v>0</v>
      </c>
      <c r="CD46" s="167">
        <v>175955</v>
      </c>
      <c r="CE46" s="167">
        <v>0</v>
      </c>
      <c r="CF46" s="167">
        <v>0</v>
      </c>
      <c r="CG46" s="167">
        <v>0</v>
      </c>
      <c r="CH46" s="167">
        <v>0</v>
      </c>
      <c r="CI46" s="167">
        <v>0</v>
      </c>
      <c r="CJ46" s="167">
        <v>12981</v>
      </c>
      <c r="CK46" s="167">
        <v>0</v>
      </c>
      <c r="CL46" s="167">
        <v>0</v>
      </c>
      <c r="CM46" s="167">
        <v>1163405</v>
      </c>
      <c r="CN46" s="167">
        <v>3721158</v>
      </c>
      <c r="CO46" s="167">
        <v>309120</v>
      </c>
      <c r="CP46" s="167">
        <v>677923</v>
      </c>
      <c r="CQ46" s="167">
        <v>4428263</v>
      </c>
      <c r="CR46" s="167">
        <v>0</v>
      </c>
      <c r="CS46" s="167">
        <v>0</v>
      </c>
      <c r="CT46" s="167">
        <v>0</v>
      </c>
      <c r="CU46" s="167">
        <v>0</v>
      </c>
      <c r="CV46" s="167">
        <v>0</v>
      </c>
      <c r="CW46" s="167">
        <v>400314</v>
      </c>
      <c r="CX46" s="167">
        <v>809641</v>
      </c>
      <c r="CY46" s="167">
        <v>104513</v>
      </c>
      <c r="CZ46" s="167">
        <v>8512</v>
      </c>
      <c r="DA46" s="167">
        <v>0</v>
      </c>
      <c r="DB46" s="167">
        <v>0</v>
      </c>
      <c r="DC46" s="167">
        <v>0</v>
      </c>
      <c r="DD46" s="167">
        <v>0</v>
      </c>
      <c r="DE46" s="167">
        <v>0</v>
      </c>
      <c r="DF46" s="167">
        <v>0</v>
      </c>
      <c r="DG46" s="167">
        <v>48890</v>
      </c>
      <c r="DH46" s="167">
        <v>0</v>
      </c>
      <c r="DI46" s="167">
        <v>0</v>
      </c>
      <c r="DJ46" s="167">
        <v>6787176</v>
      </c>
      <c r="DK46" s="167">
        <v>0</v>
      </c>
      <c r="DL46" s="167">
        <v>0</v>
      </c>
      <c r="DM46" s="167">
        <v>0</v>
      </c>
      <c r="DN46" s="167">
        <v>0</v>
      </c>
      <c r="DO46" s="167">
        <v>0</v>
      </c>
      <c r="DP46" s="167">
        <v>0</v>
      </c>
      <c r="DQ46" s="167">
        <v>0</v>
      </c>
      <c r="DR46" s="167">
        <v>0</v>
      </c>
      <c r="DS46" s="167">
        <v>0</v>
      </c>
      <c r="DT46" s="167">
        <v>0</v>
      </c>
      <c r="DU46" s="167">
        <v>0</v>
      </c>
      <c r="DV46" s="167">
        <v>0</v>
      </c>
      <c r="DW46" s="167">
        <v>0</v>
      </c>
      <c r="DX46" s="167">
        <v>0</v>
      </c>
      <c r="DY46" s="167">
        <v>0</v>
      </c>
      <c r="DZ46" s="167">
        <v>0</v>
      </c>
      <c r="EA46" s="167">
        <v>0</v>
      </c>
      <c r="EB46" s="167">
        <v>0</v>
      </c>
      <c r="EC46" s="167">
        <v>0</v>
      </c>
      <c r="ED46" s="167">
        <v>10508334</v>
      </c>
    </row>
    <row r="47" spans="1:134" ht="13.8" x14ac:dyDescent="0.25">
      <c r="A47" s="164" t="s">
        <v>187</v>
      </c>
      <c r="B47" s="164"/>
      <c r="C47" s="152">
        <v>45838</v>
      </c>
      <c r="D47" s="167">
        <v>127734</v>
      </c>
      <c r="E47" s="167">
        <v>100688</v>
      </c>
      <c r="F47" s="167">
        <v>0</v>
      </c>
      <c r="G47" s="167">
        <v>16552</v>
      </c>
      <c r="H47" s="167">
        <v>47371</v>
      </c>
      <c r="I47" s="167">
        <v>3398</v>
      </c>
      <c r="J47" s="167">
        <v>2265</v>
      </c>
      <c r="K47" s="167">
        <v>205</v>
      </c>
      <c r="L47" s="167">
        <v>0</v>
      </c>
      <c r="M47" s="167">
        <v>2986</v>
      </c>
      <c r="N47" s="167">
        <v>9672</v>
      </c>
      <c r="O47" s="167">
        <v>0</v>
      </c>
      <c r="P47" s="167">
        <v>0</v>
      </c>
      <c r="Q47" s="167">
        <v>0</v>
      </c>
      <c r="R47" s="167">
        <v>0</v>
      </c>
      <c r="S47" s="167">
        <v>0</v>
      </c>
      <c r="T47" s="167">
        <v>0</v>
      </c>
      <c r="U47" s="167">
        <v>0</v>
      </c>
      <c r="V47" s="167">
        <v>0</v>
      </c>
      <c r="W47" s="167">
        <v>0</v>
      </c>
      <c r="X47" s="167">
        <v>0</v>
      </c>
      <c r="Y47" s="167">
        <v>22030</v>
      </c>
      <c r="Z47" s="167">
        <v>132487</v>
      </c>
      <c r="AA47" s="167">
        <v>0</v>
      </c>
      <c r="AB47" s="167">
        <v>630080</v>
      </c>
      <c r="AC47" s="167">
        <v>1095468</v>
      </c>
      <c r="AD47" s="167">
        <v>98226</v>
      </c>
      <c r="AE47" s="167">
        <v>170443</v>
      </c>
      <c r="AF47" s="167">
        <v>90294</v>
      </c>
      <c r="AG47" s="167">
        <v>0</v>
      </c>
      <c r="AH47" s="167">
        <v>26011</v>
      </c>
      <c r="AI47" s="167">
        <v>74444</v>
      </c>
      <c r="AJ47" s="167">
        <v>5341</v>
      </c>
      <c r="AK47" s="167">
        <v>3560</v>
      </c>
      <c r="AL47" s="167">
        <v>322</v>
      </c>
      <c r="AM47" s="167">
        <v>0</v>
      </c>
      <c r="AN47" s="167">
        <v>8017</v>
      </c>
      <c r="AO47" s="167">
        <v>53311</v>
      </c>
      <c r="AP47" s="167">
        <v>0</v>
      </c>
      <c r="AQ47" s="167">
        <v>90990</v>
      </c>
      <c r="AR47" s="167">
        <v>0</v>
      </c>
      <c r="AS47" s="167">
        <v>0</v>
      </c>
      <c r="AT47" s="167">
        <v>0</v>
      </c>
      <c r="AU47" s="167">
        <v>0</v>
      </c>
      <c r="AV47" s="167">
        <v>0</v>
      </c>
      <c r="AW47" s="167">
        <v>35526</v>
      </c>
      <c r="AX47" s="167">
        <v>656485</v>
      </c>
      <c r="AY47" s="167">
        <v>204532</v>
      </c>
      <c r="AZ47" s="167">
        <v>0</v>
      </c>
      <c r="BA47" s="167">
        <v>0</v>
      </c>
      <c r="BB47" s="167">
        <v>0</v>
      </c>
      <c r="BC47" s="167">
        <v>0</v>
      </c>
      <c r="BD47" s="167">
        <v>30951</v>
      </c>
      <c r="BE47" s="167">
        <v>88097</v>
      </c>
      <c r="BF47" s="167">
        <v>210</v>
      </c>
      <c r="BG47" s="167">
        <v>323790</v>
      </c>
      <c r="BH47" s="167">
        <v>2075743</v>
      </c>
      <c r="BI47" s="167">
        <v>95402</v>
      </c>
      <c r="BJ47" s="167">
        <v>0</v>
      </c>
      <c r="BK47" s="167">
        <v>0</v>
      </c>
      <c r="BL47" s="167">
        <v>0</v>
      </c>
      <c r="BM47" s="167">
        <v>0</v>
      </c>
      <c r="BN47" s="167">
        <v>46454</v>
      </c>
      <c r="BO47" s="167">
        <v>364520</v>
      </c>
      <c r="BP47" s="167">
        <v>0</v>
      </c>
      <c r="BQ47" s="167">
        <v>36693</v>
      </c>
      <c r="BR47" s="167">
        <v>105015</v>
      </c>
      <c r="BS47" s="167">
        <v>7534</v>
      </c>
      <c r="BT47" s="167">
        <v>5021</v>
      </c>
      <c r="BU47" s="167">
        <v>454</v>
      </c>
      <c r="BV47" s="167">
        <v>0</v>
      </c>
      <c r="BW47" s="167">
        <v>141582</v>
      </c>
      <c r="BX47" s="167">
        <v>0</v>
      </c>
      <c r="BY47" s="167">
        <v>0</v>
      </c>
      <c r="BZ47" s="167">
        <v>34002</v>
      </c>
      <c r="CA47" s="167">
        <v>0</v>
      </c>
      <c r="CB47" s="167">
        <v>0</v>
      </c>
      <c r="CC47" s="167">
        <v>0</v>
      </c>
      <c r="CD47" s="167">
        <v>247105</v>
      </c>
      <c r="CE47" s="167">
        <v>0</v>
      </c>
      <c r="CF47" s="167">
        <v>0</v>
      </c>
      <c r="CG47" s="167">
        <v>0</v>
      </c>
      <c r="CH47" s="167">
        <v>0</v>
      </c>
      <c r="CI47" s="167">
        <v>0</v>
      </c>
      <c r="CJ47" s="167">
        <v>0</v>
      </c>
      <c r="CK47" s="167">
        <v>0</v>
      </c>
      <c r="CL47" s="167">
        <v>0</v>
      </c>
      <c r="CM47" s="167">
        <v>1083782</v>
      </c>
      <c r="CN47" s="167">
        <v>3159525</v>
      </c>
      <c r="CO47" s="167">
        <v>702037</v>
      </c>
      <c r="CP47" s="167">
        <v>386642</v>
      </c>
      <c r="CQ47" s="167">
        <v>24317</v>
      </c>
      <c r="CR47" s="167">
        <v>0</v>
      </c>
      <c r="CS47" s="167">
        <v>0</v>
      </c>
      <c r="CT47" s="167">
        <v>0</v>
      </c>
      <c r="CU47" s="167">
        <v>693707</v>
      </c>
      <c r="CV47" s="167">
        <v>1442852</v>
      </c>
      <c r="CW47" s="167">
        <v>235469</v>
      </c>
      <c r="CX47" s="167">
        <v>673908</v>
      </c>
      <c r="CY47" s="167">
        <v>48347</v>
      </c>
      <c r="CZ47" s="167">
        <v>32223</v>
      </c>
      <c r="DA47" s="167">
        <v>2915</v>
      </c>
      <c r="DB47" s="167">
        <v>0</v>
      </c>
      <c r="DC47" s="167">
        <v>0</v>
      </c>
      <c r="DD47" s="167">
        <v>988566</v>
      </c>
      <c r="DE47" s="167">
        <v>0</v>
      </c>
      <c r="DF47" s="167">
        <v>0</v>
      </c>
      <c r="DG47" s="167">
        <v>0</v>
      </c>
      <c r="DH47" s="167">
        <v>0</v>
      </c>
      <c r="DI47" s="167">
        <v>774611</v>
      </c>
      <c r="DJ47" s="167">
        <v>6005594</v>
      </c>
      <c r="DK47" s="167">
        <v>0</v>
      </c>
      <c r="DL47" s="167">
        <v>0</v>
      </c>
      <c r="DM47" s="167">
        <v>0</v>
      </c>
      <c r="DN47" s="167">
        <v>0</v>
      </c>
      <c r="DO47" s="167">
        <v>0</v>
      </c>
      <c r="DP47" s="167">
        <v>0</v>
      </c>
      <c r="DQ47" s="167">
        <v>0</v>
      </c>
      <c r="DR47" s="167">
        <v>0</v>
      </c>
      <c r="DS47" s="167">
        <v>0</v>
      </c>
      <c r="DT47" s="167">
        <v>0</v>
      </c>
      <c r="DU47" s="167">
        <v>0</v>
      </c>
      <c r="DV47" s="167">
        <v>0</v>
      </c>
      <c r="DW47" s="167">
        <v>0</v>
      </c>
      <c r="DX47" s="167">
        <v>0</v>
      </c>
      <c r="DY47" s="167">
        <v>0</v>
      </c>
      <c r="DZ47" s="167">
        <v>0</v>
      </c>
      <c r="EA47" s="167">
        <v>0</v>
      </c>
      <c r="EB47" s="167">
        <v>0</v>
      </c>
      <c r="EC47" s="167">
        <v>0</v>
      </c>
      <c r="ED47" s="167">
        <v>9165119</v>
      </c>
    </row>
    <row r="48" spans="1:134" ht="13.8" x14ac:dyDescent="0.25">
      <c r="A48" s="164" t="s">
        <v>188</v>
      </c>
      <c r="B48" s="164"/>
      <c r="C48" s="152">
        <v>45838</v>
      </c>
      <c r="D48" s="167">
        <v>93927</v>
      </c>
      <c r="E48" s="167">
        <v>246591</v>
      </c>
      <c r="F48" s="167">
        <v>0</v>
      </c>
      <c r="G48" s="167">
        <v>18050</v>
      </c>
      <c r="H48" s="167">
        <v>21073</v>
      </c>
      <c r="I48" s="167">
        <v>5445</v>
      </c>
      <c r="J48" s="167">
        <v>2649</v>
      </c>
      <c r="K48" s="167">
        <v>0</v>
      </c>
      <c r="L48" s="167">
        <v>13659</v>
      </c>
      <c r="M48" s="167">
        <v>14736</v>
      </c>
      <c r="N48" s="167">
        <v>5035</v>
      </c>
      <c r="O48" s="167">
        <v>2503</v>
      </c>
      <c r="P48" s="167">
        <v>0</v>
      </c>
      <c r="Q48" s="167">
        <v>0</v>
      </c>
      <c r="R48" s="167">
        <v>6748</v>
      </c>
      <c r="S48" s="167">
        <v>0</v>
      </c>
      <c r="T48" s="167">
        <v>0</v>
      </c>
      <c r="U48" s="167">
        <v>47536</v>
      </c>
      <c r="V48" s="167">
        <v>0</v>
      </c>
      <c r="W48" s="167">
        <v>6137</v>
      </c>
      <c r="X48" s="167">
        <v>18409</v>
      </c>
      <c r="Y48" s="167">
        <v>8133</v>
      </c>
      <c r="Z48" s="167">
        <v>5534</v>
      </c>
      <c r="AA48" s="167">
        <v>350</v>
      </c>
      <c r="AB48" s="167">
        <v>0</v>
      </c>
      <c r="AC48" s="167">
        <v>516515</v>
      </c>
      <c r="AD48" s="167">
        <v>0</v>
      </c>
      <c r="AE48" s="167">
        <v>52624</v>
      </c>
      <c r="AF48" s="167">
        <v>80171</v>
      </c>
      <c r="AG48" s="167">
        <v>0</v>
      </c>
      <c r="AH48" s="167">
        <v>9181</v>
      </c>
      <c r="AI48" s="167">
        <v>18798</v>
      </c>
      <c r="AJ48" s="167">
        <v>3526</v>
      </c>
      <c r="AK48" s="167">
        <v>0</v>
      </c>
      <c r="AL48" s="167">
        <v>0</v>
      </c>
      <c r="AM48" s="167">
        <v>0</v>
      </c>
      <c r="AN48" s="167">
        <v>0</v>
      </c>
      <c r="AO48" s="167">
        <v>0</v>
      </c>
      <c r="AP48" s="167">
        <v>20142</v>
      </c>
      <c r="AQ48" s="167">
        <v>61426</v>
      </c>
      <c r="AR48" s="167">
        <v>0</v>
      </c>
      <c r="AS48" s="167">
        <v>596</v>
      </c>
      <c r="AT48" s="167">
        <v>825</v>
      </c>
      <c r="AU48" s="167">
        <v>15861</v>
      </c>
      <c r="AV48" s="167">
        <v>0</v>
      </c>
      <c r="AW48" s="167">
        <v>0</v>
      </c>
      <c r="AX48" s="167">
        <v>263150</v>
      </c>
      <c r="AY48" s="167">
        <v>203543</v>
      </c>
      <c r="AZ48" s="167">
        <v>0</v>
      </c>
      <c r="BA48" s="167">
        <v>0</v>
      </c>
      <c r="BB48" s="167">
        <v>0</v>
      </c>
      <c r="BC48" s="167">
        <v>0</v>
      </c>
      <c r="BD48" s="167">
        <v>25691</v>
      </c>
      <c r="BE48" s="167">
        <v>120611</v>
      </c>
      <c r="BF48" s="167">
        <v>0</v>
      </c>
      <c r="BG48" s="167">
        <v>349845</v>
      </c>
      <c r="BH48" s="167">
        <v>1129510</v>
      </c>
      <c r="BI48" s="167">
        <v>45314</v>
      </c>
      <c r="BJ48" s="167">
        <v>0</v>
      </c>
      <c r="BK48" s="167">
        <v>0</v>
      </c>
      <c r="BL48" s="167">
        <v>94800</v>
      </c>
      <c r="BM48" s="167">
        <v>0</v>
      </c>
      <c r="BN48" s="167">
        <v>1446022</v>
      </c>
      <c r="BO48" s="167">
        <v>87921</v>
      </c>
      <c r="BP48" s="167">
        <v>0</v>
      </c>
      <c r="BQ48" s="167">
        <v>146086</v>
      </c>
      <c r="BR48" s="167">
        <v>203533</v>
      </c>
      <c r="BS48" s="167">
        <v>72261</v>
      </c>
      <c r="BT48" s="167">
        <v>7413</v>
      </c>
      <c r="BU48" s="167">
        <v>0</v>
      </c>
      <c r="BV48" s="167">
        <v>19718</v>
      </c>
      <c r="BW48" s="167">
        <v>0</v>
      </c>
      <c r="BX48" s="167">
        <v>0</v>
      </c>
      <c r="BY48" s="167">
        <v>0</v>
      </c>
      <c r="BZ48" s="167">
        <v>8476</v>
      </c>
      <c r="CA48" s="167">
        <v>21644</v>
      </c>
      <c r="CB48" s="167">
        <v>51813</v>
      </c>
      <c r="CC48" s="167">
        <v>2038</v>
      </c>
      <c r="CD48" s="167">
        <v>78561</v>
      </c>
      <c r="CE48" s="167">
        <v>0</v>
      </c>
      <c r="CF48" s="167">
        <v>0</v>
      </c>
      <c r="CG48" s="167">
        <v>0</v>
      </c>
      <c r="CH48" s="167">
        <v>0</v>
      </c>
      <c r="CI48" s="167">
        <v>0</v>
      </c>
      <c r="CJ48" s="167">
        <v>33231</v>
      </c>
      <c r="CK48" s="167">
        <v>5158</v>
      </c>
      <c r="CL48" s="167">
        <v>0</v>
      </c>
      <c r="CM48" s="167">
        <v>2323989</v>
      </c>
      <c r="CN48" s="167">
        <v>3453499</v>
      </c>
      <c r="CO48" s="167">
        <v>114500</v>
      </c>
      <c r="CP48" s="167">
        <v>7733</v>
      </c>
      <c r="CQ48" s="167">
        <v>0</v>
      </c>
      <c r="CR48" s="167">
        <v>0</v>
      </c>
      <c r="CS48" s="167">
        <v>92816</v>
      </c>
      <c r="CT48" s="167">
        <v>0</v>
      </c>
      <c r="CU48" s="167">
        <v>0</v>
      </c>
      <c r="CV48" s="167">
        <v>0</v>
      </c>
      <c r="CW48" s="167">
        <v>8012</v>
      </c>
      <c r="CX48" s="167">
        <v>9117</v>
      </c>
      <c r="CY48" s="167">
        <v>2655</v>
      </c>
      <c r="CZ48" s="167">
        <v>0</v>
      </c>
      <c r="DA48" s="167">
        <v>0</v>
      </c>
      <c r="DB48" s="167">
        <v>0</v>
      </c>
      <c r="DC48" s="167">
        <v>0</v>
      </c>
      <c r="DD48" s="167">
        <v>0</v>
      </c>
      <c r="DE48" s="167">
        <v>0</v>
      </c>
      <c r="DF48" s="167">
        <v>0</v>
      </c>
      <c r="DG48" s="167">
        <v>0</v>
      </c>
      <c r="DH48" s="167">
        <v>0</v>
      </c>
      <c r="DI48" s="167">
        <v>0</v>
      </c>
      <c r="DJ48" s="167">
        <v>234833</v>
      </c>
      <c r="DK48" s="167">
        <v>0</v>
      </c>
      <c r="DL48" s="167">
        <v>0</v>
      </c>
      <c r="DM48" s="167">
        <v>0</v>
      </c>
      <c r="DN48" s="167">
        <v>0</v>
      </c>
      <c r="DO48" s="167">
        <v>0</v>
      </c>
      <c r="DP48" s="167">
        <v>0</v>
      </c>
      <c r="DQ48" s="167">
        <v>0</v>
      </c>
      <c r="DR48" s="167">
        <v>0</v>
      </c>
      <c r="DS48" s="167">
        <v>0</v>
      </c>
      <c r="DT48" s="167">
        <v>0</v>
      </c>
      <c r="DU48" s="167">
        <v>0</v>
      </c>
      <c r="DV48" s="167">
        <v>0</v>
      </c>
      <c r="DW48" s="167">
        <v>0</v>
      </c>
      <c r="DX48" s="167">
        <v>0</v>
      </c>
      <c r="DY48" s="167">
        <v>0</v>
      </c>
      <c r="DZ48" s="167">
        <v>0</v>
      </c>
      <c r="EA48" s="167">
        <v>0</v>
      </c>
      <c r="EB48" s="167">
        <v>0</v>
      </c>
      <c r="EC48" s="167">
        <v>0</v>
      </c>
      <c r="ED48" s="167">
        <v>3688332</v>
      </c>
    </row>
    <row r="51" spans="1:134" ht="13.8" x14ac:dyDescent="0.25">
      <c r="A51" s="164" t="s">
        <v>189</v>
      </c>
      <c r="B51" s="164"/>
      <c r="C51" s="152">
        <v>45657</v>
      </c>
      <c r="D51" s="167">
        <v>86466</v>
      </c>
      <c r="E51" s="167">
        <v>368183</v>
      </c>
      <c r="F51" s="167">
        <v>0</v>
      </c>
      <c r="G51" s="167">
        <v>0</v>
      </c>
      <c r="H51" s="167">
        <v>674522</v>
      </c>
      <c r="I51" s="167">
        <v>0</v>
      </c>
      <c r="J51" s="167">
        <v>0</v>
      </c>
      <c r="K51" s="167">
        <v>0</v>
      </c>
      <c r="L51" s="167">
        <v>13586</v>
      </c>
      <c r="M51" s="167">
        <v>84372</v>
      </c>
      <c r="N51" s="167">
        <v>81091</v>
      </c>
      <c r="O51" s="167">
        <v>0</v>
      </c>
      <c r="P51" s="167">
        <v>0</v>
      </c>
      <c r="Q51" s="167">
        <v>0</v>
      </c>
      <c r="R51" s="167">
        <v>0</v>
      </c>
      <c r="S51" s="167">
        <v>0</v>
      </c>
      <c r="T51" s="167">
        <v>0</v>
      </c>
      <c r="U51" s="167">
        <v>1220590</v>
      </c>
      <c r="V51" s="167">
        <v>0</v>
      </c>
      <c r="W51" s="167">
        <v>0</v>
      </c>
      <c r="X51" s="167">
        <v>0</v>
      </c>
      <c r="Y51" s="167">
        <v>0</v>
      </c>
      <c r="Z51" s="167">
        <v>275001</v>
      </c>
      <c r="AA51" s="167">
        <v>0</v>
      </c>
      <c r="AB51" s="167">
        <v>1506039</v>
      </c>
      <c r="AC51" s="167">
        <v>4309850</v>
      </c>
      <c r="AD51" s="167">
        <v>19932</v>
      </c>
      <c r="AE51" s="167">
        <v>76413</v>
      </c>
      <c r="AF51" s="167">
        <v>628660</v>
      </c>
      <c r="AG51" s="167">
        <v>0</v>
      </c>
      <c r="AH51" s="167">
        <v>0</v>
      </c>
      <c r="AI51" s="167">
        <v>597298</v>
      </c>
      <c r="AJ51" s="167">
        <v>0</v>
      </c>
      <c r="AK51" s="167">
        <v>0</v>
      </c>
      <c r="AL51" s="167">
        <v>0</v>
      </c>
      <c r="AM51" s="167">
        <v>0</v>
      </c>
      <c r="AN51" s="167">
        <v>0</v>
      </c>
      <c r="AO51" s="167">
        <v>248659</v>
      </c>
      <c r="AP51" s="167">
        <v>454199</v>
      </c>
      <c r="AQ51" s="167">
        <v>667547</v>
      </c>
      <c r="AR51" s="167">
        <v>0</v>
      </c>
      <c r="AS51" s="167">
        <v>0</v>
      </c>
      <c r="AT51" s="167">
        <v>3277488</v>
      </c>
      <c r="AU51" s="167">
        <v>1730004</v>
      </c>
      <c r="AV51" s="167">
        <v>85861</v>
      </c>
      <c r="AW51" s="167">
        <v>98897</v>
      </c>
      <c r="AX51" s="167">
        <v>7884958</v>
      </c>
      <c r="AY51" s="167">
        <v>458454</v>
      </c>
      <c r="AZ51" s="167">
        <v>0</v>
      </c>
      <c r="BA51" s="167">
        <v>0</v>
      </c>
      <c r="BB51" s="167">
        <v>0</v>
      </c>
      <c r="BC51" s="167">
        <v>0</v>
      </c>
      <c r="BD51" s="167">
        <v>0</v>
      </c>
      <c r="BE51" s="167">
        <v>0</v>
      </c>
      <c r="BF51" s="167">
        <v>30726</v>
      </c>
      <c r="BG51" s="167">
        <v>489180</v>
      </c>
      <c r="BH51" s="167">
        <v>12683988</v>
      </c>
      <c r="BI51" s="167">
        <v>211157</v>
      </c>
      <c r="BJ51" s="167">
        <v>0</v>
      </c>
      <c r="BK51" s="167">
        <v>50739</v>
      </c>
      <c r="BL51" s="167">
        <v>0</v>
      </c>
      <c r="BM51" s="167">
        <v>713528</v>
      </c>
      <c r="BN51" s="167">
        <v>274474</v>
      </c>
      <c r="BO51" s="167">
        <v>173389</v>
      </c>
      <c r="BP51" s="167">
        <v>0</v>
      </c>
      <c r="BQ51" s="167">
        <v>0</v>
      </c>
      <c r="BR51" s="167">
        <v>895767</v>
      </c>
      <c r="BS51" s="167">
        <v>0</v>
      </c>
      <c r="BT51" s="167">
        <v>0</v>
      </c>
      <c r="BU51" s="167">
        <v>0</v>
      </c>
      <c r="BV51" s="167">
        <v>0</v>
      </c>
      <c r="BW51" s="167">
        <v>524918</v>
      </c>
      <c r="BX51" s="167">
        <v>0</v>
      </c>
      <c r="BY51" s="167">
        <v>0</v>
      </c>
      <c r="BZ51" s="167">
        <v>0</v>
      </c>
      <c r="CA51" s="167">
        <v>204087</v>
      </c>
      <c r="CB51" s="167">
        <v>0</v>
      </c>
      <c r="CC51" s="167">
        <v>0</v>
      </c>
      <c r="CD51" s="167">
        <v>656905</v>
      </c>
      <c r="CE51" s="167">
        <v>0</v>
      </c>
      <c r="CF51" s="167">
        <v>222680</v>
      </c>
      <c r="CG51" s="167">
        <v>0</v>
      </c>
      <c r="CH51" s="167">
        <v>0</v>
      </c>
      <c r="CI51" s="167">
        <v>0</v>
      </c>
      <c r="CJ51" s="167">
        <v>566530</v>
      </c>
      <c r="CK51" s="167">
        <v>0</v>
      </c>
      <c r="CL51" s="167">
        <v>52733</v>
      </c>
      <c r="CM51" s="167">
        <v>4546907</v>
      </c>
      <c r="CN51" s="167">
        <v>17230895</v>
      </c>
      <c r="CO51" s="167">
        <v>1396556</v>
      </c>
      <c r="CP51" s="167">
        <v>0</v>
      </c>
      <c r="CQ51" s="167">
        <v>6329691</v>
      </c>
      <c r="CR51" s="167">
        <v>0</v>
      </c>
      <c r="CS51" s="167">
        <v>304688</v>
      </c>
      <c r="CT51" s="167">
        <v>0</v>
      </c>
      <c r="CU51" s="167">
        <v>897668</v>
      </c>
      <c r="CV51" s="167">
        <v>0</v>
      </c>
      <c r="CW51" s="167">
        <v>0</v>
      </c>
      <c r="CX51" s="167">
        <v>5649391</v>
      </c>
      <c r="CY51" s="167">
        <v>759186</v>
      </c>
      <c r="CZ51" s="167">
        <v>2058</v>
      </c>
      <c r="DA51" s="167">
        <v>0</v>
      </c>
      <c r="DB51" s="167">
        <v>0</v>
      </c>
      <c r="DC51" s="167">
        <v>0</v>
      </c>
      <c r="DD51" s="167">
        <v>0</v>
      </c>
      <c r="DE51" s="167">
        <v>0</v>
      </c>
      <c r="DF51" s="167">
        <v>0</v>
      </c>
      <c r="DG51" s="167">
        <v>0</v>
      </c>
      <c r="DH51" s="167">
        <v>0</v>
      </c>
      <c r="DI51" s="167">
        <v>480440</v>
      </c>
      <c r="DJ51" s="167">
        <v>15819678</v>
      </c>
      <c r="DK51" s="167">
        <v>0</v>
      </c>
      <c r="DL51" s="167">
        <v>0</v>
      </c>
      <c r="DM51" s="167">
        <v>0</v>
      </c>
      <c r="DN51" s="167">
        <v>0</v>
      </c>
      <c r="DO51" s="167">
        <v>0</v>
      </c>
      <c r="DP51" s="167">
        <v>0</v>
      </c>
      <c r="DQ51" s="167">
        <v>0</v>
      </c>
      <c r="DR51" s="167">
        <v>0</v>
      </c>
      <c r="DS51" s="167">
        <v>0</v>
      </c>
      <c r="DT51" s="167">
        <v>0</v>
      </c>
      <c r="DU51" s="167">
        <v>0</v>
      </c>
      <c r="DV51" s="167">
        <v>0</v>
      </c>
      <c r="DW51" s="167">
        <v>0</v>
      </c>
      <c r="DX51" s="167">
        <v>0</v>
      </c>
      <c r="DY51" s="167">
        <v>0</v>
      </c>
      <c r="DZ51" s="167">
        <v>0</v>
      </c>
      <c r="EA51" s="167">
        <v>0</v>
      </c>
      <c r="EB51" s="167">
        <v>0</v>
      </c>
      <c r="EC51" s="167">
        <v>0</v>
      </c>
      <c r="ED51" s="167">
        <v>33050573</v>
      </c>
    </row>
    <row r="52" spans="1:134" ht="13.8" x14ac:dyDescent="0.25">
      <c r="A52" s="164" t="s">
        <v>189</v>
      </c>
      <c r="B52" s="164"/>
      <c r="C52" s="152">
        <v>45838</v>
      </c>
      <c r="D52" s="167">
        <v>43233</v>
      </c>
      <c r="E52" s="167">
        <v>372286</v>
      </c>
      <c r="F52" s="167">
        <v>0</v>
      </c>
      <c r="G52" s="167">
        <v>0</v>
      </c>
      <c r="H52" s="167">
        <v>534739</v>
      </c>
      <c r="I52" s="167">
        <v>0</v>
      </c>
      <c r="J52" s="167">
        <v>0</v>
      </c>
      <c r="K52" s="167">
        <v>0</v>
      </c>
      <c r="L52" s="167">
        <v>15076</v>
      </c>
      <c r="M52" s="167">
        <v>88883</v>
      </c>
      <c r="N52" s="167">
        <v>96351</v>
      </c>
      <c r="O52" s="167">
        <v>0</v>
      </c>
      <c r="P52" s="167">
        <v>0</v>
      </c>
      <c r="Q52" s="167">
        <v>0</v>
      </c>
      <c r="R52" s="167">
        <v>0</v>
      </c>
      <c r="S52" s="167">
        <v>0</v>
      </c>
      <c r="T52" s="167">
        <v>21</v>
      </c>
      <c r="U52" s="167">
        <v>258836</v>
      </c>
      <c r="V52" s="167">
        <v>0</v>
      </c>
      <c r="W52" s="167">
        <v>0</v>
      </c>
      <c r="X52" s="167">
        <v>0</v>
      </c>
      <c r="Y52" s="167">
        <v>0</v>
      </c>
      <c r="Z52" s="167">
        <v>310186</v>
      </c>
      <c r="AA52" s="167">
        <v>0</v>
      </c>
      <c r="AB52" s="167">
        <v>2148443</v>
      </c>
      <c r="AC52" s="167">
        <v>3868054</v>
      </c>
      <c r="AD52" s="167">
        <v>4975</v>
      </c>
      <c r="AE52" s="167">
        <v>112764</v>
      </c>
      <c r="AF52" s="167">
        <v>612315</v>
      </c>
      <c r="AG52" s="167">
        <v>0</v>
      </c>
      <c r="AH52" s="167">
        <v>0</v>
      </c>
      <c r="AI52" s="167">
        <v>621635</v>
      </c>
      <c r="AJ52" s="167">
        <v>0</v>
      </c>
      <c r="AK52" s="167">
        <v>0</v>
      </c>
      <c r="AL52" s="167">
        <v>0</v>
      </c>
      <c r="AM52" s="167">
        <v>0</v>
      </c>
      <c r="AN52" s="167">
        <v>0</v>
      </c>
      <c r="AO52" s="167">
        <v>275936</v>
      </c>
      <c r="AP52" s="167">
        <v>234278</v>
      </c>
      <c r="AQ52" s="167">
        <v>790011</v>
      </c>
      <c r="AR52" s="167">
        <v>0</v>
      </c>
      <c r="AS52" s="167">
        <v>0</v>
      </c>
      <c r="AT52" s="167">
        <v>2754358</v>
      </c>
      <c r="AU52" s="167">
        <v>920529</v>
      </c>
      <c r="AV52" s="167">
        <v>68098</v>
      </c>
      <c r="AW52" s="167">
        <v>21900</v>
      </c>
      <c r="AX52" s="167">
        <v>6416799</v>
      </c>
      <c r="AY52" s="167">
        <v>544318</v>
      </c>
      <c r="AZ52" s="167">
        <v>0</v>
      </c>
      <c r="BA52" s="167">
        <v>0</v>
      </c>
      <c r="BB52" s="167">
        <v>0</v>
      </c>
      <c r="BC52" s="167">
        <v>0</v>
      </c>
      <c r="BD52" s="167">
        <v>0</v>
      </c>
      <c r="BE52" s="167">
        <v>0</v>
      </c>
      <c r="BF52" s="167">
        <v>62128</v>
      </c>
      <c r="BG52" s="167">
        <v>606446</v>
      </c>
      <c r="BH52" s="167">
        <v>10891299</v>
      </c>
      <c r="BI52" s="167">
        <v>226023</v>
      </c>
      <c r="BJ52" s="167">
        <v>0</v>
      </c>
      <c r="BK52" s="167">
        <v>51521</v>
      </c>
      <c r="BL52" s="167">
        <v>0</v>
      </c>
      <c r="BM52" s="167">
        <v>660828</v>
      </c>
      <c r="BN52" s="167">
        <v>263199</v>
      </c>
      <c r="BO52" s="167">
        <v>66619</v>
      </c>
      <c r="BP52" s="167">
        <v>0</v>
      </c>
      <c r="BQ52" s="167">
        <v>0</v>
      </c>
      <c r="BR52" s="167">
        <v>847253</v>
      </c>
      <c r="BS52" s="167">
        <v>0</v>
      </c>
      <c r="BT52" s="167">
        <v>0</v>
      </c>
      <c r="BU52" s="167">
        <v>0</v>
      </c>
      <c r="BV52" s="167">
        <v>0</v>
      </c>
      <c r="BW52" s="167">
        <v>255570</v>
      </c>
      <c r="BX52" s="167">
        <v>0</v>
      </c>
      <c r="BY52" s="167">
        <v>0</v>
      </c>
      <c r="BZ52" s="167">
        <v>0</v>
      </c>
      <c r="CA52" s="167">
        <v>212022</v>
      </c>
      <c r="CB52" s="167">
        <v>0</v>
      </c>
      <c r="CC52" s="167">
        <v>0</v>
      </c>
      <c r="CD52" s="167">
        <v>557250</v>
      </c>
      <c r="CE52" s="167">
        <v>0</v>
      </c>
      <c r="CF52" s="167">
        <v>222230</v>
      </c>
      <c r="CG52" s="167">
        <v>0</v>
      </c>
      <c r="CH52" s="167">
        <v>0</v>
      </c>
      <c r="CI52" s="167">
        <v>0</v>
      </c>
      <c r="CJ52" s="167">
        <v>539932</v>
      </c>
      <c r="CK52" s="167">
        <v>0</v>
      </c>
      <c r="CL52" s="167">
        <v>-66108</v>
      </c>
      <c r="CM52" s="167">
        <v>3836339</v>
      </c>
      <c r="CN52" s="167">
        <v>14727638</v>
      </c>
      <c r="CO52" s="167">
        <v>1364857</v>
      </c>
      <c r="CP52" s="167">
        <v>0</v>
      </c>
      <c r="CQ52" s="167">
        <v>5376363</v>
      </c>
      <c r="CR52" s="167">
        <v>0</v>
      </c>
      <c r="CS52" s="167">
        <v>285380</v>
      </c>
      <c r="CT52" s="167">
        <v>0</v>
      </c>
      <c r="CU52" s="167">
        <v>913235</v>
      </c>
      <c r="CV52" s="167">
        <v>0</v>
      </c>
      <c r="CW52" s="167">
        <v>0</v>
      </c>
      <c r="CX52" s="167">
        <v>5644446</v>
      </c>
      <c r="CY52" s="167">
        <v>632925</v>
      </c>
      <c r="CZ52" s="167">
        <v>0</v>
      </c>
      <c r="DA52" s="167">
        <v>0</v>
      </c>
      <c r="DB52" s="167">
        <v>0</v>
      </c>
      <c r="DC52" s="167">
        <v>0</v>
      </c>
      <c r="DD52" s="167">
        <v>0</v>
      </c>
      <c r="DE52" s="167">
        <v>0</v>
      </c>
      <c r="DF52" s="167">
        <v>0</v>
      </c>
      <c r="DG52" s="167">
        <v>0</v>
      </c>
      <c r="DH52" s="167">
        <v>0</v>
      </c>
      <c r="DI52" s="167">
        <v>-429586</v>
      </c>
      <c r="DJ52" s="167">
        <v>13787620</v>
      </c>
      <c r="DK52" s="167">
        <v>0</v>
      </c>
      <c r="DL52" s="167">
        <v>0</v>
      </c>
      <c r="DM52" s="167">
        <v>0</v>
      </c>
      <c r="DN52" s="167">
        <v>0</v>
      </c>
      <c r="DO52" s="167">
        <v>0</v>
      </c>
      <c r="DP52" s="167">
        <v>0</v>
      </c>
      <c r="DQ52" s="167">
        <v>0</v>
      </c>
      <c r="DR52" s="167">
        <v>0</v>
      </c>
      <c r="DS52" s="167">
        <v>0</v>
      </c>
      <c r="DT52" s="167">
        <v>0</v>
      </c>
      <c r="DU52" s="167">
        <v>0</v>
      </c>
      <c r="DV52" s="167">
        <v>0</v>
      </c>
      <c r="DW52" s="167">
        <v>0</v>
      </c>
      <c r="DX52" s="167">
        <v>0</v>
      </c>
      <c r="DY52" s="167">
        <v>0</v>
      </c>
      <c r="DZ52" s="167">
        <v>0</v>
      </c>
      <c r="EA52" s="167">
        <v>0</v>
      </c>
      <c r="EB52" s="167">
        <v>0</v>
      </c>
      <c r="EC52" s="167">
        <v>0</v>
      </c>
      <c r="ED52" s="167">
        <v>28515258</v>
      </c>
    </row>
  </sheetData>
  <autoFilter ref="A1:ED64" xr:uid="{7D066E42-523D-4891-B0EB-3C5573B8F28C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8:L24"/>
  <sheetViews>
    <sheetView workbookViewId="0"/>
  </sheetViews>
  <sheetFormatPr defaultColWidth="9.109375" defaultRowHeight="10.199999999999999" x14ac:dyDescent="0.2"/>
  <cols>
    <col min="1" max="1" width="20.44140625" style="14" bestFit="1" customWidth="1"/>
    <col min="2" max="2" width="8.33203125" style="14" bestFit="1" customWidth="1"/>
    <col min="3" max="5" width="7.6640625" style="14" bestFit="1" customWidth="1"/>
    <col min="6" max="16384" width="9.109375" style="14"/>
  </cols>
  <sheetData>
    <row r="8" spans="1:8" x14ac:dyDescent="0.2">
      <c r="A8" s="14" t="s">
        <v>6</v>
      </c>
    </row>
    <row r="9" spans="1:8" ht="42" customHeight="1" thickBot="1" x14ac:dyDescent="0.25">
      <c r="A9" s="16" t="s">
        <v>7</v>
      </c>
      <c r="B9" s="16" t="s">
        <v>8</v>
      </c>
      <c r="C9" s="7" t="s">
        <v>41</v>
      </c>
      <c r="D9" s="7" t="s">
        <v>35</v>
      </c>
      <c r="E9" s="7" t="s">
        <v>65</v>
      </c>
      <c r="F9" s="17"/>
      <c r="G9" s="17"/>
      <c r="H9" s="17"/>
    </row>
    <row r="10" spans="1:8" x14ac:dyDescent="0.2">
      <c r="A10" s="104">
        <f>'COST &amp; STATS'!A50+15</f>
        <v>61</v>
      </c>
      <c r="B10" s="18">
        <f>'COST &amp; STATS'!D50</f>
        <v>903</v>
      </c>
      <c r="C10" s="12">
        <f>AVERAGE('COST &amp; STATS'!F3:F48)</f>
        <v>6765.326086956522</v>
      </c>
      <c r="D10" s="12">
        <f>AVERAGE('COST &amp; STATS'!I3:I48)</f>
        <v>6707.217391304348</v>
      </c>
      <c r="E10" s="53">
        <f>SUMPRODUCT('COST &amp; STATS'!F3:F48,'COST &amp; STATS'!BN3:BN48)/'COST &amp; STATS'!F50</f>
        <v>457.80958362137625</v>
      </c>
    </row>
    <row r="11" spans="1:8" x14ac:dyDescent="0.2">
      <c r="A11" s="11"/>
      <c r="B11" s="11"/>
      <c r="C11" s="11"/>
      <c r="D11" s="11"/>
      <c r="E11" s="19"/>
    </row>
    <row r="12" spans="1:8" x14ac:dyDescent="0.2">
      <c r="A12" s="11"/>
      <c r="B12" s="11"/>
      <c r="C12" s="11"/>
      <c r="D12" s="11"/>
      <c r="E12" s="19"/>
    </row>
    <row r="13" spans="1:8" x14ac:dyDescent="0.2">
      <c r="A13" s="171" t="s">
        <v>63</v>
      </c>
      <c r="B13" s="171"/>
      <c r="C13" s="171"/>
      <c r="D13" s="171"/>
      <c r="E13" s="171"/>
    </row>
    <row r="14" spans="1:8" x14ac:dyDescent="0.2">
      <c r="A14" s="171"/>
      <c r="B14" s="171"/>
      <c r="C14" s="171"/>
      <c r="D14" s="171"/>
      <c r="E14" s="171"/>
    </row>
    <row r="15" spans="1:8" x14ac:dyDescent="0.2">
      <c r="A15" s="11"/>
      <c r="B15" s="11"/>
      <c r="C15" s="11"/>
      <c r="D15" s="11"/>
      <c r="E15" s="19"/>
    </row>
    <row r="16" spans="1:8" x14ac:dyDescent="0.2">
      <c r="A16" s="11"/>
      <c r="B16" s="11"/>
      <c r="C16" s="11"/>
      <c r="D16" s="11"/>
      <c r="E16" s="19"/>
    </row>
    <row r="17" spans="1:12" x14ac:dyDescent="0.2">
      <c r="A17" s="11"/>
      <c r="B17" s="11"/>
      <c r="C17" s="11"/>
      <c r="D17" s="11"/>
      <c r="E17" s="19"/>
    </row>
    <row r="18" spans="1:12" s="2" customFormat="1" ht="10.8" thickBot="1" x14ac:dyDescent="0.25">
      <c r="A18" s="172" t="s">
        <v>9</v>
      </c>
      <c r="B18" s="172"/>
      <c r="C18" s="172"/>
      <c r="D18" s="172"/>
      <c r="E18" s="154"/>
    </row>
    <row r="19" spans="1:12" s="2" customFormat="1" ht="25.5" customHeight="1" x14ac:dyDescent="0.2">
      <c r="A19" s="155" t="s">
        <v>4</v>
      </c>
      <c r="B19" s="156" t="s">
        <v>5</v>
      </c>
      <c r="C19" s="155" t="s">
        <v>10</v>
      </c>
      <c r="D19" s="155" t="s">
        <v>66</v>
      </c>
      <c r="E19" s="90"/>
    </row>
    <row r="20" spans="1:12" s="2" customFormat="1" ht="10.8" thickBot="1" x14ac:dyDescent="0.25">
      <c r="A20" s="159">
        <f>'COST &amp; STATS'!BN39</f>
        <v>503.45782145782152</v>
      </c>
      <c r="B20" s="103">
        <f>'COST &amp; STATS'!BO39</f>
        <v>0.8</v>
      </c>
      <c r="C20" s="103">
        <f>B20</f>
        <v>0.8</v>
      </c>
      <c r="D20" s="159">
        <f>A20</f>
        <v>503.45782145782152</v>
      </c>
      <c r="I20" s="157"/>
      <c r="J20" s="158"/>
      <c r="K20" s="158"/>
      <c r="L20" s="157"/>
    </row>
    <row r="21" spans="1:12" s="2" customFormat="1" ht="10.8" thickTop="1" x14ac:dyDescent="0.2">
      <c r="A21" s="90"/>
      <c r="B21" s="158"/>
      <c r="C21" s="158"/>
      <c r="D21" s="90"/>
      <c r="I21" s="157"/>
      <c r="J21" s="158"/>
      <c r="K21" s="158"/>
      <c r="L21" s="157"/>
    </row>
    <row r="22" spans="1:12" s="2" customFormat="1" x14ac:dyDescent="0.2">
      <c r="A22" s="90"/>
      <c r="B22" s="158"/>
      <c r="C22" s="158"/>
      <c r="D22" s="90"/>
      <c r="I22" s="157"/>
      <c r="J22" s="158"/>
      <c r="K22" s="158"/>
      <c r="L22" s="157"/>
    </row>
    <row r="23" spans="1:12" s="2" customFormat="1" x14ac:dyDescent="0.2">
      <c r="A23" s="90"/>
      <c r="B23" s="158"/>
      <c r="C23" s="158"/>
      <c r="D23" s="90"/>
      <c r="I23" s="157"/>
      <c r="J23" s="158"/>
      <c r="K23" s="158"/>
      <c r="L23" s="157"/>
    </row>
    <row r="24" spans="1:12" s="2" customFormat="1" ht="11.4" x14ac:dyDescent="0.2">
      <c r="A24" s="160" t="s">
        <v>67</v>
      </c>
      <c r="B24" s="158"/>
      <c r="C24" s="158"/>
      <c r="D24" s="90"/>
      <c r="I24" s="157"/>
      <c r="J24" s="158"/>
      <c r="K24" s="158"/>
      <c r="L24" s="157"/>
    </row>
  </sheetData>
  <mergeCells count="2">
    <mergeCell ref="A13:E14"/>
    <mergeCell ref="A18:D18"/>
  </mergeCells>
  <phoneticPr fontId="0" type="noConversion"/>
  <pageMargins left="0.75" right="0.75" top="1" bottom="1" header="0.5" footer="0.5"/>
  <pageSetup orientation="portrait" r:id="rId1"/>
  <headerFooter alignWithMargins="0">
    <oddHeader>&amp;L&amp;8IOWA DEPARTMENT OF HUMAN SERVICES
Division of Medical Services
Intermediate Care Facilities for the Intellectually Disabled
Compilation of Costs and Various Statistical Data
December 31, 2025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46"/>
  <sheetViews>
    <sheetView zoomScaleNormal="100" workbookViewId="0">
      <selection activeCell="F23" sqref="F23"/>
    </sheetView>
  </sheetViews>
  <sheetFormatPr defaultColWidth="9.109375" defaultRowHeight="11.4" x14ac:dyDescent="0.2"/>
  <cols>
    <col min="1" max="4" width="9.109375" style="67"/>
    <col min="5" max="5" width="4" style="67" customWidth="1"/>
    <col min="6" max="6" width="13.109375" style="67" bestFit="1" customWidth="1"/>
    <col min="7" max="7" width="8.5546875" style="67" bestFit="1" customWidth="1"/>
    <col min="8" max="8" width="10.5546875" style="68" bestFit="1" customWidth="1"/>
    <col min="9" max="9" width="7.33203125" style="67" bestFit="1" customWidth="1"/>
    <col min="10" max="10" width="8" style="67" bestFit="1" customWidth="1"/>
    <col min="11" max="16384" width="9.109375" style="67"/>
  </cols>
  <sheetData>
    <row r="1" spans="1:14" x14ac:dyDescent="0.2">
      <c r="A1" s="67" t="s">
        <v>37</v>
      </c>
    </row>
    <row r="2" spans="1:14" x14ac:dyDescent="0.2">
      <c r="G2" s="69" t="s">
        <v>40</v>
      </c>
      <c r="H2" s="67"/>
      <c r="I2" s="70" t="s">
        <v>11</v>
      </c>
    </row>
    <row r="3" spans="1:14" x14ac:dyDescent="0.2">
      <c r="B3" s="67" t="s">
        <v>7</v>
      </c>
      <c r="G3" s="86">
        <f>'SUM COST &amp; STATS'!A10</f>
        <v>61</v>
      </c>
      <c r="H3" s="67"/>
      <c r="I3" s="71"/>
    </row>
    <row r="4" spans="1:14" x14ac:dyDescent="0.2">
      <c r="B4" s="67" t="s">
        <v>32</v>
      </c>
      <c r="G4" s="72">
        <f>'COST &amp; STATS'!E50</f>
        <v>330369</v>
      </c>
      <c r="H4" s="67"/>
      <c r="I4" s="72">
        <f>G4/$G$3</f>
        <v>5415.8852459016398</v>
      </c>
    </row>
    <row r="5" spans="1:14" x14ac:dyDescent="0.2">
      <c r="B5" s="67" t="s">
        <v>33</v>
      </c>
      <c r="G5" s="72">
        <f>'COST &amp; STATS'!F50</f>
        <v>311205</v>
      </c>
      <c r="H5" s="67"/>
      <c r="I5" s="72">
        <f>G5/$G$3</f>
        <v>5101.7213114754095</v>
      </c>
    </row>
    <row r="6" spans="1:14" x14ac:dyDescent="0.2">
      <c r="B6" s="67" t="s">
        <v>47</v>
      </c>
      <c r="G6" s="72">
        <f>'COST &amp; STATS'!H50</f>
        <v>312266</v>
      </c>
      <c r="H6" s="67"/>
      <c r="I6" s="72">
        <f>G6/$G$3</f>
        <v>5119.1147540983602</v>
      </c>
    </row>
    <row r="7" spans="1:14" x14ac:dyDescent="0.2">
      <c r="B7" s="67" t="s">
        <v>72</v>
      </c>
      <c r="G7" s="72">
        <f>'COST &amp; STATS'!D50</f>
        <v>903</v>
      </c>
      <c r="H7" s="67"/>
      <c r="I7" s="72">
        <f>G7/$G$3</f>
        <v>14.803278688524591</v>
      </c>
    </row>
    <row r="8" spans="1:14" x14ac:dyDescent="0.2">
      <c r="B8" s="67" t="s">
        <v>39</v>
      </c>
      <c r="G8" s="72"/>
      <c r="H8" s="67"/>
      <c r="I8" s="73">
        <f>G5/G4</f>
        <v>0.94199213606603527</v>
      </c>
    </row>
    <row r="9" spans="1:14" x14ac:dyDescent="0.2">
      <c r="H9" s="72"/>
      <c r="J9" s="71"/>
    </row>
    <row r="10" spans="1:14" ht="13.2" x14ac:dyDescent="0.2">
      <c r="F10" s="69" t="s">
        <v>12</v>
      </c>
      <c r="H10" s="83" t="s">
        <v>64</v>
      </c>
      <c r="J10" s="70" t="s">
        <v>13</v>
      </c>
    </row>
    <row r="11" spans="1:14" ht="12" x14ac:dyDescent="0.25">
      <c r="A11" s="113" t="s">
        <v>14</v>
      </c>
      <c r="H11" s="72"/>
      <c r="J11" s="71"/>
    </row>
    <row r="12" spans="1:14" x14ac:dyDescent="0.2">
      <c r="C12" s="71" t="s">
        <v>20</v>
      </c>
      <c r="F12" s="118">
        <f>'COST &amp; STATS'!K50</f>
        <v>6980162</v>
      </c>
      <c r="H12" s="74">
        <f>F12/$G$6</f>
        <v>22.353256518481039</v>
      </c>
      <c r="J12" s="75">
        <f>H12/$H$44</f>
        <v>4.881345940741403E-2</v>
      </c>
    </row>
    <row r="13" spans="1:14" x14ac:dyDescent="0.2">
      <c r="C13" s="71" t="s">
        <v>77</v>
      </c>
      <c r="F13" s="118">
        <f>'COST &amp; STATS'!M50</f>
        <v>1551580</v>
      </c>
      <c r="H13" s="74">
        <f>F13/$G$6</f>
        <v>4.9687766199330055</v>
      </c>
      <c r="J13" s="79">
        <f>H13/$H$44</f>
        <v>1.0850462689455553E-2</v>
      </c>
    </row>
    <row r="14" spans="1:14" x14ac:dyDescent="0.2">
      <c r="C14" s="71" t="s">
        <v>42</v>
      </c>
      <c r="F14" s="119">
        <f>'COST &amp; STATS'!O50</f>
        <v>10064265</v>
      </c>
      <c r="G14" s="111"/>
      <c r="H14" s="76">
        <f>F14/$G$6</f>
        <v>32.229781660507385</v>
      </c>
      <c r="I14" s="111"/>
      <c r="J14" s="77">
        <f>H14/$H$44</f>
        <v>7.0381115945870265E-2</v>
      </c>
    </row>
    <row r="15" spans="1:14" ht="12" x14ac:dyDescent="0.25">
      <c r="D15" s="114" t="s">
        <v>26</v>
      </c>
      <c r="F15" s="118">
        <f>SUM(F12:F14)</f>
        <v>18596007</v>
      </c>
      <c r="H15" s="78">
        <f>SUM(H12:H14)</f>
        <v>59.551814798921427</v>
      </c>
      <c r="J15" s="79">
        <f>SUM(J12:J14)</f>
        <v>0.13004503804273984</v>
      </c>
      <c r="N15" s="71"/>
    </row>
    <row r="16" spans="1:14" ht="12" x14ac:dyDescent="0.25">
      <c r="A16" s="113" t="s">
        <v>19</v>
      </c>
      <c r="F16" s="118"/>
      <c r="H16" s="74"/>
      <c r="J16" s="75"/>
      <c r="N16" s="71"/>
    </row>
    <row r="17" spans="1:14" x14ac:dyDescent="0.2">
      <c r="C17" s="71" t="s">
        <v>78</v>
      </c>
      <c r="F17" s="118">
        <f>'COST &amp; STATS'!S50</f>
        <v>3127894</v>
      </c>
      <c r="H17" s="74">
        <f t="shared" ref="H17:H19" si="0">F17/$G$6</f>
        <v>10.016761350899554</v>
      </c>
      <c r="J17" s="75">
        <f>H17/$H$44</f>
        <v>2.1873894445385924E-2</v>
      </c>
      <c r="N17" s="71"/>
    </row>
    <row r="18" spans="1:14" x14ac:dyDescent="0.2">
      <c r="C18" s="71" t="s">
        <v>79</v>
      </c>
      <c r="F18" s="118">
        <f>'COST &amp; STATS'!U50</f>
        <v>745642</v>
      </c>
      <c r="H18" s="74">
        <f t="shared" si="0"/>
        <v>2.3878424164014014</v>
      </c>
      <c r="J18" s="75">
        <f>H18/$H$44</f>
        <v>5.2144012559397629E-3</v>
      </c>
    </row>
    <row r="19" spans="1:14" x14ac:dyDescent="0.2">
      <c r="C19" s="71" t="s">
        <v>46</v>
      </c>
      <c r="F19" s="119">
        <f>'COST &amp; STATS'!W50</f>
        <v>4485295</v>
      </c>
      <c r="G19" s="111"/>
      <c r="H19" s="76">
        <f t="shared" si="0"/>
        <v>14.363699538214215</v>
      </c>
      <c r="I19" s="111"/>
      <c r="J19" s="77">
        <f>H19/$H$44</f>
        <v>3.1366430379807388E-2</v>
      </c>
    </row>
    <row r="20" spans="1:14" ht="12" x14ac:dyDescent="0.25">
      <c r="D20" s="114" t="s">
        <v>26</v>
      </c>
      <c r="F20" s="118">
        <f>SUM(F17:F19)</f>
        <v>8358831</v>
      </c>
      <c r="H20" s="78">
        <f>SUM(H17:H19)</f>
        <v>26.768303305515168</v>
      </c>
      <c r="J20" s="79">
        <f>SUM(J17:J19)</f>
        <v>5.8454726081133071E-2</v>
      </c>
      <c r="N20" s="71"/>
    </row>
    <row r="21" spans="1:14" ht="12" x14ac:dyDescent="0.25">
      <c r="A21" s="113" t="s">
        <v>22</v>
      </c>
      <c r="F21" s="118"/>
      <c r="H21" s="74"/>
      <c r="J21" s="75"/>
      <c r="N21" s="71"/>
    </row>
    <row r="22" spans="1:14" x14ac:dyDescent="0.2">
      <c r="C22" s="71" t="s">
        <v>23</v>
      </c>
      <c r="F22" s="118">
        <f>'COST &amp; STATS'!AA50</f>
        <v>3385664</v>
      </c>
      <c r="H22" s="74">
        <f t="shared" ref="H22:H26" si="1">F22/$G$6</f>
        <v>10.842243471911768</v>
      </c>
      <c r="J22" s="75">
        <f t="shared" ref="J22:J27" si="2">H22/$H$44</f>
        <v>2.3676523873105381E-2</v>
      </c>
      <c r="L22" s="80"/>
      <c r="N22" s="71"/>
    </row>
    <row r="23" spans="1:14" x14ac:dyDescent="0.2">
      <c r="C23" s="71" t="s">
        <v>80</v>
      </c>
      <c r="F23" s="118">
        <f>'COST &amp; STATS'!AC50</f>
        <v>200943</v>
      </c>
      <c r="H23" s="74">
        <f t="shared" si="1"/>
        <v>0.64349945238994954</v>
      </c>
      <c r="J23" s="75">
        <f t="shared" si="2"/>
        <v>1.4052285568306288E-3</v>
      </c>
      <c r="L23" s="80"/>
    </row>
    <row r="24" spans="1:14" x14ac:dyDescent="0.2">
      <c r="C24" s="71" t="s">
        <v>81</v>
      </c>
      <c r="F24" s="118">
        <f>'COST &amp; STATS'!AE50</f>
        <v>571855</v>
      </c>
      <c r="H24" s="74">
        <f t="shared" si="1"/>
        <v>1.8313072828934307</v>
      </c>
      <c r="J24" s="75">
        <f t="shared" si="2"/>
        <v>3.9990792232940655E-3</v>
      </c>
      <c r="L24" s="80"/>
    </row>
    <row r="25" spans="1:14" x14ac:dyDescent="0.2">
      <c r="C25" s="71" t="s">
        <v>24</v>
      </c>
      <c r="F25" s="118">
        <f>'COST &amp; STATS'!AG50</f>
        <v>1412100</v>
      </c>
      <c r="H25" s="74">
        <f t="shared" si="1"/>
        <v>4.5221061530874316</v>
      </c>
      <c r="J25" s="75">
        <f t="shared" si="2"/>
        <v>9.8750553395765515E-3</v>
      </c>
      <c r="L25" s="80"/>
      <c r="N25" s="71"/>
    </row>
    <row r="26" spans="1:14" x14ac:dyDescent="0.2">
      <c r="C26" s="71" t="s">
        <v>45</v>
      </c>
      <c r="F26" s="119">
        <f>'COST &amp; STATS'!AI50</f>
        <v>2576188</v>
      </c>
      <c r="H26" s="76">
        <f t="shared" si="1"/>
        <v>8.2499791844132879</v>
      </c>
      <c r="J26" s="77">
        <f t="shared" si="2"/>
        <v>1.8015720604173245E-2</v>
      </c>
      <c r="L26" s="80"/>
      <c r="N26" s="71"/>
    </row>
    <row r="27" spans="1:14" ht="12" x14ac:dyDescent="0.25">
      <c r="D27" s="114" t="s">
        <v>26</v>
      </c>
      <c r="F27" s="118">
        <f>SUM(F22:F26)</f>
        <v>8146750</v>
      </c>
      <c r="H27" s="74">
        <f>SUM(H22:H26)</f>
        <v>26.089135544695868</v>
      </c>
      <c r="J27" s="75">
        <f t="shared" si="2"/>
        <v>5.6971607596979869E-2</v>
      </c>
      <c r="N27" s="71"/>
    </row>
    <row r="28" spans="1:14" ht="12" x14ac:dyDescent="0.25">
      <c r="A28" s="113" t="s">
        <v>27</v>
      </c>
      <c r="F28" s="118"/>
      <c r="H28" s="74"/>
      <c r="J28" s="75"/>
      <c r="N28" s="71"/>
    </row>
    <row r="29" spans="1:14" x14ac:dyDescent="0.2">
      <c r="C29" s="71" t="s">
        <v>83</v>
      </c>
      <c r="F29" s="118">
        <f>'COST &amp; STATS'!AM50</f>
        <v>9471577</v>
      </c>
      <c r="H29" s="74">
        <f t="shared" ref="H29:H34" si="3">F29/$G$6</f>
        <v>30.33175882100517</v>
      </c>
      <c r="J29" s="75">
        <f t="shared" ref="J29:J35" si="4">H29/$H$44</f>
        <v>6.6236348012223265E-2</v>
      </c>
      <c r="N29" s="71"/>
    </row>
    <row r="30" spans="1:14" x14ac:dyDescent="0.2">
      <c r="C30" s="71" t="s">
        <v>84</v>
      </c>
      <c r="F30" s="118">
        <f>'COST &amp; STATS'!AO50</f>
        <v>2137370</v>
      </c>
      <c r="H30" s="74">
        <f t="shared" si="3"/>
        <v>6.8447093183375713</v>
      </c>
      <c r="J30" s="75">
        <f t="shared" si="4"/>
        <v>1.4946991736527679E-2</v>
      </c>
    </row>
    <row r="31" spans="1:14" x14ac:dyDescent="0.2">
      <c r="C31" s="71" t="s">
        <v>28</v>
      </c>
      <c r="F31" s="118">
        <f>'COST &amp; STATS'!AQ50</f>
        <v>3372239</v>
      </c>
      <c r="H31" s="74">
        <f t="shared" si="3"/>
        <v>10.799251279357984</v>
      </c>
      <c r="J31" s="75">
        <f t="shared" si="4"/>
        <v>2.3582640566021031E-2</v>
      </c>
    </row>
    <row r="32" spans="1:14" x14ac:dyDescent="0.2">
      <c r="C32" s="71" t="s">
        <v>29</v>
      </c>
      <c r="F32" s="118">
        <f>'COST &amp; STATS'!AS50</f>
        <v>2715079</v>
      </c>
      <c r="H32" s="74">
        <f t="shared" si="3"/>
        <v>8.6947634388630206</v>
      </c>
      <c r="J32" s="75">
        <f t="shared" si="4"/>
        <v>1.8987008976929513E-2</v>
      </c>
      <c r="N32" s="71"/>
    </row>
    <row r="33" spans="1:14" x14ac:dyDescent="0.2">
      <c r="C33" s="71" t="s">
        <v>62</v>
      </c>
      <c r="F33" s="118">
        <f>'COST &amp; STATS'!AU50</f>
        <v>327743</v>
      </c>
      <c r="H33" s="74">
        <f t="shared" si="3"/>
        <v>1.0495635131586531</v>
      </c>
      <c r="J33" s="75">
        <f t="shared" si="4"/>
        <v>2.2919625112660844E-3</v>
      </c>
      <c r="N33" s="71"/>
    </row>
    <row r="34" spans="1:14" x14ac:dyDescent="0.2">
      <c r="C34" s="71" t="s">
        <v>43</v>
      </c>
      <c r="F34" s="119">
        <f>'COST &amp; STATS'!AW50</f>
        <v>566409</v>
      </c>
      <c r="H34" s="76">
        <f t="shared" si="3"/>
        <v>1.813867023627292</v>
      </c>
      <c r="J34" s="77">
        <f t="shared" si="4"/>
        <v>3.9609944195412618E-3</v>
      </c>
      <c r="N34" s="71"/>
    </row>
    <row r="35" spans="1:14" ht="12" x14ac:dyDescent="0.25">
      <c r="D35" s="114" t="s">
        <v>26</v>
      </c>
      <c r="F35" s="118">
        <f>SUM(F29:F34)</f>
        <v>18590417</v>
      </c>
      <c r="H35" s="74">
        <f>SUM(H29:H34)</f>
        <v>59.533913394349689</v>
      </c>
      <c r="J35" s="81">
        <f t="shared" si="4"/>
        <v>0.13000594622250883</v>
      </c>
      <c r="N35" s="71"/>
    </row>
    <row r="36" spans="1:14" ht="12" x14ac:dyDescent="0.25">
      <c r="A36" s="113" t="s">
        <v>76</v>
      </c>
      <c r="F36" s="118"/>
      <c r="H36" s="74"/>
      <c r="J36" s="81"/>
      <c r="N36" s="71"/>
    </row>
    <row r="37" spans="1:14" x14ac:dyDescent="0.2">
      <c r="C37" s="71" t="s">
        <v>85</v>
      </c>
      <c r="F37" s="118">
        <f>'COST &amp; STATS'!BA50</f>
        <v>66679732</v>
      </c>
      <c r="H37" s="74">
        <f t="shared" ref="H37:H41" si="5">F37/$G$6</f>
        <v>213.5350374360321</v>
      </c>
      <c r="J37" s="75">
        <f t="shared" ref="J37:J44" si="6">H37/$H$44</f>
        <v>0.46630270060770024</v>
      </c>
      <c r="N37" s="71"/>
    </row>
    <row r="38" spans="1:14" x14ac:dyDescent="0.2">
      <c r="C38" s="71" t="s">
        <v>86</v>
      </c>
      <c r="F38" s="118">
        <f>'COST &amp; STATS'!BC50</f>
        <v>15171493</v>
      </c>
      <c r="H38" s="74">
        <f t="shared" si="5"/>
        <v>48.585158166435029</v>
      </c>
      <c r="J38" s="75">
        <f t="shared" si="6"/>
        <v>0.10609682951561383</v>
      </c>
    </row>
    <row r="39" spans="1:14" x14ac:dyDescent="0.2">
      <c r="C39" s="71" t="s">
        <v>52</v>
      </c>
      <c r="F39" s="118">
        <f>'COST &amp; STATS'!BE50</f>
        <v>3091008</v>
      </c>
      <c r="H39" s="74">
        <f t="shared" si="5"/>
        <v>9.8986376999096919</v>
      </c>
      <c r="J39" s="75">
        <f t="shared" si="6"/>
        <v>2.1615944377221044E-2</v>
      </c>
    </row>
    <row r="40" spans="1:14" x14ac:dyDescent="0.2">
      <c r="C40" s="71" t="s">
        <v>87</v>
      </c>
      <c r="F40" s="118">
        <f>'COST &amp; STATS'!BG50</f>
        <v>1686135</v>
      </c>
      <c r="H40" s="74">
        <f t="shared" si="5"/>
        <v>5.3996752768473035</v>
      </c>
      <c r="J40" s="75">
        <f t="shared" si="6"/>
        <v>1.1791428677145324E-2</v>
      </c>
      <c r="N40" s="71"/>
    </row>
    <row r="41" spans="1:14" x14ac:dyDescent="0.2">
      <c r="C41" s="71" t="s">
        <v>88</v>
      </c>
      <c r="F41" s="119">
        <f>'COST &amp; STATS'!BI50</f>
        <v>2676294</v>
      </c>
      <c r="H41" s="76">
        <f t="shared" si="5"/>
        <v>8.5705584341554957</v>
      </c>
      <c r="J41" s="77">
        <f t="shared" si="6"/>
        <v>1.8715778878958068E-2</v>
      </c>
      <c r="N41" s="71"/>
    </row>
    <row r="42" spans="1:14" ht="12" x14ac:dyDescent="0.25">
      <c r="D42" s="114" t="s">
        <v>26</v>
      </c>
      <c r="F42" s="120">
        <f>SUM(F37:F41)</f>
        <v>89304662</v>
      </c>
      <c r="H42" s="82">
        <f>SUM(H37:H41)</f>
        <v>285.98906701337955</v>
      </c>
      <c r="J42" s="115">
        <f t="shared" si="6"/>
        <v>0.62452268205663841</v>
      </c>
      <c r="N42" s="71"/>
    </row>
    <row r="43" spans="1:14" x14ac:dyDescent="0.2">
      <c r="F43" s="118"/>
      <c r="H43" s="110"/>
      <c r="J43" s="116"/>
      <c r="N43" s="71"/>
    </row>
    <row r="44" spans="1:14" ht="12.6" thickBot="1" x14ac:dyDescent="0.3">
      <c r="B44" s="113" t="s">
        <v>82</v>
      </c>
      <c r="F44" s="121">
        <f>F42+F35+F27+F20+F15</f>
        <v>142996667</v>
      </c>
      <c r="G44" s="111"/>
      <c r="H44" s="112">
        <f>H42+H35+H27+H20+H15</f>
        <v>457.93223405686172</v>
      </c>
      <c r="I44" s="111"/>
      <c r="J44" s="117">
        <f t="shared" si="6"/>
        <v>1</v>
      </c>
      <c r="N44" s="71"/>
    </row>
    <row r="45" spans="1:14" ht="12" thickTop="1" x14ac:dyDescent="0.2">
      <c r="H45" s="72"/>
    </row>
    <row r="46" spans="1:14" ht="13.2" x14ac:dyDescent="0.2">
      <c r="A46" s="84" t="s">
        <v>68</v>
      </c>
      <c r="H46" s="72"/>
    </row>
    <row r="47" spans="1:14" x14ac:dyDescent="0.2">
      <c r="H47" s="72"/>
    </row>
    <row r="48" spans="1:14" x14ac:dyDescent="0.2">
      <c r="A48" s="67" t="s">
        <v>15</v>
      </c>
      <c r="H48" s="72"/>
    </row>
    <row r="49" spans="1:8" x14ac:dyDescent="0.2">
      <c r="A49" s="67" t="s">
        <v>16</v>
      </c>
      <c r="H49" s="72"/>
    </row>
    <row r="50" spans="1:8" x14ac:dyDescent="0.2">
      <c r="A50" s="67" t="s">
        <v>17</v>
      </c>
      <c r="H50" s="72"/>
    </row>
    <row r="51" spans="1:8" x14ac:dyDescent="0.2">
      <c r="H51" s="72"/>
    </row>
    <row r="52" spans="1:8" x14ac:dyDescent="0.2">
      <c r="A52" s="67" t="s">
        <v>71</v>
      </c>
      <c r="H52" s="72"/>
    </row>
    <row r="53" spans="1:8" x14ac:dyDescent="0.2">
      <c r="A53" s="67" t="s">
        <v>18</v>
      </c>
      <c r="H53" s="72"/>
    </row>
    <row r="54" spans="1:8" x14ac:dyDescent="0.2">
      <c r="H54" s="72"/>
    </row>
    <row r="55" spans="1:8" x14ac:dyDescent="0.2">
      <c r="H55" s="72"/>
    </row>
    <row r="56" spans="1:8" x14ac:dyDescent="0.2">
      <c r="H56" s="72"/>
    </row>
    <row r="57" spans="1:8" x14ac:dyDescent="0.2">
      <c r="H57" s="72"/>
    </row>
    <row r="58" spans="1:8" x14ac:dyDescent="0.2">
      <c r="H58" s="72"/>
    </row>
    <row r="59" spans="1:8" x14ac:dyDescent="0.2">
      <c r="H59" s="72"/>
    </row>
    <row r="60" spans="1:8" x14ac:dyDescent="0.2">
      <c r="H60" s="72"/>
    </row>
    <row r="61" spans="1:8" x14ac:dyDescent="0.2">
      <c r="H61" s="72"/>
    </row>
    <row r="62" spans="1:8" x14ac:dyDescent="0.2">
      <c r="H62" s="72"/>
    </row>
    <row r="63" spans="1:8" x14ac:dyDescent="0.2">
      <c r="H63" s="72"/>
    </row>
    <row r="64" spans="1:8" x14ac:dyDescent="0.2">
      <c r="H64" s="72"/>
    </row>
    <row r="65" spans="8:8" x14ac:dyDescent="0.2">
      <c r="H65" s="72"/>
    </row>
    <row r="66" spans="8:8" x14ac:dyDescent="0.2">
      <c r="H66" s="72"/>
    </row>
    <row r="67" spans="8:8" x14ac:dyDescent="0.2">
      <c r="H67" s="72"/>
    </row>
    <row r="68" spans="8:8" x14ac:dyDescent="0.2">
      <c r="H68" s="72"/>
    </row>
    <row r="69" spans="8:8" x14ac:dyDescent="0.2">
      <c r="H69" s="72"/>
    </row>
    <row r="70" spans="8:8" x14ac:dyDescent="0.2">
      <c r="H70" s="72"/>
    </row>
    <row r="71" spans="8:8" x14ac:dyDescent="0.2">
      <c r="H71" s="72"/>
    </row>
    <row r="72" spans="8:8" x14ac:dyDescent="0.2">
      <c r="H72" s="72"/>
    </row>
    <row r="73" spans="8:8" x14ac:dyDescent="0.2">
      <c r="H73" s="72"/>
    </row>
    <row r="74" spans="8:8" x14ac:dyDescent="0.2">
      <c r="H74" s="72"/>
    </row>
    <row r="75" spans="8:8" x14ac:dyDescent="0.2">
      <c r="H75" s="72"/>
    </row>
    <row r="76" spans="8:8" x14ac:dyDescent="0.2">
      <c r="H76" s="72"/>
    </row>
    <row r="77" spans="8:8" x14ac:dyDescent="0.2">
      <c r="H77" s="72"/>
    </row>
    <row r="78" spans="8:8" x14ac:dyDescent="0.2">
      <c r="H78" s="72"/>
    </row>
    <row r="79" spans="8:8" x14ac:dyDescent="0.2">
      <c r="H79" s="72"/>
    </row>
    <row r="80" spans="8:8" x14ac:dyDescent="0.2">
      <c r="H80" s="72"/>
    </row>
    <row r="81" spans="8:8" x14ac:dyDescent="0.2">
      <c r="H81" s="72"/>
    </row>
    <row r="82" spans="8:8" x14ac:dyDescent="0.2">
      <c r="H82" s="72"/>
    </row>
    <row r="83" spans="8:8" x14ac:dyDescent="0.2">
      <c r="H83" s="72"/>
    </row>
    <row r="84" spans="8:8" x14ac:dyDescent="0.2">
      <c r="H84" s="72"/>
    </row>
    <row r="85" spans="8:8" x14ac:dyDescent="0.2">
      <c r="H85" s="72"/>
    </row>
    <row r="86" spans="8:8" x14ac:dyDescent="0.2">
      <c r="H86" s="72"/>
    </row>
    <row r="87" spans="8:8" x14ac:dyDescent="0.2">
      <c r="H87" s="72"/>
    </row>
    <row r="88" spans="8:8" x14ac:dyDescent="0.2">
      <c r="H88" s="72"/>
    </row>
    <row r="89" spans="8:8" x14ac:dyDescent="0.2">
      <c r="H89" s="72"/>
    </row>
    <row r="90" spans="8:8" x14ac:dyDescent="0.2">
      <c r="H90" s="72"/>
    </row>
    <row r="91" spans="8:8" x14ac:dyDescent="0.2">
      <c r="H91" s="72"/>
    </row>
    <row r="92" spans="8:8" x14ac:dyDescent="0.2">
      <c r="H92" s="72"/>
    </row>
    <row r="93" spans="8:8" x14ac:dyDescent="0.2">
      <c r="H93" s="72"/>
    </row>
    <row r="94" spans="8:8" x14ac:dyDescent="0.2">
      <c r="H94" s="72"/>
    </row>
    <row r="95" spans="8:8" x14ac:dyDescent="0.2">
      <c r="H95" s="72"/>
    </row>
    <row r="96" spans="8:8" x14ac:dyDescent="0.2">
      <c r="H96" s="72"/>
    </row>
    <row r="97" spans="8:8" x14ac:dyDescent="0.2">
      <c r="H97" s="72"/>
    </row>
    <row r="98" spans="8:8" x14ac:dyDescent="0.2">
      <c r="H98" s="72"/>
    </row>
    <row r="99" spans="8:8" x14ac:dyDescent="0.2">
      <c r="H99" s="72"/>
    </row>
    <row r="100" spans="8:8" x14ac:dyDescent="0.2">
      <c r="H100" s="72"/>
    </row>
    <row r="101" spans="8:8" x14ac:dyDescent="0.2">
      <c r="H101" s="72"/>
    </row>
    <row r="102" spans="8:8" x14ac:dyDescent="0.2">
      <c r="H102" s="72"/>
    </row>
    <row r="103" spans="8:8" x14ac:dyDescent="0.2">
      <c r="H103" s="72"/>
    </row>
    <row r="104" spans="8:8" x14ac:dyDescent="0.2">
      <c r="H104" s="72"/>
    </row>
    <row r="105" spans="8:8" x14ac:dyDescent="0.2">
      <c r="H105" s="72"/>
    </row>
    <row r="106" spans="8:8" x14ac:dyDescent="0.2">
      <c r="H106" s="72"/>
    </row>
    <row r="107" spans="8:8" x14ac:dyDescent="0.2">
      <c r="H107" s="72"/>
    </row>
    <row r="108" spans="8:8" x14ac:dyDescent="0.2">
      <c r="H108" s="72"/>
    </row>
    <row r="109" spans="8:8" x14ac:dyDescent="0.2">
      <c r="H109" s="72"/>
    </row>
    <row r="110" spans="8:8" x14ac:dyDescent="0.2">
      <c r="H110" s="72"/>
    </row>
    <row r="111" spans="8:8" x14ac:dyDescent="0.2">
      <c r="H111" s="72"/>
    </row>
    <row r="112" spans="8:8" x14ac:dyDescent="0.2">
      <c r="H112" s="72"/>
    </row>
    <row r="113" spans="8:8" x14ac:dyDescent="0.2">
      <c r="H113" s="72"/>
    </row>
    <row r="114" spans="8:8" x14ac:dyDescent="0.2">
      <c r="H114" s="72"/>
    </row>
    <row r="115" spans="8:8" x14ac:dyDescent="0.2">
      <c r="H115" s="72"/>
    </row>
    <row r="116" spans="8:8" x14ac:dyDescent="0.2">
      <c r="H116" s="72"/>
    </row>
    <row r="117" spans="8:8" x14ac:dyDescent="0.2">
      <c r="H117" s="72"/>
    </row>
    <row r="118" spans="8:8" x14ac:dyDescent="0.2">
      <c r="H118" s="72"/>
    </row>
    <row r="119" spans="8:8" x14ac:dyDescent="0.2">
      <c r="H119" s="72"/>
    </row>
    <row r="120" spans="8:8" x14ac:dyDescent="0.2">
      <c r="H120" s="72"/>
    </row>
    <row r="121" spans="8:8" x14ac:dyDescent="0.2">
      <c r="H121" s="72"/>
    </row>
    <row r="122" spans="8:8" x14ac:dyDescent="0.2">
      <c r="H122" s="72"/>
    </row>
    <row r="123" spans="8:8" x14ac:dyDescent="0.2">
      <c r="H123" s="72"/>
    </row>
    <row r="124" spans="8:8" x14ac:dyDescent="0.2">
      <c r="H124" s="72"/>
    </row>
    <row r="125" spans="8:8" x14ac:dyDescent="0.2">
      <c r="H125" s="72"/>
    </row>
    <row r="126" spans="8:8" x14ac:dyDescent="0.2">
      <c r="H126" s="72"/>
    </row>
    <row r="127" spans="8:8" x14ac:dyDescent="0.2">
      <c r="H127" s="72"/>
    </row>
    <row r="128" spans="8:8" x14ac:dyDescent="0.2">
      <c r="H128" s="72"/>
    </row>
    <row r="129" spans="8:8" x14ac:dyDescent="0.2">
      <c r="H129" s="72"/>
    </row>
    <row r="130" spans="8:8" x14ac:dyDescent="0.2">
      <c r="H130" s="72"/>
    </row>
    <row r="131" spans="8:8" x14ac:dyDescent="0.2">
      <c r="H131" s="72"/>
    </row>
    <row r="132" spans="8:8" x14ac:dyDescent="0.2">
      <c r="H132" s="72"/>
    </row>
    <row r="133" spans="8:8" x14ac:dyDescent="0.2">
      <c r="H133" s="72"/>
    </row>
    <row r="134" spans="8:8" x14ac:dyDescent="0.2">
      <c r="H134" s="72"/>
    </row>
    <row r="135" spans="8:8" x14ac:dyDescent="0.2">
      <c r="H135" s="72"/>
    </row>
    <row r="136" spans="8:8" x14ac:dyDescent="0.2">
      <c r="H136" s="72"/>
    </row>
    <row r="137" spans="8:8" x14ac:dyDescent="0.2">
      <c r="H137" s="72"/>
    </row>
    <row r="138" spans="8:8" x14ac:dyDescent="0.2">
      <c r="H138" s="72"/>
    </row>
    <row r="139" spans="8:8" x14ac:dyDescent="0.2">
      <c r="H139" s="72"/>
    </row>
    <row r="140" spans="8:8" x14ac:dyDescent="0.2">
      <c r="H140" s="72"/>
    </row>
    <row r="141" spans="8:8" x14ac:dyDescent="0.2">
      <c r="H141" s="72"/>
    </row>
    <row r="142" spans="8:8" x14ac:dyDescent="0.2">
      <c r="H142" s="72"/>
    </row>
    <row r="143" spans="8:8" x14ac:dyDescent="0.2">
      <c r="H143" s="72"/>
    </row>
    <row r="144" spans="8:8" x14ac:dyDescent="0.2">
      <c r="H144" s="72"/>
    </row>
    <row r="145" spans="8:8" x14ac:dyDescent="0.2">
      <c r="H145" s="72"/>
    </row>
    <row r="146" spans="8:8" x14ac:dyDescent="0.2">
      <c r="H146" s="72"/>
    </row>
  </sheetData>
  <phoneticPr fontId="0" type="noConversion"/>
  <pageMargins left="0.5" right="0.5" top="1.74" bottom="0.21" header="0.3" footer="0.21"/>
  <pageSetup orientation="portrait" r:id="rId1"/>
  <headerFooter alignWithMargins="0">
    <oddHeader>&amp;C&amp;12Department of Human Services
State of Iowa&amp;10
Category: All
Period Ending: December 31, 2025
Type of Care: Intermediate Care Facility/ID
Location: All
Type of Control: All
(Excluding State Owned Resource Centers)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5"/>
  <sheetViews>
    <sheetView zoomScaleNormal="100" workbookViewId="0">
      <selection activeCell="F16" sqref="F16"/>
    </sheetView>
  </sheetViews>
  <sheetFormatPr defaultColWidth="9.109375" defaultRowHeight="11.4" x14ac:dyDescent="0.2"/>
  <cols>
    <col min="1" max="4" width="9.109375" style="67"/>
    <col min="5" max="5" width="4" style="67" customWidth="1"/>
    <col min="6" max="6" width="13.109375" style="67" bestFit="1" customWidth="1"/>
    <col min="7" max="7" width="8.5546875" style="67" bestFit="1" customWidth="1"/>
    <col min="8" max="8" width="9" style="68" bestFit="1" customWidth="1"/>
    <col min="9" max="10" width="8" style="67" bestFit="1" customWidth="1"/>
    <col min="11" max="16384" width="9.109375" style="67"/>
  </cols>
  <sheetData>
    <row r="1" spans="1:14" x14ac:dyDescent="0.2">
      <c r="A1" s="67" t="s">
        <v>37</v>
      </c>
    </row>
    <row r="2" spans="1:14" x14ac:dyDescent="0.2">
      <c r="G2" s="69" t="s">
        <v>40</v>
      </c>
      <c r="H2" s="67"/>
      <c r="I2" s="70" t="s">
        <v>11</v>
      </c>
    </row>
    <row r="3" spans="1:14" x14ac:dyDescent="0.2">
      <c r="B3" s="67" t="s">
        <v>7</v>
      </c>
      <c r="G3" s="86">
        <v>1</v>
      </c>
      <c r="H3" s="67"/>
      <c r="I3" s="71"/>
    </row>
    <row r="4" spans="1:14" x14ac:dyDescent="0.2">
      <c r="B4" s="67" t="s">
        <v>32</v>
      </c>
      <c r="G4" s="72">
        <f>'COST &amp; STATS'!E58</f>
        <v>233235</v>
      </c>
      <c r="H4" s="67"/>
      <c r="I4" s="72">
        <f>G4/$G$3</f>
        <v>233235</v>
      </c>
    </row>
    <row r="5" spans="1:14" x14ac:dyDescent="0.2">
      <c r="B5" s="67" t="s">
        <v>33</v>
      </c>
      <c r="G5" s="72">
        <f>'COST &amp; STATS'!F58</f>
        <v>42372</v>
      </c>
      <c r="H5" s="67"/>
      <c r="I5" s="72">
        <f>G5/$G$3</f>
        <v>42372</v>
      </c>
    </row>
    <row r="6" spans="1:14" x14ac:dyDescent="0.2">
      <c r="B6" s="67" t="s">
        <v>72</v>
      </c>
      <c r="G6" s="72">
        <f>'COST &amp; STATS'!D58</f>
        <v>639</v>
      </c>
      <c r="H6" s="67"/>
      <c r="I6" s="72">
        <f>G6/$G$3</f>
        <v>639</v>
      </c>
    </row>
    <row r="7" spans="1:14" x14ac:dyDescent="0.2">
      <c r="B7" s="67" t="s">
        <v>39</v>
      </c>
      <c r="G7" s="72"/>
      <c r="H7" s="67"/>
      <c r="I7" s="73">
        <f>G5/G4</f>
        <v>0.18167084699980707</v>
      </c>
    </row>
    <row r="8" spans="1:14" x14ac:dyDescent="0.2">
      <c r="H8" s="72"/>
      <c r="J8" s="71"/>
    </row>
    <row r="9" spans="1:14" ht="13.2" x14ac:dyDescent="0.2">
      <c r="F9" s="69" t="s">
        <v>12</v>
      </c>
      <c r="H9" s="83" t="s">
        <v>64</v>
      </c>
      <c r="J9" s="70" t="s">
        <v>13</v>
      </c>
    </row>
    <row r="10" spans="1:14" ht="12" x14ac:dyDescent="0.25">
      <c r="A10" s="113" t="s">
        <v>14</v>
      </c>
      <c r="H10" s="72"/>
      <c r="J10" s="71"/>
    </row>
    <row r="11" spans="1:14" x14ac:dyDescent="0.2">
      <c r="C11" s="71" t="s">
        <v>20</v>
      </c>
      <c r="F11" s="118">
        <f>'COST &amp; STATS'!K58</f>
        <v>870168</v>
      </c>
      <c r="H11" s="74">
        <f>ROUND(F11/$G$5,2)</f>
        <v>20.54</v>
      </c>
      <c r="J11" s="75">
        <f>H11/$H$43</f>
        <v>1.4136269786648312E-2</v>
      </c>
    </row>
    <row r="12" spans="1:14" x14ac:dyDescent="0.2">
      <c r="C12" s="71" t="s">
        <v>77</v>
      </c>
      <c r="F12" s="118">
        <f>'COST &amp; STATS'!M58</f>
        <v>1209261</v>
      </c>
      <c r="H12" s="74">
        <f>ROUND(F12/$G$5,2)</f>
        <v>28.54</v>
      </c>
      <c r="J12" s="75">
        <f>H12/$H$43</f>
        <v>1.9642119752236752E-2</v>
      </c>
    </row>
    <row r="13" spans="1:14" x14ac:dyDescent="0.2">
      <c r="C13" s="71" t="s">
        <v>42</v>
      </c>
      <c r="F13" s="119">
        <f>'COST &amp; STATS'!O58</f>
        <v>6098475</v>
      </c>
      <c r="H13" s="76">
        <f>ROUND(F13/$G$5,2)</f>
        <v>143.93</v>
      </c>
      <c r="J13" s="77">
        <f>H13/$H$43</f>
        <v>9.9057123193392979E-2</v>
      </c>
    </row>
    <row r="14" spans="1:14" ht="12" x14ac:dyDescent="0.25">
      <c r="D14" s="114" t="s">
        <v>26</v>
      </c>
      <c r="F14" s="118">
        <f>SUM(F11:F13)</f>
        <v>8177904</v>
      </c>
      <c r="H14" s="78">
        <f>SUM(H11:H13)</f>
        <v>193.01</v>
      </c>
      <c r="J14" s="75">
        <f>SUM(J11:J13)</f>
        <v>0.13283551273227806</v>
      </c>
      <c r="N14" s="71"/>
    </row>
    <row r="15" spans="1:14" ht="12" x14ac:dyDescent="0.25">
      <c r="A15" s="113" t="s">
        <v>19</v>
      </c>
      <c r="F15" s="118"/>
      <c r="H15" s="74"/>
      <c r="J15" s="75"/>
      <c r="N15" s="71"/>
    </row>
    <row r="16" spans="1:14" x14ac:dyDescent="0.2">
      <c r="C16" s="71" t="s">
        <v>78</v>
      </c>
      <c r="F16" s="118">
        <f>'COST &amp; STATS'!S58</f>
        <v>1455059</v>
      </c>
      <c r="H16" s="74">
        <f>ROUND(F16/$G$5,2)</f>
        <v>34.340000000000003</v>
      </c>
      <c r="J16" s="75">
        <f>H16/$H$43</f>
        <v>2.3633860977288371E-2</v>
      </c>
      <c r="N16" s="71"/>
    </row>
    <row r="17" spans="1:14" x14ac:dyDescent="0.2">
      <c r="C17" s="71" t="s">
        <v>79</v>
      </c>
      <c r="F17" s="118">
        <f>'COST &amp; STATS'!U58</f>
        <v>1218933</v>
      </c>
      <c r="H17" s="74">
        <f>ROUND(F17/$G$5,2)</f>
        <v>28.77</v>
      </c>
      <c r="J17" s="75">
        <f>H17/$H$43</f>
        <v>1.980041293874742E-2</v>
      </c>
    </row>
    <row r="18" spans="1:14" x14ac:dyDescent="0.2">
      <c r="C18" s="71" t="s">
        <v>46</v>
      </c>
      <c r="F18" s="119">
        <f>'COST &amp; STATS'!W58</f>
        <v>11627765</v>
      </c>
      <c r="H18" s="76">
        <f>ROUND(F18/$G$5,2)</f>
        <v>274.42</v>
      </c>
      <c r="J18" s="77">
        <f>H18/$H$43</f>
        <v>0.18886441844459739</v>
      </c>
    </row>
    <row r="19" spans="1:14" ht="12" x14ac:dyDescent="0.25">
      <c r="D19" s="114" t="s">
        <v>26</v>
      </c>
      <c r="F19" s="118">
        <f>SUM(F16:F18)</f>
        <v>14301757</v>
      </c>
      <c r="H19" s="78">
        <f>SUM(H16:H18)</f>
        <v>337.53000000000003</v>
      </c>
      <c r="J19" s="75">
        <f>SUM(J16:J18)</f>
        <v>0.23229869236063319</v>
      </c>
      <c r="N19" s="71"/>
    </row>
    <row r="20" spans="1:14" ht="12" x14ac:dyDescent="0.25">
      <c r="A20" s="113" t="s">
        <v>22</v>
      </c>
      <c r="F20" s="118"/>
      <c r="H20" s="74"/>
      <c r="J20" s="75"/>
      <c r="N20" s="71"/>
    </row>
    <row r="21" spans="1:14" x14ac:dyDescent="0.2">
      <c r="C21" s="71" t="s">
        <v>23</v>
      </c>
      <c r="F21" s="118">
        <f>'COST &amp; STATS'!AA58</f>
        <v>1002772</v>
      </c>
      <c r="H21" s="74">
        <f>ROUND(F21/$G$5,2)</f>
        <v>23.67</v>
      </c>
      <c r="J21" s="75">
        <f t="shared" ref="J21:J26" si="0">H21/$H$43</f>
        <v>1.6290433585684792E-2</v>
      </c>
      <c r="L21" s="80"/>
      <c r="N21" s="71"/>
    </row>
    <row r="22" spans="1:14" x14ac:dyDescent="0.2">
      <c r="C22" s="71" t="s">
        <v>80</v>
      </c>
      <c r="F22" s="118">
        <f>'COST &amp; STATS'!AC58</f>
        <v>0</v>
      </c>
      <c r="H22" s="74">
        <f>ROUND(F22/$G$5,2)</f>
        <v>0</v>
      </c>
      <c r="J22" s="75">
        <f t="shared" si="0"/>
        <v>0</v>
      </c>
      <c r="L22" s="80"/>
    </row>
    <row r="23" spans="1:14" x14ac:dyDescent="0.2">
      <c r="C23" s="71" t="s">
        <v>81</v>
      </c>
      <c r="F23" s="118">
        <f>'COST &amp; STATS'!AE58</f>
        <v>0</v>
      </c>
      <c r="H23" s="74">
        <f>ROUND(F23/$G$5,2)</f>
        <v>0</v>
      </c>
      <c r="J23" s="75">
        <f t="shared" si="0"/>
        <v>0</v>
      </c>
      <c r="L23" s="80"/>
    </row>
    <row r="24" spans="1:14" x14ac:dyDescent="0.2">
      <c r="C24" s="71" t="s">
        <v>24</v>
      </c>
      <c r="F24" s="118">
        <f>'COST &amp; STATS'!AG58</f>
        <v>0</v>
      </c>
      <c r="H24" s="74">
        <f>ROUND(F24/$G$5,2)</f>
        <v>0</v>
      </c>
      <c r="J24" s="75">
        <f t="shared" si="0"/>
        <v>0</v>
      </c>
      <c r="L24" s="80"/>
      <c r="N24" s="71"/>
    </row>
    <row r="25" spans="1:14" x14ac:dyDescent="0.2">
      <c r="C25" s="71" t="s">
        <v>45</v>
      </c>
      <c r="F25" s="119">
        <f>'COST &amp; STATS'!AI58</f>
        <v>92854</v>
      </c>
      <c r="H25" s="76">
        <f>ROUND(F25/$G$5,2)</f>
        <v>2.19</v>
      </c>
      <c r="J25" s="77">
        <f t="shared" si="0"/>
        <v>1.5072264280798348E-3</v>
      </c>
      <c r="L25" s="80"/>
      <c r="N25" s="71"/>
    </row>
    <row r="26" spans="1:14" ht="12" x14ac:dyDescent="0.25">
      <c r="D26" s="114" t="s">
        <v>26</v>
      </c>
      <c r="F26" s="118">
        <f>SUM(F21:F25)</f>
        <v>1095626</v>
      </c>
      <c r="H26" s="74">
        <f>SUM(H21:H25)</f>
        <v>25.860000000000003</v>
      </c>
      <c r="J26" s="75">
        <f t="shared" si="0"/>
        <v>1.7797660013764628E-2</v>
      </c>
      <c r="N26" s="71"/>
    </row>
    <row r="27" spans="1:14" ht="12" x14ac:dyDescent="0.25">
      <c r="A27" s="113" t="s">
        <v>27</v>
      </c>
      <c r="F27" s="118"/>
      <c r="H27" s="74"/>
      <c r="J27" s="75"/>
      <c r="N27" s="71"/>
    </row>
    <row r="28" spans="1:14" x14ac:dyDescent="0.2">
      <c r="C28" s="71" t="s">
        <v>83</v>
      </c>
      <c r="F28" s="118">
        <f>'COST &amp; STATS'!AM58</f>
        <v>2691477</v>
      </c>
      <c r="H28" s="74">
        <f t="shared" ref="H28:H33" si="1">ROUND(F28/$G$5,2)</f>
        <v>63.52</v>
      </c>
      <c r="J28" s="75">
        <f t="shared" ref="J28:J34" si="2">H28/$H$43</f>
        <v>4.3716448726772196E-2</v>
      </c>
      <c r="N28" s="71"/>
    </row>
    <row r="29" spans="1:14" x14ac:dyDescent="0.2">
      <c r="C29" s="71" t="s">
        <v>84</v>
      </c>
      <c r="F29" s="118">
        <f>'COST &amp; STATS'!AO58</f>
        <v>1743020</v>
      </c>
      <c r="H29" s="74">
        <f t="shared" si="1"/>
        <v>41.14</v>
      </c>
      <c r="J29" s="75">
        <f t="shared" si="2"/>
        <v>2.831383344803854E-2</v>
      </c>
    </row>
    <row r="30" spans="1:14" x14ac:dyDescent="0.2">
      <c r="C30" s="71" t="s">
        <v>28</v>
      </c>
      <c r="F30" s="118">
        <f>'COST &amp; STATS'!AQ58</f>
        <v>1214155</v>
      </c>
      <c r="H30" s="74">
        <f t="shared" si="1"/>
        <v>28.65</v>
      </c>
      <c r="J30" s="75">
        <f t="shared" si="2"/>
        <v>1.9717825189263592E-2</v>
      </c>
    </row>
    <row r="31" spans="1:14" x14ac:dyDescent="0.2">
      <c r="C31" s="71" t="s">
        <v>29</v>
      </c>
      <c r="F31" s="118">
        <f>'COST &amp; STATS'!AS58</f>
        <v>1196597</v>
      </c>
      <c r="H31" s="74">
        <f t="shared" si="1"/>
        <v>28.24</v>
      </c>
      <c r="J31" s="75">
        <f t="shared" si="2"/>
        <v>1.9435650378527184E-2</v>
      </c>
      <c r="N31" s="71"/>
    </row>
    <row r="32" spans="1:14" x14ac:dyDescent="0.2">
      <c r="C32" s="71" t="s">
        <v>62</v>
      </c>
      <c r="F32" s="118">
        <f>'COST &amp; STATS'!AU58</f>
        <v>444910</v>
      </c>
      <c r="H32" s="74">
        <f t="shared" si="1"/>
        <v>10.5</v>
      </c>
      <c r="J32" s="75">
        <f t="shared" si="2"/>
        <v>7.2264280798348245E-3</v>
      </c>
      <c r="N32" s="71"/>
    </row>
    <row r="33" spans="1:14" x14ac:dyDescent="0.2">
      <c r="C33" s="71" t="s">
        <v>43</v>
      </c>
      <c r="F33" s="119">
        <f>'COST &amp; STATS'!AW58</f>
        <v>1093087</v>
      </c>
      <c r="H33" s="76">
        <f t="shared" si="1"/>
        <v>25.8</v>
      </c>
      <c r="J33" s="77">
        <f t="shared" si="2"/>
        <v>1.7756366139022713E-2</v>
      </c>
      <c r="N33" s="71"/>
    </row>
    <row r="34" spans="1:14" ht="12" x14ac:dyDescent="0.25">
      <c r="D34" s="114" t="s">
        <v>26</v>
      </c>
      <c r="F34" s="118">
        <f>SUM(F28:F33)</f>
        <v>8383246</v>
      </c>
      <c r="H34" s="74">
        <f>SUM(H28:H33)</f>
        <v>197.85000000000002</v>
      </c>
      <c r="J34" s="81">
        <f t="shared" si="2"/>
        <v>0.13616655196145908</v>
      </c>
      <c r="N34" s="71"/>
    </row>
    <row r="35" spans="1:14" ht="12" x14ac:dyDescent="0.25">
      <c r="A35" s="113" t="s">
        <v>76</v>
      </c>
      <c r="F35" s="118"/>
      <c r="H35" s="74"/>
      <c r="J35" s="81"/>
      <c r="N35" s="71"/>
    </row>
    <row r="36" spans="1:14" x14ac:dyDescent="0.2">
      <c r="C36" s="71" t="s">
        <v>85</v>
      </c>
      <c r="F36" s="118">
        <f>'COST &amp; STATS'!BA58</f>
        <v>16278370</v>
      </c>
      <c r="H36" s="74">
        <f>ROUND(F36/$G$5,2)</f>
        <v>384.18</v>
      </c>
      <c r="J36" s="75">
        <f t="shared" ref="J36:J43" si="3">H36/$H$43</f>
        <v>0.26440467997247075</v>
      </c>
      <c r="N36" s="71"/>
    </row>
    <row r="37" spans="1:14" x14ac:dyDescent="0.2">
      <c r="C37" s="71" t="s">
        <v>86</v>
      </c>
      <c r="F37" s="118">
        <f>'COST &amp; STATS'!BC58</f>
        <v>12685948</v>
      </c>
      <c r="H37" s="74">
        <f>ROUND(F37/$G$5,2)</f>
        <v>299.39</v>
      </c>
      <c r="J37" s="75">
        <f t="shared" si="3"/>
        <v>0.2060495526496903</v>
      </c>
    </row>
    <row r="38" spans="1:14" x14ac:dyDescent="0.2">
      <c r="C38" s="71" t="s">
        <v>52</v>
      </c>
      <c r="F38" s="118">
        <f>'COST &amp; STATS'!BE58</f>
        <v>0</v>
      </c>
      <c r="H38" s="74">
        <f>ROUND(F38/$G$5,2)</f>
        <v>0</v>
      </c>
      <c r="J38" s="75">
        <f t="shared" si="3"/>
        <v>0</v>
      </c>
    </row>
    <row r="39" spans="1:14" x14ac:dyDescent="0.2">
      <c r="C39" s="71" t="s">
        <v>87</v>
      </c>
      <c r="F39" s="118">
        <f>'COST &amp; STATS'!BG58</f>
        <v>590068</v>
      </c>
      <c r="H39" s="74">
        <f>ROUND(F39/$G$5,2)</f>
        <v>13.93</v>
      </c>
      <c r="J39" s="75">
        <f t="shared" si="3"/>
        <v>9.5870612525808668E-3</v>
      </c>
      <c r="N39" s="71"/>
    </row>
    <row r="40" spans="1:14" x14ac:dyDescent="0.2">
      <c r="C40" s="71" t="s">
        <v>88</v>
      </c>
      <c r="F40" s="119">
        <f>'COST &amp; STATS'!BI58</f>
        <v>52912</v>
      </c>
      <c r="H40" s="76">
        <f>ROUND(F40/$G$5,2)</f>
        <v>1.25</v>
      </c>
      <c r="J40" s="77">
        <f t="shared" si="3"/>
        <v>8.6028905712319341E-4</v>
      </c>
      <c r="N40" s="71"/>
    </row>
    <row r="41" spans="1:14" ht="12" x14ac:dyDescent="0.25">
      <c r="D41" s="114" t="s">
        <v>26</v>
      </c>
      <c r="F41" s="120">
        <f>SUM(F36:F40)</f>
        <v>29607298</v>
      </c>
      <c r="H41" s="82">
        <f>SUM(H36:H40)</f>
        <v>698.74999999999989</v>
      </c>
      <c r="J41" s="115">
        <f t="shared" si="3"/>
        <v>0.48090158293186502</v>
      </c>
      <c r="N41" s="71"/>
    </row>
    <row r="42" spans="1:14" x14ac:dyDescent="0.2">
      <c r="F42" s="118"/>
      <c r="H42" s="110"/>
      <c r="J42" s="116"/>
      <c r="N42" s="71"/>
    </row>
    <row r="43" spans="1:14" ht="12.6" thickBot="1" x14ac:dyDescent="0.3">
      <c r="B43" s="113" t="s">
        <v>82</v>
      </c>
      <c r="F43" s="121">
        <f>F41+F34+F26+F19+F14</f>
        <v>61565831</v>
      </c>
      <c r="H43" s="112">
        <f>H41+H34+H26+H19+H14</f>
        <v>1453</v>
      </c>
      <c r="J43" s="117">
        <f t="shared" si="3"/>
        <v>1</v>
      </c>
      <c r="N43" s="71"/>
    </row>
    <row r="44" spans="1:14" ht="12" thickTop="1" x14ac:dyDescent="0.2">
      <c r="H44" s="72"/>
    </row>
    <row r="45" spans="1:14" ht="13.2" x14ac:dyDescent="0.2">
      <c r="A45" s="161"/>
      <c r="H45" s="72"/>
    </row>
    <row r="46" spans="1:14" x14ac:dyDescent="0.2">
      <c r="H46" s="72"/>
    </row>
    <row r="47" spans="1:14" x14ac:dyDescent="0.2">
      <c r="A47" s="67" t="s">
        <v>15</v>
      </c>
      <c r="H47" s="72"/>
    </row>
    <row r="48" spans="1:14" x14ac:dyDescent="0.2">
      <c r="A48" s="67" t="s">
        <v>16</v>
      </c>
      <c r="H48" s="72"/>
    </row>
    <row r="49" spans="1:8" x14ac:dyDescent="0.2">
      <c r="A49" s="67" t="s">
        <v>17</v>
      </c>
      <c r="H49" s="72"/>
    </row>
    <row r="50" spans="1:8" x14ac:dyDescent="0.2">
      <c r="H50" s="72"/>
    </row>
    <row r="51" spans="1:8" x14ac:dyDescent="0.2">
      <c r="A51" s="133"/>
      <c r="B51" s="132"/>
      <c r="C51" s="132"/>
      <c r="D51" s="132"/>
      <c r="E51" s="132"/>
      <c r="F51" s="132"/>
      <c r="G51" s="132"/>
      <c r="H51" s="132"/>
    </row>
    <row r="52" spans="1:8" x14ac:dyDescent="0.2">
      <c r="A52" s="132"/>
      <c r="B52" s="132"/>
      <c r="C52" s="132"/>
      <c r="D52" s="132"/>
      <c r="E52" s="132"/>
      <c r="F52" s="132"/>
      <c r="G52" s="132"/>
      <c r="H52" s="132"/>
    </row>
    <row r="53" spans="1:8" x14ac:dyDescent="0.2">
      <c r="A53" s="132"/>
      <c r="B53" s="132"/>
      <c r="C53" s="132"/>
      <c r="D53" s="132"/>
      <c r="E53" s="132"/>
      <c r="F53" s="132"/>
      <c r="G53" s="132"/>
      <c r="H53" s="132"/>
    </row>
    <row r="54" spans="1:8" ht="13.2" customHeight="1" x14ac:dyDescent="0.2">
      <c r="A54" s="132"/>
      <c r="B54" s="132"/>
      <c r="C54" s="132"/>
      <c r="D54" s="132"/>
      <c r="E54" s="132"/>
      <c r="F54" s="132"/>
      <c r="G54" s="132"/>
      <c r="H54" s="132"/>
    </row>
    <row r="55" spans="1:8" x14ac:dyDescent="0.2">
      <c r="H55" s="72"/>
    </row>
    <row r="56" spans="1:8" x14ac:dyDescent="0.2">
      <c r="H56" s="72"/>
    </row>
    <row r="57" spans="1:8" x14ac:dyDescent="0.2">
      <c r="H57" s="72"/>
    </row>
    <row r="58" spans="1:8" x14ac:dyDescent="0.2">
      <c r="H58" s="72"/>
    </row>
    <row r="59" spans="1:8" x14ac:dyDescent="0.2">
      <c r="H59" s="72"/>
    </row>
    <row r="60" spans="1:8" x14ac:dyDescent="0.2">
      <c r="H60" s="72"/>
    </row>
    <row r="61" spans="1:8" x14ac:dyDescent="0.2">
      <c r="H61" s="72"/>
    </row>
    <row r="62" spans="1:8" x14ac:dyDescent="0.2">
      <c r="H62" s="72"/>
    </row>
    <row r="63" spans="1:8" x14ac:dyDescent="0.2">
      <c r="H63" s="72"/>
    </row>
    <row r="64" spans="1:8" x14ac:dyDescent="0.2">
      <c r="H64" s="72"/>
    </row>
    <row r="65" spans="8:8" x14ac:dyDescent="0.2">
      <c r="H65" s="72"/>
    </row>
    <row r="66" spans="8:8" x14ac:dyDescent="0.2">
      <c r="H66" s="72"/>
    </row>
    <row r="67" spans="8:8" x14ac:dyDescent="0.2">
      <c r="H67" s="72"/>
    </row>
    <row r="68" spans="8:8" x14ac:dyDescent="0.2">
      <c r="H68" s="72"/>
    </row>
    <row r="69" spans="8:8" x14ac:dyDescent="0.2">
      <c r="H69" s="72"/>
    </row>
    <row r="70" spans="8:8" x14ac:dyDescent="0.2">
      <c r="H70" s="72"/>
    </row>
    <row r="71" spans="8:8" x14ac:dyDescent="0.2">
      <c r="H71" s="72"/>
    </row>
    <row r="72" spans="8:8" x14ac:dyDescent="0.2">
      <c r="H72" s="72"/>
    </row>
    <row r="73" spans="8:8" x14ac:dyDescent="0.2">
      <c r="H73" s="72"/>
    </row>
    <row r="74" spans="8:8" x14ac:dyDescent="0.2">
      <c r="H74" s="72"/>
    </row>
    <row r="75" spans="8:8" x14ac:dyDescent="0.2">
      <c r="H75" s="72"/>
    </row>
    <row r="76" spans="8:8" x14ac:dyDescent="0.2">
      <c r="H76" s="72"/>
    </row>
    <row r="77" spans="8:8" x14ac:dyDescent="0.2">
      <c r="H77" s="72"/>
    </row>
    <row r="78" spans="8:8" x14ac:dyDescent="0.2">
      <c r="H78" s="72"/>
    </row>
    <row r="79" spans="8:8" x14ac:dyDescent="0.2">
      <c r="H79" s="72"/>
    </row>
    <row r="80" spans="8:8" x14ac:dyDescent="0.2">
      <c r="H80" s="72"/>
    </row>
    <row r="81" spans="8:8" x14ac:dyDescent="0.2">
      <c r="H81" s="72"/>
    </row>
    <row r="82" spans="8:8" x14ac:dyDescent="0.2">
      <c r="H82" s="72"/>
    </row>
    <row r="83" spans="8:8" x14ac:dyDescent="0.2">
      <c r="H83" s="72"/>
    </row>
    <row r="84" spans="8:8" x14ac:dyDescent="0.2">
      <c r="H84" s="72"/>
    </row>
    <row r="85" spans="8:8" x14ac:dyDescent="0.2">
      <c r="H85" s="72"/>
    </row>
    <row r="86" spans="8:8" x14ac:dyDescent="0.2">
      <c r="H86" s="72"/>
    </row>
    <row r="87" spans="8:8" x14ac:dyDescent="0.2">
      <c r="H87" s="72"/>
    </row>
    <row r="88" spans="8:8" x14ac:dyDescent="0.2">
      <c r="H88" s="72"/>
    </row>
    <row r="89" spans="8:8" x14ac:dyDescent="0.2">
      <c r="H89" s="72"/>
    </row>
    <row r="90" spans="8:8" x14ac:dyDescent="0.2">
      <c r="H90" s="72"/>
    </row>
    <row r="91" spans="8:8" x14ac:dyDescent="0.2">
      <c r="H91" s="72"/>
    </row>
    <row r="92" spans="8:8" x14ac:dyDescent="0.2">
      <c r="H92" s="72"/>
    </row>
    <row r="93" spans="8:8" x14ac:dyDescent="0.2">
      <c r="H93" s="72"/>
    </row>
    <row r="94" spans="8:8" x14ac:dyDescent="0.2">
      <c r="H94" s="72"/>
    </row>
    <row r="95" spans="8:8" x14ac:dyDescent="0.2">
      <c r="H95" s="72"/>
    </row>
    <row r="96" spans="8:8" x14ac:dyDescent="0.2">
      <c r="H96" s="72"/>
    </row>
    <row r="97" spans="8:8" x14ac:dyDescent="0.2">
      <c r="H97" s="72"/>
    </row>
    <row r="98" spans="8:8" x14ac:dyDescent="0.2">
      <c r="H98" s="72"/>
    </row>
    <row r="99" spans="8:8" x14ac:dyDescent="0.2">
      <c r="H99" s="72"/>
    </row>
    <row r="100" spans="8:8" x14ac:dyDescent="0.2">
      <c r="H100" s="72"/>
    </row>
    <row r="101" spans="8:8" x14ac:dyDescent="0.2">
      <c r="H101" s="72"/>
    </row>
    <row r="102" spans="8:8" x14ac:dyDescent="0.2">
      <c r="H102" s="72"/>
    </row>
    <row r="103" spans="8:8" x14ac:dyDescent="0.2">
      <c r="H103" s="72"/>
    </row>
    <row r="104" spans="8:8" x14ac:dyDescent="0.2">
      <c r="H104" s="72"/>
    </row>
    <row r="105" spans="8:8" x14ac:dyDescent="0.2">
      <c r="H105" s="72"/>
    </row>
    <row r="106" spans="8:8" x14ac:dyDescent="0.2">
      <c r="H106" s="72"/>
    </row>
    <row r="107" spans="8:8" x14ac:dyDescent="0.2">
      <c r="H107" s="72"/>
    </row>
    <row r="108" spans="8:8" x14ac:dyDescent="0.2">
      <c r="H108" s="72"/>
    </row>
    <row r="109" spans="8:8" x14ac:dyDescent="0.2">
      <c r="H109" s="72"/>
    </row>
    <row r="110" spans="8:8" x14ac:dyDescent="0.2">
      <c r="H110" s="72"/>
    </row>
    <row r="111" spans="8:8" x14ac:dyDescent="0.2">
      <c r="H111" s="72"/>
    </row>
    <row r="112" spans="8:8" x14ac:dyDescent="0.2">
      <c r="H112" s="72"/>
    </row>
    <row r="113" spans="8:8" x14ac:dyDescent="0.2">
      <c r="H113" s="72"/>
    </row>
    <row r="114" spans="8:8" x14ac:dyDescent="0.2">
      <c r="H114" s="72"/>
    </row>
    <row r="115" spans="8:8" x14ac:dyDescent="0.2">
      <c r="H115" s="72"/>
    </row>
    <row r="116" spans="8:8" x14ac:dyDescent="0.2">
      <c r="H116" s="72"/>
    </row>
    <row r="117" spans="8:8" x14ac:dyDescent="0.2">
      <c r="H117" s="72"/>
    </row>
    <row r="118" spans="8:8" x14ac:dyDescent="0.2">
      <c r="H118" s="72"/>
    </row>
    <row r="119" spans="8:8" x14ac:dyDescent="0.2">
      <c r="H119" s="72"/>
    </row>
    <row r="120" spans="8:8" x14ac:dyDescent="0.2">
      <c r="H120" s="72"/>
    </row>
    <row r="121" spans="8:8" x14ac:dyDescent="0.2">
      <c r="H121" s="72"/>
    </row>
    <row r="122" spans="8:8" x14ac:dyDescent="0.2">
      <c r="H122" s="72"/>
    </row>
    <row r="123" spans="8:8" x14ac:dyDescent="0.2">
      <c r="H123" s="72"/>
    </row>
    <row r="124" spans="8:8" x14ac:dyDescent="0.2">
      <c r="H124" s="72"/>
    </row>
    <row r="125" spans="8:8" x14ac:dyDescent="0.2">
      <c r="H125" s="72"/>
    </row>
    <row r="126" spans="8:8" x14ac:dyDescent="0.2">
      <c r="H126" s="72"/>
    </row>
    <row r="127" spans="8:8" x14ac:dyDescent="0.2">
      <c r="H127" s="72"/>
    </row>
    <row r="128" spans="8:8" x14ac:dyDescent="0.2">
      <c r="H128" s="72"/>
    </row>
    <row r="129" spans="8:8" x14ac:dyDescent="0.2">
      <c r="H129" s="72"/>
    </row>
    <row r="130" spans="8:8" x14ac:dyDescent="0.2">
      <c r="H130" s="72"/>
    </row>
    <row r="131" spans="8:8" x14ac:dyDescent="0.2">
      <c r="H131" s="72"/>
    </row>
    <row r="132" spans="8:8" x14ac:dyDescent="0.2">
      <c r="H132" s="72"/>
    </row>
    <row r="133" spans="8:8" x14ac:dyDescent="0.2">
      <c r="H133" s="72"/>
    </row>
    <row r="134" spans="8:8" x14ac:dyDescent="0.2">
      <c r="H134" s="72"/>
    </row>
    <row r="135" spans="8:8" x14ac:dyDescent="0.2">
      <c r="H135" s="72"/>
    </row>
    <row r="136" spans="8:8" x14ac:dyDescent="0.2">
      <c r="H136" s="72"/>
    </row>
    <row r="137" spans="8:8" x14ac:dyDescent="0.2">
      <c r="H137" s="72"/>
    </row>
    <row r="138" spans="8:8" x14ac:dyDescent="0.2">
      <c r="H138" s="72"/>
    </row>
    <row r="139" spans="8:8" x14ac:dyDescent="0.2">
      <c r="H139" s="72"/>
    </row>
    <row r="140" spans="8:8" x14ac:dyDescent="0.2">
      <c r="H140" s="72"/>
    </row>
    <row r="141" spans="8:8" x14ac:dyDescent="0.2">
      <c r="H141" s="72"/>
    </row>
    <row r="142" spans="8:8" x14ac:dyDescent="0.2">
      <c r="H142" s="72"/>
    </row>
    <row r="143" spans="8:8" x14ac:dyDescent="0.2">
      <c r="H143" s="72"/>
    </row>
    <row r="144" spans="8:8" x14ac:dyDescent="0.2">
      <c r="H144" s="72"/>
    </row>
    <row r="145" spans="8:8" x14ac:dyDescent="0.2">
      <c r="H145" s="72"/>
    </row>
  </sheetData>
  <pageMargins left="0.5" right="0.5" top="1.74" bottom="0.21" header="0.3" footer="0.21"/>
  <pageSetup orientation="portrait" r:id="rId1"/>
  <headerFooter alignWithMargins="0">
    <oddHeader>&amp;C&amp;12Department of Human Services
State of Iowa&amp;10
Category: All
Period Ending: December 31, 2025
Type of Care: Intermediate Care Facility/ID
Location: SRC
Type of Control: Government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I11"/>
  <sheetViews>
    <sheetView workbookViewId="0">
      <selection activeCell="A8" sqref="A8"/>
    </sheetView>
  </sheetViews>
  <sheetFormatPr defaultRowHeight="13.2" x14ac:dyDescent="0.25"/>
  <cols>
    <col min="1" max="1" width="11.88671875" customWidth="1"/>
    <col min="2" max="2" width="9.44140625" customWidth="1"/>
    <col min="5" max="5" width="3.5546875" customWidth="1"/>
    <col min="8" max="8" width="10.5546875" customWidth="1"/>
    <col min="9" max="9" width="12.109375" customWidth="1"/>
  </cols>
  <sheetData>
    <row r="4" spans="1:9" x14ac:dyDescent="0.25">
      <c r="F4" s="102" t="s">
        <v>75</v>
      </c>
      <c r="G4" s="102" t="s">
        <v>75</v>
      </c>
    </row>
    <row r="5" spans="1:9" ht="13.8" thickBot="1" x14ac:dyDescent="0.3">
      <c r="E5" s="4"/>
      <c r="F5" s="3">
        <v>2026</v>
      </c>
      <c r="G5" s="3">
        <v>2027</v>
      </c>
      <c r="H5" s="3" t="s">
        <v>30</v>
      </c>
      <c r="I5" s="3" t="s">
        <v>31</v>
      </c>
    </row>
    <row r="6" spans="1:9" ht="15.6" x14ac:dyDescent="0.25">
      <c r="A6" t="s">
        <v>69</v>
      </c>
    </row>
    <row r="7" spans="1:9" x14ac:dyDescent="0.25">
      <c r="A7" s="5">
        <v>45657</v>
      </c>
      <c r="F7" s="89">
        <v>487.81</v>
      </c>
      <c r="G7" s="62"/>
      <c r="H7" s="62"/>
    </row>
    <row r="8" spans="1:9" x14ac:dyDescent="0.25">
      <c r="A8" s="5">
        <v>46022</v>
      </c>
      <c r="F8" s="62"/>
      <c r="G8" s="101">
        <v>503.46</v>
      </c>
      <c r="H8" s="62">
        <f>G8-F7</f>
        <v>15.649999999999977</v>
      </c>
      <c r="I8" s="20">
        <f>H8/F7</f>
        <v>3.2082163137287012E-2</v>
      </c>
    </row>
    <row r="11" spans="1:9" ht="15.6" x14ac:dyDescent="0.25">
      <c r="A11" s="85" t="s">
        <v>70</v>
      </c>
    </row>
  </sheetData>
  <phoneticPr fontId="0" type="noConversion"/>
  <pageMargins left="0.75" right="0.75" top="1" bottom="1" header="0.5" footer="0.5"/>
  <pageSetup orientation="portrait" r:id="rId1"/>
  <headerFooter alignWithMargins="0">
    <oddHeader>&amp;LIOWA DEPARTMENT OF HUMAN SERVICES
Division of Medical Services
Change in Maximum Payment Rates- ICF/ID
Period December 31, 2024 vs December 31, 2025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52"/>
  <sheetViews>
    <sheetView workbookViewId="0"/>
  </sheetViews>
  <sheetFormatPr defaultColWidth="8.88671875" defaultRowHeight="13.2" x14ac:dyDescent="0.25"/>
  <cols>
    <col min="1" max="1" width="32.88671875" style="174" bestFit="1" customWidth="1"/>
    <col min="2" max="2" width="29.5546875" style="174" bestFit="1" customWidth="1"/>
    <col min="3" max="3" width="10.33203125" style="174" bestFit="1" customWidth="1"/>
    <col min="4" max="4" width="15.21875" style="174" bestFit="1" customWidth="1"/>
    <col min="5" max="5" width="14.44140625" style="174" bestFit="1" customWidth="1"/>
    <col min="6" max="6" width="14.5546875" style="174" bestFit="1" customWidth="1"/>
    <col min="7" max="7" width="11.109375" style="174" bestFit="1" customWidth="1"/>
    <col min="8" max="8" width="24" style="174" bestFit="1" customWidth="1"/>
    <col min="9" max="9" width="17.77734375" style="174" bestFit="1" customWidth="1"/>
    <col min="10" max="11" width="17.77734375" style="174" customWidth="1"/>
    <col min="12" max="12" width="19" style="174" customWidth="1"/>
    <col min="13" max="13" width="19" style="174" bestFit="1" customWidth="1"/>
    <col min="14" max="14" width="26.109375" style="174" bestFit="1" customWidth="1"/>
    <col min="15" max="15" width="25" style="174" bestFit="1" customWidth="1"/>
    <col min="16" max="16" width="22.6640625" style="174" bestFit="1" customWidth="1"/>
    <col min="17" max="17" width="25.21875" style="174" bestFit="1" customWidth="1"/>
    <col min="18" max="18" width="26.77734375" style="174" bestFit="1" customWidth="1"/>
    <col min="19" max="19" width="25.21875" style="174" bestFit="1" customWidth="1"/>
    <col min="20" max="20" width="21.109375" style="174" bestFit="1" customWidth="1"/>
    <col min="21" max="21" width="19.77734375" style="174" bestFit="1" customWidth="1"/>
    <col min="22" max="22" width="31.33203125" style="174" bestFit="1" customWidth="1"/>
    <col min="23" max="16384" width="8.88671875" style="174"/>
  </cols>
  <sheetData>
    <row r="1" spans="1:22" ht="13.8" x14ac:dyDescent="0.25">
      <c r="A1" s="150" t="s">
        <v>109</v>
      </c>
      <c r="B1" s="150" t="s">
        <v>110</v>
      </c>
      <c r="C1" s="150" t="s">
        <v>111</v>
      </c>
      <c r="D1" s="150" t="s">
        <v>112</v>
      </c>
      <c r="E1" s="150" t="s">
        <v>113</v>
      </c>
      <c r="F1" s="150" t="s">
        <v>114</v>
      </c>
      <c r="G1" s="150" t="s">
        <v>115</v>
      </c>
      <c r="H1" s="150" t="s">
        <v>116</v>
      </c>
      <c r="I1" s="150" t="s">
        <v>117</v>
      </c>
      <c r="J1" s="173" t="s">
        <v>118</v>
      </c>
      <c r="K1" s="150" t="s">
        <v>119</v>
      </c>
      <c r="L1" s="150" t="s">
        <v>120</v>
      </c>
      <c r="M1" s="150" t="s">
        <v>121</v>
      </c>
      <c r="N1" s="150" t="s">
        <v>122</v>
      </c>
      <c r="O1" s="150" t="s">
        <v>123</v>
      </c>
      <c r="P1" s="150" t="s">
        <v>124</v>
      </c>
      <c r="Q1" s="150" t="s">
        <v>125</v>
      </c>
      <c r="R1" s="150" t="s">
        <v>126</v>
      </c>
      <c r="S1" s="150" t="s">
        <v>127</v>
      </c>
      <c r="T1" s="150" t="s">
        <v>128</v>
      </c>
      <c r="U1" s="150" t="s">
        <v>129</v>
      </c>
      <c r="V1" s="150" t="s">
        <v>130</v>
      </c>
    </row>
    <row r="2" spans="1:22" ht="13.8" x14ac:dyDescent="0.25">
      <c r="A2" s="164" t="s">
        <v>131</v>
      </c>
      <c r="B2" s="164" t="s">
        <v>132</v>
      </c>
      <c r="C2" s="152">
        <v>45838</v>
      </c>
      <c r="D2" s="165">
        <v>24</v>
      </c>
      <c r="E2" s="166">
        <v>24</v>
      </c>
      <c r="F2" s="166">
        <v>8760</v>
      </c>
      <c r="G2" s="166">
        <v>7592</v>
      </c>
      <c r="H2" s="166">
        <v>730</v>
      </c>
      <c r="I2" s="166">
        <v>6862</v>
      </c>
      <c r="J2" s="166">
        <f>H2+I2</f>
        <v>7592</v>
      </c>
      <c r="K2" s="166">
        <v>0</v>
      </c>
      <c r="L2" s="166">
        <v>0</v>
      </c>
      <c r="M2" s="166">
        <v>0</v>
      </c>
      <c r="N2" s="166">
        <v>0</v>
      </c>
      <c r="O2" s="166">
        <v>0</v>
      </c>
      <c r="P2" s="166">
        <v>0</v>
      </c>
      <c r="Q2" s="166">
        <v>0</v>
      </c>
      <c r="R2" s="166">
        <v>0</v>
      </c>
      <c r="S2" s="166">
        <v>1</v>
      </c>
      <c r="T2" s="166">
        <v>4</v>
      </c>
      <c r="U2" s="166">
        <v>0</v>
      </c>
      <c r="V2" s="166">
        <v>0</v>
      </c>
    </row>
    <row r="3" spans="1:22" ht="13.8" x14ac:dyDescent="0.25">
      <c r="A3" s="164" t="s">
        <v>133</v>
      </c>
      <c r="B3" s="164" t="s">
        <v>133</v>
      </c>
      <c r="C3" s="152">
        <v>45838</v>
      </c>
      <c r="D3" s="166">
        <v>24</v>
      </c>
      <c r="E3" s="166">
        <v>24</v>
      </c>
      <c r="F3" s="166">
        <v>8760</v>
      </c>
      <c r="G3" s="166">
        <v>8751</v>
      </c>
      <c r="H3" s="166">
        <v>365</v>
      </c>
      <c r="I3" s="166">
        <v>8386</v>
      </c>
      <c r="J3" s="166">
        <f t="shared" ref="J3:J48" si="0">H3+I3</f>
        <v>8751</v>
      </c>
      <c r="K3" s="166">
        <v>0</v>
      </c>
      <c r="L3" s="166">
        <v>0</v>
      </c>
      <c r="M3" s="166">
        <v>0</v>
      </c>
      <c r="N3" s="166">
        <v>0</v>
      </c>
      <c r="O3" s="166">
        <v>0</v>
      </c>
      <c r="P3" s="166">
        <v>0</v>
      </c>
      <c r="Q3" s="166">
        <v>0</v>
      </c>
      <c r="R3" s="166">
        <v>0</v>
      </c>
      <c r="S3" s="166">
        <v>2</v>
      </c>
      <c r="T3" s="166">
        <v>2</v>
      </c>
      <c r="U3" s="166">
        <v>123</v>
      </c>
      <c r="V3" s="166">
        <v>0</v>
      </c>
    </row>
    <row r="4" spans="1:22" ht="13.8" x14ac:dyDescent="0.25">
      <c r="A4" s="164" t="s">
        <v>134</v>
      </c>
      <c r="B4" s="164" t="s">
        <v>133</v>
      </c>
      <c r="C4" s="152">
        <v>45838</v>
      </c>
      <c r="D4" s="166">
        <v>8</v>
      </c>
      <c r="E4" s="166">
        <v>8</v>
      </c>
      <c r="F4" s="166">
        <v>2920</v>
      </c>
      <c r="G4" s="166">
        <v>2909</v>
      </c>
      <c r="H4" s="166">
        <v>730</v>
      </c>
      <c r="I4" s="166">
        <v>2179</v>
      </c>
      <c r="J4" s="166">
        <f t="shared" si="0"/>
        <v>2909</v>
      </c>
      <c r="K4" s="166">
        <v>0</v>
      </c>
      <c r="L4" s="166">
        <v>0</v>
      </c>
      <c r="M4" s="166">
        <v>0</v>
      </c>
      <c r="N4" s="166">
        <v>0</v>
      </c>
      <c r="O4" s="166">
        <v>0</v>
      </c>
      <c r="P4" s="166">
        <v>0</v>
      </c>
      <c r="Q4" s="166">
        <v>0</v>
      </c>
      <c r="R4" s="166">
        <v>0</v>
      </c>
      <c r="S4" s="166">
        <v>3</v>
      </c>
      <c r="T4" s="166">
        <v>3</v>
      </c>
      <c r="U4" s="166">
        <v>221</v>
      </c>
      <c r="V4" s="166">
        <v>8</v>
      </c>
    </row>
    <row r="5" spans="1:22" ht="13.8" x14ac:dyDescent="0.25">
      <c r="A5" s="164" t="s">
        <v>135</v>
      </c>
      <c r="B5" s="164" t="s">
        <v>136</v>
      </c>
      <c r="C5" s="152">
        <v>45838</v>
      </c>
      <c r="D5" s="166">
        <v>48</v>
      </c>
      <c r="E5" s="166">
        <v>48</v>
      </c>
      <c r="F5" s="166">
        <v>17520</v>
      </c>
      <c r="G5" s="166">
        <v>17125</v>
      </c>
      <c r="H5" s="166">
        <v>1949</v>
      </c>
      <c r="I5" s="166">
        <v>15146</v>
      </c>
      <c r="J5" s="166">
        <f t="shared" si="0"/>
        <v>17095</v>
      </c>
      <c r="K5" s="166">
        <v>0</v>
      </c>
      <c r="L5" s="166">
        <v>30</v>
      </c>
      <c r="M5" s="166">
        <v>0</v>
      </c>
      <c r="N5" s="166">
        <v>0</v>
      </c>
      <c r="O5" s="166">
        <v>0</v>
      </c>
      <c r="P5" s="166">
        <v>0</v>
      </c>
      <c r="Q5" s="166">
        <v>0</v>
      </c>
      <c r="R5" s="166">
        <v>0</v>
      </c>
      <c r="S5" s="166">
        <v>14</v>
      </c>
      <c r="T5" s="166">
        <v>14</v>
      </c>
      <c r="U5" s="166">
        <v>373</v>
      </c>
      <c r="V5" s="166">
        <v>0</v>
      </c>
    </row>
    <row r="6" spans="1:22" ht="13.8" x14ac:dyDescent="0.25">
      <c r="A6" s="164" t="s">
        <v>137</v>
      </c>
      <c r="B6" s="164" t="s">
        <v>138</v>
      </c>
      <c r="C6" s="152">
        <v>45838</v>
      </c>
      <c r="D6" s="166">
        <v>12</v>
      </c>
      <c r="E6" s="166">
        <v>12</v>
      </c>
      <c r="F6" s="166">
        <v>4380</v>
      </c>
      <c r="G6" s="166">
        <v>4127</v>
      </c>
      <c r="H6" s="166">
        <v>0</v>
      </c>
      <c r="I6" s="166">
        <v>4127</v>
      </c>
      <c r="J6" s="166">
        <f t="shared" si="0"/>
        <v>4127</v>
      </c>
      <c r="K6" s="166">
        <v>0</v>
      </c>
      <c r="L6" s="166">
        <v>0</v>
      </c>
      <c r="M6" s="166">
        <v>0</v>
      </c>
      <c r="N6" s="166">
        <v>0</v>
      </c>
      <c r="O6" s="166">
        <v>0</v>
      </c>
      <c r="P6" s="166">
        <v>0</v>
      </c>
      <c r="Q6" s="166">
        <v>0</v>
      </c>
      <c r="R6" s="166">
        <v>0</v>
      </c>
      <c r="S6" s="166">
        <v>1</v>
      </c>
      <c r="T6" s="166">
        <v>1</v>
      </c>
      <c r="U6" s="166">
        <v>17</v>
      </c>
      <c r="V6" s="166">
        <v>0</v>
      </c>
    </row>
    <row r="7" spans="1:22" ht="13.8" x14ac:dyDescent="0.25">
      <c r="A7" s="164" t="s">
        <v>139</v>
      </c>
      <c r="B7" s="164" t="s">
        <v>138</v>
      </c>
      <c r="C7" s="152">
        <v>45838</v>
      </c>
      <c r="D7" s="166">
        <v>46</v>
      </c>
      <c r="E7" s="166">
        <v>46</v>
      </c>
      <c r="F7" s="166">
        <v>16790</v>
      </c>
      <c r="G7" s="166">
        <v>14931</v>
      </c>
      <c r="H7" s="166">
        <v>0</v>
      </c>
      <c r="I7" s="166">
        <v>14931</v>
      </c>
      <c r="J7" s="166">
        <f t="shared" si="0"/>
        <v>14931</v>
      </c>
      <c r="K7" s="166">
        <v>0</v>
      </c>
      <c r="L7" s="166">
        <v>0</v>
      </c>
      <c r="M7" s="166">
        <v>0</v>
      </c>
      <c r="N7" s="166">
        <v>0</v>
      </c>
      <c r="O7" s="166">
        <v>0</v>
      </c>
      <c r="P7" s="166">
        <v>0</v>
      </c>
      <c r="Q7" s="166">
        <v>0</v>
      </c>
      <c r="R7" s="166">
        <v>0</v>
      </c>
      <c r="S7" s="166">
        <v>1</v>
      </c>
      <c r="T7" s="166">
        <v>1</v>
      </c>
      <c r="U7" s="166">
        <v>152</v>
      </c>
      <c r="V7" s="166">
        <v>0</v>
      </c>
    </row>
    <row r="8" spans="1:22" ht="13.8" x14ac:dyDescent="0.25">
      <c r="A8" s="164" t="s">
        <v>140</v>
      </c>
      <c r="B8" s="164" t="s">
        <v>138</v>
      </c>
      <c r="C8" s="152">
        <v>45838</v>
      </c>
      <c r="D8" s="166">
        <v>7</v>
      </c>
      <c r="E8" s="166">
        <v>7</v>
      </c>
      <c r="F8" s="166">
        <v>2555</v>
      </c>
      <c r="G8" s="166">
        <v>2108</v>
      </c>
      <c r="H8" s="166">
        <v>0</v>
      </c>
      <c r="I8" s="166">
        <v>2108</v>
      </c>
      <c r="J8" s="166">
        <f t="shared" si="0"/>
        <v>2108</v>
      </c>
      <c r="K8" s="166">
        <v>0</v>
      </c>
      <c r="L8" s="166">
        <v>0</v>
      </c>
      <c r="M8" s="166">
        <v>0</v>
      </c>
      <c r="N8" s="166">
        <v>0</v>
      </c>
      <c r="O8" s="166">
        <v>0</v>
      </c>
      <c r="P8" s="166">
        <v>0</v>
      </c>
      <c r="Q8" s="166">
        <v>0</v>
      </c>
      <c r="R8" s="166">
        <v>0</v>
      </c>
      <c r="S8" s="166">
        <v>1</v>
      </c>
      <c r="T8" s="166">
        <v>1</v>
      </c>
      <c r="U8" s="166">
        <v>51</v>
      </c>
      <c r="V8" s="166">
        <v>0</v>
      </c>
    </row>
    <row r="9" spans="1:22" ht="13.8" x14ac:dyDescent="0.25">
      <c r="A9" s="164" t="s">
        <v>141</v>
      </c>
      <c r="B9" s="164" t="s">
        <v>138</v>
      </c>
      <c r="C9" s="152">
        <v>45838</v>
      </c>
      <c r="D9" s="166">
        <v>5</v>
      </c>
      <c r="E9" s="166">
        <v>5</v>
      </c>
      <c r="F9" s="166">
        <v>1825</v>
      </c>
      <c r="G9" s="166">
        <v>1652</v>
      </c>
      <c r="H9" s="166">
        <v>0</v>
      </c>
      <c r="I9" s="166">
        <v>1652</v>
      </c>
      <c r="J9" s="166">
        <f t="shared" si="0"/>
        <v>1652</v>
      </c>
      <c r="K9" s="166">
        <v>0</v>
      </c>
      <c r="L9" s="166">
        <v>0</v>
      </c>
      <c r="M9" s="166">
        <v>0</v>
      </c>
      <c r="N9" s="166">
        <v>0</v>
      </c>
      <c r="O9" s="166">
        <v>0</v>
      </c>
      <c r="P9" s="166">
        <v>0</v>
      </c>
      <c r="Q9" s="166">
        <v>0</v>
      </c>
      <c r="R9" s="166">
        <v>0</v>
      </c>
      <c r="S9" s="166">
        <v>2</v>
      </c>
      <c r="T9" s="166">
        <v>2</v>
      </c>
      <c r="U9" s="166">
        <v>143</v>
      </c>
      <c r="V9" s="166">
        <v>0</v>
      </c>
    </row>
    <row r="10" spans="1:22" ht="13.8" x14ac:dyDescent="0.25">
      <c r="A10" s="164" t="s">
        <v>142</v>
      </c>
      <c r="B10" s="164" t="s">
        <v>138</v>
      </c>
      <c r="C10" s="152">
        <v>45838</v>
      </c>
      <c r="D10" s="166">
        <v>6</v>
      </c>
      <c r="E10" s="166">
        <v>6</v>
      </c>
      <c r="F10" s="166">
        <v>2190</v>
      </c>
      <c r="G10" s="166">
        <v>2190</v>
      </c>
      <c r="H10" s="166">
        <v>0</v>
      </c>
      <c r="I10" s="166">
        <v>2190</v>
      </c>
      <c r="J10" s="166">
        <f t="shared" si="0"/>
        <v>2190</v>
      </c>
      <c r="K10" s="166">
        <v>0</v>
      </c>
      <c r="L10" s="166">
        <v>0</v>
      </c>
      <c r="M10" s="166">
        <v>0</v>
      </c>
      <c r="N10" s="166">
        <v>0</v>
      </c>
      <c r="O10" s="166">
        <v>0</v>
      </c>
      <c r="P10" s="166">
        <v>0</v>
      </c>
      <c r="Q10" s="166">
        <v>0</v>
      </c>
      <c r="R10" s="166">
        <v>0</v>
      </c>
      <c r="S10" s="166">
        <v>0</v>
      </c>
      <c r="T10" s="166">
        <v>0</v>
      </c>
      <c r="U10" s="166">
        <v>84</v>
      </c>
      <c r="V10" s="166">
        <v>0</v>
      </c>
    </row>
    <row r="11" spans="1:22" ht="13.8" x14ac:dyDescent="0.25">
      <c r="A11" s="164" t="s">
        <v>143</v>
      </c>
      <c r="B11" s="164" t="s">
        <v>138</v>
      </c>
      <c r="C11" s="152">
        <v>45838</v>
      </c>
      <c r="D11" s="166">
        <v>6</v>
      </c>
      <c r="E11" s="166">
        <v>6</v>
      </c>
      <c r="F11" s="166">
        <v>2190</v>
      </c>
      <c r="G11" s="166">
        <v>2169</v>
      </c>
      <c r="H11" s="166">
        <v>0</v>
      </c>
      <c r="I11" s="166">
        <v>2169</v>
      </c>
      <c r="J11" s="166">
        <f t="shared" si="0"/>
        <v>2169</v>
      </c>
      <c r="K11" s="166">
        <v>0</v>
      </c>
      <c r="L11" s="166">
        <v>0</v>
      </c>
      <c r="M11" s="166">
        <v>0</v>
      </c>
      <c r="N11" s="166">
        <v>0</v>
      </c>
      <c r="O11" s="166">
        <v>0</v>
      </c>
      <c r="P11" s="166">
        <v>0</v>
      </c>
      <c r="Q11" s="166">
        <v>0</v>
      </c>
      <c r="R11" s="166">
        <v>0</v>
      </c>
      <c r="S11" s="166">
        <v>2</v>
      </c>
      <c r="T11" s="166">
        <v>2</v>
      </c>
      <c r="U11" s="166">
        <v>34</v>
      </c>
      <c r="V11" s="166">
        <v>0</v>
      </c>
    </row>
    <row r="12" spans="1:22" ht="13.8" x14ac:dyDescent="0.25">
      <c r="A12" s="164" t="s">
        <v>144</v>
      </c>
      <c r="B12" s="164" t="s">
        <v>138</v>
      </c>
      <c r="C12" s="152">
        <v>45838</v>
      </c>
      <c r="D12" s="166">
        <v>5</v>
      </c>
      <c r="E12" s="166">
        <v>5</v>
      </c>
      <c r="F12" s="166">
        <v>1825</v>
      </c>
      <c r="G12" s="166">
        <v>1825</v>
      </c>
      <c r="H12" s="166">
        <v>0</v>
      </c>
      <c r="I12" s="166">
        <v>1825</v>
      </c>
      <c r="J12" s="166">
        <f t="shared" si="0"/>
        <v>1825</v>
      </c>
      <c r="K12" s="166">
        <v>0</v>
      </c>
      <c r="L12" s="166">
        <v>0</v>
      </c>
      <c r="M12" s="166">
        <v>0</v>
      </c>
      <c r="N12" s="166">
        <v>0</v>
      </c>
      <c r="O12" s="166">
        <v>0</v>
      </c>
      <c r="P12" s="166">
        <v>0</v>
      </c>
      <c r="Q12" s="166">
        <v>0</v>
      </c>
      <c r="R12" s="166">
        <v>0</v>
      </c>
      <c r="S12" s="166">
        <v>0</v>
      </c>
      <c r="T12" s="166">
        <v>0</v>
      </c>
      <c r="U12" s="166">
        <v>7</v>
      </c>
      <c r="V12" s="166">
        <v>0</v>
      </c>
    </row>
    <row r="13" spans="1:22" ht="13.8" x14ac:dyDescent="0.25">
      <c r="A13" s="164" t="s">
        <v>145</v>
      </c>
      <c r="B13" s="164" t="s">
        <v>138</v>
      </c>
      <c r="C13" s="152">
        <v>45838</v>
      </c>
      <c r="D13" s="166">
        <v>8</v>
      </c>
      <c r="E13" s="166">
        <v>8</v>
      </c>
      <c r="F13" s="166">
        <v>2920</v>
      </c>
      <c r="G13" s="166">
        <v>2846</v>
      </c>
      <c r="H13" s="166">
        <v>0</v>
      </c>
      <c r="I13" s="166">
        <v>2846</v>
      </c>
      <c r="J13" s="166">
        <f t="shared" si="0"/>
        <v>2846</v>
      </c>
      <c r="K13" s="166">
        <v>0</v>
      </c>
      <c r="L13" s="166">
        <v>0</v>
      </c>
      <c r="M13" s="166">
        <v>0</v>
      </c>
      <c r="N13" s="166">
        <v>0</v>
      </c>
      <c r="O13" s="166">
        <v>0</v>
      </c>
      <c r="P13" s="166">
        <v>0</v>
      </c>
      <c r="Q13" s="166">
        <v>0</v>
      </c>
      <c r="R13" s="166">
        <v>0</v>
      </c>
      <c r="S13" s="166">
        <v>1</v>
      </c>
      <c r="T13" s="166">
        <v>0</v>
      </c>
      <c r="U13" s="166">
        <v>14</v>
      </c>
      <c r="V13" s="166">
        <v>0</v>
      </c>
    </row>
    <row r="14" spans="1:22" ht="13.8" x14ac:dyDescent="0.25">
      <c r="A14" s="164" t="s">
        <v>146</v>
      </c>
      <c r="B14" s="164" t="s">
        <v>147</v>
      </c>
      <c r="C14" s="152">
        <v>45838</v>
      </c>
      <c r="D14" s="166">
        <v>28</v>
      </c>
      <c r="E14" s="166">
        <v>28</v>
      </c>
      <c r="F14" s="166">
        <v>10220</v>
      </c>
      <c r="G14" s="166">
        <v>10110</v>
      </c>
      <c r="H14" s="166">
        <v>0</v>
      </c>
      <c r="I14" s="166">
        <v>10069</v>
      </c>
      <c r="J14" s="166">
        <f t="shared" si="0"/>
        <v>10069</v>
      </c>
      <c r="K14" s="166">
        <v>0</v>
      </c>
      <c r="L14" s="166">
        <v>0</v>
      </c>
      <c r="M14" s="166">
        <v>0</v>
      </c>
      <c r="N14" s="166">
        <v>41</v>
      </c>
      <c r="O14" s="166">
        <v>0</v>
      </c>
      <c r="P14" s="166">
        <v>0</v>
      </c>
      <c r="Q14" s="166">
        <v>0</v>
      </c>
      <c r="R14" s="166">
        <v>0</v>
      </c>
      <c r="S14" s="166">
        <v>3</v>
      </c>
      <c r="T14" s="166">
        <v>3</v>
      </c>
      <c r="U14" s="166">
        <v>123</v>
      </c>
      <c r="V14" s="166">
        <v>0</v>
      </c>
    </row>
    <row r="15" spans="1:22" ht="13.8" x14ac:dyDescent="0.25">
      <c r="A15" s="164" t="s">
        <v>148</v>
      </c>
      <c r="B15" s="164" t="s">
        <v>149</v>
      </c>
      <c r="C15" s="152">
        <v>45519</v>
      </c>
      <c r="D15" s="166">
        <v>54</v>
      </c>
      <c r="E15" s="166">
        <v>54</v>
      </c>
      <c r="F15" s="166">
        <v>2484</v>
      </c>
      <c r="G15" s="166">
        <v>1665</v>
      </c>
      <c r="H15" s="166">
        <v>0</v>
      </c>
      <c r="I15" s="166">
        <v>1665</v>
      </c>
      <c r="J15" s="166">
        <f t="shared" si="0"/>
        <v>1665</v>
      </c>
      <c r="K15" s="166">
        <v>0</v>
      </c>
      <c r="L15" s="166">
        <v>0</v>
      </c>
      <c r="M15" s="166">
        <v>0</v>
      </c>
      <c r="N15" s="166">
        <v>0</v>
      </c>
      <c r="O15" s="166">
        <v>0</v>
      </c>
      <c r="P15" s="166">
        <v>0</v>
      </c>
      <c r="Q15" s="166">
        <v>0</v>
      </c>
      <c r="R15" s="166">
        <v>0</v>
      </c>
      <c r="S15" s="166">
        <v>0</v>
      </c>
      <c r="T15" s="166">
        <v>37</v>
      </c>
      <c r="U15" s="166">
        <v>0</v>
      </c>
      <c r="V15" s="166">
        <v>0</v>
      </c>
    </row>
    <row r="16" spans="1:22" ht="13.8" x14ac:dyDescent="0.25">
      <c r="A16" s="164" t="s">
        <v>107</v>
      </c>
      <c r="B16" s="164" t="s">
        <v>150</v>
      </c>
      <c r="C16" s="152">
        <v>45838</v>
      </c>
      <c r="D16" s="166">
        <v>40</v>
      </c>
      <c r="E16" s="166">
        <v>40</v>
      </c>
      <c r="F16" s="166">
        <v>12800</v>
      </c>
      <c r="G16" s="166">
        <v>11718</v>
      </c>
      <c r="H16" s="166">
        <v>0</v>
      </c>
      <c r="I16" s="166">
        <v>11718</v>
      </c>
      <c r="J16" s="166">
        <f t="shared" si="0"/>
        <v>11718</v>
      </c>
      <c r="K16" s="166">
        <v>0</v>
      </c>
      <c r="L16" s="166">
        <v>0</v>
      </c>
      <c r="M16" s="166">
        <v>0</v>
      </c>
      <c r="N16" s="166">
        <v>0</v>
      </c>
      <c r="O16" s="166">
        <v>0</v>
      </c>
      <c r="P16" s="166">
        <v>0</v>
      </c>
      <c r="Q16" s="166">
        <v>0</v>
      </c>
      <c r="R16" s="166">
        <v>0</v>
      </c>
      <c r="S16" s="166">
        <v>0</v>
      </c>
      <c r="T16" s="166">
        <v>0</v>
      </c>
      <c r="U16" s="166">
        <v>0</v>
      </c>
      <c r="V16" s="166">
        <v>0</v>
      </c>
    </row>
    <row r="17" spans="1:22" ht="13.8" x14ac:dyDescent="0.25">
      <c r="A17" s="164" t="s">
        <v>151</v>
      </c>
      <c r="B17" s="164" t="s">
        <v>152</v>
      </c>
      <c r="C17" s="152">
        <v>45838</v>
      </c>
      <c r="D17" s="166">
        <v>45</v>
      </c>
      <c r="E17" s="166">
        <v>45</v>
      </c>
      <c r="F17" s="166">
        <v>16425</v>
      </c>
      <c r="G17" s="166">
        <v>16205</v>
      </c>
      <c r="H17" s="166">
        <v>0</v>
      </c>
      <c r="I17" s="166">
        <v>16205</v>
      </c>
      <c r="J17" s="166">
        <f t="shared" si="0"/>
        <v>16205</v>
      </c>
      <c r="K17" s="166">
        <v>0</v>
      </c>
      <c r="L17" s="166">
        <v>0</v>
      </c>
      <c r="M17" s="166">
        <v>0</v>
      </c>
      <c r="N17" s="166">
        <v>0</v>
      </c>
      <c r="O17" s="166">
        <v>0</v>
      </c>
      <c r="P17" s="166">
        <v>0</v>
      </c>
      <c r="Q17" s="166">
        <v>0</v>
      </c>
      <c r="R17" s="166">
        <v>0</v>
      </c>
      <c r="S17" s="166">
        <v>0</v>
      </c>
      <c r="T17" s="166">
        <v>3</v>
      </c>
      <c r="U17" s="166">
        <v>363</v>
      </c>
      <c r="V17" s="166">
        <v>220</v>
      </c>
    </row>
    <row r="18" spans="1:22" ht="13.8" x14ac:dyDescent="0.25">
      <c r="A18" s="164" t="s">
        <v>153</v>
      </c>
      <c r="B18" s="164" t="s">
        <v>152</v>
      </c>
      <c r="C18" s="152">
        <v>45838</v>
      </c>
      <c r="D18" s="166">
        <v>45</v>
      </c>
      <c r="E18" s="166">
        <v>45</v>
      </c>
      <c r="F18" s="166">
        <v>16425</v>
      </c>
      <c r="G18" s="166">
        <v>16133</v>
      </c>
      <c r="H18" s="166">
        <v>0</v>
      </c>
      <c r="I18" s="166">
        <v>16133</v>
      </c>
      <c r="J18" s="166">
        <f t="shared" si="0"/>
        <v>16133</v>
      </c>
      <c r="K18" s="166">
        <v>0</v>
      </c>
      <c r="L18" s="166">
        <v>0</v>
      </c>
      <c r="M18" s="166">
        <v>0</v>
      </c>
      <c r="N18" s="166">
        <v>0</v>
      </c>
      <c r="O18" s="166">
        <v>0</v>
      </c>
      <c r="P18" s="166">
        <v>0</v>
      </c>
      <c r="Q18" s="166">
        <v>0</v>
      </c>
      <c r="R18" s="166">
        <v>0</v>
      </c>
      <c r="S18" s="166">
        <v>0</v>
      </c>
      <c r="T18" s="166">
        <v>0</v>
      </c>
      <c r="U18" s="166">
        <v>229</v>
      </c>
      <c r="V18" s="166">
        <v>292</v>
      </c>
    </row>
    <row r="19" spans="1:22" ht="13.8" x14ac:dyDescent="0.25">
      <c r="A19" s="164" t="s">
        <v>154</v>
      </c>
      <c r="B19" s="164" t="s">
        <v>152</v>
      </c>
      <c r="C19" s="152">
        <v>45838</v>
      </c>
      <c r="D19" s="166">
        <v>16</v>
      </c>
      <c r="E19" s="166">
        <v>16</v>
      </c>
      <c r="F19" s="166">
        <v>5840</v>
      </c>
      <c r="G19" s="166">
        <v>5481</v>
      </c>
      <c r="H19" s="166">
        <v>0</v>
      </c>
      <c r="I19" s="166">
        <v>5481</v>
      </c>
      <c r="J19" s="166">
        <f t="shared" si="0"/>
        <v>5481</v>
      </c>
      <c r="K19" s="166">
        <v>0</v>
      </c>
      <c r="L19" s="166">
        <v>0</v>
      </c>
      <c r="M19" s="166">
        <v>0</v>
      </c>
      <c r="N19" s="166">
        <v>0</v>
      </c>
      <c r="O19" s="166">
        <v>0</v>
      </c>
      <c r="P19" s="166">
        <v>0</v>
      </c>
      <c r="Q19" s="166">
        <v>0</v>
      </c>
      <c r="R19" s="166">
        <v>0</v>
      </c>
      <c r="S19" s="166">
        <v>0</v>
      </c>
      <c r="T19" s="166">
        <v>1</v>
      </c>
      <c r="U19" s="166">
        <v>36</v>
      </c>
      <c r="V19" s="166">
        <v>359</v>
      </c>
    </row>
    <row r="20" spans="1:22" ht="13.8" x14ac:dyDescent="0.25">
      <c r="A20" s="164" t="s">
        <v>155</v>
      </c>
      <c r="B20" s="164" t="s">
        <v>156</v>
      </c>
      <c r="C20" s="152">
        <v>45838</v>
      </c>
      <c r="D20" s="166">
        <v>24</v>
      </c>
      <c r="E20" s="166">
        <v>24</v>
      </c>
      <c r="F20" s="166">
        <v>8760</v>
      </c>
      <c r="G20" s="166">
        <v>6416</v>
      </c>
      <c r="H20" s="166">
        <v>0</v>
      </c>
      <c r="I20" s="166">
        <v>6416</v>
      </c>
      <c r="J20" s="166">
        <f t="shared" si="0"/>
        <v>6416</v>
      </c>
      <c r="K20" s="166">
        <v>0</v>
      </c>
      <c r="L20" s="166">
        <v>0</v>
      </c>
      <c r="M20" s="166">
        <v>0</v>
      </c>
      <c r="N20" s="166">
        <v>0</v>
      </c>
      <c r="O20" s="166">
        <v>0</v>
      </c>
      <c r="P20" s="166">
        <v>0</v>
      </c>
      <c r="Q20" s="166">
        <v>0</v>
      </c>
      <c r="R20" s="166">
        <v>0</v>
      </c>
      <c r="S20" s="166">
        <v>0</v>
      </c>
      <c r="T20" s="166">
        <v>5</v>
      </c>
      <c r="U20" s="166">
        <v>0</v>
      </c>
      <c r="V20" s="166">
        <v>0</v>
      </c>
    </row>
    <row r="21" spans="1:22" ht="13.8" x14ac:dyDescent="0.25">
      <c r="A21" s="164" t="s">
        <v>157</v>
      </c>
      <c r="B21" s="164" t="s">
        <v>158</v>
      </c>
      <c r="C21" s="152">
        <v>45838</v>
      </c>
      <c r="D21" s="166">
        <v>10</v>
      </c>
      <c r="E21" s="166">
        <v>10</v>
      </c>
      <c r="F21" s="166">
        <v>3650</v>
      </c>
      <c r="G21" s="166">
        <v>2752</v>
      </c>
      <c r="H21" s="166">
        <v>0</v>
      </c>
      <c r="I21" s="166">
        <v>2752</v>
      </c>
      <c r="J21" s="166">
        <f t="shared" si="0"/>
        <v>2752</v>
      </c>
      <c r="K21" s="166">
        <v>0</v>
      </c>
      <c r="L21" s="166">
        <v>0</v>
      </c>
      <c r="M21" s="166">
        <v>0</v>
      </c>
      <c r="N21" s="166">
        <v>0</v>
      </c>
      <c r="O21" s="166">
        <v>0</v>
      </c>
      <c r="P21" s="166">
        <v>0</v>
      </c>
      <c r="Q21" s="166">
        <v>0</v>
      </c>
      <c r="R21" s="166">
        <v>0</v>
      </c>
      <c r="S21" s="166">
        <v>3</v>
      </c>
      <c r="T21" s="166">
        <v>5</v>
      </c>
      <c r="U21" s="166">
        <v>0</v>
      </c>
      <c r="V21" s="166">
        <v>0</v>
      </c>
    </row>
    <row r="22" spans="1:22" ht="13.8" x14ac:dyDescent="0.25">
      <c r="A22" s="164" t="s">
        <v>159</v>
      </c>
      <c r="B22" s="164" t="s">
        <v>158</v>
      </c>
      <c r="C22" s="152">
        <v>45838</v>
      </c>
      <c r="D22" s="166">
        <v>10</v>
      </c>
      <c r="E22" s="166">
        <v>10</v>
      </c>
      <c r="F22" s="166">
        <v>3650</v>
      </c>
      <c r="G22" s="166">
        <v>2641</v>
      </c>
      <c r="H22" s="166">
        <v>0</v>
      </c>
      <c r="I22" s="166">
        <v>2641</v>
      </c>
      <c r="J22" s="166">
        <f t="shared" si="0"/>
        <v>2641</v>
      </c>
      <c r="K22" s="166">
        <v>0</v>
      </c>
      <c r="L22" s="166">
        <v>0</v>
      </c>
      <c r="M22" s="166">
        <v>0</v>
      </c>
      <c r="N22" s="166">
        <v>0</v>
      </c>
      <c r="O22" s="166">
        <v>0</v>
      </c>
      <c r="P22" s="166">
        <v>0</v>
      </c>
      <c r="Q22" s="166">
        <v>0</v>
      </c>
      <c r="R22" s="166">
        <v>0</v>
      </c>
      <c r="S22" s="166">
        <v>6</v>
      </c>
      <c r="T22" s="166">
        <v>8</v>
      </c>
      <c r="U22" s="166">
        <v>0</v>
      </c>
      <c r="V22" s="166">
        <v>0</v>
      </c>
    </row>
    <row r="23" spans="1:22" ht="13.8" x14ac:dyDescent="0.25">
      <c r="A23" s="164" t="s">
        <v>160</v>
      </c>
      <c r="B23" s="164" t="s">
        <v>161</v>
      </c>
      <c r="C23" s="152">
        <v>45838</v>
      </c>
      <c r="D23" s="166">
        <v>4</v>
      </c>
      <c r="E23" s="166">
        <v>4</v>
      </c>
      <c r="F23" s="166">
        <v>1460</v>
      </c>
      <c r="G23" s="166">
        <v>1460</v>
      </c>
      <c r="H23" s="166">
        <v>0</v>
      </c>
      <c r="I23" s="166">
        <v>730</v>
      </c>
      <c r="J23" s="166">
        <f t="shared" si="0"/>
        <v>730</v>
      </c>
      <c r="K23" s="166">
        <v>0</v>
      </c>
      <c r="L23" s="166">
        <v>0</v>
      </c>
      <c r="M23" s="166">
        <v>0</v>
      </c>
      <c r="N23" s="166">
        <v>0</v>
      </c>
      <c r="O23" s="166">
        <v>0</v>
      </c>
      <c r="P23" s="166">
        <v>0</v>
      </c>
      <c r="Q23" s="166">
        <v>0</v>
      </c>
      <c r="R23" s="166">
        <v>730</v>
      </c>
      <c r="S23" s="166">
        <v>0</v>
      </c>
      <c r="T23" s="166">
        <v>0</v>
      </c>
      <c r="U23" s="166">
        <v>0</v>
      </c>
      <c r="V23" s="166">
        <v>0</v>
      </c>
    </row>
    <row r="24" spans="1:22" ht="13.8" x14ac:dyDescent="0.25">
      <c r="A24" s="164" t="s">
        <v>162</v>
      </c>
      <c r="B24" s="164" t="s">
        <v>161</v>
      </c>
      <c r="C24" s="152">
        <v>45838</v>
      </c>
      <c r="D24" s="166">
        <v>4</v>
      </c>
      <c r="E24" s="166">
        <v>4</v>
      </c>
      <c r="F24" s="166">
        <v>1460</v>
      </c>
      <c r="G24" s="166">
        <v>1252</v>
      </c>
      <c r="H24" s="166">
        <v>365</v>
      </c>
      <c r="I24" s="166">
        <v>887</v>
      </c>
      <c r="J24" s="166">
        <f t="shared" si="0"/>
        <v>1252</v>
      </c>
      <c r="K24" s="166">
        <v>0</v>
      </c>
      <c r="L24" s="166">
        <v>0</v>
      </c>
      <c r="M24" s="166">
        <v>0</v>
      </c>
      <c r="N24" s="166">
        <v>0</v>
      </c>
      <c r="O24" s="166">
        <v>0</v>
      </c>
      <c r="P24" s="166">
        <v>0</v>
      </c>
      <c r="Q24" s="166">
        <v>0</v>
      </c>
      <c r="R24" s="166">
        <v>0</v>
      </c>
      <c r="S24" s="166">
        <v>2</v>
      </c>
      <c r="T24" s="166">
        <v>2</v>
      </c>
      <c r="U24" s="166">
        <v>15</v>
      </c>
      <c r="V24" s="166">
        <v>0</v>
      </c>
    </row>
    <row r="25" spans="1:22" ht="13.8" x14ac:dyDescent="0.25">
      <c r="A25" s="164" t="s">
        <v>163</v>
      </c>
      <c r="B25" s="164" t="s">
        <v>161</v>
      </c>
      <c r="C25" s="152">
        <v>45838</v>
      </c>
      <c r="D25" s="166">
        <v>4</v>
      </c>
      <c r="E25" s="166">
        <v>4</v>
      </c>
      <c r="F25" s="166">
        <v>1460</v>
      </c>
      <c r="G25" s="166">
        <v>1460</v>
      </c>
      <c r="H25" s="166">
        <v>0</v>
      </c>
      <c r="I25" s="166">
        <v>1095</v>
      </c>
      <c r="J25" s="166">
        <f t="shared" si="0"/>
        <v>1095</v>
      </c>
      <c r="K25" s="166">
        <v>0</v>
      </c>
      <c r="L25" s="166">
        <v>0</v>
      </c>
      <c r="M25" s="166">
        <v>0</v>
      </c>
      <c r="N25" s="166">
        <v>0</v>
      </c>
      <c r="O25" s="166">
        <v>0</v>
      </c>
      <c r="P25" s="166">
        <v>0</v>
      </c>
      <c r="Q25" s="166">
        <v>0</v>
      </c>
      <c r="R25" s="166">
        <v>365</v>
      </c>
      <c r="S25" s="166">
        <v>0</v>
      </c>
      <c r="T25" s="166">
        <v>0</v>
      </c>
      <c r="U25" s="166">
        <v>56</v>
      </c>
      <c r="V25" s="166">
        <v>0</v>
      </c>
    </row>
    <row r="26" spans="1:22" ht="13.8" x14ac:dyDescent="0.25">
      <c r="A26" s="164" t="s">
        <v>164</v>
      </c>
      <c r="B26" s="164" t="s">
        <v>161</v>
      </c>
      <c r="C26" s="152">
        <v>45838</v>
      </c>
      <c r="D26" s="166">
        <v>4</v>
      </c>
      <c r="E26" s="166">
        <v>4</v>
      </c>
      <c r="F26" s="166">
        <v>1460</v>
      </c>
      <c r="G26" s="166">
        <v>1460</v>
      </c>
      <c r="H26" s="166">
        <v>0</v>
      </c>
      <c r="I26" s="166">
        <v>1460</v>
      </c>
      <c r="J26" s="166">
        <f t="shared" si="0"/>
        <v>1460</v>
      </c>
      <c r="K26" s="166">
        <v>0</v>
      </c>
      <c r="L26" s="166">
        <v>0</v>
      </c>
      <c r="M26" s="166">
        <v>0</v>
      </c>
      <c r="N26" s="166">
        <v>0</v>
      </c>
      <c r="O26" s="166">
        <v>0</v>
      </c>
      <c r="P26" s="166">
        <v>0</v>
      </c>
      <c r="Q26" s="166">
        <v>0</v>
      </c>
      <c r="R26" s="166">
        <v>0</v>
      </c>
      <c r="S26" s="166">
        <v>0</v>
      </c>
      <c r="T26" s="166">
        <v>0</v>
      </c>
      <c r="U26" s="166">
        <v>33</v>
      </c>
      <c r="V26" s="166">
        <v>2</v>
      </c>
    </row>
    <row r="27" spans="1:22" ht="13.8" x14ac:dyDescent="0.25">
      <c r="A27" s="164" t="s">
        <v>165</v>
      </c>
      <c r="B27" s="164" t="s">
        <v>161</v>
      </c>
      <c r="C27" s="152">
        <v>45838</v>
      </c>
      <c r="D27" s="166">
        <v>4</v>
      </c>
      <c r="E27" s="166">
        <v>4</v>
      </c>
      <c r="F27" s="166">
        <v>1460</v>
      </c>
      <c r="G27" s="166">
        <v>1146</v>
      </c>
      <c r="H27" s="166">
        <v>0</v>
      </c>
      <c r="I27" s="166">
        <v>1146</v>
      </c>
      <c r="J27" s="166">
        <f t="shared" si="0"/>
        <v>1146</v>
      </c>
      <c r="K27" s="166">
        <v>0</v>
      </c>
      <c r="L27" s="166">
        <v>0</v>
      </c>
      <c r="M27" s="166">
        <v>0</v>
      </c>
      <c r="N27" s="166">
        <v>0</v>
      </c>
      <c r="O27" s="166">
        <v>0</v>
      </c>
      <c r="P27" s="166">
        <v>0</v>
      </c>
      <c r="Q27" s="166">
        <v>0</v>
      </c>
      <c r="R27" s="166">
        <v>0</v>
      </c>
      <c r="S27" s="166">
        <v>2</v>
      </c>
      <c r="T27" s="166">
        <v>1</v>
      </c>
      <c r="U27" s="166">
        <v>7</v>
      </c>
      <c r="V27" s="166">
        <v>0</v>
      </c>
    </row>
    <row r="28" spans="1:22" ht="13.8" x14ac:dyDescent="0.25">
      <c r="A28" s="164" t="s">
        <v>166</v>
      </c>
      <c r="B28" s="164" t="s">
        <v>161</v>
      </c>
      <c r="C28" s="152">
        <v>45838</v>
      </c>
      <c r="D28" s="166">
        <v>4</v>
      </c>
      <c r="E28" s="166">
        <v>4</v>
      </c>
      <c r="F28" s="166">
        <v>1460</v>
      </c>
      <c r="G28" s="166">
        <v>1381</v>
      </c>
      <c r="H28" s="166">
        <v>0</v>
      </c>
      <c r="I28" s="166">
        <v>1016</v>
      </c>
      <c r="J28" s="166">
        <f t="shared" si="0"/>
        <v>1016</v>
      </c>
      <c r="K28" s="166">
        <v>0</v>
      </c>
      <c r="L28" s="166">
        <v>365</v>
      </c>
      <c r="M28" s="166">
        <v>0</v>
      </c>
      <c r="N28" s="166">
        <v>0</v>
      </c>
      <c r="O28" s="166">
        <v>0</v>
      </c>
      <c r="P28" s="166">
        <v>0</v>
      </c>
      <c r="Q28" s="166">
        <v>0</v>
      </c>
      <c r="R28" s="166">
        <v>0</v>
      </c>
      <c r="S28" s="166">
        <v>1</v>
      </c>
      <c r="T28" s="166">
        <v>0</v>
      </c>
      <c r="U28" s="166">
        <v>0</v>
      </c>
      <c r="V28" s="166">
        <v>0</v>
      </c>
    </row>
    <row r="29" spans="1:22" ht="13.8" x14ac:dyDescent="0.25">
      <c r="A29" s="164" t="s">
        <v>167</v>
      </c>
      <c r="B29" s="164" t="s">
        <v>161</v>
      </c>
      <c r="C29" s="152">
        <v>45838</v>
      </c>
      <c r="D29" s="166">
        <v>4</v>
      </c>
      <c r="E29" s="166">
        <v>4</v>
      </c>
      <c r="F29" s="166">
        <v>1460</v>
      </c>
      <c r="G29" s="166">
        <v>1174</v>
      </c>
      <c r="H29" s="166">
        <v>0</v>
      </c>
      <c r="I29" s="166">
        <v>809</v>
      </c>
      <c r="J29" s="166">
        <f t="shared" si="0"/>
        <v>809</v>
      </c>
      <c r="K29" s="166">
        <v>0</v>
      </c>
      <c r="L29" s="166">
        <v>0</v>
      </c>
      <c r="M29" s="166">
        <v>0</v>
      </c>
      <c r="N29" s="166">
        <v>0</v>
      </c>
      <c r="O29" s="166">
        <v>0</v>
      </c>
      <c r="P29" s="166">
        <v>0</v>
      </c>
      <c r="Q29" s="166">
        <v>0</v>
      </c>
      <c r="R29" s="166">
        <v>365</v>
      </c>
      <c r="S29" s="166">
        <v>0</v>
      </c>
      <c r="T29" s="166">
        <v>1</v>
      </c>
      <c r="U29" s="166">
        <v>21</v>
      </c>
      <c r="V29" s="166">
        <v>0</v>
      </c>
    </row>
    <row r="30" spans="1:22" ht="13.8" x14ac:dyDescent="0.25">
      <c r="A30" s="164" t="s">
        <v>168</v>
      </c>
      <c r="B30" s="164" t="s">
        <v>169</v>
      </c>
      <c r="C30" s="152">
        <v>45838</v>
      </c>
      <c r="D30" s="166">
        <v>68</v>
      </c>
      <c r="E30" s="166">
        <v>68</v>
      </c>
      <c r="F30" s="166">
        <v>24820</v>
      </c>
      <c r="G30" s="166">
        <v>24019</v>
      </c>
      <c r="H30" s="166">
        <v>0</v>
      </c>
      <c r="I30" s="166">
        <v>23283</v>
      </c>
      <c r="J30" s="166">
        <f t="shared" si="0"/>
        <v>23283</v>
      </c>
      <c r="K30" s="166">
        <v>0</v>
      </c>
      <c r="L30" s="166">
        <v>0</v>
      </c>
      <c r="M30" s="166">
        <v>0</v>
      </c>
      <c r="N30" s="166">
        <v>78</v>
      </c>
      <c r="O30" s="166">
        <v>0</v>
      </c>
      <c r="P30" s="166">
        <v>0</v>
      </c>
      <c r="Q30" s="166">
        <v>0</v>
      </c>
      <c r="R30" s="166">
        <v>365</v>
      </c>
      <c r="S30" s="166">
        <v>5</v>
      </c>
      <c r="T30" s="166">
        <v>5</v>
      </c>
      <c r="U30" s="166">
        <v>293</v>
      </c>
      <c r="V30" s="166">
        <v>8</v>
      </c>
    </row>
    <row r="31" spans="1:22" ht="13.8" x14ac:dyDescent="0.25">
      <c r="A31" s="164" t="s">
        <v>170</v>
      </c>
      <c r="B31" s="164" t="s">
        <v>171</v>
      </c>
      <c r="C31" s="152">
        <v>45838</v>
      </c>
      <c r="D31" s="166">
        <v>8</v>
      </c>
      <c r="E31" s="166">
        <v>8</v>
      </c>
      <c r="F31" s="166">
        <v>2920</v>
      </c>
      <c r="G31" s="166">
        <v>2872</v>
      </c>
      <c r="H31" s="166">
        <v>0</v>
      </c>
      <c r="I31" s="166">
        <v>2872</v>
      </c>
      <c r="J31" s="166">
        <f t="shared" si="0"/>
        <v>2872</v>
      </c>
      <c r="K31" s="166">
        <v>0</v>
      </c>
      <c r="L31" s="166">
        <v>0</v>
      </c>
      <c r="M31" s="166">
        <v>0</v>
      </c>
      <c r="N31" s="166">
        <v>0</v>
      </c>
      <c r="O31" s="166">
        <v>0</v>
      </c>
      <c r="P31" s="166">
        <v>0</v>
      </c>
      <c r="Q31" s="166">
        <v>0</v>
      </c>
      <c r="R31" s="166">
        <v>0</v>
      </c>
      <c r="S31" s="166">
        <v>0</v>
      </c>
      <c r="T31" s="166">
        <v>1</v>
      </c>
      <c r="U31" s="166">
        <v>86</v>
      </c>
      <c r="V31" s="166">
        <v>0</v>
      </c>
    </row>
    <row r="32" spans="1:22" ht="13.8" x14ac:dyDescent="0.25">
      <c r="A32" s="164" t="s">
        <v>172</v>
      </c>
      <c r="B32" s="164" t="s">
        <v>171</v>
      </c>
      <c r="C32" s="152">
        <v>45838</v>
      </c>
      <c r="D32" s="166">
        <v>8</v>
      </c>
      <c r="E32" s="166">
        <v>8</v>
      </c>
      <c r="F32" s="166">
        <v>2920</v>
      </c>
      <c r="G32" s="166">
        <v>2607</v>
      </c>
      <c r="H32" s="166">
        <v>0</v>
      </c>
      <c r="I32" s="166">
        <v>2607</v>
      </c>
      <c r="J32" s="166">
        <f t="shared" si="0"/>
        <v>2607</v>
      </c>
      <c r="K32" s="166">
        <v>0</v>
      </c>
      <c r="L32" s="166">
        <v>0</v>
      </c>
      <c r="M32" s="166">
        <v>0</v>
      </c>
      <c r="N32" s="166">
        <v>0</v>
      </c>
      <c r="O32" s="166">
        <v>0</v>
      </c>
      <c r="P32" s="166">
        <v>0</v>
      </c>
      <c r="Q32" s="166">
        <v>0</v>
      </c>
      <c r="R32" s="166">
        <v>0</v>
      </c>
      <c r="S32" s="166">
        <v>1</v>
      </c>
      <c r="T32" s="166">
        <v>0</v>
      </c>
      <c r="U32" s="166">
        <v>41</v>
      </c>
      <c r="V32" s="166">
        <v>10</v>
      </c>
    </row>
    <row r="33" spans="1:22" ht="13.8" x14ac:dyDescent="0.25">
      <c r="A33" s="164" t="s">
        <v>173</v>
      </c>
      <c r="B33" s="164" t="s">
        <v>171</v>
      </c>
      <c r="C33" s="152">
        <v>45838</v>
      </c>
      <c r="D33" s="166">
        <v>8</v>
      </c>
      <c r="E33" s="166">
        <v>8</v>
      </c>
      <c r="F33" s="166">
        <v>2920</v>
      </c>
      <c r="G33" s="166">
        <v>2920</v>
      </c>
      <c r="H33" s="166">
        <v>0</v>
      </c>
      <c r="I33" s="166">
        <v>2920</v>
      </c>
      <c r="J33" s="166">
        <f t="shared" si="0"/>
        <v>2920</v>
      </c>
      <c r="K33" s="166">
        <v>0</v>
      </c>
      <c r="L33" s="166">
        <v>0</v>
      </c>
      <c r="M33" s="166">
        <v>0</v>
      </c>
      <c r="N33" s="166">
        <v>0</v>
      </c>
      <c r="O33" s="166">
        <v>0</v>
      </c>
      <c r="P33" s="166">
        <v>0</v>
      </c>
      <c r="Q33" s="166">
        <v>0</v>
      </c>
      <c r="R33" s="166">
        <v>0</v>
      </c>
      <c r="S33" s="166">
        <v>0</v>
      </c>
      <c r="T33" s="166">
        <v>0</v>
      </c>
      <c r="U33" s="166">
        <v>34</v>
      </c>
      <c r="V33" s="166">
        <v>4</v>
      </c>
    </row>
    <row r="34" spans="1:22" ht="13.8" x14ac:dyDescent="0.25">
      <c r="A34" s="164" t="s">
        <v>174</v>
      </c>
      <c r="B34" s="164" t="s">
        <v>171</v>
      </c>
      <c r="C34" s="152">
        <v>45838</v>
      </c>
      <c r="D34" s="166">
        <v>8</v>
      </c>
      <c r="E34" s="166">
        <v>8</v>
      </c>
      <c r="F34" s="166">
        <v>2920</v>
      </c>
      <c r="G34" s="166">
        <v>2573</v>
      </c>
      <c r="H34" s="166">
        <v>0</v>
      </c>
      <c r="I34" s="166">
        <v>2573</v>
      </c>
      <c r="J34" s="166">
        <f t="shared" si="0"/>
        <v>2573</v>
      </c>
      <c r="K34" s="166">
        <v>0</v>
      </c>
      <c r="L34" s="166">
        <v>0</v>
      </c>
      <c r="M34" s="166">
        <v>0</v>
      </c>
      <c r="N34" s="166">
        <v>0</v>
      </c>
      <c r="O34" s="166">
        <v>0</v>
      </c>
      <c r="P34" s="166">
        <v>0</v>
      </c>
      <c r="Q34" s="166">
        <v>0</v>
      </c>
      <c r="R34" s="166">
        <v>0</v>
      </c>
      <c r="S34" s="166">
        <v>2</v>
      </c>
      <c r="T34" s="166">
        <v>0</v>
      </c>
      <c r="U34" s="166">
        <v>119</v>
      </c>
      <c r="V34" s="166">
        <v>4</v>
      </c>
    </row>
    <row r="35" spans="1:22" ht="13.8" x14ac:dyDescent="0.25">
      <c r="A35" s="164" t="s">
        <v>175</v>
      </c>
      <c r="B35" s="164" t="s">
        <v>171</v>
      </c>
      <c r="C35" s="152">
        <v>45838</v>
      </c>
      <c r="D35" s="166">
        <v>8</v>
      </c>
      <c r="E35" s="166">
        <v>8</v>
      </c>
      <c r="F35" s="166">
        <v>2920</v>
      </c>
      <c r="G35" s="166">
        <v>2920</v>
      </c>
      <c r="H35" s="166">
        <v>0</v>
      </c>
      <c r="I35" s="166">
        <v>2920</v>
      </c>
      <c r="J35" s="166">
        <f t="shared" si="0"/>
        <v>2920</v>
      </c>
      <c r="K35" s="166">
        <v>0</v>
      </c>
      <c r="L35" s="166">
        <v>0</v>
      </c>
      <c r="M35" s="166">
        <v>0</v>
      </c>
      <c r="N35" s="166">
        <v>0</v>
      </c>
      <c r="O35" s="166">
        <v>0</v>
      </c>
      <c r="P35" s="166">
        <v>0</v>
      </c>
      <c r="Q35" s="166">
        <v>0</v>
      </c>
      <c r="R35" s="166">
        <v>0</v>
      </c>
      <c r="S35" s="166">
        <v>2</v>
      </c>
      <c r="T35" s="166">
        <v>1</v>
      </c>
      <c r="U35" s="166">
        <v>130</v>
      </c>
      <c r="V35" s="166">
        <v>7</v>
      </c>
    </row>
    <row r="36" spans="1:22" ht="13.8" x14ac:dyDescent="0.25">
      <c r="A36" s="164" t="s">
        <v>176</v>
      </c>
      <c r="B36" s="164" t="s">
        <v>171</v>
      </c>
      <c r="C36" s="152">
        <v>45838</v>
      </c>
      <c r="D36" s="166">
        <v>8</v>
      </c>
      <c r="E36" s="166">
        <v>8</v>
      </c>
      <c r="F36" s="166">
        <v>2920</v>
      </c>
      <c r="G36" s="166">
        <v>2920</v>
      </c>
      <c r="H36" s="166">
        <v>0</v>
      </c>
      <c r="I36" s="166">
        <v>2920</v>
      </c>
      <c r="J36" s="166">
        <f t="shared" si="0"/>
        <v>2920</v>
      </c>
      <c r="K36" s="166">
        <v>0</v>
      </c>
      <c r="L36" s="166">
        <v>0</v>
      </c>
      <c r="M36" s="166">
        <v>0</v>
      </c>
      <c r="N36" s="166">
        <v>0</v>
      </c>
      <c r="O36" s="166">
        <v>0</v>
      </c>
      <c r="P36" s="166">
        <v>0</v>
      </c>
      <c r="Q36" s="166">
        <v>0</v>
      </c>
      <c r="R36" s="166">
        <v>0</v>
      </c>
      <c r="S36" s="166">
        <v>0</v>
      </c>
      <c r="T36" s="166">
        <v>0</v>
      </c>
      <c r="U36" s="166">
        <v>35</v>
      </c>
      <c r="V36" s="166">
        <v>0</v>
      </c>
    </row>
    <row r="37" spans="1:22" ht="13.8" x14ac:dyDescent="0.25">
      <c r="A37" s="164" t="s">
        <v>177</v>
      </c>
      <c r="B37" s="164" t="s">
        <v>171</v>
      </c>
      <c r="C37" s="152">
        <v>45838</v>
      </c>
      <c r="D37" s="166">
        <v>8</v>
      </c>
      <c r="E37" s="166">
        <v>8</v>
      </c>
      <c r="F37" s="166">
        <v>2920</v>
      </c>
      <c r="G37" s="166">
        <v>2878</v>
      </c>
      <c r="H37" s="166">
        <v>0</v>
      </c>
      <c r="I37" s="166">
        <v>2878</v>
      </c>
      <c r="J37" s="166">
        <f t="shared" si="0"/>
        <v>2878</v>
      </c>
      <c r="K37" s="166">
        <v>0</v>
      </c>
      <c r="L37" s="166">
        <v>0</v>
      </c>
      <c r="M37" s="166">
        <v>0</v>
      </c>
      <c r="N37" s="166">
        <v>0</v>
      </c>
      <c r="O37" s="166">
        <v>0</v>
      </c>
      <c r="P37" s="166">
        <v>0</v>
      </c>
      <c r="Q37" s="166">
        <v>0</v>
      </c>
      <c r="R37" s="166">
        <v>0</v>
      </c>
      <c r="S37" s="166">
        <v>1</v>
      </c>
      <c r="T37" s="166">
        <v>0</v>
      </c>
      <c r="U37" s="166">
        <v>41</v>
      </c>
      <c r="V37" s="166">
        <v>6</v>
      </c>
    </row>
    <row r="38" spans="1:22" ht="13.8" x14ac:dyDescent="0.25">
      <c r="A38" s="164" t="s">
        <v>178</v>
      </c>
      <c r="B38" s="164" t="s">
        <v>171</v>
      </c>
      <c r="C38" s="152">
        <v>45838</v>
      </c>
      <c r="D38" s="166">
        <v>8</v>
      </c>
      <c r="E38" s="166">
        <v>8</v>
      </c>
      <c r="F38" s="166">
        <v>2920</v>
      </c>
      <c r="G38" s="166">
        <v>2920</v>
      </c>
      <c r="H38" s="166">
        <v>0</v>
      </c>
      <c r="I38" s="166">
        <v>2920</v>
      </c>
      <c r="J38" s="166">
        <f t="shared" si="0"/>
        <v>2920</v>
      </c>
      <c r="K38" s="166">
        <v>0</v>
      </c>
      <c r="L38" s="166">
        <v>0</v>
      </c>
      <c r="M38" s="166">
        <v>0</v>
      </c>
      <c r="N38" s="166">
        <v>0</v>
      </c>
      <c r="O38" s="166">
        <v>0</v>
      </c>
      <c r="P38" s="166">
        <v>0</v>
      </c>
      <c r="Q38" s="166">
        <v>0</v>
      </c>
      <c r="R38" s="166">
        <v>0</v>
      </c>
      <c r="S38" s="166">
        <v>0</v>
      </c>
      <c r="T38" s="166">
        <v>0</v>
      </c>
      <c r="U38" s="166">
        <v>8</v>
      </c>
      <c r="V38" s="166">
        <v>3</v>
      </c>
    </row>
    <row r="39" spans="1:22" ht="13.8" x14ac:dyDescent="0.25">
      <c r="A39" s="164" t="s">
        <v>179</v>
      </c>
      <c r="B39" s="164" t="s">
        <v>171</v>
      </c>
      <c r="C39" s="152">
        <v>45838</v>
      </c>
      <c r="D39" s="166">
        <v>8</v>
      </c>
      <c r="E39" s="166">
        <v>8</v>
      </c>
      <c r="F39" s="166">
        <v>2920</v>
      </c>
      <c r="G39" s="166">
        <v>2792</v>
      </c>
      <c r="H39" s="166">
        <v>0</v>
      </c>
      <c r="I39" s="166">
        <v>2792</v>
      </c>
      <c r="J39" s="166">
        <f t="shared" si="0"/>
        <v>2792</v>
      </c>
      <c r="K39" s="166">
        <v>0</v>
      </c>
      <c r="L39" s="166">
        <v>0</v>
      </c>
      <c r="M39" s="166">
        <v>0</v>
      </c>
      <c r="N39" s="166">
        <v>0</v>
      </c>
      <c r="O39" s="166">
        <v>0</v>
      </c>
      <c r="P39" s="166">
        <v>0</v>
      </c>
      <c r="Q39" s="166">
        <v>0</v>
      </c>
      <c r="R39" s="166">
        <v>0</v>
      </c>
      <c r="S39" s="166">
        <v>1</v>
      </c>
      <c r="T39" s="166">
        <v>0</v>
      </c>
      <c r="U39" s="166">
        <v>61</v>
      </c>
      <c r="V39" s="166">
        <v>5</v>
      </c>
    </row>
    <row r="40" spans="1:22" ht="13.8" x14ac:dyDescent="0.25">
      <c r="A40" s="164" t="s">
        <v>180</v>
      </c>
      <c r="B40" s="164" t="s">
        <v>171</v>
      </c>
      <c r="C40" s="152">
        <v>45838</v>
      </c>
      <c r="D40" s="166">
        <v>8</v>
      </c>
      <c r="E40" s="166">
        <v>8</v>
      </c>
      <c r="F40" s="166">
        <v>2920</v>
      </c>
      <c r="G40" s="166">
        <v>2920</v>
      </c>
      <c r="H40" s="166">
        <v>0</v>
      </c>
      <c r="I40" s="166">
        <v>2920</v>
      </c>
      <c r="J40" s="166">
        <f t="shared" si="0"/>
        <v>2920</v>
      </c>
      <c r="K40" s="166">
        <v>0</v>
      </c>
      <c r="L40" s="166">
        <v>0</v>
      </c>
      <c r="M40" s="166">
        <v>0</v>
      </c>
      <c r="N40" s="166">
        <v>0</v>
      </c>
      <c r="O40" s="166">
        <v>0</v>
      </c>
      <c r="P40" s="166">
        <v>0</v>
      </c>
      <c r="Q40" s="166">
        <v>0</v>
      </c>
      <c r="R40" s="166">
        <v>0</v>
      </c>
      <c r="S40" s="166">
        <v>0</v>
      </c>
      <c r="T40" s="166">
        <v>0</v>
      </c>
      <c r="U40" s="166">
        <v>13</v>
      </c>
      <c r="V40" s="166">
        <v>7</v>
      </c>
    </row>
    <row r="41" spans="1:22" ht="13.8" x14ac:dyDescent="0.25">
      <c r="A41" s="164" t="s">
        <v>181</v>
      </c>
      <c r="B41" s="164" t="s">
        <v>171</v>
      </c>
      <c r="C41" s="152">
        <v>45838</v>
      </c>
      <c r="D41" s="166">
        <v>8</v>
      </c>
      <c r="E41" s="166">
        <v>8</v>
      </c>
      <c r="F41" s="166">
        <v>2920</v>
      </c>
      <c r="G41" s="166">
        <v>2843</v>
      </c>
      <c r="H41" s="166">
        <v>0</v>
      </c>
      <c r="I41" s="166">
        <v>2843</v>
      </c>
      <c r="J41" s="166">
        <f t="shared" si="0"/>
        <v>2843</v>
      </c>
      <c r="K41" s="166">
        <v>0</v>
      </c>
      <c r="L41" s="166">
        <v>0</v>
      </c>
      <c r="M41" s="166">
        <v>0</v>
      </c>
      <c r="N41" s="166">
        <v>0</v>
      </c>
      <c r="O41" s="166">
        <v>0</v>
      </c>
      <c r="P41" s="166">
        <v>0</v>
      </c>
      <c r="Q41" s="166">
        <v>0</v>
      </c>
      <c r="R41" s="166">
        <v>0</v>
      </c>
      <c r="S41" s="166">
        <v>0</v>
      </c>
      <c r="T41" s="166">
        <v>1</v>
      </c>
      <c r="U41" s="166">
        <v>63</v>
      </c>
      <c r="V41" s="166">
        <v>6</v>
      </c>
    </row>
    <row r="42" spans="1:22" ht="13.8" x14ac:dyDescent="0.25">
      <c r="A42" s="164" t="s">
        <v>182</v>
      </c>
      <c r="B42" s="164" t="s">
        <v>171</v>
      </c>
      <c r="C42" s="152">
        <v>45838</v>
      </c>
      <c r="D42" s="166">
        <v>8</v>
      </c>
      <c r="E42" s="166">
        <v>8</v>
      </c>
      <c r="F42" s="166">
        <v>2920</v>
      </c>
      <c r="G42" s="166">
        <v>2722</v>
      </c>
      <c r="H42" s="166">
        <v>0</v>
      </c>
      <c r="I42" s="166">
        <v>2722</v>
      </c>
      <c r="J42" s="166">
        <f t="shared" si="0"/>
        <v>2722</v>
      </c>
      <c r="K42" s="166">
        <v>0</v>
      </c>
      <c r="L42" s="166">
        <v>0</v>
      </c>
      <c r="M42" s="166">
        <v>0</v>
      </c>
      <c r="N42" s="166">
        <v>0</v>
      </c>
      <c r="O42" s="166">
        <v>0</v>
      </c>
      <c r="P42" s="166">
        <v>0</v>
      </c>
      <c r="Q42" s="166">
        <v>0</v>
      </c>
      <c r="R42" s="166">
        <v>0</v>
      </c>
      <c r="S42" s="166">
        <v>1</v>
      </c>
      <c r="T42" s="166">
        <v>1</v>
      </c>
      <c r="U42" s="166">
        <v>29</v>
      </c>
      <c r="V42" s="166">
        <v>0</v>
      </c>
    </row>
    <row r="43" spans="1:22" ht="13.8" x14ac:dyDescent="0.25">
      <c r="A43" s="164" t="s">
        <v>183</v>
      </c>
      <c r="B43" s="164">
        <v>0</v>
      </c>
      <c r="C43" s="152">
        <v>45838</v>
      </c>
      <c r="D43" s="166">
        <v>52</v>
      </c>
      <c r="E43" s="166">
        <v>52</v>
      </c>
      <c r="F43" s="166">
        <v>18980</v>
      </c>
      <c r="G43" s="166">
        <v>18851</v>
      </c>
      <c r="H43" s="166">
        <v>274</v>
      </c>
      <c r="I43" s="166">
        <v>18569</v>
      </c>
      <c r="J43" s="166">
        <f t="shared" si="0"/>
        <v>18843</v>
      </c>
      <c r="K43" s="166">
        <v>0</v>
      </c>
      <c r="L43" s="166">
        <v>8</v>
      </c>
      <c r="M43" s="166">
        <v>0</v>
      </c>
      <c r="N43" s="166">
        <v>0</v>
      </c>
      <c r="O43" s="166">
        <v>0</v>
      </c>
      <c r="P43" s="166">
        <v>0</v>
      </c>
      <c r="Q43" s="166">
        <v>0</v>
      </c>
      <c r="R43" s="166">
        <v>0</v>
      </c>
      <c r="S43" s="166">
        <v>5</v>
      </c>
      <c r="T43" s="166">
        <v>5</v>
      </c>
      <c r="U43" s="166">
        <v>521</v>
      </c>
      <c r="V43" s="166">
        <v>129</v>
      </c>
    </row>
    <row r="44" spans="1:22" ht="13.8" x14ac:dyDescent="0.25">
      <c r="A44" s="164" t="s">
        <v>184</v>
      </c>
      <c r="B44" s="164">
        <v>0</v>
      </c>
      <c r="C44" s="152">
        <v>45838</v>
      </c>
      <c r="D44" s="166">
        <v>53</v>
      </c>
      <c r="E44" s="166">
        <v>53</v>
      </c>
      <c r="F44" s="166">
        <v>19345</v>
      </c>
      <c r="G44" s="166">
        <v>17448</v>
      </c>
      <c r="H44" s="166">
        <v>0</v>
      </c>
      <c r="I44" s="166">
        <v>17448</v>
      </c>
      <c r="J44" s="166">
        <f t="shared" si="0"/>
        <v>17448</v>
      </c>
      <c r="K44" s="166">
        <v>0</v>
      </c>
      <c r="L44" s="166">
        <v>0</v>
      </c>
      <c r="M44" s="166">
        <v>0</v>
      </c>
      <c r="N44" s="166">
        <v>0</v>
      </c>
      <c r="O44" s="166">
        <v>0</v>
      </c>
      <c r="P44" s="166">
        <v>0</v>
      </c>
      <c r="Q44" s="166">
        <v>0</v>
      </c>
      <c r="R44" s="166">
        <v>0</v>
      </c>
      <c r="S44" s="166">
        <v>7</v>
      </c>
      <c r="T44" s="166">
        <v>6</v>
      </c>
      <c r="U44" s="166">
        <v>0</v>
      </c>
      <c r="V44" s="166">
        <v>0</v>
      </c>
    </row>
    <row r="45" spans="1:22" ht="13.8" x14ac:dyDescent="0.25">
      <c r="A45" s="164" t="s">
        <v>185</v>
      </c>
      <c r="B45" s="164">
        <v>0</v>
      </c>
      <c r="C45" s="152">
        <v>45838</v>
      </c>
      <c r="D45" s="166">
        <v>49</v>
      </c>
      <c r="E45" s="166">
        <v>49</v>
      </c>
      <c r="F45" s="166">
        <v>17885</v>
      </c>
      <c r="G45" s="166">
        <v>16950</v>
      </c>
      <c r="H45" s="166">
        <v>0</v>
      </c>
      <c r="I45" s="166">
        <v>16950</v>
      </c>
      <c r="J45" s="166">
        <f t="shared" si="0"/>
        <v>16950</v>
      </c>
      <c r="K45" s="166">
        <v>0</v>
      </c>
      <c r="L45" s="166">
        <v>0</v>
      </c>
      <c r="M45" s="166">
        <v>0</v>
      </c>
      <c r="N45" s="166">
        <v>0</v>
      </c>
      <c r="O45" s="166">
        <v>0</v>
      </c>
      <c r="P45" s="166">
        <v>0</v>
      </c>
      <c r="Q45" s="166">
        <v>0</v>
      </c>
      <c r="R45" s="166">
        <v>0</v>
      </c>
      <c r="S45" s="166">
        <v>4</v>
      </c>
      <c r="T45" s="166">
        <v>8</v>
      </c>
      <c r="U45" s="166">
        <v>301</v>
      </c>
      <c r="V45" s="166">
        <v>40</v>
      </c>
    </row>
    <row r="46" spans="1:22" ht="13.8" x14ac:dyDescent="0.25">
      <c r="A46" s="164" t="s">
        <v>186</v>
      </c>
      <c r="B46" s="164">
        <v>0</v>
      </c>
      <c r="C46" s="152">
        <v>45838</v>
      </c>
      <c r="D46" s="166">
        <v>59</v>
      </c>
      <c r="E46" s="166">
        <v>59</v>
      </c>
      <c r="F46" s="166">
        <v>21625</v>
      </c>
      <c r="G46" s="166">
        <v>21536</v>
      </c>
      <c r="H46" s="166">
        <v>473</v>
      </c>
      <c r="I46" s="166">
        <v>21030</v>
      </c>
      <c r="J46" s="166">
        <f t="shared" si="0"/>
        <v>21503</v>
      </c>
      <c r="K46" s="166">
        <v>0</v>
      </c>
      <c r="L46" s="166">
        <v>3</v>
      </c>
      <c r="M46" s="166">
        <v>30</v>
      </c>
      <c r="N46" s="166">
        <v>0</v>
      </c>
      <c r="O46" s="166">
        <v>0</v>
      </c>
      <c r="P46" s="166">
        <v>0</v>
      </c>
      <c r="Q46" s="166">
        <v>0</v>
      </c>
      <c r="R46" s="166">
        <v>0</v>
      </c>
      <c r="S46" s="166">
        <v>5</v>
      </c>
      <c r="T46" s="166">
        <v>5</v>
      </c>
      <c r="U46" s="166">
        <v>530</v>
      </c>
      <c r="V46" s="166">
        <v>0</v>
      </c>
    </row>
    <row r="47" spans="1:22" ht="13.8" x14ac:dyDescent="0.25">
      <c r="A47" s="164" t="s">
        <v>187</v>
      </c>
      <c r="B47" s="164">
        <v>0</v>
      </c>
      <c r="C47" s="152">
        <v>45838</v>
      </c>
      <c r="D47" s="166">
        <v>60</v>
      </c>
      <c r="E47" s="166">
        <v>60</v>
      </c>
      <c r="F47" s="166">
        <v>21900</v>
      </c>
      <c r="G47" s="166">
        <v>20509</v>
      </c>
      <c r="H47" s="166">
        <v>0</v>
      </c>
      <c r="I47" s="166">
        <v>20509</v>
      </c>
      <c r="J47" s="166">
        <f t="shared" si="0"/>
        <v>20509</v>
      </c>
      <c r="K47" s="166">
        <v>0</v>
      </c>
      <c r="L47" s="166">
        <v>0</v>
      </c>
      <c r="M47" s="166">
        <v>0</v>
      </c>
      <c r="N47" s="166">
        <v>0</v>
      </c>
      <c r="O47" s="166">
        <v>0</v>
      </c>
      <c r="P47" s="166">
        <v>0</v>
      </c>
      <c r="Q47" s="166">
        <v>0</v>
      </c>
      <c r="R47" s="166">
        <v>0</v>
      </c>
      <c r="S47" s="166">
        <v>2</v>
      </c>
      <c r="T47" s="166">
        <v>3</v>
      </c>
      <c r="U47" s="166">
        <v>113</v>
      </c>
      <c r="V47" s="166">
        <v>21</v>
      </c>
    </row>
    <row r="48" spans="1:22" ht="13.8" x14ac:dyDescent="0.25">
      <c r="A48" s="164" t="s">
        <v>188</v>
      </c>
      <c r="B48" s="164">
        <v>0</v>
      </c>
      <c r="C48" s="152">
        <v>45838</v>
      </c>
      <c r="D48" s="166">
        <v>21</v>
      </c>
      <c r="E48" s="166">
        <v>21</v>
      </c>
      <c r="F48" s="166">
        <v>7665</v>
      </c>
      <c r="G48" s="166">
        <v>7326</v>
      </c>
      <c r="H48" s="166">
        <v>0</v>
      </c>
      <c r="I48" s="166">
        <v>7326</v>
      </c>
      <c r="J48" s="166">
        <f t="shared" si="0"/>
        <v>7326</v>
      </c>
      <c r="K48" s="166">
        <v>0</v>
      </c>
      <c r="L48" s="166">
        <v>0</v>
      </c>
      <c r="M48" s="166">
        <v>0</v>
      </c>
      <c r="N48" s="166">
        <v>0</v>
      </c>
      <c r="O48" s="166">
        <v>0</v>
      </c>
      <c r="P48" s="166">
        <v>0</v>
      </c>
      <c r="Q48" s="166">
        <v>0</v>
      </c>
      <c r="R48" s="166">
        <v>0</v>
      </c>
      <c r="S48" s="166">
        <v>10</v>
      </c>
      <c r="T48" s="166">
        <v>9</v>
      </c>
      <c r="U48" s="166">
        <v>356</v>
      </c>
      <c r="V48" s="166">
        <v>0</v>
      </c>
    </row>
    <row r="50" spans="1:22" ht="13.8" x14ac:dyDescent="0.25">
      <c r="A50" s="164"/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</row>
    <row r="51" spans="1:22" ht="13.8" x14ac:dyDescent="0.25">
      <c r="A51" s="164" t="s">
        <v>189</v>
      </c>
      <c r="B51" s="164">
        <v>0</v>
      </c>
      <c r="C51" s="152">
        <v>45657</v>
      </c>
      <c r="D51" s="165">
        <v>639</v>
      </c>
      <c r="E51" s="165">
        <v>639</v>
      </c>
      <c r="F51" s="165">
        <v>117576</v>
      </c>
      <c r="G51" s="165">
        <v>22155</v>
      </c>
      <c r="H51" s="165">
        <v>198</v>
      </c>
      <c r="I51" s="165">
        <v>21957</v>
      </c>
      <c r="J51" s="166">
        <f t="shared" ref="J51:J52" si="1">H51+I51</f>
        <v>22155</v>
      </c>
      <c r="K51" s="165">
        <v>0</v>
      </c>
      <c r="L51" s="165">
        <v>0</v>
      </c>
      <c r="M51" s="165">
        <v>0</v>
      </c>
      <c r="N51" s="165">
        <v>0</v>
      </c>
      <c r="O51" s="165">
        <v>0</v>
      </c>
      <c r="P51" s="165">
        <v>0</v>
      </c>
      <c r="Q51" s="165">
        <v>0</v>
      </c>
      <c r="R51" s="165">
        <v>0</v>
      </c>
      <c r="S51" s="165">
        <v>2</v>
      </c>
      <c r="T51" s="165">
        <v>13</v>
      </c>
      <c r="U51" s="165">
        <v>289</v>
      </c>
      <c r="V51" s="165">
        <v>26</v>
      </c>
    </row>
    <row r="52" spans="1:22" ht="13.8" x14ac:dyDescent="0.25">
      <c r="A52" s="164" t="s">
        <v>189</v>
      </c>
      <c r="B52" s="164">
        <v>0</v>
      </c>
      <c r="C52" s="152">
        <v>45838</v>
      </c>
      <c r="D52" s="166">
        <v>639</v>
      </c>
      <c r="E52" s="166">
        <v>639</v>
      </c>
      <c r="F52" s="166">
        <v>115659</v>
      </c>
      <c r="G52" s="166">
        <v>20217</v>
      </c>
      <c r="H52" s="166">
        <v>181</v>
      </c>
      <c r="I52" s="166">
        <v>20036</v>
      </c>
      <c r="J52" s="166">
        <f t="shared" si="1"/>
        <v>20217</v>
      </c>
      <c r="K52" s="166">
        <v>0</v>
      </c>
      <c r="L52" s="166">
        <v>0</v>
      </c>
      <c r="M52" s="166">
        <v>0</v>
      </c>
      <c r="N52" s="166">
        <v>0</v>
      </c>
      <c r="O52" s="166">
        <v>0</v>
      </c>
      <c r="P52" s="166">
        <v>0</v>
      </c>
      <c r="Q52" s="166">
        <v>0</v>
      </c>
      <c r="R52" s="166">
        <v>0</v>
      </c>
      <c r="S52" s="166">
        <v>1</v>
      </c>
      <c r="T52" s="166">
        <v>6</v>
      </c>
      <c r="U52" s="166">
        <v>285</v>
      </c>
      <c r="V52" s="166">
        <v>27</v>
      </c>
    </row>
  </sheetData>
  <autoFilter ref="A1:V60" xr:uid="{00000000-0001-0000-0500-000000000000}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J52"/>
  <sheetViews>
    <sheetView workbookViewId="0"/>
  </sheetViews>
  <sheetFormatPr defaultColWidth="8.88671875" defaultRowHeight="13.2" x14ac:dyDescent="0.25"/>
  <cols>
    <col min="1" max="1" width="32.88671875" style="174" bestFit="1" customWidth="1"/>
    <col min="2" max="2" width="29.5546875" style="174" bestFit="1" customWidth="1"/>
    <col min="3" max="3" width="19.77734375" style="174" bestFit="1" customWidth="1"/>
    <col min="4" max="4" width="20.44140625" style="174" bestFit="1" customWidth="1"/>
    <col min="5" max="5" width="34.21875" style="174" bestFit="1" customWidth="1"/>
    <col min="6" max="6" width="22.88671875" style="174" bestFit="1" customWidth="1"/>
    <col min="7" max="7" width="18" style="174" bestFit="1" customWidth="1"/>
    <col min="8" max="8" width="22.5546875" style="174" bestFit="1" customWidth="1"/>
    <col min="9" max="9" width="21.109375" style="174" bestFit="1" customWidth="1"/>
    <col min="10" max="10" width="22.88671875" style="174" bestFit="1" customWidth="1"/>
    <col min="11" max="11" width="31.33203125" style="174" bestFit="1" customWidth="1"/>
    <col min="12" max="12" width="26" style="174" bestFit="1" customWidth="1"/>
    <col min="13" max="13" width="30.109375" style="174" bestFit="1" customWidth="1"/>
    <col min="14" max="14" width="14.88671875" style="174" bestFit="1" customWidth="1"/>
    <col min="15" max="15" width="10.88671875" style="174" bestFit="1" customWidth="1"/>
    <col min="16" max="16" width="23.44140625" style="174" bestFit="1" customWidth="1"/>
    <col min="17" max="17" width="19.44140625" style="174" bestFit="1" customWidth="1"/>
    <col min="18" max="18" width="18.77734375" style="174" bestFit="1" customWidth="1"/>
    <col min="19" max="19" width="22.21875" style="174" bestFit="1" customWidth="1"/>
    <col min="20" max="20" width="27.88671875" style="174" bestFit="1" customWidth="1"/>
    <col min="21" max="21" width="22" style="174" bestFit="1" customWidth="1"/>
    <col min="22" max="22" width="31.88671875" style="174" bestFit="1" customWidth="1"/>
    <col min="23" max="23" width="13.33203125" style="174" bestFit="1" customWidth="1"/>
    <col min="24" max="24" width="18.109375" style="174" bestFit="1" customWidth="1"/>
    <col min="25" max="25" width="31.6640625" style="174" bestFit="1" customWidth="1"/>
    <col min="26" max="26" width="27.109375" style="174" bestFit="1" customWidth="1"/>
    <col min="27" max="27" width="17.5546875" style="174" bestFit="1" customWidth="1"/>
    <col min="28" max="28" width="41.6640625" style="174" bestFit="1" customWidth="1"/>
    <col min="29" max="29" width="30.77734375" style="174" bestFit="1" customWidth="1"/>
    <col min="30" max="30" width="34.21875" style="174" bestFit="1" customWidth="1"/>
    <col min="31" max="31" width="12.44140625" style="174" bestFit="1" customWidth="1"/>
    <col min="32" max="32" width="19.77734375" style="174" bestFit="1" customWidth="1"/>
    <col min="33" max="33" width="28.33203125" style="174" bestFit="1" customWidth="1"/>
    <col min="34" max="34" width="30.21875" style="174" bestFit="1" customWidth="1"/>
    <col min="35" max="35" width="38" style="174" bestFit="1" customWidth="1"/>
    <col min="36" max="36" width="25" style="174" bestFit="1" customWidth="1"/>
    <col min="37" max="37" width="27.21875" style="174" bestFit="1" customWidth="1"/>
    <col min="38" max="38" width="25.44140625" style="174" bestFit="1" customWidth="1"/>
    <col min="39" max="39" width="14.33203125" style="174" bestFit="1" customWidth="1"/>
    <col min="40" max="40" width="11.44140625" style="174" bestFit="1" customWidth="1"/>
    <col min="41" max="41" width="27.5546875" style="174" bestFit="1" customWidth="1"/>
    <col min="42" max="42" width="22.88671875" style="174" bestFit="1" customWidth="1"/>
    <col min="43" max="43" width="11.77734375" style="174" bestFit="1" customWidth="1"/>
    <col min="44" max="44" width="20.109375" style="174" bestFit="1" customWidth="1"/>
    <col min="45" max="45" width="24.6640625" style="174" bestFit="1" customWidth="1"/>
    <col min="46" max="46" width="35.21875" style="174" bestFit="1" customWidth="1"/>
    <col min="47" max="47" width="23.88671875" style="174" bestFit="1" customWidth="1"/>
    <col min="48" max="48" width="19" style="174" bestFit="1" customWidth="1"/>
    <col min="49" max="49" width="23.5546875" style="174" bestFit="1" customWidth="1"/>
    <col min="50" max="50" width="22.21875" style="174" bestFit="1" customWidth="1"/>
    <col min="51" max="51" width="23.88671875" style="174" bestFit="1" customWidth="1"/>
    <col min="52" max="52" width="32.33203125" style="174" bestFit="1" customWidth="1"/>
    <col min="53" max="53" width="27" style="174" bestFit="1" customWidth="1"/>
    <col min="54" max="54" width="31.109375" style="174" bestFit="1" customWidth="1"/>
    <col min="55" max="55" width="15.88671875" style="174" bestFit="1" customWidth="1"/>
    <col min="56" max="56" width="11.88671875" style="174" bestFit="1" customWidth="1"/>
    <col min="57" max="57" width="24.44140625" style="174" bestFit="1" customWidth="1"/>
    <col min="58" max="58" width="20.44140625" style="174" bestFit="1" customWidth="1"/>
    <col min="59" max="59" width="19.77734375" style="174" bestFit="1" customWidth="1"/>
    <col min="60" max="60" width="23.21875" style="174" bestFit="1" customWidth="1"/>
    <col min="61" max="61" width="28.88671875" style="174" bestFit="1" customWidth="1"/>
    <col min="62" max="62" width="23" style="174" bestFit="1" customWidth="1"/>
    <col min="63" max="63" width="32.88671875" style="174" bestFit="1" customWidth="1"/>
    <col min="64" max="64" width="14.33203125" style="174" bestFit="1" customWidth="1"/>
    <col min="65" max="65" width="19.109375" style="174" bestFit="1" customWidth="1"/>
    <col min="66" max="66" width="32.6640625" style="174" bestFit="1" customWidth="1"/>
    <col min="67" max="67" width="28.109375" style="174" bestFit="1" customWidth="1"/>
    <col min="68" max="68" width="18.5546875" style="174" bestFit="1" customWidth="1"/>
    <col min="69" max="69" width="42.77734375" style="174" bestFit="1" customWidth="1"/>
    <col min="70" max="70" width="31.77734375" style="174" bestFit="1" customWidth="1"/>
    <col min="71" max="71" width="35.21875" style="174" bestFit="1" customWidth="1"/>
    <col min="72" max="72" width="13.5546875" style="174" bestFit="1" customWidth="1"/>
    <col min="73" max="73" width="20.77734375" style="174" bestFit="1" customWidth="1"/>
    <col min="74" max="74" width="29.33203125" style="174" bestFit="1" customWidth="1"/>
    <col min="75" max="75" width="31.21875" style="174" bestFit="1" customWidth="1"/>
    <col min="76" max="76" width="39" style="174" bestFit="1" customWidth="1"/>
    <col min="77" max="77" width="26.109375" style="174" bestFit="1" customWidth="1"/>
    <col min="78" max="78" width="28.21875" style="174" bestFit="1" customWidth="1"/>
    <col min="79" max="79" width="26.44140625" style="174" bestFit="1" customWidth="1"/>
    <col min="80" max="80" width="15.33203125" style="174" bestFit="1" customWidth="1"/>
    <col min="81" max="81" width="12.44140625" style="174" bestFit="1" customWidth="1"/>
    <col min="82" max="82" width="28.5546875" style="174" bestFit="1" customWidth="1"/>
    <col min="83" max="83" width="23.88671875" style="174" bestFit="1" customWidth="1"/>
    <col min="84" max="84" width="11.77734375" style="174" bestFit="1" customWidth="1"/>
    <col min="85" max="85" width="21.109375" style="174" bestFit="1" customWidth="1"/>
    <col min="86" max="86" width="25.77734375" style="174" bestFit="1" customWidth="1"/>
    <col min="87" max="16384" width="8.88671875" style="174"/>
  </cols>
  <sheetData>
    <row r="1" spans="1:88" ht="13.8" x14ac:dyDescent="0.25">
      <c r="A1" s="150" t="s">
        <v>109</v>
      </c>
      <c r="B1" s="150" t="s">
        <v>110</v>
      </c>
      <c r="C1" s="150" t="s">
        <v>111</v>
      </c>
      <c r="D1" s="150" t="s">
        <v>508</v>
      </c>
      <c r="E1" s="150" t="s">
        <v>509</v>
      </c>
      <c r="F1" s="150" t="s">
        <v>510</v>
      </c>
      <c r="G1" s="150" t="s">
        <v>511</v>
      </c>
      <c r="H1" s="150" t="s">
        <v>512</v>
      </c>
      <c r="I1" s="150" t="s">
        <v>513</v>
      </c>
      <c r="J1" s="150" t="s">
        <v>514</v>
      </c>
      <c r="K1" s="150" t="s">
        <v>515</v>
      </c>
      <c r="L1" s="150" t="s">
        <v>516</v>
      </c>
      <c r="M1" s="150" t="s">
        <v>517</v>
      </c>
      <c r="N1" s="150" t="s">
        <v>518</v>
      </c>
      <c r="O1" s="150" t="s">
        <v>519</v>
      </c>
      <c r="P1" s="150" t="s">
        <v>520</v>
      </c>
      <c r="Q1" s="150" t="s">
        <v>521</v>
      </c>
      <c r="R1" s="150" t="s">
        <v>522</v>
      </c>
      <c r="S1" s="150" t="s">
        <v>523</v>
      </c>
      <c r="T1" s="150" t="s">
        <v>524</v>
      </c>
      <c r="U1" s="150" t="s">
        <v>525</v>
      </c>
      <c r="V1" s="150" t="s">
        <v>526</v>
      </c>
      <c r="W1" s="150" t="s">
        <v>527</v>
      </c>
      <c r="X1" s="150" t="s">
        <v>528</v>
      </c>
      <c r="Y1" s="150" t="s">
        <v>529</v>
      </c>
      <c r="Z1" s="150" t="s">
        <v>530</v>
      </c>
      <c r="AA1" s="150" t="s">
        <v>531</v>
      </c>
      <c r="AB1" s="150" t="s">
        <v>532</v>
      </c>
      <c r="AC1" s="150" t="s">
        <v>533</v>
      </c>
      <c r="AD1" s="150" t="s">
        <v>534</v>
      </c>
      <c r="AE1" s="150" t="s">
        <v>535</v>
      </c>
      <c r="AF1" s="150" t="s">
        <v>536</v>
      </c>
      <c r="AG1" s="150" t="s">
        <v>537</v>
      </c>
      <c r="AH1" s="150" t="s">
        <v>538</v>
      </c>
      <c r="AI1" s="150" t="s">
        <v>539</v>
      </c>
      <c r="AJ1" s="150" t="s">
        <v>540</v>
      </c>
      <c r="AK1" s="150" t="s">
        <v>541</v>
      </c>
      <c r="AL1" s="150" t="s">
        <v>542</v>
      </c>
      <c r="AM1" s="150" t="s">
        <v>543</v>
      </c>
      <c r="AN1" s="150" t="s">
        <v>544</v>
      </c>
      <c r="AO1" s="150" t="s">
        <v>545</v>
      </c>
      <c r="AP1" s="150" t="s">
        <v>546</v>
      </c>
      <c r="AQ1" s="150" t="s">
        <v>547</v>
      </c>
      <c r="AR1" s="150" t="s">
        <v>548</v>
      </c>
      <c r="AS1" s="150" t="s">
        <v>549</v>
      </c>
      <c r="AT1" s="150" t="s">
        <v>550</v>
      </c>
      <c r="AU1" s="150" t="s">
        <v>551</v>
      </c>
      <c r="AV1" s="150" t="s">
        <v>552</v>
      </c>
      <c r="AW1" s="150" t="s">
        <v>553</v>
      </c>
      <c r="AX1" s="150" t="s">
        <v>554</v>
      </c>
      <c r="AY1" s="150" t="s">
        <v>555</v>
      </c>
      <c r="AZ1" s="150" t="s">
        <v>492</v>
      </c>
      <c r="BA1" s="150" t="s">
        <v>556</v>
      </c>
      <c r="BB1" s="150" t="s">
        <v>502</v>
      </c>
      <c r="BC1" s="150" t="s">
        <v>503</v>
      </c>
      <c r="BD1" s="150" t="s">
        <v>504</v>
      </c>
      <c r="BE1" s="150" t="s">
        <v>505</v>
      </c>
      <c r="BF1" s="150" t="s">
        <v>557</v>
      </c>
      <c r="BG1" s="150" t="s">
        <v>558</v>
      </c>
      <c r="BH1" s="150" t="s">
        <v>339</v>
      </c>
      <c r="BI1" s="150" t="s">
        <v>559</v>
      </c>
      <c r="BJ1" s="150" t="s">
        <v>560</v>
      </c>
      <c r="BK1" s="150" t="s">
        <v>561</v>
      </c>
      <c r="BL1" s="150" t="s">
        <v>562</v>
      </c>
      <c r="BM1" s="150" t="s">
        <v>563</v>
      </c>
      <c r="BN1" s="150" t="s">
        <v>564</v>
      </c>
      <c r="BO1" s="150" t="s">
        <v>565</v>
      </c>
      <c r="BP1" s="150" t="s">
        <v>566</v>
      </c>
      <c r="BQ1" s="150" t="s">
        <v>567</v>
      </c>
      <c r="BR1" s="150" t="s">
        <v>568</v>
      </c>
      <c r="BS1" s="150" t="s">
        <v>569</v>
      </c>
      <c r="BT1" s="150" t="s">
        <v>570</v>
      </c>
      <c r="BU1" s="150" t="s">
        <v>571</v>
      </c>
      <c r="BV1" s="150" t="s">
        <v>572</v>
      </c>
      <c r="BW1" s="150" t="s">
        <v>573</v>
      </c>
      <c r="BX1" s="150" t="s">
        <v>574</v>
      </c>
      <c r="BY1" s="150" t="s">
        <v>346</v>
      </c>
      <c r="BZ1" s="150" t="s">
        <v>575</v>
      </c>
      <c r="CA1" s="150" t="s">
        <v>576</v>
      </c>
      <c r="CB1" s="150" t="s">
        <v>577</v>
      </c>
      <c r="CC1" s="150" t="s">
        <v>355</v>
      </c>
      <c r="CD1" s="150" t="s">
        <v>578</v>
      </c>
      <c r="CE1" s="150" t="s">
        <v>579</v>
      </c>
      <c r="CF1" s="150" t="s">
        <v>580</v>
      </c>
      <c r="CG1" s="150" t="s">
        <v>581</v>
      </c>
      <c r="CH1" s="150" t="s">
        <v>582</v>
      </c>
    </row>
    <row r="2" spans="1:88" ht="13.8" x14ac:dyDescent="0.25">
      <c r="A2" s="164" t="s">
        <v>131</v>
      </c>
      <c r="B2" s="164" t="s">
        <v>132</v>
      </c>
      <c r="C2" s="152">
        <v>45838</v>
      </c>
      <c r="D2" s="170">
        <v>0</v>
      </c>
      <c r="E2" s="167">
        <v>9611231</v>
      </c>
      <c r="F2" s="167">
        <v>0</v>
      </c>
      <c r="G2" s="167">
        <v>0</v>
      </c>
      <c r="H2" s="167">
        <v>0</v>
      </c>
      <c r="I2" s="167">
        <v>0</v>
      </c>
      <c r="J2" s="167">
        <v>0</v>
      </c>
      <c r="K2" s="167">
        <v>0</v>
      </c>
      <c r="L2" s="167">
        <v>0</v>
      </c>
      <c r="M2" s="167">
        <v>0</v>
      </c>
      <c r="N2" s="167">
        <v>0</v>
      </c>
      <c r="O2" s="167">
        <v>0</v>
      </c>
      <c r="P2" s="167">
        <v>0</v>
      </c>
      <c r="Q2" s="167">
        <v>0</v>
      </c>
      <c r="R2" s="167">
        <v>0</v>
      </c>
      <c r="S2" s="167">
        <v>0</v>
      </c>
      <c r="T2" s="167">
        <v>0</v>
      </c>
      <c r="U2" s="167">
        <v>0</v>
      </c>
      <c r="V2" s="167">
        <v>0</v>
      </c>
      <c r="W2" s="167">
        <v>0</v>
      </c>
      <c r="X2" s="167">
        <v>55872</v>
      </c>
      <c r="Y2" s="167">
        <v>0</v>
      </c>
      <c r="Z2" s="167">
        <v>0</v>
      </c>
      <c r="AA2" s="167">
        <v>0</v>
      </c>
      <c r="AB2" s="167">
        <v>0</v>
      </c>
      <c r="AC2" s="167">
        <v>0</v>
      </c>
      <c r="AD2" s="167">
        <v>815913</v>
      </c>
      <c r="AE2" s="167">
        <v>0</v>
      </c>
      <c r="AF2" s="167">
        <v>0</v>
      </c>
      <c r="AG2" s="167">
        <v>0</v>
      </c>
      <c r="AH2" s="167">
        <v>0</v>
      </c>
      <c r="AI2" s="167">
        <v>0</v>
      </c>
      <c r="AJ2" s="167">
        <v>25199</v>
      </c>
      <c r="AK2" s="167">
        <v>82494</v>
      </c>
      <c r="AL2" s="167">
        <v>-4467</v>
      </c>
      <c r="AM2" s="167">
        <v>0</v>
      </c>
      <c r="AN2" s="167">
        <v>45764</v>
      </c>
      <c r="AO2" s="167">
        <v>10632006</v>
      </c>
      <c r="AP2" s="167">
        <v>0</v>
      </c>
      <c r="AQ2" s="167">
        <v>0</v>
      </c>
      <c r="AR2" s="167">
        <v>0</v>
      </c>
      <c r="AS2" s="167">
        <v>10632006</v>
      </c>
      <c r="AT2" s="167">
        <v>3600560</v>
      </c>
      <c r="AU2" s="167">
        <v>0</v>
      </c>
      <c r="AV2" s="167">
        <v>0</v>
      </c>
      <c r="AW2" s="167">
        <v>0</v>
      </c>
      <c r="AX2" s="167">
        <v>0</v>
      </c>
      <c r="AY2" s="167">
        <v>0</v>
      </c>
      <c r="AZ2" s="167">
        <v>0</v>
      </c>
      <c r="BA2" s="167">
        <v>0</v>
      </c>
      <c r="BB2" s="167">
        <v>0</v>
      </c>
      <c r="BC2" s="167">
        <v>0</v>
      </c>
      <c r="BD2" s="167">
        <v>0</v>
      </c>
      <c r="BE2" s="167">
        <v>0</v>
      </c>
      <c r="BF2" s="167">
        <v>0</v>
      </c>
      <c r="BG2" s="167">
        <v>0</v>
      </c>
      <c r="BH2" s="167">
        <v>0</v>
      </c>
      <c r="BI2" s="167">
        <v>0</v>
      </c>
      <c r="BJ2" s="167">
        <v>0</v>
      </c>
      <c r="BK2" s="167">
        <v>0</v>
      </c>
      <c r="BL2" s="167">
        <v>0</v>
      </c>
      <c r="BM2" s="167">
        <v>0</v>
      </c>
      <c r="BN2" s="167">
        <v>0</v>
      </c>
      <c r="BO2" s="167">
        <v>0</v>
      </c>
      <c r="BP2" s="167">
        <v>0</v>
      </c>
      <c r="BQ2" s="167">
        <v>0</v>
      </c>
      <c r="BR2" s="167">
        <v>0</v>
      </c>
      <c r="BS2" s="167">
        <v>0</v>
      </c>
      <c r="BT2" s="167">
        <v>0</v>
      </c>
      <c r="BU2" s="167">
        <v>0</v>
      </c>
      <c r="BV2" s="167">
        <v>0</v>
      </c>
      <c r="BW2" s="167">
        <v>0</v>
      </c>
      <c r="BX2" s="167">
        <v>0</v>
      </c>
      <c r="BY2" s="167">
        <v>0</v>
      </c>
      <c r="BZ2" s="167">
        <v>0</v>
      </c>
      <c r="CA2" s="167">
        <v>0</v>
      </c>
      <c r="CB2" s="167">
        <v>0</v>
      </c>
      <c r="CC2" s="167">
        <v>0</v>
      </c>
      <c r="CD2" s="167">
        <v>3600560</v>
      </c>
      <c r="CE2" s="167">
        <v>0</v>
      </c>
      <c r="CF2" s="167">
        <v>0</v>
      </c>
      <c r="CG2" s="167">
        <v>0</v>
      </c>
      <c r="CH2" s="167">
        <v>3600560</v>
      </c>
      <c r="CJ2" s="174" t="b">
        <v>0</v>
      </c>
    </row>
    <row r="3" spans="1:88" ht="13.8" x14ac:dyDescent="0.25">
      <c r="A3" s="164" t="s">
        <v>133</v>
      </c>
      <c r="B3" s="164" t="s">
        <v>133</v>
      </c>
      <c r="C3" s="152">
        <v>45838</v>
      </c>
      <c r="D3" s="170">
        <v>0</v>
      </c>
      <c r="E3" s="167">
        <v>3920114</v>
      </c>
      <c r="F3" s="167">
        <v>215571</v>
      </c>
      <c r="G3" s="167">
        <v>0</v>
      </c>
      <c r="H3" s="167">
        <v>0</v>
      </c>
      <c r="I3" s="167">
        <v>0</v>
      </c>
      <c r="J3" s="167">
        <v>0</v>
      </c>
      <c r="K3" s="167">
        <v>0</v>
      </c>
      <c r="L3" s="167">
        <v>0</v>
      </c>
      <c r="M3" s="167">
        <v>0</v>
      </c>
      <c r="N3" s="167">
        <v>0</v>
      </c>
      <c r="O3" s="167">
        <v>0</v>
      </c>
      <c r="P3" s="167">
        <v>0</v>
      </c>
      <c r="Q3" s="167">
        <v>0</v>
      </c>
      <c r="R3" s="167">
        <v>0</v>
      </c>
      <c r="S3" s="167">
        <v>0</v>
      </c>
      <c r="T3" s="167">
        <v>0</v>
      </c>
      <c r="U3" s="167">
        <v>0</v>
      </c>
      <c r="V3" s="167">
        <v>0</v>
      </c>
      <c r="W3" s="167">
        <v>0</v>
      </c>
      <c r="X3" s="167">
        <v>390748</v>
      </c>
      <c r="Y3" s="167">
        <v>0</v>
      </c>
      <c r="Z3" s="167">
        <v>0</v>
      </c>
      <c r="AA3" s="167">
        <v>0</v>
      </c>
      <c r="AB3" s="167">
        <v>0</v>
      </c>
      <c r="AC3" s="167">
        <v>0</v>
      </c>
      <c r="AD3" s="167">
        <v>60221</v>
      </c>
      <c r="AE3" s="167">
        <v>0</v>
      </c>
      <c r="AF3" s="167">
        <v>0</v>
      </c>
      <c r="AG3" s="167">
        <v>0</v>
      </c>
      <c r="AH3" s="167">
        <v>16595</v>
      </c>
      <c r="AI3" s="167">
        <v>15685</v>
      </c>
      <c r="AJ3" s="167">
        <v>0</v>
      </c>
      <c r="AK3" s="167">
        <v>529447</v>
      </c>
      <c r="AL3" s="167">
        <v>0</v>
      </c>
      <c r="AM3" s="167">
        <v>0</v>
      </c>
      <c r="AN3" s="167">
        <v>22234252</v>
      </c>
      <c r="AO3" s="167">
        <v>27382633</v>
      </c>
      <c r="AP3" s="167">
        <v>1326978</v>
      </c>
      <c r="AQ3" s="167">
        <v>0</v>
      </c>
      <c r="AR3" s="167">
        <v>1326978</v>
      </c>
      <c r="AS3" s="167">
        <v>26055655</v>
      </c>
      <c r="AT3" s="167">
        <v>3920114</v>
      </c>
      <c r="AU3" s="167">
        <v>215571</v>
      </c>
      <c r="AV3" s="167">
        <v>0</v>
      </c>
      <c r="AW3" s="167">
        <v>0</v>
      </c>
      <c r="AX3" s="167">
        <v>0</v>
      </c>
      <c r="AY3" s="167">
        <v>0</v>
      </c>
      <c r="AZ3" s="167">
        <v>0</v>
      </c>
      <c r="BA3" s="167">
        <v>0</v>
      </c>
      <c r="BB3" s="167">
        <v>0</v>
      </c>
      <c r="BC3" s="167">
        <v>0</v>
      </c>
      <c r="BD3" s="167">
        <v>0</v>
      </c>
      <c r="BE3" s="167">
        <v>0</v>
      </c>
      <c r="BF3" s="167">
        <v>0</v>
      </c>
      <c r="BG3" s="167">
        <v>0</v>
      </c>
      <c r="BH3" s="167">
        <v>0</v>
      </c>
      <c r="BI3" s="167">
        <v>0</v>
      </c>
      <c r="BJ3" s="167">
        <v>0</v>
      </c>
      <c r="BK3" s="167">
        <v>0</v>
      </c>
      <c r="BL3" s="167">
        <v>0</v>
      </c>
      <c r="BM3" s="167">
        <v>0</v>
      </c>
      <c r="BN3" s="167">
        <v>0</v>
      </c>
      <c r="BO3" s="167">
        <v>0</v>
      </c>
      <c r="BP3" s="167">
        <v>0</v>
      </c>
      <c r="BQ3" s="167">
        <v>0</v>
      </c>
      <c r="BR3" s="167">
        <v>0</v>
      </c>
      <c r="BS3" s="167">
        <v>0</v>
      </c>
      <c r="BT3" s="167">
        <v>0</v>
      </c>
      <c r="BU3" s="167">
        <v>0</v>
      </c>
      <c r="BV3" s="167">
        <v>0</v>
      </c>
      <c r="BW3" s="167">
        <v>16595</v>
      </c>
      <c r="BX3" s="167">
        <v>0</v>
      </c>
      <c r="BY3" s="167">
        <v>0</v>
      </c>
      <c r="BZ3" s="167">
        <v>0</v>
      </c>
      <c r="CA3" s="167">
        <v>0</v>
      </c>
      <c r="CB3" s="167">
        <v>0</v>
      </c>
      <c r="CC3" s="167">
        <v>0</v>
      </c>
      <c r="CD3" s="167">
        <v>4152280</v>
      </c>
      <c r="CE3" s="167">
        <v>0</v>
      </c>
      <c r="CF3" s="167">
        <v>0</v>
      </c>
      <c r="CG3" s="167">
        <v>0</v>
      </c>
      <c r="CH3" s="167">
        <v>4152280</v>
      </c>
      <c r="CJ3" s="174" t="b">
        <v>0</v>
      </c>
    </row>
    <row r="4" spans="1:88" ht="13.8" x14ac:dyDescent="0.25">
      <c r="A4" s="164" t="s">
        <v>134</v>
      </c>
      <c r="B4" s="164" t="s">
        <v>133</v>
      </c>
      <c r="C4" s="152">
        <v>45838</v>
      </c>
      <c r="D4" s="170">
        <v>0</v>
      </c>
      <c r="E4" s="167">
        <v>1268806</v>
      </c>
      <c r="F4" s="167">
        <v>0</v>
      </c>
      <c r="G4" s="167">
        <v>0</v>
      </c>
      <c r="H4" s="167">
        <v>0</v>
      </c>
      <c r="I4" s="167">
        <v>0</v>
      </c>
      <c r="J4" s="167">
        <v>0</v>
      </c>
      <c r="K4" s="167">
        <v>0</v>
      </c>
      <c r="L4" s="167">
        <v>0</v>
      </c>
      <c r="M4" s="167">
        <v>0</v>
      </c>
      <c r="N4" s="167">
        <v>0</v>
      </c>
      <c r="O4" s="167">
        <v>0</v>
      </c>
      <c r="P4" s="167">
        <v>0</v>
      </c>
      <c r="Q4" s="167">
        <v>0</v>
      </c>
      <c r="R4" s="167">
        <v>0</v>
      </c>
      <c r="S4" s="167">
        <v>0</v>
      </c>
      <c r="T4" s="167">
        <v>0</v>
      </c>
      <c r="U4" s="167">
        <v>0</v>
      </c>
      <c r="V4" s="167">
        <v>0</v>
      </c>
      <c r="W4" s="167">
        <v>0</v>
      </c>
      <c r="X4" s="167">
        <v>390748</v>
      </c>
      <c r="Y4" s="167">
        <v>0</v>
      </c>
      <c r="Z4" s="167">
        <v>0</v>
      </c>
      <c r="AA4" s="167">
        <v>0</v>
      </c>
      <c r="AB4" s="167">
        <v>0</v>
      </c>
      <c r="AC4" s="167">
        <v>0</v>
      </c>
      <c r="AD4" s="167">
        <v>60221</v>
      </c>
      <c r="AE4" s="167">
        <v>0</v>
      </c>
      <c r="AF4" s="167">
        <v>0</v>
      </c>
      <c r="AG4" s="167">
        <v>0</v>
      </c>
      <c r="AH4" s="167">
        <v>16595</v>
      </c>
      <c r="AI4" s="167">
        <v>15685</v>
      </c>
      <c r="AJ4" s="167">
        <v>0</v>
      </c>
      <c r="AK4" s="167">
        <v>529447</v>
      </c>
      <c r="AL4" s="167">
        <v>0</v>
      </c>
      <c r="AM4" s="167">
        <v>0</v>
      </c>
      <c r="AN4" s="167">
        <v>25101131</v>
      </c>
      <c r="AO4" s="167">
        <v>27382633</v>
      </c>
      <c r="AP4" s="167">
        <v>1326978</v>
      </c>
      <c r="AQ4" s="167">
        <v>0</v>
      </c>
      <c r="AR4" s="167">
        <v>1326978</v>
      </c>
      <c r="AS4" s="167">
        <v>26055655</v>
      </c>
      <c r="AT4" s="167">
        <v>1268806</v>
      </c>
      <c r="AU4" s="167">
        <v>0</v>
      </c>
      <c r="AV4" s="167">
        <v>0</v>
      </c>
      <c r="AW4" s="167">
        <v>0</v>
      </c>
      <c r="AX4" s="167">
        <v>0</v>
      </c>
      <c r="AY4" s="167">
        <v>0</v>
      </c>
      <c r="AZ4" s="167">
        <v>0</v>
      </c>
      <c r="BA4" s="167">
        <v>0</v>
      </c>
      <c r="BB4" s="167">
        <v>0</v>
      </c>
      <c r="BC4" s="167">
        <v>0</v>
      </c>
      <c r="BD4" s="167">
        <v>0</v>
      </c>
      <c r="BE4" s="167">
        <v>0</v>
      </c>
      <c r="BF4" s="167">
        <v>0</v>
      </c>
      <c r="BG4" s="167">
        <v>0</v>
      </c>
      <c r="BH4" s="167">
        <v>0</v>
      </c>
      <c r="BI4" s="167">
        <v>0</v>
      </c>
      <c r="BJ4" s="167">
        <v>0</v>
      </c>
      <c r="BK4" s="167">
        <v>0</v>
      </c>
      <c r="BL4" s="167">
        <v>0</v>
      </c>
      <c r="BM4" s="167">
        <v>0</v>
      </c>
      <c r="BN4" s="167">
        <v>0</v>
      </c>
      <c r="BO4" s="167">
        <v>0</v>
      </c>
      <c r="BP4" s="167">
        <v>0</v>
      </c>
      <c r="BQ4" s="167">
        <v>0</v>
      </c>
      <c r="BR4" s="167">
        <v>0</v>
      </c>
      <c r="BS4" s="167">
        <v>0</v>
      </c>
      <c r="BT4" s="167">
        <v>0</v>
      </c>
      <c r="BU4" s="167">
        <v>0</v>
      </c>
      <c r="BV4" s="167">
        <v>0</v>
      </c>
      <c r="BW4" s="167">
        <v>0</v>
      </c>
      <c r="BX4" s="167">
        <v>0</v>
      </c>
      <c r="BY4" s="167">
        <v>0</v>
      </c>
      <c r="BZ4" s="167">
        <v>0</v>
      </c>
      <c r="CA4" s="167">
        <v>0</v>
      </c>
      <c r="CB4" s="167">
        <v>0</v>
      </c>
      <c r="CC4" s="167">
        <v>0</v>
      </c>
      <c r="CD4" s="167">
        <v>1268806</v>
      </c>
      <c r="CE4" s="167">
        <v>0</v>
      </c>
      <c r="CF4" s="167">
        <v>0</v>
      </c>
      <c r="CG4" s="167">
        <v>0</v>
      </c>
      <c r="CH4" s="167">
        <v>1268806</v>
      </c>
      <c r="CJ4" s="174" t="b">
        <v>0</v>
      </c>
    </row>
    <row r="5" spans="1:88" ht="13.8" x14ac:dyDescent="0.25">
      <c r="A5" s="164" t="s">
        <v>135</v>
      </c>
      <c r="B5" s="164" t="s">
        <v>136</v>
      </c>
      <c r="C5" s="152">
        <v>45838</v>
      </c>
      <c r="D5" s="170">
        <v>0</v>
      </c>
      <c r="E5" s="167">
        <v>13874595</v>
      </c>
      <c r="F5" s="167">
        <v>128366</v>
      </c>
      <c r="G5" s="167">
        <v>476452</v>
      </c>
      <c r="H5" s="167">
        <v>0</v>
      </c>
      <c r="I5" s="167">
        <v>0</v>
      </c>
      <c r="J5" s="167">
        <v>0</v>
      </c>
      <c r="K5" s="167">
        <v>0</v>
      </c>
      <c r="L5" s="167">
        <v>0</v>
      </c>
      <c r="M5" s="167">
        <v>0</v>
      </c>
      <c r="N5" s="167">
        <v>0</v>
      </c>
      <c r="O5" s="167">
        <v>0</v>
      </c>
      <c r="P5" s="167">
        <v>0</v>
      </c>
      <c r="Q5" s="167">
        <v>0</v>
      </c>
      <c r="R5" s="167">
        <v>0</v>
      </c>
      <c r="S5" s="167">
        <v>0</v>
      </c>
      <c r="T5" s="167">
        <v>0</v>
      </c>
      <c r="U5" s="167">
        <v>0</v>
      </c>
      <c r="V5" s="167">
        <v>0</v>
      </c>
      <c r="W5" s="167">
        <v>0</v>
      </c>
      <c r="X5" s="167">
        <v>0</v>
      </c>
      <c r="Y5" s="167">
        <v>0</v>
      </c>
      <c r="Z5" s="167">
        <v>0</v>
      </c>
      <c r="AA5" s="167">
        <v>0</v>
      </c>
      <c r="AB5" s="167">
        <v>0</v>
      </c>
      <c r="AC5" s="167">
        <v>0</v>
      </c>
      <c r="AD5" s="167">
        <v>0</v>
      </c>
      <c r="AE5" s="167">
        <v>0</v>
      </c>
      <c r="AF5" s="167">
        <v>0</v>
      </c>
      <c r="AG5" s="167">
        <v>0</v>
      </c>
      <c r="AH5" s="167">
        <v>0</v>
      </c>
      <c r="AI5" s="167">
        <v>0</v>
      </c>
      <c r="AJ5" s="167">
        <v>309193</v>
      </c>
      <c r="AK5" s="167">
        <v>0</v>
      </c>
      <c r="AL5" s="167">
        <v>0</v>
      </c>
      <c r="AM5" s="167">
        <v>0</v>
      </c>
      <c r="AN5" s="167">
        <v>4072</v>
      </c>
      <c r="AO5" s="167">
        <v>14792678</v>
      </c>
      <c r="AP5" s="167">
        <v>4684962</v>
      </c>
      <c r="AQ5" s="167">
        <v>0</v>
      </c>
      <c r="AR5" s="167">
        <v>4684962</v>
      </c>
      <c r="AS5" s="167">
        <v>10107716</v>
      </c>
      <c r="AT5" s="167">
        <v>11961156</v>
      </c>
      <c r="AU5" s="167">
        <v>97813</v>
      </c>
      <c r="AV5" s="167">
        <v>462566</v>
      </c>
      <c r="AW5" s="167">
        <v>0</v>
      </c>
      <c r="AX5" s="167">
        <v>0</v>
      </c>
      <c r="AY5" s="167">
        <v>0</v>
      </c>
      <c r="AZ5" s="167">
        <v>0</v>
      </c>
      <c r="BA5" s="167">
        <v>0</v>
      </c>
      <c r="BB5" s="167">
        <v>0</v>
      </c>
      <c r="BC5" s="167">
        <v>0</v>
      </c>
      <c r="BD5" s="167">
        <v>0</v>
      </c>
      <c r="BE5" s="167">
        <v>0</v>
      </c>
      <c r="BF5" s="167">
        <v>0</v>
      </c>
      <c r="BG5" s="167">
        <v>0</v>
      </c>
      <c r="BH5" s="167">
        <v>0</v>
      </c>
      <c r="BI5" s="167">
        <v>0</v>
      </c>
      <c r="BJ5" s="167">
        <v>0</v>
      </c>
      <c r="BK5" s="167">
        <v>0</v>
      </c>
      <c r="BL5" s="167">
        <v>0</v>
      </c>
      <c r="BM5" s="167">
        <v>0</v>
      </c>
      <c r="BN5" s="167">
        <v>0</v>
      </c>
      <c r="BO5" s="167">
        <v>0</v>
      </c>
      <c r="BP5" s="167">
        <v>0</v>
      </c>
      <c r="BQ5" s="167">
        <v>0</v>
      </c>
      <c r="BR5" s="167">
        <v>0</v>
      </c>
      <c r="BS5" s="167">
        <v>0</v>
      </c>
      <c r="BT5" s="167">
        <v>0</v>
      </c>
      <c r="BU5" s="167">
        <v>0</v>
      </c>
      <c r="BV5" s="167">
        <v>0</v>
      </c>
      <c r="BW5" s="167">
        <v>0</v>
      </c>
      <c r="BX5" s="167">
        <v>0</v>
      </c>
      <c r="BY5" s="167">
        <v>291630</v>
      </c>
      <c r="BZ5" s="167">
        <v>0</v>
      </c>
      <c r="CA5" s="167">
        <v>0</v>
      </c>
      <c r="CB5" s="167">
        <v>0</v>
      </c>
      <c r="CC5" s="167">
        <v>4072</v>
      </c>
      <c r="CD5" s="167">
        <v>12817237</v>
      </c>
      <c r="CE5" s="167">
        <v>4258154</v>
      </c>
      <c r="CF5" s="167">
        <v>0</v>
      </c>
      <c r="CG5" s="167">
        <v>4258154</v>
      </c>
      <c r="CH5" s="167">
        <v>8559083</v>
      </c>
      <c r="CJ5" s="174" t="b">
        <v>0</v>
      </c>
    </row>
    <row r="6" spans="1:88" ht="13.8" x14ac:dyDescent="0.25">
      <c r="A6" s="164" t="s">
        <v>137</v>
      </c>
      <c r="B6" s="164" t="s">
        <v>138</v>
      </c>
      <c r="C6" s="152">
        <v>45838</v>
      </c>
      <c r="D6" s="170">
        <v>0</v>
      </c>
      <c r="E6" s="167">
        <v>17731768</v>
      </c>
      <c r="F6" s="167">
        <v>943827</v>
      </c>
      <c r="G6" s="167">
        <v>798439</v>
      </c>
      <c r="H6" s="167">
        <v>0</v>
      </c>
      <c r="I6" s="167">
        <v>0</v>
      </c>
      <c r="J6" s="167">
        <v>0</v>
      </c>
      <c r="K6" s="167">
        <v>0</v>
      </c>
      <c r="L6" s="167">
        <v>0</v>
      </c>
      <c r="M6" s="167">
        <v>0</v>
      </c>
      <c r="N6" s="167">
        <v>0</v>
      </c>
      <c r="O6" s="167">
        <v>0</v>
      </c>
      <c r="P6" s="167">
        <v>0</v>
      </c>
      <c r="Q6" s="167">
        <v>0</v>
      </c>
      <c r="R6" s="167">
        <v>0</v>
      </c>
      <c r="S6" s="167">
        <v>0</v>
      </c>
      <c r="T6" s="167">
        <v>0</v>
      </c>
      <c r="U6" s="167">
        <v>0</v>
      </c>
      <c r="V6" s="167">
        <v>1593</v>
      </c>
      <c r="W6" s="167">
        <v>0</v>
      </c>
      <c r="X6" s="167">
        <v>140770</v>
      </c>
      <c r="Y6" s="167">
        <v>0</v>
      </c>
      <c r="Z6" s="167">
        <v>0</v>
      </c>
      <c r="AA6" s="167">
        <v>0</v>
      </c>
      <c r="AB6" s="167">
        <v>0</v>
      </c>
      <c r="AC6" s="167">
        <v>0</v>
      </c>
      <c r="AD6" s="167">
        <v>1135</v>
      </c>
      <c r="AE6" s="167">
        <v>0</v>
      </c>
      <c r="AF6" s="167">
        <v>0</v>
      </c>
      <c r="AG6" s="167">
        <v>0</v>
      </c>
      <c r="AH6" s="167">
        <v>0</v>
      </c>
      <c r="AI6" s="167">
        <v>0</v>
      </c>
      <c r="AJ6" s="167">
        <v>816708</v>
      </c>
      <c r="AK6" s="167">
        <v>294932</v>
      </c>
      <c r="AL6" s="167">
        <v>7252</v>
      </c>
      <c r="AM6" s="167">
        <v>0</v>
      </c>
      <c r="AN6" s="167">
        <v>86366</v>
      </c>
      <c r="AO6" s="167">
        <v>20822790</v>
      </c>
      <c r="AP6" s="167">
        <v>0</v>
      </c>
      <c r="AQ6" s="167">
        <v>0</v>
      </c>
      <c r="AR6" s="167">
        <v>0</v>
      </c>
      <c r="AS6" s="167">
        <v>20822790</v>
      </c>
      <c r="AT6" s="167">
        <v>226767</v>
      </c>
      <c r="AU6" s="167">
        <v>943827</v>
      </c>
      <c r="AV6" s="167">
        <v>798439</v>
      </c>
      <c r="AW6" s="167">
        <v>0</v>
      </c>
      <c r="AX6" s="167">
        <v>0</v>
      </c>
      <c r="AY6" s="167">
        <v>0</v>
      </c>
      <c r="AZ6" s="167">
        <v>0</v>
      </c>
      <c r="BA6" s="167">
        <v>0</v>
      </c>
      <c r="BB6" s="167">
        <v>0</v>
      </c>
      <c r="BC6" s="167">
        <v>0</v>
      </c>
      <c r="BD6" s="167">
        <v>0</v>
      </c>
      <c r="BE6" s="167">
        <v>0</v>
      </c>
      <c r="BF6" s="167">
        <v>0</v>
      </c>
      <c r="BG6" s="167">
        <v>0</v>
      </c>
      <c r="BH6" s="167">
        <v>0</v>
      </c>
      <c r="BI6" s="167">
        <v>0</v>
      </c>
      <c r="BJ6" s="167">
        <v>0</v>
      </c>
      <c r="BK6" s="167">
        <v>1593</v>
      </c>
      <c r="BL6" s="167">
        <v>0</v>
      </c>
      <c r="BM6" s="167">
        <v>71879</v>
      </c>
      <c r="BN6" s="167">
        <v>0</v>
      </c>
      <c r="BO6" s="167">
        <v>0</v>
      </c>
      <c r="BP6" s="167">
        <v>0</v>
      </c>
      <c r="BQ6" s="167">
        <v>0</v>
      </c>
      <c r="BR6" s="167">
        <v>0</v>
      </c>
      <c r="BS6" s="167">
        <v>1135</v>
      </c>
      <c r="BT6" s="167">
        <v>0</v>
      </c>
      <c r="BU6" s="167">
        <v>0</v>
      </c>
      <c r="BV6" s="167">
        <v>0</v>
      </c>
      <c r="BW6" s="167">
        <v>0</v>
      </c>
      <c r="BX6" s="167">
        <v>0</v>
      </c>
      <c r="BY6" s="167">
        <v>0</v>
      </c>
      <c r="BZ6" s="167">
        <v>0</v>
      </c>
      <c r="CA6" s="167">
        <v>0</v>
      </c>
      <c r="CB6" s="167">
        <v>0</v>
      </c>
      <c r="CC6" s="167">
        <v>13705</v>
      </c>
      <c r="CD6" s="167">
        <v>2057345</v>
      </c>
      <c r="CE6" s="167">
        <v>0</v>
      </c>
      <c r="CF6" s="167">
        <v>0</v>
      </c>
      <c r="CG6" s="167">
        <v>0</v>
      </c>
      <c r="CH6" s="167">
        <v>2057345</v>
      </c>
      <c r="CJ6" s="174" t="b">
        <v>0</v>
      </c>
    </row>
    <row r="7" spans="1:88" ht="13.8" x14ac:dyDescent="0.25">
      <c r="A7" s="164" t="s">
        <v>139</v>
      </c>
      <c r="B7" s="164" t="s">
        <v>138</v>
      </c>
      <c r="C7" s="152">
        <v>45838</v>
      </c>
      <c r="D7" s="170">
        <v>0</v>
      </c>
      <c r="E7" s="167">
        <v>17731768</v>
      </c>
      <c r="F7" s="167">
        <v>943827</v>
      </c>
      <c r="G7" s="167">
        <v>798439</v>
      </c>
      <c r="H7" s="167">
        <v>0</v>
      </c>
      <c r="I7" s="167">
        <v>0</v>
      </c>
      <c r="J7" s="167">
        <v>0</v>
      </c>
      <c r="K7" s="167">
        <v>0</v>
      </c>
      <c r="L7" s="167">
        <v>0</v>
      </c>
      <c r="M7" s="167">
        <v>0</v>
      </c>
      <c r="N7" s="167">
        <v>0</v>
      </c>
      <c r="O7" s="167">
        <v>0</v>
      </c>
      <c r="P7" s="167">
        <v>0</v>
      </c>
      <c r="Q7" s="167">
        <v>0</v>
      </c>
      <c r="R7" s="167">
        <v>0</v>
      </c>
      <c r="S7" s="167">
        <v>0</v>
      </c>
      <c r="T7" s="167">
        <v>0</v>
      </c>
      <c r="U7" s="167">
        <v>0</v>
      </c>
      <c r="V7" s="167">
        <v>1593</v>
      </c>
      <c r="W7" s="167">
        <v>0</v>
      </c>
      <c r="X7" s="167">
        <v>140770</v>
      </c>
      <c r="Y7" s="167">
        <v>0</v>
      </c>
      <c r="Z7" s="167">
        <v>0</v>
      </c>
      <c r="AA7" s="167">
        <v>0</v>
      </c>
      <c r="AB7" s="167">
        <v>0</v>
      </c>
      <c r="AC7" s="167">
        <v>0</v>
      </c>
      <c r="AD7" s="167">
        <v>1135</v>
      </c>
      <c r="AE7" s="167">
        <v>0</v>
      </c>
      <c r="AF7" s="167">
        <v>0</v>
      </c>
      <c r="AG7" s="167">
        <v>0</v>
      </c>
      <c r="AH7" s="167">
        <v>0</v>
      </c>
      <c r="AI7" s="167">
        <v>0</v>
      </c>
      <c r="AJ7" s="167">
        <v>816708</v>
      </c>
      <c r="AK7" s="167">
        <v>294932</v>
      </c>
      <c r="AL7" s="167">
        <v>7252</v>
      </c>
      <c r="AM7" s="167">
        <v>0</v>
      </c>
      <c r="AN7" s="167">
        <v>86366</v>
      </c>
      <c r="AO7" s="167">
        <v>20822790</v>
      </c>
      <c r="AP7" s="167">
        <v>0</v>
      </c>
      <c r="AQ7" s="167">
        <v>0</v>
      </c>
      <c r="AR7" s="167">
        <v>0</v>
      </c>
      <c r="AS7" s="167">
        <v>20822790</v>
      </c>
      <c r="AT7" s="167">
        <v>5472393</v>
      </c>
      <c r="AU7" s="167">
        <v>943827</v>
      </c>
      <c r="AV7" s="167">
        <v>798439</v>
      </c>
      <c r="AW7" s="167">
        <v>0</v>
      </c>
      <c r="AX7" s="167">
        <v>0</v>
      </c>
      <c r="AY7" s="167">
        <v>0</v>
      </c>
      <c r="AZ7" s="167">
        <v>0</v>
      </c>
      <c r="BA7" s="167">
        <v>0</v>
      </c>
      <c r="BB7" s="167">
        <v>0</v>
      </c>
      <c r="BC7" s="167">
        <v>0</v>
      </c>
      <c r="BD7" s="167">
        <v>0</v>
      </c>
      <c r="BE7" s="167">
        <v>0</v>
      </c>
      <c r="BF7" s="167">
        <v>0</v>
      </c>
      <c r="BG7" s="167">
        <v>0</v>
      </c>
      <c r="BH7" s="167">
        <v>0</v>
      </c>
      <c r="BI7" s="167">
        <v>0</v>
      </c>
      <c r="BJ7" s="167">
        <v>0</v>
      </c>
      <c r="BK7" s="167">
        <v>1593</v>
      </c>
      <c r="BL7" s="167">
        <v>0</v>
      </c>
      <c r="BM7" s="167">
        <v>71879</v>
      </c>
      <c r="BN7" s="167">
        <v>0</v>
      </c>
      <c r="BO7" s="167">
        <v>0</v>
      </c>
      <c r="BP7" s="167">
        <v>0</v>
      </c>
      <c r="BQ7" s="167">
        <v>0</v>
      </c>
      <c r="BR7" s="167">
        <v>0</v>
      </c>
      <c r="BS7" s="167">
        <v>1135</v>
      </c>
      <c r="BT7" s="167">
        <v>0</v>
      </c>
      <c r="BU7" s="167">
        <v>0</v>
      </c>
      <c r="BV7" s="167">
        <v>0</v>
      </c>
      <c r="BW7" s="167">
        <v>0</v>
      </c>
      <c r="BX7" s="167">
        <v>0</v>
      </c>
      <c r="BY7" s="167">
        <v>0</v>
      </c>
      <c r="BZ7" s="167">
        <v>0</v>
      </c>
      <c r="CA7" s="167">
        <v>0</v>
      </c>
      <c r="CB7" s="167">
        <v>0</v>
      </c>
      <c r="CC7" s="167">
        <v>13705</v>
      </c>
      <c r="CD7" s="167">
        <v>7302971</v>
      </c>
      <c r="CE7" s="167">
        <v>0</v>
      </c>
      <c r="CF7" s="167">
        <v>0</v>
      </c>
      <c r="CG7" s="167">
        <v>0</v>
      </c>
      <c r="CH7" s="167">
        <v>7302971</v>
      </c>
      <c r="CJ7" s="174" t="b">
        <v>0</v>
      </c>
    </row>
    <row r="8" spans="1:88" ht="13.8" x14ac:dyDescent="0.25">
      <c r="A8" s="164" t="s">
        <v>140</v>
      </c>
      <c r="B8" s="164" t="s">
        <v>138</v>
      </c>
      <c r="C8" s="152">
        <v>45838</v>
      </c>
      <c r="D8" s="170">
        <v>0</v>
      </c>
      <c r="E8" s="167">
        <v>17731768</v>
      </c>
      <c r="F8" s="167">
        <v>943827</v>
      </c>
      <c r="G8" s="167">
        <v>798439</v>
      </c>
      <c r="H8" s="167">
        <v>0</v>
      </c>
      <c r="I8" s="167">
        <v>0</v>
      </c>
      <c r="J8" s="167">
        <v>0</v>
      </c>
      <c r="K8" s="167">
        <v>0</v>
      </c>
      <c r="L8" s="167">
        <v>0</v>
      </c>
      <c r="M8" s="167">
        <v>0</v>
      </c>
      <c r="N8" s="167">
        <v>0</v>
      </c>
      <c r="O8" s="167">
        <v>0</v>
      </c>
      <c r="P8" s="167">
        <v>0</v>
      </c>
      <c r="Q8" s="167">
        <v>0</v>
      </c>
      <c r="R8" s="167">
        <v>0</v>
      </c>
      <c r="S8" s="167">
        <v>0</v>
      </c>
      <c r="T8" s="167">
        <v>0</v>
      </c>
      <c r="U8" s="167">
        <v>0</v>
      </c>
      <c r="V8" s="167">
        <v>1593</v>
      </c>
      <c r="W8" s="167">
        <v>0</v>
      </c>
      <c r="X8" s="167">
        <v>140770</v>
      </c>
      <c r="Y8" s="167">
        <v>0</v>
      </c>
      <c r="Z8" s="167">
        <v>0</v>
      </c>
      <c r="AA8" s="167">
        <v>0</v>
      </c>
      <c r="AB8" s="167">
        <v>0</v>
      </c>
      <c r="AC8" s="167">
        <v>0</v>
      </c>
      <c r="AD8" s="167">
        <v>1135</v>
      </c>
      <c r="AE8" s="167">
        <v>0</v>
      </c>
      <c r="AF8" s="167">
        <v>0</v>
      </c>
      <c r="AG8" s="167">
        <v>0</v>
      </c>
      <c r="AH8" s="167">
        <v>0</v>
      </c>
      <c r="AI8" s="167">
        <v>0</v>
      </c>
      <c r="AJ8" s="167">
        <v>816708</v>
      </c>
      <c r="AK8" s="167">
        <v>294932</v>
      </c>
      <c r="AL8" s="167">
        <v>7252</v>
      </c>
      <c r="AM8" s="167">
        <v>0</v>
      </c>
      <c r="AN8" s="167">
        <v>86366</v>
      </c>
      <c r="AO8" s="167">
        <v>20822790</v>
      </c>
      <c r="AP8" s="167">
        <v>0</v>
      </c>
      <c r="AQ8" s="167">
        <v>0</v>
      </c>
      <c r="AR8" s="167">
        <v>0</v>
      </c>
      <c r="AS8" s="167">
        <v>20822790</v>
      </c>
      <c r="AT8" s="167">
        <v>-719865</v>
      </c>
      <c r="AU8" s="167">
        <v>943827</v>
      </c>
      <c r="AV8" s="167">
        <v>798439</v>
      </c>
      <c r="AW8" s="167">
        <v>0</v>
      </c>
      <c r="AX8" s="167">
        <v>0</v>
      </c>
      <c r="AY8" s="167">
        <v>0</v>
      </c>
      <c r="AZ8" s="167">
        <v>0</v>
      </c>
      <c r="BA8" s="167">
        <v>0</v>
      </c>
      <c r="BB8" s="167">
        <v>0</v>
      </c>
      <c r="BC8" s="167">
        <v>0</v>
      </c>
      <c r="BD8" s="167">
        <v>0</v>
      </c>
      <c r="BE8" s="167">
        <v>0</v>
      </c>
      <c r="BF8" s="167">
        <v>0</v>
      </c>
      <c r="BG8" s="167">
        <v>0</v>
      </c>
      <c r="BH8" s="167">
        <v>0</v>
      </c>
      <c r="BI8" s="167">
        <v>0</v>
      </c>
      <c r="BJ8" s="167">
        <v>0</v>
      </c>
      <c r="BK8" s="167">
        <v>1593</v>
      </c>
      <c r="BL8" s="167">
        <v>0</v>
      </c>
      <c r="BM8" s="167">
        <v>71879</v>
      </c>
      <c r="BN8" s="167">
        <v>0</v>
      </c>
      <c r="BO8" s="167">
        <v>0</v>
      </c>
      <c r="BP8" s="167">
        <v>0</v>
      </c>
      <c r="BQ8" s="167">
        <v>0</v>
      </c>
      <c r="BR8" s="167">
        <v>0</v>
      </c>
      <c r="BS8" s="167">
        <v>1135</v>
      </c>
      <c r="BT8" s="167">
        <v>0</v>
      </c>
      <c r="BU8" s="167">
        <v>0</v>
      </c>
      <c r="BV8" s="167">
        <v>0</v>
      </c>
      <c r="BW8" s="167">
        <v>0</v>
      </c>
      <c r="BX8" s="167">
        <v>0</v>
      </c>
      <c r="BY8" s="167">
        <v>0</v>
      </c>
      <c r="BZ8" s="167">
        <v>0</v>
      </c>
      <c r="CA8" s="167">
        <v>0</v>
      </c>
      <c r="CB8" s="167">
        <v>0</v>
      </c>
      <c r="CC8" s="167">
        <v>13705</v>
      </c>
      <c r="CD8" s="167">
        <v>1110713</v>
      </c>
      <c r="CE8" s="167">
        <v>0</v>
      </c>
      <c r="CF8" s="167">
        <v>0</v>
      </c>
      <c r="CG8" s="167">
        <v>0</v>
      </c>
      <c r="CH8" s="167">
        <v>1110713</v>
      </c>
      <c r="CJ8" s="174" t="b">
        <v>0</v>
      </c>
    </row>
    <row r="9" spans="1:88" ht="13.8" x14ac:dyDescent="0.25">
      <c r="A9" s="164" t="s">
        <v>141</v>
      </c>
      <c r="B9" s="164" t="s">
        <v>138</v>
      </c>
      <c r="C9" s="152">
        <v>45838</v>
      </c>
      <c r="D9" s="170">
        <v>0</v>
      </c>
      <c r="E9" s="167">
        <v>17731768</v>
      </c>
      <c r="F9" s="167">
        <v>943827</v>
      </c>
      <c r="G9" s="167">
        <v>798439</v>
      </c>
      <c r="H9" s="167">
        <v>0</v>
      </c>
      <c r="I9" s="167">
        <v>0</v>
      </c>
      <c r="J9" s="167">
        <v>0</v>
      </c>
      <c r="K9" s="167">
        <v>0</v>
      </c>
      <c r="L9" s="167">
        <v>0</v>
      </c>
      <c r="M9" s="167">
        <v>0</v>
      </c>
      <c r="N9" s="167">
        <v>0</v>
      </c>
      <c r="O9" s="167">
        <v>0</v>
      </c>
      <c r="P9" s="167">
        <v>0</v>
      </c>
      <c r="Q9" s="167">
        <v>0</v>
      </c>
      <c r="R9" s="167">
        <v>0</v>
      </c>
      <c r="S9" s="167">
        <v>0</v>
      </c>
      <c r="T9" s="167">
        <v>0</v>
      </c>
      <c r="U9" s="167">
        <v>0</v>
      </c>
      <c r="V9" s="167">
        <v>1593</v>
      </c>
      <c r="W9" s="167">
        <v>0</v>
      </c>
      <c r="X9" s="167">
        <v>140770</v>
      </c>
      <c r="Y9" s="167">
        <v>0</v>
      </c>
      <c r="Z9" s="167">
        <v>0</v>
      </c>
      <c r="AA9" s="167">
        <v>0</v>
      </c>
      <c r="AB9" s="167">
        <v>0</v>
      </c>
      <c r="AC9" s="167">
        <v>0</v>
      </c>
      <c r="AD9" s="167">
        <v>1135</v>
      </c>
      <c r="AE9" s="167">
        <v>0</v>
      </c>
      <c r="AF9" s="167">
        <v>0</v>
      </c>
      <c r="AG9" s="167">
        <v>0</v>
      </c>
      <c r="AH9" s="167">
        <v>0</v>
      </c>
      <c r="AI9" s="167">
        <v>0</v>
      </c>
      <c r="AJ9" s="167">
        <v>816708</v>
      </c>
      <c r="AK9" s="167">
        <v>294932</v>
      </c>
      <c r="AL9" s="167">
        <v>7252</v>
      </c>
      <c r="AM9" s="167">
        <v>0</v>
      </c>
      <c r="AN9" s="167">
        <v>86366</v>
      </c>
      <c r="AO9" s="167">
        <v>20822790</v>
      </c>
      <c r="AP9" s="167">
        <v>0</v>
      </c>
      <c r="AQ9" s="167">
        <v>0</v>
      </c>
      <c r="AR9" s="167">
        <v>0</v>
      </c>
      <c r="AS9" s="167">
        <v>20822790</v>
      </c>
      <c r="AT9" s="167">
        <v>-939741</v>
      </c>
      <c r="AU9" s="167">
        <v>943827</v>
      </c>
      <c r="AV9" s="167">
        <v>798439</v>
      </c>
      <c r="AW9" s="167">
        <v>0</v>
      </c>
      <c r="AX9" s="167">
        <v>0</v>
      </c>
      <c r="AY9" s="167">
        <v>0</v>
      </c>
      <c r="AZ9" s="167">
        <v>0</v>
      </c>
      <c r="BA9" s="167">
        <v>0</v>
      </c>
      <c r="BB9" s="167">
        <v>0</v>
      </c>
      <c r="BC9" s="167">
        <v>0</v>
      </c>
      <c r="BD9" s="167">
        <v>0</v>
      </c>
      <c r="BE9" s="167">
        <v>0</v>
      </c>
      <c r="BF9" s="167">
        <v>0</v>
      </c>
      <c r="BG9" s="167">
        <v>0</v>
      </c>
      <c r="BH9" s="167">
        <v>0</v>
      </c>
      <c r="BI9" s="167">
        <v>0</v>
      </c>
      <c r="BJ9" s="167">
        <v>0</v>
      </c>
      <c r="BK9" s="167">
        <v>1593</v>
      </c>
      <c r="BL9" s="167">
        <v>0</v>
      </c>
      <c r="BM9" s="167">
        <v>71879</v>
      </c>
      <c r="BN9" s="167">
        <v>0</v>
      </c>
      <c r="BO9" s="167">
        <v>0</v>
      </c>
      <c r="BP9" s="167">
        <v>0</v>
      </c>
      <c r="BQ9" s="167">
        <v>0</v>
      </c>
      <c r="BR9" s="167">
        <v>0</v>
      </c>
      <c r="BS9" s="167">
        <v>1135</v>
      </c>
      <c r="BT9" s="167">
        <v>0</v>
      </c>
      <c r="BU9" s="167">
        <v>0</v>
      </c>
      <c r="BV9" s="167">
        <v>0</v>
      </c>
      <c r="BW9" s="167">
        <v>0</v>
      </c>
      <c r="BX9" s="167">
        <v>0</v>
      </c>
      <c r="BY9" s="167">
        <v>0</v>
      </c>
      <c r="BZ9" s="167">
        <v>0</v>
      </c>
      <c r="CA9" s="167">
        <v>0</v>
      </c>
      <c r="CB9" s="167">
        <v>0</v>
      </c>
      <c r="CC9" s="167">
        <v>13705</v>
      </c>
      <c r="CD9" s="167">
        <v>890837</v>
      </c>
      <c r="CE9" s="167">
        <v>0</v>
      </c>
      <c r="CF9" s="167">
        <v>0</v>
      </c>
      <c r="CG9" s="167">
        <v>0</v>
      </c>
      <c r="CH9" s="167">
        <v>890837</v>
      </c>
      <c r="CJ9" s="174" t="b">
        <v>0</v>
      </c>
    </row>
    <row r="10" spans="1:88" ht="13.8" x14ac:dyDescent="0.25">
      <c r="A10" s="164" t="s">
        <v>142</v>
      </c>
      <c r="B10" s="164" t="s">
        <v>138</v>
      </c>
      <c r="C10" s="152">
        <v>45838</v>
      </c>
      <c r="D10" s="170">
        <v>0</v>
      </c>
      <c r="E10" s="167">
        <v>17731768</v>
      </c>
      <c r="F10" s="167">
        <v>943827</v>
      </c>
      <c r="G10" s="167">
        <v>798439</v>
      </c>
      <c r="H10" s="167">
        <v>0</v>
      </c>
      <c r="I10" s="167">
        <v>0</v>
      </c>
      <c r="J10" s="167">
        <v>0</v>
      </c>
      <c r="K10" s="167">
        <v>0</v>
      </c>
      <c r="L10" s="167">
        <v>0</v>
      </c>
      <c r="M10" s="167">
        <v>0</v>
      </c>
      <c r="N10" s="167">
        <v>0</v>
      </c>
      <c r="O10" s="167">
        <v>0</v>
      </c>
      <c r="P10" s="167">
        <v>0</v>
      </c>
      <c r="Q10" s="167">
        <v>0</v>
      </c>
      <c r="R10" s="167">
        <v>0</v>
      </c>
      <c r="S10" s="167">
        <v>0</v>
      </c>
      <c r="T10" s="167">
        <v>0</v>
      </c>
      <c r="U10" s="167">
        <v>0</v>
      </c>
      <c r="V10" s="167">
        <v>1593</v>
      </c>
      <c r="W10" s="167">
        <v>0</v>
      </c>
      <c r="X10" s="167">
        <v>140770</v>
      </c>
      <c r="Y10" s="167">
        <v>0</v>
      </c>
      <c r="Z10" s="167">
        <v>0</v>
      </c>
      <c r="AA10" s="167">
        <v>0</v>
      </c>
      <c r="AB10" s="167">
        <v>0</v>
      </c>
      <c r="AC10" s="167">
        <v>0</v>
      </c>
      <c r="AD10" s="167">
        <v>1135</v>
      </c>
      <c r="AE10" s="167">
        <v>0</v>
      </c>
      <c r="AF10" s="167">
        <v>0</v>
      </c>
      <c r="AG10" s="167">
        <v>0</v>
      </c>
      <c r="AH10" s="167">
        <v>0</v>
      </c>
      <c r="AI10" s="167">
        <v>0</v>
      </c>
      <c r="AJ10" s="167">
        <v>816708</v>
      </c>
      <c r="AK10" s="167">
        <v>294932</v>
      </c>
      <c r="AL10" s="167">
        <v>7252</v>
      </c>
      <c r="AM10" s="167">
        <v>0</v>
      </c>
      <c r="AN10" s="167">
        <v>86366</v>
      </c>
      <c r="AO10" s="167">
        <v>20822790</v>
      </c>
      <c r="AP10" s="167">
        <v>0</v>
      </c>
      <c r="AQ10" s="167">
        <v>0</v>
      </c>
      <c r="AR10" s="167">
        <v>0</v>
      </c>
      <c r="AS10" s="167">
        <v>20822790</v>
      </c>
      <c r="AT10" s="167">
        <v>-680335</v>
      </c>
      <c r="AU10" s="167">
        <v>943827</v>
      </c>
      <c r="AV10" s="167">
        <v>798439</v>
      </c>
      <c r="AW10" s="167">
        <v>0</v>
      </c>
      <c r="AX10" s="167">
        <v>0</v>
      </c>
      <c r="AY10" s="167">
        <v>0</v>
      </c>
      <c r="AZ10" s="167">
        <v>0</v>
      </c>
      <c r="BA10" s="167">
        <v>0</v>
      </c>
      <c r="BB10" s="167">
        <v>0</v>
      </c>
      <c r="BC10" s="167">
        <v>0</v>
      </c>
      <c r="BD10" s="167">
        <v>0</v>
      </c>
      <c r="BE10" s="167">
        <v>0</v>
      </c>
      <c r="BF10" s="167">
        <v>0</v>
      </c>
      <c r="BG10" s="167">
        <v>0</v>
      </c>
      <c r="BH10" s="167">
        <v>0</v>
      </c>
      <c r="BI10" s="167">
        <v>0</v>
      </c>
      <c r="BJ10" s="167">
        <v>0</v>
      </c>
      <c r="BK10" s="167">
        <v>1593</v>
      </c>
      <c r="BL10" s="167">
        <v>0</v>
      </c>
      <c r="BM10" s="167">
        <v>71879</v>
      </c>
      <c r="BN10" s="167">
        <v>0</v>
      </c>
      <c r="BO10" s="167">
        <v>0</v>
      </c>
      <c r="BP10" s="167">
        <v>0</v>
      </c>
      <c r="BQ10" s="167">
        <v>0</v>
      </c>
      <c r="BR10" s="167">
        <v>0</v>
      </c>
      <c r="BS10" s="167">
        <v>1135</v>
      </c>
      <c r="BT10" s="167">
        <v>0</v>
      </c>
      <c r="BU10" s="167">
        <v>0</v>
      </c>
      <c r="BV10" s="167">
        <v>0</v>
      </c>
      <c r="BW10" s="167">
        <v>0</v>
      </c>
      <c r="BX10" s="167">
        <v>0</v>
      </c>
      <c r="BY10" s="167">
        <v>0</v>
      </c>
      <c r="BZ10" s="167">
        <v>0</v>
      </c>
      <c r="CA10" s="167">
        <v>0</v>
      </c>
      <c r="CB10" s="167">
        <v>0</v>
      </c>
      <c r="CC10" s="167">
        <v>13705</v>
      </c>
      <c r="CD10" s="167">
        <v>1150243</v>
      </c>
      <c r="CE10" s="167">
        <v>0</v>
      </c>
      <c r="CF10" s="167">
        <v>0</v>
      </c>
      <c r="CG10" s="167">
        <v>0</v>
      </c>
      <c r="CH10" s="167">
        <v>1150243</v>
      </c>
      <c r="CJ10" s="174" t="b">
        <v>0</v>
      </c>
    </row>
    <row r="11" spans="1:88" ht="13.8" x14ac:dyDescent="0.25">
      <c r="A11" s="164" t="s">
        <v>143</v>
      </c>
      <c r="B11" s="164" t="s">
        <v>138</v>
      </c>
      <c r="C11" s="152">
        <v>45838</v>
      </c>
      <c r="D11" s="170">
        <v>0</v>
      </c>
      <c r="E11" s="167">
        <v>17731768</v>
      </c>
      <c r="F11" s="167">
        <v>943827</v>
      </c>
      <c r="G11" s="167">
        <v>798439</v>
      </c>
      <c r="H11" s="167">
        <v>0</v>
      </c>
      <c r="I11" s="167">
        <v>0</v>
      </c>
      <c r="J11" s="167">
        <v>0</v>
      </c>
      <c r="K11" s="167">
        <v>0</v>
      </c>
      <c r="L11" s="167">
        <v>0</v>
      </c>
      <c r="M11" s="167">
        <v>0</v>
      </c>
      <c r="N11" s="167">
        <v>0</v>
      </c>
      <c r="O11" s="167">
        <v>0</v>
      </c>
      <c r="P11" s="167">
        <v>0</v>
      </c>
      <c r="Q11" s="167">
        <v>0</v>
      </c>
      <c r="R11" s="167">
        <v>0</v>
      </c>
      <c r="S11" s="167">
        <v>0</v>
      </c>
      <c r="T11" s="167">
        <v>0</v>
      </c>
      <c r="U11" s="167">
        <v>0</v>
      </c>
      <c r="V11" s="167">
        <v>1593</v>
      </c>
      <c r="W11" s="167">
        <v>0</v>
      </c>
      <c r="X11" s="167">
        <v>140770</v>
      </c>
      <c r="Y11" s="167">
        <v>0</v>
      </c>
      <c r="Z11" s="167">
        <v>0</v>
      </c>
      <c r="AA11" s="167">
        <v>0</v>
      </c>
      <c r="AB11" s="167">
        <v>0</v>
      </c>
      <c r="AC11" s="167">
        <v>0</v>
      </c>
      <c r="AD11" s="167">
        <v>1135</v>
      </c>
      <c r="AE11" s="167">
        <v>0</v>
      </c>
      <c r="AF11" s="167">
        <v>0</v>
      </c>
      <c r="AG11" s="167">
        <v>0</v>
      </c>
      <c r="AH11" s="167">
        <v>0</v>
      </c>
      <c r="AI11" s="167">
        <v>0</v>
      </c>
      <c r="AJ11" s="167">
        <v>816708</v>
      </c>
      <c r="AK11" s="167">
        <v>294932</v>
      </c>
      <c r="AL11" s="167">
        <v>7252</v>
      </c>
      <c r="AM11" s="167">
        <v>0</v>
      </c>
      <c r="AN11" s="167">
        <v>86366</v>
      </c>
      <c r="AO11" s="167">
        <v>20822790</v>
      </c>
      <c r="AP11" s="167">
        <v>0</v>
      </c>
      <c r="AQ11" s="167">
        <v>0</v>
      </c>
      <c r="AR11" s="167">
        <v>0</v>
      </c>
      <c r="AS11" s="167">
        <v>20822790</v>
      </c>
      <c r="AT11" s="167">
        <v>-690518</v>
      </c>
      <c r="AU11" s="167">
        <v>943827</v>
      </c>
      <c r="AV11" s="167">
        <v>798439</v>
      </c>
      <c r="AW11" s="167">
        <v>0</v>
      </c>
      <c r="AX11" s="167">
        <v>0</v>
      </c>
      <c r="AY11" s="167">
        <v>0</v>
      </c>
      <c r="AZ11" s="167">
        <v>0</v>
      </c>
      <c r="BA11" s="167">
        <v>0</v>
      </c>
      <c r="BB11" s="167">
        <v>0</v>
      </c>
      <c r="BC11" s="167">
        <v>0</v>
      </c>
      <c r="BD11" s="167">
        <v>0</v>
      </c>
      <c r="BE11" s="167">
        <v>0</v>
      </c>
      <c r="BF11" s="167">
        <v>0</v>
      </c>
      <c r="BG11" s="167">
        <v>0</v>
      </c>
      <c r="BH11" s="167">
        <v>0</v>
      </c>
      <c r="BI11" s="167">
        <v>0</v>
      </c>
      <c r="BJ11" s="167">
        <v>0</v>
      </c>
      <c r="BK11" s="167">
        <v>1593</v>
      </c>
      <c r="BL11" s="167">
        <v>0</v>
      </c>
      <c r="BM11" s="167">
        <v>71879</v>
      </c>
      <c r="BN11" s="167">
        <v>0</v>
      </c>
      <c r="BO11" s="167">
        <v>0</v>
      </c>
      <c r="BP11" s="167">
        <v>0</v>
      </c>
      <c r="BQ11" s="167">
        <v>0</v>
      </c>
      <c r="BR11" s="167">
        <v>0</v>
      </c>
      <c r="BS11" s="167">
        <v>1135</v>
      </c>
      <c r="BT11" s="167">
        <v>0</v>
      </c>
      <c r="BU11" s="167">
        <v>0</v>
      </c>
      <c r="BV11" s="167">
        <v>0</v>
      </c>
      <c r="BW11" s="167">
        <v>0</v>
      </c>
      <c r="BX11" s="167">
        <v>0</v>
      </c>
      <c r="BY11" s="167">
        <v>0</v>
      </c>
      <c r="BZ11" s="167">
        <v>0</v>
      </c>
      <c r="CA11" s="167">
        <v>0</v>
      </c>
      <c r="CB11" s="167">
        <v>0</v>
      </c>
      <c r="CC11" s="167">
        <v>13705</v>
      </c>
      <c r="CD11" s="167">
        <v>1140060</v>
      </c>
      <c r="CE11" s="167">
        <v>0</v>
      </c>
      <c r="CF11" s="167">
        <v>0</v>
      </c>
      <c r="CG11" s="167">
        <v>0</v>
      </c>
      <c r="CH11" s="167">
        <v>1140060</v>
      </c>
      <c r="CJ11" s="174" t="b">
        <v>0</v>
      </c>
    </row>
    <row r="12" spans="1:88" ht="13.8" x14ac:dyDescent="0.25">
      <c r="A12" s="164" t="s">
        <v>144</v>
      </c>
      <c r="B12" s="164" t="s">
        <v>138</v>
      </c>
      <c r="C12" s="152">
        <v>45838</v>
      </c>
      <c r="D12" s="170">
        <v>0</v>
      </c>
      <c r="E12" s="167">
        <v>17731768</v>
      </c>
      <c r="F12" s="167">
        <v>943827</v>
      </c>
      <c r="G12" s="167">
        <v>798439</v>
      </c>
      <c r="H12" s="167">
        <v>0</v>
      </c>
      <c r="I12" s="167">
        <v>0</v>
      </c>
      <c r="J12" s="167">
        <v>0</v>
      </c>
      <c r="K12" s="167">
        <v>0</v>
      </c>
      <c r="L12" s="167">
        <v>0</v>
      </c>
      <c r="M12" s="167">
        <v>0</v>
      </c>
      <c r="N12" s="167">
        <v>0</v>
      </c>
      <c r="O12" s="167">
        <v>0</v>
      </c>
      <c r="P12" s="167">
        <v>0</v>
      </c>
      <c r="Q12" s="167">
        <v>0</v>
      </c>
      <c r="R12" s="167">
        <v>0</v>
      </c>
      <c r="S12" s="167">
        <v>0</v>
      </c>
      <c r="T12" s="167">
        <v>0</v>
      </c>
      <c r="U12" s="167">
        <v>0</v>
      </c>
      <c r="V12" s="167">
        <v>1593</v>
      </c>
      <c r="W12" s="167">
        <v>0</v>
      </c>
      <c r="X12" s="167">
        <v>140770</v>
      </c>
      <c r="Y12" s="167">
        <v>0</v>
      </c>
      <c r="Z12" s="167">
        <v>0</v>
      </c>
      <c r="AA12" s="167">
        <v>0</v>
      </c>
      <c r="AB12" s="167">
        <v>0</v>
      </c>
      <c r="AC12" s="167">
        <v>0</v>
      </c>
      <c r="AD12" s="167">
        <v>1135</v>
      </c>
      <c r="AE12" s="167">
        <v>0</v>
      </c>
      <c r="AF12" s="167">
        <v>0</v>
      </c>
      <c r="AG12" s="167">
        <v>0</v>
      </c>
      <c r="AH12" s="167">
        <v>0</v>
      </c>
      <c r="AI12" s="167">
        <v>0</v>
      </c>
      <c r="AJ12" s="167">
        <v>816708</v>
      </c>
      <c r="AK12" s="167">
        <v>294932</v>
      </c>
      <c r="AL12" s="167">
        <v>7252</v>
      </c>
      <c r="AM12" s="167">
        <v>0</v>
      </c>
      <c r="AN12" s="167">
        <v>86366</v>
      </c>
      <c r="AO12" s="167">
        <v>20822790</v>
      </c>
      <c r="AP12" s="167">
        <v>0</v>
      </c>
      <c r="AQ12" s="167">
        <v>0</v>
      </c>
      <c r="AR12" s="167">
        <v>0</v>
      </c>
      <c r="AS12" s="167">
        <v>20822790</v>
      </c>
      <c r="AT12" s="167">
        <v>-855699</v>
      </c>
      <c r="AU12" s="167">
        <v>943827</v>
      </c>
      <c r="AV12" s="167">
        <v>798439</v>
      </c>
      <c r="AW12" s="167">
        <v>0</v>
      </c>
      <c r="AX12" s="167">
        <v>0</v>
      </c>
      <c r="AY12" s="167">
        <v>0</v>
      </c>
      <c r="AZ12" s="167">
        <v>0</v>
      </c>
      <c r="BA12" s="167">
        <v>0</v>
      </c>
      <c r="BB12" s="167">
        <v>0</v>
      </c>
      <c r="BC12" s="167">
        <v>0</v>
      </c>
      <c r="BD12" s="167">
        <v>0</v>
      </c>
      <c r="BE12" s="167">
        <v>0</v>
      </c>
      <c r="BF12" s="167">
        <v>0</v>
      </c>
      <c r="BG12" s="167">
        <v>0</v>
      </c>
      <c r="BH12" s="167">
        <v>0</v>
      </c>
      <c r="BI12" s="167">
        <v>0</v>
      </c>
      <c r="BJ12" s="167">
        <v>0</v>
      </c>
      <c r="BK12" s="167">
        <v>1593</v>
      </c>
      <c r="BL12" s="167">
        <v>0</v>
      </c>
      <c r="BM12" s="167">
        <v>71879</v>
      </c>
      <c r="BN12" s="167">
        <v>0</v>
      </c>
      <c r="BO12" s="167">
        <v>0</v>
      </c>
      <c r="BP12" s="167">
        <v>0</v>
      </c>
      <c r="BQ12" s="167">
        <v>0</v>
      </c>
      <c r="BR12" s="167">
        <v>0</v>
      </c>
      <c r="BS12" s="167">
        <v>1135</v>
      </c>
      <c r="BT12" s="167">
        <v>0</v>
      </c>
      <c r="BU12" s="167">
        <v>0</v>
      </c>
      <c r="BV12" s="167">
        <v>0</v>
      </c>
      <c r="BW12" s="167">
        <v>0</v>
      </c>
      <c r="BX12" s="167">
        <v>0</v>
      </c>
      <c r="BY12" s="167">
        <v>0</v>
      </c>
      <c r="BZ12" s="167">
        <v>0</v>
      </c>
      <c r="CA12" s="167">
        <v>0</v>
      </c>
      <c r="CB12" s="167">
        <v>0</v>
      </c>
      <c r="CC12" s="167">
        <v>13705</v>
      </c>
      <c r="CD12" s="167">
        <v>974879</v>
      </c>
      <c r="CE12" s="167">
        <v>0</v>
      </c>
      <c r="CF12" s="167">
        <v>0</v>
      </c>
      <c r="CG12" s="167">
        <v>0</v>
      </c>
      <c r="CH12" s="167">
        <v>974879</v>
      </c>
      <c r="CJ12" s="174" t="b">
        <v>0</v>
      </c>
    </row>
    <row r="13" spans="1:88" ht="13.8" x14ac:dyDescent="0.25">
      <c r="A13" s="164" t="s">
        <v>145</v>
      </c>
      <c r="B13" s="164" t="s">
        <v>138</v>
      </c>
      <c r="C13" s="152">
        <v>45838</v>
      </c>
      <c r="D13" s="170">
        <v>0</v>
      </c>
      <c r="E13" s="167">
        <v>17731768</v>
      </c>
      <c r="F13" s="167">
        <v>943827</v>
      </c>
      <c r="G13" s="167">
        <v>798439</v>
      </c>
      <c r="H13" s="167">
        <v>0</v>
      </c>
      <c r="I13" s="167">
        <v>0</v>
      </c>
      <c r="J13" s="167">
        <v>0</v>
      </c>
      <c r="K13" s="167">
        <v>0</v>
      </c>
      <c r="L13" s="167">
        <v>0</v>
      </c>
      <c r="M13" s="167">
        <v>0</v>
      </c>
      <c r="N13" s="167">
        <v>0</v>
      </c>
      <c r="O13" s="167">
        <v>0</v>
      </c>
      <c r="P13" s="167">
        <v>0</v>
      </c>
      <c r="Q13" s="167">
        <v>0</v>
      </c>
      <c r="R13" s="167">
        <v>0</v>
      </c>
      <c r="S13" s="167">
        <v>0</v>
      </c>
      <c r="T13" s="167">
        <v>0</v>
      </c>
      <c r="U13" s="167">
        <v>0</v>
      </c>
      <c r="V13" s="167">
        <v>1593</v>
      </c>
      <c r="W13" s="167">
        <v>0</v>
      </c>
      <c r="X13" s="167">
        <v>140770</v>
      </c>
      <c r="Y13" s="167">
        <v>0</v>
      </c>
      <c r="Z13" s="167">
        <v>0</v>
      </c>
      <c r="AA13" s="167">
        <v>0</v>
      </c>
      <c r="AB13" s="167">
        <v>0</v>
      </c>
      <c r="AC13" s="167">
        <v>0</v>
      </c>
      <c r="AD13" s="167">
        <v>1135</v>
      </c>
      <c r="AE13" s="167">
        <v>0</v>
      </c>
      <c r="AF13" s="167">
        <v>0</v>
      </c>
      <c r="AG13" s="167">
        <v>0</v>
      </c>
      <c r="AH13" s="167">
        <v>0</v>
      </c>
      <c r="AI13" s="167">
        <v>0</v>
      </c>
      <c r="AJ13" s="167">
        <v>816708</v>
      </c>
      <c r="AK13" s="167">
        <v>294932</v>
      </c>
      <c r="AL13" s="167">
        <v>7252</v>
      </c>
      <c r="AM13" s="167">
        <v>0</v>
      </c>
      <c r="AN13" s="167">
        <v>86366</v>
      </c>
      <c r="AO13" s="167">
        <v>20822790</v>
      </c>
      <c r="AP13" s="167">
        <v>0</v>
      </c>
      <c r="AQ13" s="167">
        <v>0</v>
      </c>
      <c r="AR13" s="167">
        <v>0</v>
      </c>
      <c r="AS13" s="167">
        <v>20822790</v>
      </c>
      <c r="AT13" s="167">
        <v>-365030</v>
      </c>
      <c r="AU13" s="167">
        <v>943827</v>
      </c>
      <c r="AV13" s="167">
        <v>798439</v>
      </c>
      <c r="AW13" s="167">
        <v>0</v>
      </c>
      <c r="AX13" s="167">
        <v>0</v>
      </c>
      <c r="AY13" s="167">
        <v>0</v>
      </c>
      <c r="AZ13" s="167">
        <v>0</v>
      </c>
      <c r="BA13" s="167">
        <v>0</v>
      </c>
      <c r="BB13" s="167">
        <v>0</v>
      </c>
      <c r="BC13" s="167">
        <v>0</v>
      </c>
      <c r="BD13" s="167">
        <v>0</v>
      </c>
      <c r="BE13" s="167">
        <v>0</v>
      </c>
      <c r="BF13" s="167">
        <v>0</v>
      </c>
      <c r="BG13" s="167">
        <v>0</v>
      </c>
      <c r="BH13" s="167">
        <v>0</v>
      </c>
      <c r="BI13" s="167">
        <v>0</v>
      </c>
      <c r="BJ13" s="167">
        <v>0</v>
      </c>
      <c r="BK13" s="167">
        <v>1593</v>
      </c>
      <c r="BL13" s="167">
        <v>0</v>
      </c>
      <c r="BM13" s="167">
        <v>71879</v>
      </c>
      <c r="BN13" s="167">
        <v>0</v>
      </c>
      <c r="BO13" s="167">
        <v>0</v>
      </c>
      <c r="BP13" s="167">
        <v>0</v>
      </c>
      <c r="BQ13" s="167">
        <v>0</v>
      </c>
      <c r="BR13" s="167">
        <v>0</v>
      </c>
      <c r="BS13" s="167">
        <v>1135</v>
      </c>
      <c r="BT13" s="167">
        <v>0</v>
      </c>
      <c r="BU13" s="167">
        <v>0</v>
      </c>
      <c r="BV13" s="167">
        <v>0</v>
      </c>
      <c r="BW13" s="167">
        <v>0</v>
      </c>
      <c r="BX13" s="167">
        <v>0</v>
      </c>
      <c r="BY13" s="167">
        <v>0</v>
      </c>
      <c r="BZ13" s="167">
        <v>0</v>
      </c>
      <c r="CA13" s="167">
        <v>0</v>
      </c>
      <c r="CB13" s="167">
        <v>0</v>
      </c>
      <c r="CC13" s="167">
        <v>13705</v>
      </c>
      <c r="CD13" s="167">
        <v>1465548</v>
      </c>
      <c r="CE13" s="167">
        <v>0</v>
      </c>
      <c r="CF13" s="167">
        <v>0</v>
      </c>
      <c r="CG13" s="167">
        <v>0</v>
      </c>
      <c r="CH13" s="167">
        <v>1465548</v>
      </c>
      <c r="CJ13" s="174" t="b">
        <v>0</v>
      </c>
    </row>
    <row r="14" spans="1:88" ht="13.8" x14ac:dyDescent="0.25">
      <c r="A14" s="164" t="s">
        <v>146</v>
      </c>
      <c r="B14" s="164" t="s">
        <v>147</v>
      </c>
      <c r="C14" s="152">
        <v>45838</v>
      </c>
      <c r="D14" s="170">
        <v>324.72000000000003</v>
      </c>
      <c r="E14" s="167">
        <v>11113888</v>
      </c>
      <c r="F14" s="167">
        <v>1211888</v>
      </c>
      <c r="G14" s="167">
        <v>242337</v>
      </c>
      <c r="H14" s="167">
        <v>0</v>
      </c>
      <c r="I14" s="167">
        <v>132</v>
      </c>
      <c r="J14" s="167">
        <v>0</v>
      </c>
      <c r="K14" s="167">
        <v>0</v>
      </c>
      <c r="L14" s="167">
        <v>0</v>
      </c>
      <c r="M14" s="167">
        <v>122786</v>
      </c>
      <c r="N14" s="167">
        <v>99883</v>
      </c>
      <c r="O14" s="167">
        <v>31391</v>
      </c>
      <c r="P14" s="167">
        <v>0</v>
      </c>
      <c r="Q14" s="167">
        <v>0</v>
      </c>
      <c r="R14" s="167">
        <v>0</v>
      </c>
      <c r="S14" s="167">
        <v>0</v>
      </c>
      <c r="T14" s="167">
        <v>0</v>
      </c>
      <c r="U14" s="167">
        <v>0</v>
      </c>
      <c r="V14" s="167">
        <v>0</v>
      </c>
      <c r="W14" s="167">
        <v>0</v>
      </c>
      <c r="X14" s="167">
        <v>0</v>
      </c>
      <c r="Y14" s="167">
        <v>4273</v>
      </c>
      <c r="Z14" s="167">
        <v>0</v>
      </c>
      <c r="AA14" s="167">
        <v>0</v>
      </c>
      <c r="AB14" s="167">
        <v>0</v>
      </c>
      <c r="AC14" s="167">
        <v>0</v>
      </c>
      <c r="AD14" s="167">
        <v>0</v>
      </c>
      <c r="AE14" s="167">
        <v>0</v>
      </c>
      <c r="AF14" s="167">
        <v>0</v>
      </c>
      <c r="AG14" s="167">
        <v>0</v>
      </c>
      <c r="AH14" s="167">
        <v>0</v>
      </c>
      <c r="AI14" s="167">
        <v>0</v>
      </c>
      <c r="AJ14" s="167">
        <v>0</v>
      </c>
      <c r="AK14" s="167">
        <v>21600</v>
      </c>
      <c r="AL14" s="167">
        <v>0</v>
      </c>
      <c r="AM14" s="167">
        <v>0</v>
      </c>
      <c r="AN14" s="167">
        <v>16434</v>
      </c>
      <c r="AO14" s="167">
        <v>12864612</v>
      </c>
      <c r="AP14" s="167">
        <v>0</v>
      </c>
      <c r="AQ14" s="167">
        <v>0</v>
      </c>
      <c r="AR14" s="167">
        <v>0</v>
      </c>
      <c r="AS14" s="167">
        <v>12864612</v>
      </c>
      <c r="AT14" s="167">
        <v>4272584</v>
      </c>
      <c r="AU14" s="167">
        <v>339571</v>
      </c>
      <c r="AV14" s="167">
        <v>242337</v>
      </c>
      <c r="AW14" s="167">
        <v>0</v>
      </c>
      <c r="AX14" s="167">
        <v>0</v>
      </c>
      <c r="AY14" s="167">
        <v>0</v>
      </c>
      <c r="AZ14" s="167">
        <v>0</v>
      </c>
      <c r="BA14" s="167">
        <v>0</v>
      </c>
      <c r="BB14" s="167">
        <v>5326</v>
      </c>
      <c r="BC14" s="167">
        <v>4630</v>
      </c>
      <c r="BD14" s="167">
        <v>750</v>
      </c>
      <c r="BE14" s="167">
        <v>0</v>
      </c>
      <c r="BF14" s="167">
        <v>0</v>
      </c>
      <c r="BG14" s="167">
        <v>0</v>
      </c>
      <c r="BH14" s="167">
        <v>0</v>
      </c>
      <c r="BI14" s="167">
        <v>0</v>
      </c>
      <c r="BJ14" s="167">
        <v>0</v>
      </c>
      <c r="BK14" s="167">
        <v>0</v>
      </c>
      <c r="BL14" s="167">
        <v>0</v>
      </c>
      <c r="BM14" s="167">
        <v>0</v>
      </c>
      <c r="BN14" s="167">
        <v>0</v>
      </c>
      <c r="BO14" s="167">
        <v>0</v>
      </c>
      <c r="BP14" s="167">
        <v>0</v>
      </c>
      <c r="BQ14" s="167">
        <v>0</v>
      </c>
      <c r="BR14" s="167">
        <v>0</v>
      </c>
      <c r="BS14" s="167">
        <v>0</v>
      </c>
      <c r="BT14" s="167">
        <v>0</v>
      </c>
      <c r="BU14" s="167">
        <v>0</v>
      </c>
      <c r="BV14" s="167">
        <v>0</v>
      </c>
      <c r="BW14" s="167">
        <v>0</v>
      </c>
      <c r="BX14" s="167">
        <v>0</v>
      </c>
      <c r="BY14" s="167">
        <v>0</v>
      </c>
      <c r="BZ14" s="167">
        <v>0</v>
      </c>
      <c r="CA14" s="167">
        <v>0</v>
      </c>
      <c r="CB14" s="167">
        <v>0</v>
      </c>
      <c r="CC14" s="167">
        <v>0</v>
      </c>
      <c r="CD14" s="167">
        <v>4865198</v>
      </c>
      <c r="CE14" s="167">
        <v>0</v>
      </c>
      <c r="CF14" s="167">
        <v>0</v>
      </c>
      <c r="CG14" s="167">
        <v>0</v>
      </c>
      <c r="CH14" s="167">
        <v>4865198</v>
      </c>
      <c r="CJ14" s="174" t="b">
        <v>0</v>
      </c>
    </row>
    <row r="15" spans="1:88" ht="13.8" x14ac:dyDescent="0.25">
      <c r="A15" s="164" t="s">
        <v>148</v>
      </c>
      <c r="B15" s="164" t="s">
        <v>149</v>
      </c>
      <c r="C15" s="152">
        <v>45519</v>
      </c>
      <c r="D15" s="170">
        <v>1907.09</v>
      </c>
      <c r="E15" s="167">
        <v>1774905</v>
      </c>
      <c r="F15" s="167">
        <v>86497</v>
      </c>
      <c r="G15" s="167">
        <v>225542</v>
      </c>
      <c r="H15" s="167">
        <v>1240</v>
      </c>
      <c r="I15" s="167">
        <v>0</v>
      </c>
      <c r="J15" s="167">
        <v>0</v>
      </c>
      <c r="K15" s="167">
        <v>713</v>
      </c>
      <c r="L15" s="167">
        <v>0</v>
      </c>
      <c r="M15" s="167">
        <v>17720</v>
      </c>
      <c r="N15" s="167">
        <v>21800</v>
      </c>
      <c r="O15" s="167">
        <v>1610</v>
      </c>
      <c r="P15" s="167">
        <v>0</v>
      </c>
      <c r="Q15" s="167">
        <v>0</v>
      </c>
      <c r="R15" s="167">
        <v>0</v>
      </c>
      <c r="S15" s="167">
        <v>0</v>
      </c>
      <c r="T15" s="167">
        <v>525</v>
      </c>
      <c r="U15" s="167">
        <v>677</v>
      </c>
      <c r="V15" s="167">
        <v>0</v>
      </c>
      <c r="W15" s="167">
        <v>0</v>
      </c>
      <c r="X15" s="167">
        <v>0</v>
      </c>
      <c r="Y15" s="167">
        <v>0</v>
      </c>
      <c r="Z15" s="167">
        <v>0</v>
      </c>
      <c r="AA15" s="167">
        <v>0</v>
      </c>
      <c r="AB15" s="167">
        <v>0</v>
      </c>
      <c r="AC15" s="167">
        <v>0</v>
      </c>
      <c r="AD15" s="167">
        <v>121</v>
      </c>
      <c r="AE15" s="167">
        <v>0</v>
      </c>
      <c r="AF15" s="167">
        <v>0</v>
      </c>
      <c r="AG15" s="167">
        <v>0</v>
      </c>
      <c r="AH15" s="167">
        <v>0</v>
      </c>
      <c r="AI15" s="167">
        <v>0</v>
      </c>
      <c r="AJ15" s="167">
        <v>0</v>
      </c>
      <c r="AK15" s="167">
        <v>0</v>
      </c>
      <c r="AL15" s="167">
        <v>0</v>
      </c>
      <c r="AM15" s="167">
        <v>0</v>
      </c>
      <c r="AN15" s="167">
        <v>2165</v>
      </c>
      <c r="AO15" s="167">
        <v>2133515</v>
      </c>
      <c r="AP15" s="167">
        <v>784100</v>
      </c>
      <c r="AQ15" s="167">
        <v>0</v>
      </c>
      <c r="AR15" s="167">
        <v>784100</v>
      </c>
      <c r="AS15" s="167">
        <v>1349415</v>
      </c>
      <c r="AT15" s="167">
        <v>922351</v>
      </c>
      <c r="AU15" s="167">
        <v>45578</v>
      </c>
      <c r="AV15" s="167">
        <v>52050</v>
      </c>
      <c r="AW15" s="167">
        <v>0</v>
      </c>
      <c r="AX15" s="167">
        <v>0</v>
      </c>
      <c r="AY15" s="167">
        <v>0</v>
      </c>
      <c r="AZ15" s="167">
        <v>0</v>
      </c>
      <c r="BA15" s="167">
        <v>0</v>
      </c>
      <c r="BB15" s="167">
        <v>0</v>
      </c>
      <c r="BC15" s="167">
        <v>0</v>
      </c>
      <c r="BD15" s="167">
        <v>0</v>
      </c>
      <c r="BE15" s="167">
        <v>0</v>
      </c>
      <c r="BF15" s="167">
        <v>0</v>
      </c>
      <c r="BG15" s="167">
        <v>0</v>
      </c>
      <c r="BH15" s="167">
        <v>0</v>
      </c>
      <c r="BI15" s="167">
        <v>210</v>
      </c>
      <c r="BJ15" s="167">
        <v>0</v>
      </c>
      <c r="BK15" s="167">
        <v>0</v>
      </c>
      <c r="BL15" s="167">
        <v>0</v>
      </c>
      <c r="BM15" s="167">
        <v>0</v>
      </c>
      <c r="BN15" s="167">
        <v>0</v>
      </c>
      <c r="BO15" s="167">
        <v>0</v>
      </c>
      <c r="BP15" s="167">
        <v>0</v>
      </c>
      <c r="BQ15" s="167">
        <v>0</v>
      </c>
      <c r="BR15" s="167">
        <v>0</v>
      </c>
      <c r="BS15" s="167">
        <v>0</v>
      </c>
      <c r="BT15" s="167">
        <v>0</v>
      </c>
      <c r="BU15" s="167">
        <v>0</v>
      </c>
      <c r="BV15" s="167">
        <v>0</v>
      </c>
      <c r="BW15" s="167">
        <v>0</v>
      </c>
      <c r="BX15" s="167">
        <v>0</v>
      </c>
      <c r="BY15" s="167">
        <v>0</v>
      </c>
      <c r="BZ15" s="167">
        <v>0</v>
      </c>
      <c r="CA15" s="167">
        <v>0</v>
      </c>
      <c r="CB15" s="167">
        <v>0</v>
      </c>
      <c r="CC15" s="167">
        <v>0</v>
      </c>
      <c r="CD15" s="167">
        <v>1020189</v>
      </c>
      <c r="CE15" s="167">
        <v>476623</v>
      </c>
      <c r="CF15" s="167">
        <v>0</v>
      </c>
      <c r="CG15" s="167">
        <v>476623</v>
      </c>
      <c r="CH15" s="167">
        <v>543566</v>
      </c>
      <c r="CJ15" s="174" t="b">
        <v>0</v>
      </c>
    </row>
    <row r="16" spans="1:88" ht="13.8" x14ac:dyDescent="0.25">
      <c r="A16" s="164" t="s">
        <v>107</v>
      </c>
      <c r="B16" s="164" t="s">
        <v>150</v>
      </c>
      <c r="C16" s="152">
        <v>45838</v>
      </c>
      <c r="D16" s="170">
        <v>117.37</v>
      </c>
      <c r="E16" s="167">
        <v>15453571</v>
      </c>
      <c r="F16" s="167">
        <v>0</v>
      </c>
      <c r="G16" s="167">
        <v>0</v>
      </c>
      <c r="H16" s="167">
        <v>61873</v>
      </c>
      <c r="I16" s="167">
        <v>180</v>
      </c>
      <c r="J16" s="167">
        <v>0</v>
      </c>
      <c r="K16" s="167">
        <v>25768</v>
      </c>
      <c r="L16" s="167">
        <v>-228</v>
      </c>
      <c r="M16" s="167">
        <v>244560</v>
      </c>
      <c r="N16" s="167">
        <v>244680</v>
      </c>
      <c r="O16" s="167">
        <v>146070</v>
      </c>
      <c r="P16" s="167">
        <v>6627</v>
      </c>
      <c r="Q16" s="167">
        <v>0</v>
      </c>
      <c r="R16" s="167">
        <v>0</v>
      </c>
      <c r="S16" s="167">
        <v>0</v>
      </c>
      <c r="T16" s="167">
        <v>0</v>
      </c>
      <c r="U16" s="167">
        <v>3209</v>
      </c>
      <c r="V16" s="167">
        <v>0</v>
      </c>
      <c r="W16" s="167">
        <v>0</v>
      </c>
      <c r="X16" s="167">
        <v>0</v>
      </c>
      <c r="Y16" s="167">
        <v>0</v>
      </c>
      <c r="Z16" s="167">
        <v>0</v>
      </c>
      <c r="AA16" s="167">
        <v>0</v>
      </c>
      <c r="AB16" s="167">
        <v>0</v>
      </c>
      <c r="AC16" s="167">
        <v>0</v>
      </c>
      <c r="AD16" s="167">
        <v>82</v>
      </c>
      <c r="AE16" s="167">
        <v>0</v>
      </c>
      <c r="AF16" s="167">
        <v>0</v>
      </c>
      <c r="AG16" s="167">
        <v>0</v>
      </c>
      <c r="AH16" s="167">
        <v>0</v>
      </c>
      <c r="AI16" s="167">
        <v>0</v>
      </c>
      <c r="AJ16" s="167">
        <v>0</v>
      </c>
      <c r="AK16" s="167">
        <v>0</v>
      </c>
      <c r="AL16" s="167">
        <v>0</v>
      </c>
      <c r="AM16" s="167">
        <v>0</v>
      </c>
      <c r="AN16" s="167">
        <v>27390</v>
      </c>
      <c r="AO16" s="167">
        <v>16213782</v>
      </c>
      <c r="AP16" s="167">
        <v>6198107</v>
      </c>
      <c r="AQ16" s="167">
        <v>0</v>
      </c>
      <c r="AR16" s="167">
        <v>6198107</v>
      </c>
      <c r="AS16" s="167">
        <v>10015675</v>
      </c>
      <c r="AT16" s="167">
        <v>7128836</v>
      </c>
      <c r="AU16" s="167">
        <v>0</v>
      </c>
      <c r="AV16" s="167">
        <v>0</v>
      </c>
      <c r="AW16" s="167">
        <v>6348</v>
      </c>
      <c r="AX16" s="167">
        <v>0</v>
      </c>
      <c r="AY16" s="167">
        <v>0</v>
      </c>
      <c r="AZ16" s="167">
        <v>0</v>
      </c>
      <c r="BA16" s="167">
        <v>0</v>
      </c>
      <c r="BB16" s="167">
        <v>0</v>
      </c>
      <c r="BC16" s="167">
        <v>0</v>
      </c>
      <c r="BD16" s="167">
        <v>0</v>
      </c>
      <c r="BE16" s="167">
        <v>0</v>
      </c>
      <c r="BF16" s="167">
        <v>0</v>
      </c>
      <c r="BG16" s="167">
        <v>0</v>
      </c>
      <c r="BH16" s="167">
        <v>0</v>
      </c>
      <c r="BI16" s="167">
        <v>0</v>
      </c>
      <c r="BJ16" s="167">
        <v>0</v>
      </c>
      <c r="BK16" s="167">
        <v>0</v>
      </c>
      <c r="BL16" s="167">
        <v>0</v>
      </c>
      <c r="BM16" s="167">
        <v>0</v>
      </c>
      <c r="BN16" s="167">
        <v>0</v>
      </c>
      <c r="BO16" s="167">
        <v>0</v>
      </c>
      <c r="BP16" s="167">
        <v>0</v>
      </c>
      <c r="BQ16" s="167">
        <v>0</v>
      </c>
      <c r="BR16" s="167">
        <v>0</v>
      </c>
      <c r="BS16" s="167">
        <v>0</v>
      </c>
      <c r="BT16" s="167">
        <v>0</v>
      </c>
      <c r="BU16" s="167">
        <v>0</v>
      </c>
      <c r="BV16" s="167">
        <v>0</v>
      </c>
      <c r="BW16" s="167">
        <v>0</v>
      </c>
      <c r="BX16" s="167">
        <v>0</v>
      </c>
      <c r="BY16" s="167">
        <v>0</v>
      </c>
      <c r="BZ16" s="167">
        <v>0</v>
      </c>
      <c r="CA16" s="167">
        <v>0</v>
      </c>
      <c r="CB16" s="167">
        <v>0</v>
      </c>
      <c r="CC16" s="167">
        <v>11938</v>
      </c>
      <c r="CD16" s="167">
        <v>7147122</v>
      </c>
      <c r="CE16" s="167">
        <v>3698746</v>
      </c>
      <c r="CF16" s="167">
        <v>0</v>
      </c>
      <c r="CG16" s="167">
        <v>3698746</v>
      </c>
      <c r="CH16" s="167">
        <v>3448376</v>
      </c>
      <c r="CJ16" s="174" t="b">
        <v>0</v>
      </c>
    </row>
    <row r="17" spans="1:88" ht="13.8" x14ac:dyDescent="0.25">
      <c r="A17" s="164" t="s">
        <v>151</v>
      </c>
      <c r="B17" s="164" t="s">
        <v>152</v>
      </c>
      <c r="C17" s="152">
        <v>45838</v>
      </c>
      <c r="D17" s="170">
        <v>0</v>
      </c>
      <c r="E17" s="167">
        <v>6912248</v>
      </c>
      <c r="F17" s="167">
        <v>454059</v>
      </c>
      <c r="G17" s="167">
        <v>400053</v>
      </c>
      <c r="H17" s="167">
        <v>0</v>
      </c>
      <c r="I17" s="167">
        <v>0</v>
      </c>
      <c r="J17" s="167">
        <v>0</v>
      </c>
      <c r="K17" s="167">
        <v>0</v>
      </c>
      <c r="L17" s="167">
        <v>0</v>
      </c>
      <c r="M17" s="167">
        <v>0</v>
      </c>
      <c r="N17" s="167">
        <v>0</v>
      </c>
      <c r="O17" s="167">
        <v>0</v>
      </c>
      <c r="P17" s="167">
        <v>0</v>
      </c>
      <c r="Q17" s="167">
        <v>0</v>
      </c>
      <c r="R17" s="167">
        <v>0</v>
      </c>
      <c r="S17" s="167">
        <v>0</v>
      </c>
      <c r="T17" s="167">
        <v>0</v>
      </c>
      <c r="U17" s="167">
        <v>0</v>
      </c>
      <c r="V17" s="167">
        <v>0</v>
      </c>
      <c r="W17" s="167">
        <v>0</v>
      </c>
      <c r="X17" s="167">
        <v>0</v>
      </c>
      <c r="Y17" s="167">
        <v>0</v>
      </c>
      <c r="Z17" s="167">
        <v>0</v>
      </c>
      <c r="AA17" s="167">
        <v>0</v>
      </c>
      <c r="AB17" s="167">
        <v>0</v>
      </c>
      <c r="AC17" s="167">
        <v>0</v>
      </c>
      <c r="AD17" s="167">
        <v>0</v>
      </c>
      <c r="AE17" s="167">
        <v>0</v>
      </c>
      <c r="AF17" s="167">
        <v>0</v>
      </c>
      <c r="AG17" s="167">
        <v>0</v>
      </c>
      <c r="AH17" s="167">
        <v>0</v>
      </c>
      <c r="AI17" s="167">
        <v>0</v>
      </c>
      <c r="AJ17" s="167">
        <v>0</v>
      </c>
      <c r="AK17" s="167">
        <v>0</v>
      </c>
      <c r="AL17" s="167">
        <v>0</v>
      </c>
      <c r="AM17" s="167">
        <v>0</v>
      </c>
      <c r="AN17" s="167">
        <v>1202</v>
      </c>
      <c r="AO17" s="167">
        <v>7767562</v>
      </c>
      <c r="AP17" s="167">
        <v>0</v>
      </c>
      <c r="AQ17" s="167">
        <v>0</v>
      </c>
      <c r="AR17" s="167">
        <v>0</v>
      </c>
      <c r="AS17" s="167">
        <v>7767562</v>
      </c>
      <c r="AT17" s="167">
        <v>6912248</v>
      </c>
      <c r="AU17" s="167">
        <v>454059</v>
      </c>
      <c r="AV17" s="167">
        <v>400053</v>
      </c>
      <c r="AW17" s="167">
        <v>0</v>
      </c>
      <c r="AX17" s="167">
        <v>0</v>
      </c>
      <c r="AY17" s="167">
        <v>0</v>
      </c>
      <c r="AZ17" s="167">
        <v>0</v>
      </c>
      <c r="BA17" s="167">
        <v>0</v>
      </c>
      <c r="BB17" s="167">
        <v>0</v>
      </c>
      <c r="BC17" s="167">
        <v>0</v>
      </c>
      <c r="BD17" s="167">
        <v>0</v>
      </c>
      <c r="BE17" s="167">
        <v>0</v>
      </c>
      <c r="BF17" s="167">
        <v>0</v>
      </c>
      <c r="BG17" s="167">
        <v>0</v>
      </c>
      <c r="BH17" s="167">
        <v>0</v>
      </c>
      <c r="BI17" s="167">
        <v>0</v>
      </c>
      <c r="BJ17" s="167">
        <v>0</v>
      </c>
      <c r="BK17" s="167">
        <v>0</v>
      </c>
      <c r="BL17" s="167">
        <v>0</v>
      </c>
      <c r="BM17" s="167">
        <v>0</v>
      </c>
      <c r="BN17" s="167">
        <v>0</v>
      </c>
      <c r="BO17" s="167">
        <v>0</v>
      </c>
      <c r="BP17" s="167">
        <v>0</v>
      </c>
      <c r="BQ17" s="167">
        <v>0</v>
      </c>
      <c r="BR17" s="167">
        <v>0</v>
      </c>
      <c r="BS17" s="167">
        <v>0</v>
      </c>
      <c r="BT17" s="167">
        <v>0</v>
      </c>
      <c r="BU17" s="167">
        <v>0</v>
      </c>
      <c r="BV17" s="167">
        <v>0</v>
      </c>
      <c r="BW17" s="167">
        <v>0</v>
      </c>
      <c r="BX17" s="167">
        <v>0</v>
      </c>
      <c r="BY17" s="167">
        <v>0</v>
      </c>
      <c r="BZ17" s="167">
        <v>0</v>
      </c>
      <c r="CA17" s="167">
        <v>0</v>
      </c>
      <c r="CB17" s="167">
        <v>0</v>
      </c>
      <c r="CC17" s="167">
        <v>1202</v>
      </c>
      <c r="CD17" s="167">
        <v>7767562</v>
      </c>
      <c r="CE17" s="167">
        <v>0</v>
      </c>
      <c r="CF17" s="167">
        <v>0</v>
      </c>
      <c r="CG17" s="167">
        <v>0</v>
      </c>
      <c r="CH17" s="167">
        <v>7767562</v>
      </c>
      <c r="CJ17" s="174" t="b">
        <v>0</v>
      </c>
    </row>
    <row r="18" spans="1:88" ht="13.8" x14ac:dyDescent="0.25">
      <c r="A18" s="164" t="s">
        <v>153</v>
      </c>
      <c r="B18" s="164" t="s">
        <v>152</v>
      </c>
      <c r="C18" s="152">
        <v>45838</v>
      </c>
      <c r="D18" s="170">
        <v>0</v>
      </c>
      <c r="E18" s="167">
        <v>5836736</v>
      </c>
      <c r="F18" s="167">
        <v>588672</v>
      </c>
      <c r="G18" s="167">
        <v>305808</v>
      </c>
      <c r="H18" s="167">
        <v>0</v>
      </c>
      <c r="I18" s="167">
        <v>0</v>
      </c>
      <c r="J18" s="167">
        <v>0</v>
      </c>
      <c r="K18" s="167">
        <v>0</v>
      </c>
      <c r="L18" s="167">
        <v>0</v>
      </c>
      <c r="M18" s="167">
        <v>0</v>
      </c>
      <c r="N18" s="167">
        <v>0</v>
      </c>
      <c r="O18" s="167">
        <v>0</v>
      </c>
      <c r="P18" s="167">
        <v>0</v>
      </c>
      <c r="Q18" s="167">
        <v>0</v>
      </c>
      <c r="R18" s="167">
        <v>0</v>
      </c>
      <c r="S18" s="167">
        <v>0</v>
      </c>
      <c r="T18" s="167">
        <v>0</v>
      </c>
      <c r="U18" s="167">
        <v>0</v>
      </c>
      <c r="V18" s="167">
        <v>0</v>
      </c>
      <c r="W18" s="167">
        <v>0</v>
      </c>
      <c r="X18" s="167">
        <v>0</v>
      </c>
      <c r="Y18" s="167">
        <v>0</v>
      </c>
      <c r="Z18" s="167">
        <v>0</v>
      </c>
      <c r="AA18" s="167">
        <v>0</v>
      </c>
      <c r="AB18" s="167">
        <v>0</v>
      </c>
      <c r="AC18" s="167">
        <v>0</v>
      </c>
      <c r="AD18" s="167">
        <v>23183</v>
      </c>
      <c r="AE18" s="167">
        <v>62494</v>
      </c>
      <c r="AF18" s="167">
        <v>0</v>
      </c>
      <c r="AG18" s="167">
        <v>0</v>
      </c>
      <c r="AH18" s="167">
        <v>0</v>
      </c>
      <c r="AI18" s="167">
        <v>0</v>
      </c>
      <c r="AJ18" s="167">
        <v>33</v>
      </c>
      <c r="AK18" s="167">
        <v>0</v>
      </c>
      <c r="AL18" s="167">
        <v>0</v>
      </c>
      <c r="AM18" s="167">
        <v>0</v>
      </c>
      <c r="AN18" s="167">
        <v>0</v>
      </c>
      <c r="AO18" s="167">
        <v>6816926</v>
      </c>
      <c r="AP18" s="167">
        <v>0</v>
      </c>
      <c r="AQ18" s="167">
        <v>0</v>
      </c>
      <c r="AR18" s="167">
        <v>0</v>
      </c>
      <c r="AS18" s="167">
        <v>6816926</v>
      </c>
      <c r="AT18" s="167">
        <v>5836736</v>
      </c>
      <c r="AU18" s="167">
        <v>588672</v>
      </c>
      <c r="AV18" s="167">
        <v>305808</v>
      </c>
      <c r="AW18" s="167">
        <v>0</v>
      </c>
      <c r="AX18" s="167">
        <v>0</v>
      </c>
      <c r="AY18" s="167">
        <v>0</v>
      </c>
      <c r="AZ18" s="167">
        <v>0</v>
      </c>
      <c r="BA18" s="167">
        <v>0</v>
      </c>
      <c r="BB18" s="167">
        <v>0</v>
      </c>
      <c r="BC18" s="167">
        <v>0</v>
      </c>
      <c r="BD18" s="167">
        <v>0</v>
      </c>
      <c r="BE18" s="167">
        <v>0</v>
      </c>
      <c r="BF18" s="167">
        <v>0</v>
      </c>
      <c r="BG18" s="167">
        <v>0</v>
      </c>
      <c r="BH18" s="167">
        <v>0</v>
      </c>
      <c r="BI18" s="167">
        <v>0</v>
      </c>
      <c r="BJ18" s="167">
        <v>0</v>
      </c>
      <c r="BK18" s="167">
        <v>0</v>
      </c>
      <c r="BL18" s="167">
        <v>0</v>
      </c>
      <c r="BM18" s="167">
        <v>0</v>
      </c>
      <c r="BN18" s="167">
        <v>0</v>
      </c>
      <c r="BO18" s="167">
        <v>0</v>
      </c>
      <c r="BP18" s="167">
        <v>0</v>
      </c>
      <c r="BQ18" s="167">
        <v>0</v>
      </c>
      <c r="BR18" s="167">
        <v>0</v>
      </c>
      <c r="BS18" s="167">
        <v>0</v>
      </c>
      <c r="BT18" s="167">
        <v>0</v>
      </c>
      <c r="BU18" s="167">
        <v>0</v>
      </c>
      <c r="BV18" s="167">
        <v>0</v>
      </c>
      <c r="BW18" s="167">
        <v>0</v>
      </c>
      <c r="BX18" s="167">
        <v>0</v>
      </c>
      <c r="BY18" s="167">
        <v>0</v>
      </c>
      <c r="BZ18" s="167">
        <v>0</v>
      </c>
      <c r="CA18" s="167">
        <v>0</v>
      </c>
      <c r="CB18" s="167">
        <v>0</v>
      </c>
      <c r="CC18" s="167">
        <v>0</v>
      </c>
      <c r="CD18" s="167">
        <v>6731216</v>
      </c>
      <c r="CE18" s="167">
        <v>0</v>
      </c>
      <c r="CF18" s="167">
        <v>0</v>
      </c>
      <c r="CG18" s="167">
        <v>0</v>
      </c>
      <c r="CH18" s="167">
        <v>6731216</v>
      </c>
      <c r="CJ18" s="174" t="b">
        <v>0</v>
      </c>
    </row>
    <row r="19" spans="1:88" ht="13.8" x14ac:dyDescent="0.25">
      <c r="A19" s="164" t="s">
        <v>154</v>
      </c>
      <c r="B19" s="164" t="s">
        <v>152</v>
      </c>
      <c r="C19" s="152">
        <v>45838</v>
      </c>
      <c r="D19" s="170">
        <v>0</v>
      </c>
      <c r="E19" s="167">
        <v>2278619</v>
      </c>
      <c r="F19" s="167">
        <v>145395</v>
      </c>
      <c r="G19" s="167">
        <v>123064</v>
      </c>
      <c r="H19" s="167">
        <v>0</v>
      </c>
      <c r="I19" s="167">
        <v>0</v>
      </c>
      <c r="J19" s="167">
        <v>0</v>
      </c>
      <c r="K19" s="167">
        <v>0</v>
      </c>
      <c r="L19" s="167">
        <v>0</v>
      </c>
      <c r="M19" s="167">
        <v>0</v>
      </c>
      <c r="N19" s="167">
        <v>0</v>
      </c>
      <c r="O19" s="167">
        <v>0</v>
      </c>
      <c r="P19" s="167">
        <v>0</v>
      </c>
      <c r="Q19" s="167">
        <v>0</v>
      </c>
      <c r="R19" s="167">
        <v>0</v>
      </c>
      <c r="S19" s="167">
        <v>0</v>
      </c>
      <c r="T19" s="167">
        <v>0</v>
      </c>
      <c r="U19" s="167">
        <v>0</v>
      </c>
      <c r="V19" s="167">
        <v>0</v>
      </c>
      <c r="W19" s="167">
        <v>0</v>
      </c>
      <c r="X19" s="167">
        <v>0</v>
      </c>
      <c r="Y19" s="167">
        <v>0</v>
      </c>
      <c r="Z19" s="167">
        <v>0</v>
      </c>
      <c r="AA19" s="167">
        <v>0</v>
      </c>
      <c r="AB19" s="167">
        <v>0</v>
      </c>
      <c r="AC19" s="167">
        <v>0</v>
      </c>
      <c r="AD19" s="167">
        <v>5223</v>
      </c>
      <c r="AE19" s="167">
        <v>38913</v>
      </c>
      <c r="AF19" s="167">
        <v>0</v>
      </c>
      <c r="AG19" s="167">
        <v>0</v>
      </c>
      <c r="AH19" s="167">
        <v>0</v>
      </c>
      <c r="AI19" s="167">
        <v>0</v>
      </c>
      <c r="AJ19" s="167">
        <v>1920</v>
      </c>
      <c r="AK19" s="167">
        <v>0</v>
      </c>
      <c r="AL19" s="167">
        <v>0</v>
      </c>
      <c r="AM19" s="167">
        <v>0</v>
      </c>
      <c r="AN19" s="167">
        <v>5797</v>
      </c>
      <c r="AO19" s="167">
        <v>2598931</v>
      </c>
      <c r="AP19" s="167">
        <v>0</v>
      </c>
      <c r="AQ19" s="167">
        <v>0</v>
      </c>
      <c r="AR19" s="167">
        <v>0</v>
      </c>
      <c r="AS19" s="167">
        <v>2598931</v>
      </c>
      <c r="AT19" s="167">
        <v>2278619</v>
      </c>
      <c r="AU19" s="167">
        <v>145395</v>
      </c>
      <c r="AV19" s="167">
        <v>123064</v>
      </c>
      <c r="AW19" s="167">
        <v>0</v>
      </c>
      <c r="AX19" s="167">
        <v>0</v>
      </c>
      <c r="AY19" s="167">
        <v>0</v>
      </c>
      <c r="AZ19" s="167">
        <v>0</v>
      </c>
      <c r="BA19" s="167">
        <v>0</v>
      </c>
      <c r="BB19" s="167">
        <v>0</v>
      </c>
      <c r="BC19" s="167">
        <v>0</v>
      </c>
      <c r="BD19" s="167">
        <v>0</v>
      </c>
      <c r="BE19" s="167">
        <v>0</v>
      </c>
      <c r="BF19" s="167">
        <v>0</v>
      </c>
      <c r="BG19" s="167">
        <v>0</v>
      </c>
      <c r="BH19" s="167">
        <v>0</v>
      </c>
      <c r="BI19" s="167">
        <v>0</v>
      </c>
      <c r="BJ19" s="167">
        <v>0</v>
      </c>
      <c r="BK19" s="167">
        <v>0</v>
      </c>
      <c r="BL19" s="167">
        <v>0</v>
      </c>
      <c r="BM19" s="167">
        <v>0</v>
      </c>
      <c r="BN19" s="167">
        <v>0</v>
      </c>
      <c r="BO19" s="167">
        <v>0</v>
      </c>
      <c r="BP19" s="167">
        <v>0</v>
      </c>
      <c r="BQ19" s="167">
        <v>0</v>
      </c>
      <c r="BR19" s="167">
        <v>0</v>
      </c>
      <c r="BS19" s="167">
        <v>5223</v>
      </c>
      <c r="BT19" s="167">
        <v>0</v>
      </c>
      <c r="BU19" s="167">
        <v>0</v>
      </c>
      <c r="BV19" s="167">
        <v>0</v>
      </c>
      <c r="BW19" s="167">
        <v>0</v>
      </c>
      <c r="BX19" s="167">
        <v>0</v>
      </c>
      <c r="BY19" s="167">
        <v>0</v>
      </c>
      <c r="BZ19" s="167">
        <v>0</v>
      </c>
      <c r="CA19" s="167">
        <v>0</v>
      </c>
      <c r="CB19" s="167">
        <v>0</v>
      </c>
      <c r="CC19" s="167">
        <v>0</v>
      </c>
      <c r="CD19" s="167">
        <v>2552301</v>
      </c>
      <c r="CE19" s="167">
        <v>0</v>
      </c>
      <c r="CF19" s="167">
        <v>0</v>
      </c>
      <c r="CG19" s="167">
        <v>0</v>
      </c>
      <c r="CH19" s="167">
        <v>2552301</v>
      </c>
      <c r="CJ19" s="174" t="b">
        <v>0</v>
      </c>
    </row>
    <row r="20" spans="1:88" ht="13.8" x14ac:dyDescent="0.25">
      <c r="A20" s="164" t="s">
        <v>155</v>
      </c>
      <c r="B20" s="164" t="s">
        <v>156</v>
      </c>
      <c r="C20" s="152">
        <v>45838</v>
      </c>
      <c r="D20" s="170">
        <v>475</v>
      </c>
      <c r="E20" s="167">
        <v>3046348</v>
      </c>
      <c r="F20" s="167">
        <v>0</v>
      </c>
      <c r="G20" s="167">
        <v>0</v>
      </c>
      <c r="H20" s="167">
        <v>0</v>
      </c>
      <c r="I20" s="167">
        <v>0</v>
      </c>
      <c r="J20" s="167">
        <v>0</v>
      </c>
      <c r="K20" s="167">
        <v>0</v>
      </c>
      <c r="L20" s="167">
        <v>0</v>
      </c>
      <c r="M20" s="167">
        <v>0</v>
      </c>
      <c r="N20" s="167">
        <v>0</v>
      </c>
      <c r="O20" s="167">
        <v>0</v>
      </c>
      <c r="P20" s="167">
        <v>0</v>
      </c>
      <c r="Q20" s="167">
        <v>0</v>
      </c>
      <c r="R20" s="167">
        <v>0</v>
      </c>
      <c r="S20" s="167">
        <v>0</v>
      </c>
      <c r="T20" s="167">
        <v>0</v>
      </c>
      <c r="U20" s="167">
        <v>0</v>
      </c>
      <c r="V20" s="167">
        <v>0</v>
      </c>
      <c r="W20" s="167">
        <v>0</v>
      </c>
      <c r="X20" s="167">
        <v>0</v>
      </c>
      <c r="Y20" s="167">
        <v>0</v>
      </c>
      <c r="Z20" s="167">
        <v>0</v>
      </c>
      <c r="AA20" s="167">
        <v>0</v>
      </c>
      <c r="AB20" s="167">
        <v>0</v>
      </c>
      <c r="AC20" s="167">
        <v>0</v>
      </c>
      <c r="AD20" s="167">
        <v>0</v>
      </c>
      <c r="AE20" s="167">
        <v>0</v>
      </c>
      <c r="AF20" s="167">
        <v>0</v>
      </c>
      <c r="AG20" s="167">
        <v>0</v>
      </c>
      <c r="AH20" s="167">
        <v>0</v>
      </c>
      <c r="AI20" s="167">
        <v>0</v>
      </c>
      <c r="AJ20" s="167">
        <v>0</v>
      </c>
      <c r="AK20" s="167">
        <v>0</v>
      </c>
      <c r="AL20" s="167">
        <v>0</v>
      </c>
      <c r="AM20" s="167">
        <v>0</v>
      </c>
      <c r="AN20" s="167">
        <v>0</v>
      </c>
      <c r="AO20" s="167">
        <v>3046348</v>
      </c>
      <c r="AP20" s="167">
        <v>0</v>
      </c>
      <c r="AQ20" s="167">
        <v>0</v>
      </c>
      <c r="AR20" s="167">
        <v>0</v>
      </c>
      <c r="AS20" s="167">
        <v>3046348</v>
      </c>
      <c r="AT20" s="167">
        <v>3046348</v>
      </c>
      <c r="AU20" s="167">
        <v>0</v>
      </c>
      <c r="AV20" s="167">
        <v>0</v>
      </c>
      <c r="AW20" s="167">
        <v>0</v>
      </c>
      <c r="AX20" s="167">
        <v>0</v>
      </c>
      <c r="AY20" s="167">
        <v>0</v>
      </c>
      <c r="AZ20" s="167">
        <v>0</v>
      </c>
      <c r="BA20" s="167">
        <v>0</v>
      </c>
      <c r="BB20" s="167">
        <v>0</v>
      </c>
      <c r="BC20" s="167">
        <v>0</v>
      </c>
      <c r="BD20" s="167">
        <v>0</v>
      </c>
      <c r="BE20" s="167">
        <v>0</v>
      </c>
      <c r="BF20" s="167">
        <v>0</v>
      </c>
      <c r="BG20" s="167">
        <v>0</v>
      </c>
      <c r="BH20" s="167">
        <v>0</v>
      </c>
      <c r="BI20" s="167">
        <v>0</v>
      </c>
      <c r="BJ20" s="167">
        <v>0</v>
      </c>
      <c r="BK20" s="167">
        <v>0</v>
      </c>
      <c r="BL20" s="167">
        <v>0</v>
      </c>
      <c r="BM20" s="167">
        <v>0</v>
      </c>
      <c r="BN20" s="167">
        <v>0</v>
      </c>
      <c r="BO20" s="167">
        <v>0</v>
      </c>
      <c r="BP20" s="167">
        <v>0</v>
      </c>
      <c r="BQ20" s="167">
        <v>0</v>
      </c>
      <c r="BR20" s="167">
        <v>0</v>
      </c>
      <c r="BS20" s="167">
        <v>0</v>
      </c>
      <c r="BT20" s="167">
        <v>0</v>
      </c>
      <c r="BU20" s="167">
        <v>0</v>
      </c>
      <c r="BV20" s="167">
        <v>0</v>
      </c>
      <c r="BW20" s="167">
        <v>0</v>
      </c>
      <c r="BX20" s="167">
        <v>0</v>
      </c>
      <c r="BY20" s="167">
        <v>0</v>
      </c>
      <c r="BZ20" s="167">
        <v>0</v>
      </c>
      <c r="CA20" s="167">
        <v>0</v>
      </c>
      <c r="CB20" s="167">
        <v>0</v>
      </c>
      <c r="CC20" s="167">
        <v>0</v>
      </c>
      <c r="CD20" s="167">
        <v>3046348</v>
      </c>
      <c r="CE20" s="167">
        <v>0</v>
      </c>
      <c r="CF20" s="167">
        <v>0</v>
      </c>
      <c r="CG20" s="167">
        <v>0</v>
      </c>
      <c r="CH20" s="167">
        <v>3046348</v>
      </c>
      <c r="CJ20" s="174" t="b">
        <v>0</v>
      </c>
    </row>
    <row r="21" spans="1:88" ht="13.8" x14ac:dyDescent="0.25">
      <c r="A21" s="164" t="s">
        <v>157</v>
      </c>
      <c r="B21" s="164" t="s">
        <v>158</v>
      </c>
      <c r="C21" s="152">
        <v>45838</v>
      </c>
      <c r="D21" s="170">
        <v>0</v>
      </c>
      <c r="E21" s="167">
        <v>1272649</v>
      </c>
      <c r="F21" s="167">
        <v>0</v>
      </c>
      <c r="G21" s="167">
        <v>58921</v>
      </c>
      <c r="H21" s="167">
        <v>0</v>
      </c>
      <c r="I21" s="167">
        <v>0</v>
      </c>
      <c r="J21" s="167">
        <v>0</v>
      </c>
      <c r="K21" s="167">
        <v>0</v>
      </c>
      <c r="L21" s="167">
        <v>0</v>
      </c>
      <c r="M21" s="167">
        <v>0</v>
      </c>
      <c r="N21" s="167">
        <v>0</v>
      </c>
      <c r="O21" s="167">
        <v>0</v>
      </c>
      <c r="P21" s="167">
        <v>0</v>
      </c>
      <c r="Q21" s="167">
        <v>0</v>
      </c>
      <c r="R21" s="167">
        <v>0</v>
      </c>
      <c r="S21" s="167">
        <v>0</v>
      </c>
      <c r="T21" s="167">
        <v>0</v>
      </c>
      <c r="U21" s="167">
        <v>0</v>
      </c>
      <c r="V21" s="167">
        <v>0</v>
      </c>
      <c r="W21" s="167">
        <v>0</v>
      </c>
      <c r="X21" s="167">
        <v>0</v>
      </c>
      <c r="Y21" s="167">
        <v>0</v>
      </c>
      <c r="Z21" s="167">
        <v>0</v>
      </c>
      <c r="AA21" s="167">
        <v>0</v>
      </c>
      <c r="AB21" s="167">
        <v>0</v>
      </c>
      <c r="AC21" s="167">
        <v>0</v>
      </c>
      <c r="AD21" s="167">
        <v>0</v>
      </c>
      <c r="AE21" s="167">
        <v>0</v>
      </c>
      <c r="AF21" s="167">
        <v>0</v>
      </c>
      <c r="AG21" s="167">
        <v>0</v>
      </c>
      <c r="AH21" s="167">
        <v>0</v>
      </c>
      <c r="AI21" s="167">
        <v>0</v>
      </c>
      <c r="AJ21" s="167">
        <v>0</v>
      </c>
      <c r="AK21" s="167">
        <v>0</v>
      </c>
      <c r="AL21" s="167">
        <v>0</v>
      </c>
      <c r="AM21" s="167">
        <v>0</v>
      </c>
      <c r="AN21" s="167">
        <v>0</v>
      </c>
      <c r="AO21" s="167">
        <v>1331570</v>
      </c>
      <c r="AP21" s="167">
        <v>0</v>
      </c>
      <c r="AQ21" s="167">
        <v>0</v>
      </c>
      <c r="AR21" s="167">
        <v>0</v>
      </c>
      <c r="AS21" s="167">
        <v>1331570</v>
      </c>
      <c r="AT21" s="167">
        <v>1272649</v>
      </c>
      <c r="AU21" s="167">
        <v>0</v>
      </c>
      <c r="AV21" s="167">
        <v>58921</v>
      </c>
      <c r="AW21" s="167">
        <v>0</v>
      </c>
      <c r="AX21" s="167">
        <v>0</v>
      </c>
      <c r="AY21" s="167">
        <v>0</v>
      </c>
      <c r="AZ21" s="167">
        <v>0</v>
      </c>
      <c r="BA21" s="167">
        <v>0</v>
      </c>
      <c r="BB21" s="167">
        <v>0</v>
      </c>
      <c r="BC21" s="167">
        <v>0</v>
      </c>
      <c r="BD21" s="167">
        <v>0</v>
      </c>
      <c r="BE21" s="167">
        <v>0</v>
      </c>
      <c r="BF21" s="167">
        <v>0</v>
      </c>
      <c r="BG21" s="167">
        <v>0</v>
      </c>
      <c r="BH21" s="167">
        <v>0</v>
      </c>
      <c r="BI21" s="167">
        <v>0</v>
      </c>
      <c r="BJ21" s="167">
        <v>0</v>
      </c>
      <c r="BK21" s="167">
        <v>0</v>
      </c>
      <c r="BL21" s="167">
        <v>0</v>
      </c>
      <c r="BM21" s="167">
        <v>0</v>
      </c>
      <c r="BN21" s="167">
        <v>0</v>
      </c>
      <c r="BO21" s="167">
        <v>0</v>
      </c>
      <c r="BP21" s="167">
        <v>0</v>
      </c>
      <c r="BQ21" s="167">
        <v>0</v>
      </c>
      <c r="BR21" s="167">
        <v>0</v>
      </c>
      <c r="BS21" s="167">
        <v>0</v>
      </c>
      <c r="BT21" s="167">
        <v>0</v>
      </c>
      <c r="BU21" s="167">
        <v>0</v>
      </c>
      <c r="BV21" s="167">
        <v>0</v>
      </c>
      <c r="BW21" s="167">
        <v>0</v>
      </c>
      <c r="BX21" s="167">
        <v>0</v>
      </c>
      <c r="BY21" s="167">
        <v>0</v>
      </c>
      <c r="BZ21" s="167">
        <v>0</v>
      </c>
      <c r="CA21" s="167">
        <v>0</v>
      </c>
      <c r="CB21" s="167">
        <v>0</v>
      </c>
      <c r="CC21" s="167">
        <v>0</v>
      </c>
      <c r="CD21" s="167">
        <v>1331570</v>
      </c>
      <c r="CE21" s="167">
        <v>0</v>
      </c>
      <c r="CF21" s="167">
        <v>0</v>
      </c>
      <c r="CG21" s="167">
        <v>0</v>
      </c>
      <c r="CH21" s="167">
        <v>1331570</v>
      </c>
      <c r="CJ21" s="174" t="b">
        <v>0</v>
      </c>
    </row>
    <row r="22" spans="1:88" ht="13.8" x14ac:dyDescent="0.25">
      <c r="A22" s="164" t="s">
        <v>159</v>
      </c>
      <c r="B22" s="164" t="s">
        <v>158</v>
      </c>
      <c r="C22" s="152">
        <v>45838</v>
      </c>
      <c r="D22" s="170">
        <v>0</v>
      </c>
      <c r="E22" s="167">
        <v>1224551</v>
      </c>
      <c r="F22" s="167">
        <v>0</v>
      </c>
      <c r="G22" s="167">
        <v>44527</v>
      </c>
      <c r="H22" s="167">
        <v>0</v>
      </c>
      <c r="I22" s="167">
        <v>0</v>
      </c>
      <c r="J22" s="167">
        <v>0</v>
      </c>
      <c r="K22" s="167">
        <v>0</v>
      </c>
      <c r="L22" s="167">
        <v>0</v>
      </c>
      <c r="M22" s="167">
        <v>0</v>
      </c>
      <c r="N22" s="167">
        <v>0</v>
      </c>
      <c r="O22" s="167">
        <v>0</v>
      </c>
      <c r="P22" s="167">
        <v>0</v>
      </c>
      <c r="Q22" s="167">
        <v>0</v>
      </c>
      <c r="R22" s="167">
        <v>0</v>
      </c>
      <c r="S22" s="167">
        <v>0</v>
      </c>
      <c r="T22" s="167">
        <v>0</v>
      </c>
      <c r="U22" s="167">
        <v>0</v>
      </c>
      <c r="V22" s="167">
        <v>0</v>
      </c>
      <c r="W22" s="167">
        <v>0</v>
      </c>
      <c r="X22" s="167">
        <v>0</v>
      </c>
      <c r="Y22" s="167">
        <v>0</v>
      </c>
      <c r="Z22" s="167">
        <v>0</v>
      </c>
      <c r="AA22" s="167">
        <v>0</v>
      </c>
      <c r="AB22" s="167">
        <v>0</v>
      </c>
      <c r="AC22" s="167">
        <v>0</v>
      </c>
      <c r="AD22" s="167">
        <v>0</v>
      </c>
      <c r="AE22" s="167">
        <v>0</v>
      </c>
      <c r="AF22" s="167">
        <v>0</v>
      </c>
      <c r="AG22" s="167">
        <v>0</v>
      </c>
      <c r="AH22" s="167">
        <v>0</v>
      </c>
      <c r="AI22" s="167">
        <v>0</v>
      </c>
      <c r="AJ22" s="167">
        <v>0</v>
      </c>
      <c r="AK22" s="167">
        <v>0</v>
      </c>
      <c r="AL22" s="167">
        <v>0</v>
      </c>
      <c r="AM22" s="167">
        <v>0</v>
      </c>
      <c r="AN22" s="167">
        <v>0</v>
      </c>
      <c r="AO22" s="167">
        <v>1269078</v>
      </c>
      <c r="AP22" s="167">
        <v>0</v>
      </c>
      <c r="AQ22" s="167">
        <v>0</v>
      </c>
      <c r="AR22" s="167">
        <v>0</v>
      </c>
      <c r="AS22" s="167">
        <v>1269078</v>
      </c>
      <c r="AT22" s="167">
        <v>1224551</v>
      </c>
      <c r="AU22" s="167">
        <v>0</v>
      </c>
      <c r="AV22" s="167">
        <v>44527</v>
      </c>
      <c r="AW22" s="167">
        <v>0</v>
      </c>
      <c r="AX22" s="167">
        <v>0</v>
      </c>
      <c r="AY22" s="167">
        <v>0</v>
      </c>
      <c r="AZ22" s="167">
        <v>0</v>
      </c>
      <c r="BA22" s="167">
        <v>0</v>
      </c>
      <c r="BB22" s="167">
        <v>0</v>
      </c>
      <c r="BC22" s="167">
        <v>0</v>
      </c>
      <c r="BD22" s="167">
        <v>0</v>
      </c>
      <c r="BE22" s="167">
        <v>0</v>
      </c>
      <c r="BF22" s="167">
        <v>0</v>
      </c>
      <c r="BG22" s="167">
        <v>0</v>
      </c>
      <c r="BH22" s="167">
        <v>0</v>
      </c>
      <c r="BI22" s="167">
        <v>0</v>
      </c>
      <c r="BJ22" s="167">
        <v>0</v>
      </c>
      <c r="BK22" s="167">
        <v>0</v>
      </c>
      <c r="BL22" s="167">
        <v>0</v>
      </c>
      <c r="BM22" s="167">
        <v>0</v>
      </c>
      <c r="BN22" s="167">
        <v>0</v>
      </c>
      <c r="BO22" s="167">
        <v>0</v>
      </c>
      <c r="BP22" s="167">
        <v>0</v>
      </c>
      <c r="BQ22" s="167">
        <v>0</v>
      </c>
      <c r="BR22" s="167">
        <v>0</v>
      </c>
      <c r="BS22" s="167">
        <v>0</v>
      </c>
      <c r="BT22" s="167">
        <v>0</v>
      </c>
      <c r="BU22" s="167">
        <v>0</v>
      </c>
      <c r="BV22" s="167">
        <v>0</v>
      </c>
      <c r="BW22" s="167">
        <v>0</v>
      </c>
      <c r="BX22" s="167">
        <v>0</v>
      </c>
      <c r="BY22" s="167">
        <v>0</v>
      </c>
      <c r="BZ22" s="167">
        <v>0</v>
      </c>
      <c r="CA22" s="167">
        <v>0</v>
      </c>
      <c r="CB22" s="167">
        <v>0</v>
      </c>
      <c r="CC22" s="167">
        <v>0</v>
      </c>
      <c r="CD22" s="167">
        <v>1269078</v>
      </c>
      <c r="CE22" s="167">
        <v>0</v>
      </c>
      <c r="CF22" s="167">
        <v>0</v>
      </c>
      <c r="CG22" s="167">
        <v>0</v>
      </c>
      <c r="CH22" s="167">
        <v>1269078</v>
      </c>
      <c r="CJ22" s="174" t="b">
        <v>0</v>
      </c>
    </row>
    <row r="23" spans="1:88" ht="13.8" x14ac:dyDescent="0.25">
      <c r="A23" s="164" t="s">
        <v>160</v>
      </c>
      <c r="B23" s="164" t="s">
        <v>161</v>
      </c>
      <c r="C23" s="152">
        <v>45838</v>
      </c>
      <c r="D23" s="170">
        <v>0</v>
      </c>
      <c r="E23" s="167">
        <v>638967</v>
      </c>
      <c r="F23" s="167">
        <v>20240</v>
      </c>
      <c r="G23" s="167">
        <v>0</v>
      </c>
      <c r="H23" s="167">
        <v>0</v>
      </c>
      <c r="I23" s="167">
        <v>0</v>
      </c>
      <c r="J23" s="167">
        <v>0</v>
      </c>
      <c r="K23" s="167">
        <v>0</v>
      </c>
      <c r="L23" s="167">
        <v>0</v>
      </c>
      <c r="M23" s="167">
        <v>0</v>
      </c>
      <c r="N23" s="167">
        <v>0</v>
      </c>
      <c r="O23" s="167">
        <v>0</v>
      </c>
      <c r="P23" s="167">
        <v>0</v>
      </c>
      <c r="Q23" s="167">
        <v>0</v>
      </c>
      <c r="R23" s="167">
        <v>0</v>
      </c>
      <c r="S23" s="167">
        <v>0</v>
      </c>
      <c r="T23" s="167">
        <v>0</v>
      </c>
      <c r="U23" s="167">
        <v>0</v>
      </c>
      <c r="V23" s="167">
        <v>0</v>
      </c>
      <c r="W23" s="167">
        <v>0</v>
      </c>
      <c r="X23" s="167">
        <v>0</v>
      </c>
      <c r="Y23" s="167">
        <v>0</v>
      </c>
      <c r="Z23" s="167">
        <v>0</v>
      </c>
      <c r="AA23" s="167">
        <v>0</v>
      </c>
      <c r="AB23" s="167">
        <v>0</v>
      </c>
      <c r="AC23" s="167">
        <v>0</v>
      </c>
      <c r="AD23" s="167">
        <v>0</v>
      </c>
      <c r="AE23" s="167">
        <v>0</v>
      </c>
      <c r="AF23" s="167">
        <v>0</v>
      </c>
      <c r="AG23" s="167">
        <v>0</v>
      </c>
      <c r="AH23" s="167">
        <v>0</v>
      </c>
      <c r="AI23" s="167">
        <v>0</v>
      </c>
      <c r="AJ23" s="167">
        <v>0</v>
      </c>
      <c r="AK23" s="167">
        <v>0</v>
      </c>
      <c r="AL23" s="167">
        <v>0</v>
      </c>
      <c r="AM23" s="167">
        <v>0</v>
      </c>
      <c r="AN23" s="167">
        <v>0</v>
      </c>
      <c r="AO23" s="167">
        <v>659207</v>
      </c>
      <c r="AP23" s="167">
        <v>0</v>
      </c>
      <c r="AQ23" s="167">
        <v>0</v>
      </c>
      <c r="AR23" s="167">
        <v>0</v>
      </c>
      <c r="AS23" s="167">
        <v>659207</v>
      </c>
      <c r="AT23" s="167">
        <v>317297</v>
      </c>
      <c r="AU23" s="167">
        <v>20240</v>
      </c>
      <c r="AV23" s="167">
        <v>0</v>
      </c>
      <c r="AW23" s="167">
        <v>0</v>
      </c>
      <c r="AX23" s="167">
        <v>0</v>
      </c>
      <c r="AY23" s="167">
        <v>0</v>
      </c>
      <c r="AZ23" s="167">
        <v>0</v>
      </c>
      <c r="BA23" s="167">
        <v>0</v>
      </c>
      <c r="BB23" s="167">
        <v>0</v>
      </c>
      <c r="BC23" s="167">
        <v>0</v>
      </c>
      <c r="BD23" s="167">
        <v>0</v>
      </c>
      <c r="BE23" s="167">
        <v>0</v>
      </c>
      <c r="BF23" s="167">
        <v>0</v>
      </c>
      <c r="BG23" s="167">
        <v>0</v>
      </c>
      <c r="BH23" s="167">
        <v>0</v>
      </c>
      <c r="BI23" s="167">
        <v>0</v>
      </c>
      <c r="BJ23" s="167">
        <v>0</v>
      </c>
      <c r="BK23" s="167">
        <v>0</v>
      </c>
      <c r="BL23" s="167">
        <v>0</v>
      </c>
      <c r="BM23" s="167">
        <v>0</v>
      </c>
      <c r="BN23" s="167">
        <v>0</v>
      </c>
      <c r="BO23" s="167">
        <v>0</v>
      </c>
      <c r="BP23" s="167">
        <v>0</v>
      </c>
      <c r="BQ23" s="167">
        <v>0</v>
      </c>
      <c r="BR23" s="167">
        <v>0</v>
      </c>
      <c r="BS23" s="167">
        <v>0</v>
      </c>
      <c r="BT23" s="167">
        <v>0</v>
      </c>
      <c r="BU23" s="167">
        <v>0</v>
      </c>
      <c r="BV23" s="167">
        <v>0</v>
      </c>
      <c r="BW23" s="167">
        <v>0</v>
      </c>
      <c r="BX23" s="167">
        <v>0</v>
      </c>
      <c r="BY23" s="167">
        <v>0</v>
      </c>
      <c r="BZ23" s="167">
        <v>0</v>
      </c>
      <c r="CA23" s="167">
        <v>0</v>
      </c>
      <c r="CB23" s="167">
        <v>0</v>
      </c>
      <c r="CC23" s="167">
        <v>0</v>
      </c>
      <c r="CD23" s="167">
        <v>337537</v>
      </c>
      <c r="CE23" s="167">
        <v>0</v>
      </c>
      <c r="CF23" s="167">
        <v>0</v>
      </c>
      <c r="CG23" s="167">
        <v>0</v>
      </c>
      <c r="CH23" s="167">
        <v>337537</v>
      </c>
      <c r="CJ23" s="174" t="b">
        <v>0</v>
      </c>
    </row>
    <row r="24" spans="1:88" ht="13.8" x14ac:dyDescent="0.25">
      <c r="A24" s="164" t="s">
        <v>162</v>
      </c>
      <c r="B24" s="164" t="s">
        <v>161</v>
      </c>
      <c r="C24" s="152">
        <v>45838</v>
      </c>
      <c r="D24" s="170">
        <v>0</v>
      </c>
      <c r="E24" s="167">
        <v>596592</v>
      </c>
      <c r="F24" s="167">
        <v>0</v>
      </c>
      <c r="G24" s="167">
        <v>0</v>
      </c>
      <c r="H24" s="167">
        <v>0</v>
      </c>
      <c r="I24" s="167">
        <v>0</v>
      </c>
      <c r="J24" s="167">
        <v>0</v>
      </c>
      <c r="K24" s="167">
        <v>0</v>
      </c>
      <c r="L24" s="167">
        <v>0</v>
      </c>
      <c r="M24" s="167">
        <v>0</v>
      </c>
      <c r="N24" s="167">
        <v>0</v>
      </c>
      <c r="O24" s="167">
        <v>0</v>
      </c>
      <c r="P24" s="167">
        <v>0</v>
      </c>
      <c r="Q24" s="167">
        <v>0</v>
      </c>
      <c r="R24" s="167">
        <v>0</v>
      </c>
      <c r="S24" s="167">
        <v>0</v>
      </c>
      <c r="T24" s="167">
        <v>0</v>
      </c>
      <c r="U24" s="167">
        <v>0</v>
      </c>
      <c r="V24" s="167">
        <v>0</v>
      </c>
      <c r="W24" s="167">
        <v>0</v>
      </c>
      <c r="X24" s="167">
        <v>0</v>
      </c>
      <c r="Y24" s="167">
        <v>0</v>
      </c>
      <c r="Z24" s="167">
        <v>0</v>
      </c>
      <c r="AA24" s="167">
        <v>0</v>
      </c>
      <c r="AB24" s="167">
        <v>0</v>
      </c>
      <c r="AC24" s="167">
        <v>0</v>
      </c>
      <c r="AD24" s="167">
        <v>0</v>
      </c>
      <c r="AE24" s="167">
        <v>0</v>
      </c>
      <c r="AF24" s="167">
        <v>0</v>
      </c>
      <c r="AG24" s="167">
        <v>0</v>
      </c>
      <c r="AH24" s="167">
        <v>0</v>
      </c>
      <c r="AI24" s="167">
        <v>0</v>
      </c>
      <c r="AJ24" s="167">
        <v>0</v>
      </c>
      <c r="AK24" s="167">
        <v>0</v>
      </c>
      <c r="AL24" s="167">
        <v>0</v>
      </c>
      <c r="AM24" s="167">
        <v>0</v>
      </c>
      <c r="AN24" s="167">
        <v>0</v>
      </c>
      <c r="AO24" s="167">
        <v>596592</v>
      </c>
      <c r="AP24" s="167">
        <v>0</v>
      </c>
      <c r="AQ24" s="167">
        <v>0</v>
      </c>
      <c r="AR24" s="167">
        <v>0</v>
      </c>
      <c r="AS24" s="167">
        <v>596592</v>
      </c>
      <c r="AT24" s="167">
        <v>596592</v>
      </c>
      <c r="AU24" s="167">
        <v>0</v>
      </c>
      <c r="AV24" s="167">
        <v>0</v>
      </c>
      <c r="AW24" s="167">
        <v>0</v>
      </c>
      <c r="AX24" s="167">
        <v>0</v>
      </c>
      <c r="AY24" s="167">
        <v>0</v>
      </c>
      <c r="AZ24" s="167">
        <v>0</v>
      </c>
      <c r="BA24" s="167">
        <v>0</v>
      </c>
      <c r="BB24" s="167">
        <v>0</v>
      </c>
      <c r="BC24" s="167">
        <v>0</v>
      </c>
      <c r="BD24" s="167">
        <v>0</v>
      </c>
      <c r="BE24" s="167">
        <v>0</v>
      </c>
      <c r="BF24" s="167">
        <v>0</v>
      </c>
      <c r="BG24" s="167">
        <v>0</v>
      </c>
      <c r="BH24" s="167">
        <v>0</v>
      </c>
      <c r="BI24" s="167">
        <v>0</v>
      </c>
      <c r="BJ24" s="167">
        <v>0</v>
      </c>
      <c r="BK24" s="167">
        <v>0</v>
      </c>
      <c r="BL24" s="167">
        <v>0</v>
      </c>
      <c r="BM24" s="167">
        <v>0</v>
      </c>
      <c r="BN24" s="167">
        <v>0</v>
      </c>
      <c r="BO24" s="167">
        <v>0</v>
      </c>
      <c r="BP24" s="167">
        <v>0</v>
      </c>
      <c r="BQ24" s="167">
        <v>0</v>
      </c>
      <c r="BR24" s="167">
        <v>0</v>
      </c>
      <c r="BS24" s="167">
        <v>0</v>
      </c>
      <c r="BT24" s="167">
        <v>0</v>
      </c>
      <c r="BU24" s="167">
        <v>0</v>
      </c>
      <c r="BV24" s="167">
        <v>0</v>
      </c>
      <c r="BW24" s="167">
        <v>0</v>
      </c>
      <c r="BX24" s="167">
        <v>0</v>
      </c>
      <c r="BY24" s="167">
        <v>0</v>
      </c>
      <c r="BZ24" s="167">
        <v>0</v>
      </c>
      <c r="CA24" s="167">
        <v>0</v>
      </c>
      <c r="CB24" s="167">
        <v>0</v>
      </c>
      <c r="CC24" s="167">
        <v>0</v>
      </c>
      <c r="CD24" s="167">
        <v>596592</v>
      </c>
      <c r="CE24" s="167">
        <v>0</v>
      </c>
      <c r="CF24" s="167">
        <v>0</v>
      </c>
      <c r="CG24" s="167">
        <v>0</v>
      </c>
      <c r="CH24" s="167">
        <v>596592</v>
      </c>
      <c r="CJ24" s="174" t="b">
        <v>0</v>
      </c>
    </row>
    <row r="25" spans="1:88" ht="13.8" x14ac:dyDescent="0.25">
      <c r="A25" s="164" t="s">
        <v>163</v>
      </c>
      <c r="B25" s="164" t="s">
        <v>161</v>
      </c>
      <c r="C25" s="152">
        <v>45838</v>
      </c>
      <c r="D25" s="170">
        <v>0</v>
      </c>
      <c r="E25" s="167">
        <v>638350.56000000006</v>
      </c>
      <c r="F25" s="167">
        <v>44880</v>
      </c>
      <c r="G25" s="167">
        <v>0</v>
      </c>
      <c r="H25" s="167">
        <v>0</v>
      </c>
      <c r="I25" s="167">
        <v>0</v>
      </c>
      <c r="J25" s="167">
        <v>0</v>
      </c>
      <c r="K25" s="167">
        <v>0</v>
      </c>
      <c r="L25" s="167">
        <v>0</v>
      </c>
      <c r="M25" s="167">
        <v>0</v>
      </c>
      <c r="N25" s="167">
        <v>0</v>
      </c>
      <c r="O25" s="167">
        <v>0</v>
      </c>
      <c r="P25" s="167">
        <v>0</v>
      </c>
      <c r="Q25" s="167">
        <v>0</v>
      </c>
      <c r="R25" s="167">
        <v>0</v>
      </c>
      <c r="S25" s="167">
        <v>0</v>
      </c>
      <c r="T25" s="167">
        <v>0</v>
      </c>
      <c r="U25" s="167">
        <v>0</v>
      </c>
      <c r="V25" s="167">
        <v>0</v>
      </c>
      <c r="W25" s="167">
        <v>0</v>
      </c>
      <c r="X25" s="167">
        <v>0</v>
      </c>
      <c r="Y25" s="167">
        <v>0</v>
      </c>
      <c r="Z25" s="167">
        <v>0</v>
      </c>
      <c r="AA25" s="167">
        <v>0</v>
      </c>
      <c r="AB25" s="167">
        <v>0</v>
      </c>
      <c r="AC25" s="167">
        <v>0</v>
      </c>
      <c r="AD25" s="167">
        <v>0</v>
      </c>
      <c r="AE25" s="167">
        <v>0</v>
      </c>
      <c r="AF25" s="167">
        <v>0</v>
      </c>
      <c r="AG25" s="167">
        <v>0</v>
      </c>
      <c r="AH25" s="167">
        <v>0</v>
      </c>
      <c r="AI25" s="167">
        <v>0</v>
      </c>
      <c r="AJ25" s="167">
        <v>0</v>
      </c>
      <c r="AK25" s="167">
        <v>0</v>
      </c>
      <c r="AL25" s="167">
        <v>0</v>
      </c>
      <c r="AM25" s="167">
        <v>0</v>
      </c>
      <c r="AN25" s="167">
        <v>0</v>
      </c>
      <c r="AO25" s="167">
        <v>683230.56</v>
      </c>
      <c r="AP25" s="167">
        <v>0</v>
      </c>
      <c r="AQ25" s="167">
        <v>0</v>
      </c>
      <c r="AR25" s="167">
        <v>0</v>
      </c>
      <c r="AS25" s="167">
        <v>683230.56</v>
      </c>
      <c r="AT25" s="167">
        <v>471960</v>
      </c>
      <c r="AU25" s="167">
        <v>44880</v>
      </c>
      <c r="AV25" s="167">
        <v>0</v>
      </c>
      <c r="AW25" s="167">
        <v>0</v>
      </c>
      <c r="AX25" s="167">
        <v>0</v>
      </c>
      <c r="AY25" s="167">
        <v>0</v>
      </c>
      <c r="AZ25" s="167">
        <v>0</v>
      </c>
      <c r="BA25" s="167">
        <v>0</v>
      </c>
      <c r="BB25" s="167">
        <v>0</v>
      </c>
      <c r="BC25" s="167">
        <v>0</v>
      </c>
      <c r="BD25" s="167">
        <v>0</v>
      </c>
      <c r="BE25" s="167">
        <v>0</v>
      </c>
      <c r="BF25" s="167">
        <v>0</v>
      </c>
      <c r="BG25" s="167">
        <v>0</v>
      </c>
      <c r="BH25" s="167">
        <v>0</v>
      </c>
      <c r="BI25" s="167">
        <v>0</v>
      </c>
      <c r="BJ25" s="167">
        <v>0</v>
      </c>
      <c r="BK25" s="167">
        <v>0</v>
      </c>
      <c r="BL25" s="167">
        <v>0</v>
      </c>
      <c r="BM25" s="167">
        <v>0</v>
      </c>
      <c r="BN25" s="167">
        <v>0</v>
      </c>
      <c r="BO25" s="167">
        <v>0</v>
      </c>
      <c r="BP25" s="167">
        <v>0</v>
      </c>
      <c r="BQ25" s="167">
        <v>0</v>
      </c>
      <c r="BR25" s="167">
        <v>0</v>
      </c>
      <c r="BS25" s="167">
        <v>0</v>
      </c>
      <c r="BT25" s="167">
        <v>0</v>
      </c>
      <c r="BU25" s="167">
        <v>0</v>
      </c>
      <c r="BV25" s="167">
        <v>0</v>
      </c>
      <c r="BW25" s="167">
        <v>0</v>
      </c>
      <c r="BX25" s="167">
        <v>0</v>
      </c>
      <c r="BY25" s="167">
        <v>0</v>
      </c>
      <c r="BZ25" s="167">
        <v>0</v>
      </c>
      <c r="CA25" s="167">
        <v>0</v>
      </c>
      <c r="CB25" s="167">
        <v>0</v>
      </c>
      <c r="CC25" s="167">
        <v>0</v>
      </c>
      <c r="CD25" s="167">
        <v>516840</v>
      </c>
      <c r="CE25" s="167">
        <v>0</v>
      </c>
      <c r="CF25" s="167">
        <v>0</v>
      </c>
      <c r="CG25" s="167">
        <v>0</v>
      </c>
      <c r="CH25" s="167">
        <v>516840</v>
      </c>
      <c r="CJ25" s="174" t="b">
        <v>0</v>
      </c>
    </row>
    <row r="26" spans="1:88" ht="13.8" x14ac:dyDescent="0.25">
      <c r="A26" s="164" t="s">
        <v>164</v>
      </c>
      <c r="B26" s="164" t="s">
        <v>161</v>
      </c>
      <c r="C26" s="152">
        <v>45838</v>
      </c>
      <c r="D26" s="170">
        <v>0</v>
      </c>
      <c r="E26" s="167">
        <v>644903</v>
      </c>
      <c r="F26" s="167">
        <v>57326</v>
      </c>
      <c r="G26" s="167">
        <v>0</v>
      </c>
      <c r="H26" s="167">
        <v>0</v>
      </c>
      <c r="I26" s="167">
        <v>0</v>
      </c>
      <c r="J26" s="167">
        <v>0</v>
      </c>
      <c r="K26" s="167">
        <v>0</v>
      </c>
      <c r="L26" s="167">
        <v>0</v>
      </c>
      <c r="M26" s="167">
        <v>0</v>
      </c>
      <c r="N26" s="167">
        <v>0</v>
      </c>
      <c r="O26" s="167">
        <v>0</v>
      </c>
      <c r="P26" s="167">
        <v>0</v>
      </c>
      <c r="Q26" s="167">
        <v>0</v>
      </c>
      <c r="R26" s="167">
        <v>0</v>
      </c>
      <c r="S26" s="167">
        <v>0</v>
      </c>
      <c r="T26" s="167">
        <v>0</v>
      </c>
      <c r="U26" s="167">
        <v>0</v>
      </c>
      <c r="V26" s="167">
        <v>0</v>
      </c>
      <c r="W26" s="167">
        <v>0</v>
      </c>
      <c r="X26" s="167">
        <v>0</v>
      </c>
      <c r="Y26" s="167">
        <v>0</v>
      </c>
      <c r="Z26" s="167">
        <v>0</v>
      </c>
      <c r="AA26" s="167">
        <v>0</v>
      </c>
      <c r="AB26" s="167">
        <v>0</v>
      </c>
      <c r="AC26" s="167">
        <v>0</v>
      </c>
      <c r="AD26" s="167">
        <v>0</v>
      </c>
      <c r="AE26" s="167">
        <v>0</v>
      </c>
      <c r="AF26" s="167">
        <v>0</v>
      </c>
      <c r="AG26" s="167">
        <v>0</v>
      </c>
      <c r="AH26" s="167">
        <v>0</v>
      </c>
      <c r="AI26" s="167">
        <v>0</v>
      </c>
      <c r="AJ26" s="167">
        <v>0</v>
      </c>
      <c r="AK26" s="167">
        <v>0</v>
      </c>
      <c r="AL26" s="167">
        <v>0</v>
      </c>
      <c r="AM26" s="167">
        <v>0</v>
      </c>
      <c r="AN26" s="167">
        <v>0</v>
      </c>
      <c r="AO26" s="167">
        <v>702229</v>
      </c>
      <c r="AP26" s="167">
        <v>0</v>
      </c>
      <c r="AQ26" s="167">
        <v>0</v>
      </c>
      <c r="AR26" s="167">
        <v>0</v>
      </c>
      <c r="AS26" s="167">
        <v>702229</v>
      </c>
      <c r="AT26" s="167">
        <v>644903</v>
      </c>
      <c r="AU26" s="167">
        <v>57326</v>
      </c>
      <c r="AV26" s="167">
        <v>0</v>
      </c>
      <c r="AW26" s="167">
        <v>0</v>
      </c>
      <c r="AX26" s="167">
        <v>0</v>
      </c>
      <c r="AY26" s="167">
        <v>0</v>
      </c>
      <c r="AZ26" s="167">
        <v>0</v>
      </c>
      <c r="BA26" s="167">
        <v>0</v>
      </c>
      <c r="BB26" s="167">
        <v>0</v>
      </c>
      <c r="BC26" s="167">
        <v>0</v>
      </c>
      <c r="BD26" s="167">
        <v>0</v>
      </c>
      <c r="BE26" s="167">
        <v>0</v>
      </c>
      <c r="BF26" s="167">
        <v>0</v>
      </c>
      <c r="BG26" s="167">
        <v>0</v>
      </c>
      <c r="BH26" s="167">
        <v>0</v>
      </c>
      <c r="BI26" s="167">
        <v>0</v>
      </c>
      <c r="BJ26" s="167">
        <v>0</v>
      </c>
      <c r="BK26" s="167">
        <v>0</v>
      </c>
      <c r="BL26" s="167">
        <v>0</v>
      </c>
      <c r="BM26" s="167">
        <v>0</v>
      </c>
      <c r="BN26" s="167">
        <v>0</v>
      </c>
      <c r="BO26" s="167">
        <v>0</v>
      </c>
      <c r="BP26" s="167">
        <v>0</v>
      </c>
      <c r="BQ26" s="167">
        <v>0</v>
      </c>
      <c r="BR26" s="167">
        <v>0</v>
      </c>
      <c r="BS26" s="167">
        <v>0</v>
      </c>
      <c r="BT26" s="167">
        <v>0</v>
      </c>
      <c r="BU26" s="167">
        <v>0</v>
      </c>
      <c r="BV26" s="167">
        <v>0</v>
      </c>
      <c r="BW26" s="167">
        <v>0</v>
      </c>
      <c r="BX26" s="167">
        <v>0</v>
      </c>
      <c r="BY26" s="167">
        <v>0</v>
      </c>
      <c r="BZ26" s="167">
        <v>0</v>
      </c>
      <c r="CA26" s="167">
        <v>0</v>
      </c>
      <c r="CB26" s="167">
        <v>0</v>
      </c>
      <c r="CC26" s="167">
        <v>0</v>
      </c>
      <c r="CD26" s="167">
        <v>702229</v>
      </c>
      <c r="CE26" s="167">
        <v>0</v>
      </c>
      <c r="CF26" s="167">
        <v>0</v>
      </c>
      <c r="CG26" s="167">
        <v>0</v>
      </c>
      <c r="CH26" s="167">
        <v>702229</v>
      </c>
      <c r="CJ26" s="174" t="b">
        <v>0</v>
      </c>
    </row>
    <row r="27" spans="1:88" ht="13.8" x14ac:dyDescent="0.25">
      <c r="A27" s="164" t="s">
        <v>165</v>
      </c>
      <c r="B27" s="164" t="s">
        <v>161</v>
      </c>
      <c r="C27" s="152">
        <v>45838</v>
      </c>
      <c r="D27" s="170">
        <v>0</v>
      </c>
      <c r="E27" s="167">
        <v>740042</v>
      </c>
      <c r="F27" s="167">
        <v>34817</v>
      </c>
      <c r="G27" s="167">
        <v>0</v>
      </c>
      <c r="H27" s="167">
        <v>0</v>
      </c>
      <c r="I27" s="167">
        <v>0</v>
      </c>
      <c r="J27" s="167">
        <v>0</v>
      </c>
      <c r="K27" s="167">
        <v>0</v>
      </c>
      <c r="L27" s="167">
        <v>0</v>
      </c>
      <c r="M27" s="167">
        <v>0</v>
      </c>
      <c r="N27" s="167">
        <v>0</v>
      </c>
      <c r="O27" s="167">
        <v>0</v>
      </c>
      <c r="P27" s="167">
        <v>0</v>
      </c>
      <c r="Q27" s="167">
        <v>0</v>
      </c>
      <c r="R27" s="167">
        <v>0</v>
      </c>
      <c r="S27" s="167">
        <v>0</v>
      </c>
      <c r="T27" s="167">
        <v>0</v>
      </c>
      <c r="U27" s="167">
        <v>0</v>
      </c>
      <c r="V27" s="167">
        <v>0</v>
      </c>
      <c r="W27" s="167">
        <v>0</v>
      </c>
      <c r="X27" s="167">
        <v>0</v>
      </c>
      <c r="Y27" s="167">
        <v>0</v>
      </c>
      <c r="Z27" s="167">
        <v>0</v>
      </c>
      <c r="AA27" s="167">
        <v>0</v>
      </c>
      <c r="AB27" s="167">
        <v>0</v>
      </c>
      <c r="AC27" s="167">
        <v>0</v>
      </c>
      <c r="AD27" s="167">
        <v>0</v>
      </c>
      <c r="AE27" s="167">
        <v>0</v>
      </c>
      <c r="AF27" s="167">
        <v>0</v>
      </c>
      <c r="AG27" s="167">
        <v>0</v>
      </c>
      <c r="AH27" s="167">
        <v>0</v>
      </c>
      <c r="AI27" s="167">
        <v>0</v>
      </c>
      <c r="AJ27" s="167">
        <v>0</v>
      </c>
      <c r="AK27" s="167">
        <v>0</v>
      </c>
      <c r="AL27" s="167">
        <v>0</v>
      </c>
      <c r="AM27" s="167">
        <v>0</v>
      </c>
      <c r="AN27" s="167">
        <v>0</v>
      </c>
      <c r="AO27" s="167">
        <v>774859</v>
      </c>
      <c r="AP27" s="167">
        <v>0</v>
      </c>
      <c r="AQ27" s="167">
        <v>0</v>
      </c>
      <c r="AR27" s="167">
        <v>0</v>
      </c>
      <c r="AS27" s="167">
        <v>774859</v>
      </c>
      <c r="AT27" s="167">
        <v>506920</v>
      </c>
      <c r="AU27" s="167">
        <v>34817</v>
      </c>
      <c r="AV27" s="167">
        <v>0</v>
      </c>
      <c r="AW27" s="167">
        <v>0</v>
      </c>
      <c r="AX27" s="167">
        <v>0</v>
      </c>
      <c r="AY27" s="167">
        <v>0</v>
      </c>
      <c r="AZ27" s="167">
        <v>0</v>
      </c>
      <c r="BA27" s="167">
        <v>0</v>
      </c>
      <c r="BB27" s="167">
        <v>0</v>
      </c>
      <c r="BC27" s="167">
        <v>0</v>
      </c>
      <c r="BD27" s="167">
        <v>0</v>
      </c>
      <c r="BE27" s="167">
        <v>0</v>
      </c>
      <c r="BF27" s="167">
        <v>0</v>
      </c>
      <c r="BG27" s="167">
        <v>0</v>
      </c>
      <c r="BH27" s="167">
        <v>0</v>
      </c>
      <c r="BI27" s="167">
        <v>0</v>
      </c>
      <c r="BJ27" s="167">
        <v>0</v>
      </c>
      <c r="BK27" s="167">
        <v>0</v>
      </c>
      <c r="BL27" s="167">
        <v>0</v>
      </c>
      <c r="BM27" s="167">
        <v>0</v>
      </c>
      <c r="BN27" s="167">
        <v>0</v>
      </c>
      <c r="BO27" s="167">
        <v>0</v>
      </c>
      <c r="BP27" s="167">
        <v>0</v>
      </c>
      <c r="BQ27" s="167">
        <v>0</v>
      </c>
      <c r="BR27" s="167">
        <v>0</v>
      </c>
      <c r="BS27" s="167">
        <v>0</v>
      </c>
      <c r="BT27" s="167">
        <v>0</v>
      </c>
      <c r="BU27" s="167">
        <v>0</v>
      </c>
      <c r="BV27" s="167">
        <v>0</v>
      </c>
      <c r="BW27" s="167">
        <v>0</v>
      </c>
      <c r="BX27" s="167">
        <v>0</v>
      </c>
      <c r="BY27" s="167">
        <v>0</v>
      </c>
      <c r="BZ27" s="167">
        <v>0</v>
      </c>
      <c r="CA27" s="167">
        <v>0</v>
      </c>
      <c r="CB27" s="167">
        <v>0</v>
      </c>
      <c r="CC27" s="167">
        <v>0</v>
      </c>
      <c r="CD27" s="167">
        <v>541737</v>
      </c>
      <c r="CE27" s="167">
        <v>0</v>
      </c>
      <c r="CF27" s="167">
        <v>0</v>
      </c>
      <c r="CG27" s="167">
        <v>0</v>
      </c>
      <c r="CH27" s="167">
        <v>541737</v>
      </c>
      <c r="CJ27" s="174" t="b">
        <v>0</v>
      </c>
    </row>
    <row r="28" spans="1:88" ht="13.8" x14ac:dyDescent="0.25">
      <c r="A28" s="164" t="s">
        <v>166</v>
      </c>
      <c r="B28" s="164" t="s">
        <v>161</v>
      </c>
      <c r="C28" s="152">
        <v>45838</v>
      </c>
      <c r="D28" s="170">
        <v>0</v>
      </c>
      <c r="E28" s="167">
        <v>661530</v>
      </c>
      <c r="F28" s="167">
        <v>15202</v>
      </c>
      <c r="G28" s="167">
        <v>0</v>
      </c>
      <c r="H28" s="167">
        <v>0</v>
      </c>
      <c r="I28" s="167">
        <v>0</v>
      </c>
      <c r="J28" s="167">
        <v>0</v>
      </c>
      <c r="K28" s="167">
        <v>0</v>
      </c>
      <c r="L28" s="167">
        <v>0</v>
      </c>
      <c r="M28" s="167">
        <v>0</v>
      </c>
      <c r="N28" s="167">
        <v>0</v>
      </c>
      <c r="O28" s="167">
        <v>0</v>
      </c>
      <c r="P28" s="167">
        <v>0</v>
      </c>
      <c r="Q28" s="167">
        <v>0</v>
      </c>
      <c r="R28" s="167">
        <v>0</v>
      </c>
      <c r="S28" s="167">
        <v>0</v>
      </c>
      <c r="T28" s="167">
        <v>0</v>
      </c>
      <c r="U28" s="167">
        <v>0</v>
      </c>
      <c r="V28" s="167">
        <v>0</v>
      </c>
      <c r="W28" s="167">
        <v>0</v>
      </c>
      <c r="X28" s="167">
        <v>0</v>
      </c>
      <c r="Y28" s="167">
        <v>0</v>
      </c>
      <c r="Z28" s="167">
        <v>0</v>
      </c>
      <c r="AA28" s="167">
        <v>0</v>
      </c>
      <c r="AB28" s="167">
        <v>0</v>
      </c>
      <c r="AC28" s="167">
        <v>0</v>
      </c>
      <c r="AD28" s="167">
        <v>0</v>
      </c>
      <c r="AE28" s="167">
        <v>0</v>
      </c>
      <c r="AF28" s="167">
        <v>0</v>
      </c>
      <c r="AG28" s="167">
        <v>0</v>
      </c>
      <c r="AH28" s="167">
        <v>0</v>
      </c>
      <c r="AI28" s="167">
        <v>0</v>
      </c>
      <c r="AJ28" s="167">
        <v>0</v>
      </c>
      <c r="AK28" s="167">
        <v>0</v>
      </c>
      <c r="AL28" s="167">
        <v>0</v>
      </c>
      <c r="AM28" s="167">
        <v>0</v>
      </c>
      <c r="AN28" s="167">
        <v>0</v>
      </c>
      <c r="AO28" s="167">
        <v>676732</v>
      </c>
      <c r="AP28" s="167">
        <v>0</v>
      </c>
      <c r="AQ28" s="167">
        <v>0</v>
      </c>
      <c r="AR28" s="167">
        <v>0</v>
      </c>
      <c r="AS28" s="167">
        <v>676732</v>
      </c>
      <c r="AT28" s="167">
        <v>460327</v>
      </c>
      <c r="AU28" s="167">
        <v>15202</v>
      </c>
      <c r="AV28" s="167">
        <v>0</v>
      </c>
      <c r="AW28" s="167">
        <v>0</v>
      </c>
      <c r="AX28" s="167">
        <v>0</v>
      </c>
      <c r="AY28" s="167">
        <v>0</v>
      </c>
      <c r="AZ28" s="167">
        <v>0</v>
      </c>
      <c r="BA28" s="167">
        <v>0</v>
      </c>
      <c r="BB28" s="167">
        <v>0</v>
      </c>
      <c r="BC28" s="167">
        <v>0</v>
      </c>
      <c r="BD28" s="167">
        <v>0</v>
      </c>
      <c r="BE28" s="167">
        <v>0</v>
      </c>
      <c r="BF28" s="167">
        <v>0</v>
      </c>
      <c r="BG28" s="167">
        <v>0</v>
      </c>
      <c r="BH28" s="167">
        <v>0</v>
      </c>
      <c r="BI28" s="167">
        <v>0</v>
      </c>
      <c r="BJ28" s="167">
        <v>0</v>
      </c>
      <c r="BK28" s="167">
        <v>0</v>
      </c>
      <c r="BL28" s="167">
        <v>0</v>
      </c>
      <c r="BM28" s="167">
        <v>0</v>
      </c>
      <c r="BN28" s="167">
        <v>0</v>
      </c>
      <c r="BO28" s="167">
        <v>0</v>
      </c>
      <c r="BP28" s="167">
        <v>0</v>
      </c>
      <c r="BQ28" s="167">
        <v>0</v>
      </c>
      <c r="BR28" s="167">
        <v>0</v>
      </c>
      <c r="BS28" s="167">
        <v>0</v>
      </c>
      <c r="BT28" s="167">
        <v>0</v>
      </c>
      <c r="BU28" s="167">
        <v>0</v>
      </c>
      <c r="BV28" s="167">
        <v>0</v>
      </c>
      <c r="BW28" s="167">
        <v>0</v>
      </c>
      <c r="BX28" s="167">
        <v>0</v>
      </c>
      <c r="BY28" s="167">
        <v>0</v>
      </c>
      <c r="BZ28" s="167">
        <v>0</v>
      </c>
      <c r="CA28" s="167">
        <v>0</v>
      </c>
      <c r="CB28" s="167">
        <v>0</v>
      </c>
      <c r="CC28" s="167">
        <v>0</v>
      </c>
      <c r="CD28" s="167">
        <v>475529</v>
      </c>
      <c r="CE28" s="167">
        <v>0</v>
      </c>
      <c r="CF28" s="167">
        <v>0</v>
      </c>
      <c r="CG28" s="167">
        <v>0</v>
      </c>
      <c r="CH28" s="167">
        <v>475529</v>
      </c>
      <c r="CJ28" s="174" t="b">
        <v>0</v>
      </c>
    </row>
    <row r="29" spans="1:88" ht="13.8" x14ac:dyDescent="0.25">
      <c r="A29" s="164" t="s">
        <v>167</v>
      </c>
      <c r="B29" s="164" t="s">
        <v>161</v>
      </c>
      <c r="C29" s="152">
        <v>45838</v>
      </c>
      <c r="D29" s="170">
        <v>0</v>
      </c>
      <c r="E29" s="167">
        <v>512717</v>
      </c>
      <c r="F29" s="167">
        <v>29390</v>
      </c>
      <c r="G29" s="167">
        <v>0</v>
      </c>
      <c r="H29" s="167">
        <v>0</v>
      </c>
      <c r="I29" s="167">
        <v>0</v>
      </c>
      <c r="J29" s="167">
        <v>0</v>
      </c>
      <c r="K29" s="167">
        <v>0</v>
      </c>
      <c r="L29" s="167">
        <v>0</v>
      </c>
      <c r="M29" s="167">
        <v>0</v>
      </c>
      <c r="N29" s="167">
        <v>0</v>
      </c>
      <c r="O29" s="167">
        <v>0</v>
      </c>
      <c r="P29" s="167">
        <v>0</v>
      </c>
      <c r="Q29" s="167">
        <v>0</v>
      </c>
      <c r="R29" s="167">
        <v>0</v>
      </c>
      <c r="S29" s="167">
        <v>0</v>
      </c>
      <c r="T29" s="167">
        <v>0</v>
      </c>
      <c r="U29" s="167">
        <v>0</v>
      </c>
      <c r="V29" s="167">
        <v>0</v>
      </c>
      <c r="W29" s="167">
        <v>0</v>
      </c>
      <c r="X29" s="167">
        <v>0</v>
      </c>
      <c r="Y29" s="167">
        <v>0</v>
      </c>
      <c r="Z29" s="167">
        <v>0</v>
      </c>
      <c r="AA29" s="167">
        <v>0</v>
      </c>
      <c r="AB29" s="167">
        <v>0</v>
      </c>
      <c r="AC29" s="167">
        <v>0</v>
      </c>
      <c r="AD29" s="167">
        <v>0</v>
      </c>
      <c r="AE29" s="167">
        <v>0</v>
      </c>
      <c r="AF29" s="167">
        <v>0</v>
      </c>
      <c r="AG29" s="167">
        <v>0</v>
      </c>
      <c r="AH29" s="167">
        <v>0</v>
      </c>
      <c r="AI29" s="167">
        <v>0</v>
      </c>
      <c r="AJ29" s="167">
        <v>0</v>
      </c>
      <c r="AK29" s="167">
        <v>0</v>
      </c>
      <c r="AL29" s="167">
        <v>0</v>
      </c>
      <c r="AM29" s="167">
        <v>0</v>
      </c>
      <c r="AN29" s="167">
        <v>0</v>
      </c>
      <c r="AO29" s="167">
        <v>542107</v>
      </c>
      <c r="AP29" s="167">
        <v>0</v>
      </c>
      <c r="AQ29" s="167">
        <v>0</v>
      </c>
      <c r="AR29" s="167">
        <v>0</v>
      </c>
      <c r="AS29" s="167">
        <v>542107</v>
      </c>
      <c r="AT29" s="167">
        <v>350444</v>
      </c>
      <c r="AU29" s="167">
        <v>29390</v>
      </c>
      <c r="AV29" s="167">
        <v>0</v>
      </c>
      <c r="AW29" s="167">
        <v>0</v>
      </c>
      <c r="AX29" s="167">
        <v>0</v>
      </c>
      <c r="AY29" s="167">
        <v>0</v>
      </c>
      <c r="AZ29" s="167">
        <v>0</v>
      </c>
      <c r="BA29" s="167">
        <v>0</v>
      </c>
      <c r="BB29" s="167">
        <v>0</v>
      </c>
      <c r="BC29" s="167">
        <v>0</v>
      </c>
      <c r="BD29" s="167">
        <v>0</v>
      </c>
      <c r="BE29" s="167">
        <v>0</v>
      </c>
      <c r="BF29" s="167">
        <v>0</v>
      </c>
      <c r="BG29" s="167">
        <v>0</v>
      </c>
      <c r="BH29" s="167">
        <v>0</v>
      </c>
      <c r="BI29" s="167">
        <v>0</v>
      </c>
      <c r="BJ29" s="167">
        <v>0</v>
      </c>
      <c r="BK29" s="167">
        <v>0</v>
      </c>
      <c r="BL29" s="167">
        <v>0</v>
      </c>
      <c r="BM29" s="167">
        <v>0</v>
      </c>
      <c r="BN29" s="167">
        <v>0</v>
      </c>
      <c r="BO29" s="167">
        <v>0</v>
      </c>
      <c r="BP29" s="167">
        <v>0</v>
      </c>
      <c r="BQ29" s="167">
        <v>0</v>
      </c>
      <c r="BR29" s="167">
        <v>0</v>
      </c>
      <c r="BS29" s="167">
        <v>0</v>
      </c>
      <c r="BT29" s="167">
        <v>0</v>
      </c>
      <c r="BU29" s="167">
        <v>0</v>
      </c>
      <c r="BV29" s="167">
        <v>0</v>
      </c>
      <c r="BW29" s="167">
        <v>0</v>
      </c>
      <c r="BX29" s="167">
        <v>0</v>
      </c>
      <c r="BY29" s="167">
        <v>0</v>
      </c>
      <c r="BZ29" s="167">
        <v>0</v>
      </c>
      <c r="CA29" s="167">
        <v>0</v>
      </c>
      <c r="CB29" s="167">
        <v>0</v>
      </c>
      <c r="CC29" s="167">
        <v>0</v>
      </c>
      <c r="CD29" s="167">
        <v>379834</v>
      </c>
      <c r="CE29" s="167">
        <v>0</v>
      </c>
      <c r="CF29" s="167">
        <v>0</v>
      </c>
      <c r="CG29" s="167">
        <v>0</v>
      </c>
      <c r="CH29" s="167">
        <v>379834</v>
      </c>
      <c r="CJ29" s="174" t="b">
        <v>0</v>
      </c>
    </row>
    <row r="30" spans="1:88" ht="13.8" x14ac:dyDescent="0.25">
      <c r="A30" s="164" t="s">
        <v>168</v>
      </c>
      <c r="B30" s="164" t="s">
        <v>169</v>
      </c>
      <c r="C30" s="152">
        <v>45838</v>
      </c>
      <c r="D30" s="170">
        <v>0</v>
      </c>
      <c r="E30" s="167">
        <v>10784882</v>
      </c>
      <c r="F30" s="167">
        <v>0</v>
      </c>
      <c r="G30" s="167">
        <v>656476</v>
      </c>
      <c r="H30" s="167">
        <v>0</v>
      </c>
      <c r="I30" s="167">
        <v>0</v>
      </c>
      <c r="J30" s="167">
        <v>0</v>
      </c>
      <c r="K30" s="167">
        <v>0</v>
      </c>
      <c r="L30" s="167">
        <v>0</v>
      </c>
      <c r="M30" s="167">
        <v>0</v>
      </c>
      <c r="N30" s="167">
        <v>0</v>
      </c>
      <c r="O30" s="167">
        <v>0</v>
      </c>
      <c r="P30" s="167">
        <v>0</v>
      </c>
      <c r="Q30" s="167">
        <v>0</v>
      </c>
      <c r="R30" s="167">
        <v>0</v>
      </c>
      <c r="S30" s="167">
        <v>0</v>
      </c>
      <c r="T30" s="167">
        <v>0</v>
      </c>
      <c r="U30" s="167">
        <v>0</v>
      </c>
      <c r="V30" s="167">
        <v>0</v>
      </c>
      <c r="W30" s="167">
        <v>0</v>
      </c>
      <c r="X30" s="167">
        <v>0</v>
      </c>
      <c r="Y30" s="167">
        <v>0</v>
      </c>
      <c r="Z30" s="167">
        <v>0</v>
      </c>
      <c r="AA30" s="167">
        <v>0</v>
      </c>
      <c r="AB30" s="167">
        <v>0</v>
      </c>
      <c r="AC30" s="167">
        <v>0</v>
      </c>
      <c r="AD30" s="167">
        <v>53973</v>
      </c>
      <c r="AE30" s="167">
        <v>40291</v>
      </c>
      <c r="AF30" s="167">
        <v>0</v>
      </c>
      <c r="AG30" s="167">
        <v>0</v>
      </c>
      <c r="AH30" s="167">
        <v>136879</v>
      </c>
      <c r="AI30" s="167">
        <v>0</v>
      </c>
      <c r="AJ30" s="167">
        <v>0</v>
      </c>
      <c r="AK30" s="167">
        <v>112983</v>
      </c>
      <c r="AL30" s="167">
        <v>0</v>
      </c>
      <c r="AM30" s="167">
        <v>0</v>
      </c>
      <c r="AN30" s="167">
        <v>13253</v>
      </c>
      <c r="AO30" s="167">
        <v>11798737</v>
      </c>
      <c r="AP30" s="167">
        <v>0</v>
      </c>
      <c r="AQ30" s="167">
        <v>0</v>
      </c>
      <c r="AR30" s="167">
        <v>0</v>
      </c>
      <c r="AS30" s="167">
        <v>11798737</v>
      </c>
      <c r="AT30" s="167">
        <v>10784882</v>
      </c>
      <c r="AU30" s="167">
        <v>0</v>
      </c>
      <c r="AV30" s="167">
        <v>656476</v>
      </c>
      <c r="AW30" s="167">
        <v>0</v>
      </c>
      <c r="AX30" s="167">
        <v>0</v>
      </c>
      <c r="AY30" s="167">
        <v>0</v>
      </c>
      <c r="AZ30" s="167">
        <v>0</v>
      </c>
      <c r="BA30" s="167">
        <v>0</v>
      </c>
      <c r="BB30" s="167">
        <v>0</v>
      </c>
      <c r="BC30" s="167">
        <v>0</v>
      </c>
      <c r="BD30" s="167">
        <v>0</v>
      </c>
      <c r="BE30" s="167">
        <v>0</v>
      </c>
      <c r="BF30" s="167">
        <v>0</v>
      </c>
      <c r="BG30" s="167">
        <v>0</v>
      </c>
      <c r="BH30" s="167">
        <v>0</v>
      </c>
      <c r="BI30" s="167">
        <v>0</v>
      </c>
      <c r="BJ30" s="167">
        <v>0</v>
      </c>
      <c r="BK30" s="167">
        <v>0</v>
      </c>
      <c r="BL30" s="167">
        <v>0</v>
      </c>
      <c r="BM30" s="167">
        <v>0</v>
      </c>
      <c r="BN30" s="167">
        <v>0</v>
      </c>
      <c r="BO30" s="167">
        <v>0</v>
      </c>
      <c r="BP30" s="167">
        <v>0</v>
      </c>
      <c r="BQ30" s="167">
        <v>0</v>
      </c>
      <c r="BR30" s="167">
        <v>0</v>
      </c>
      <c r="BS30" s="167">
        <v>53973</v>
      </c>
      <c r="BT30" s="167">
        <v>40291</v>
      </c>
      <c r="BU30" s="167">
        <v>0</v>
      </c>
      <c r="BV30" s="167">
        <v>0</v>
      </c>
      <c r="BW30" s="167">
        <v>136879</v>
      </c>
      <c r="BX30" s="167">
        <v>0</v>
      </c>
      <c r="BY30" s="167">
        <v>0</v>
      </c>
      <c r="BZ30" s="167">
        <v>112983</v>
      </c>
      <c r="CA30" s="167">
        <v>0</v>
      </c>
      <c r="CB30" s="167">
        <v>0</v>
      </c>
      <c r="CC30" s="167">
        <v>13253</v>
      </c>
      <c r="CD30" s="167">
        <v>11798737</v>
      </c>
      <c r="CE30" s="167">
        <v>0</v>
      </c>
      <c r="CF30" s="167">
        <v>0</v>
      </c>
      <c r="CG30" s="167">
        <v>0</v>
      </c>
      <c r="CH30" s="167">
        <v>11798737</v>
      </c>
      <c r="CJ30" s="174" t="b">
        <v>0</v>
      </c>
    </row>
    <row r="31" spans="1:88" ht="13.8" x14ac:dyDescent="0.25">
      <c r="A31" s="164" t="s">
        <v>170</v>
      </c>
      <c r="B31" s="164" t="s">
        <v>171</v>
      </c>
      <c r="C31" s="152">
        <v>45838</v>
      </c>
      <c r="D31" s="170">
        <v>0</v>
      </c>
      <c r="E31" s="167">
        <v>1300385</v>
      </c>
      <c r="F31" s="167">
        <v>0</v>
      </c>
      <c r="G31" s="167">
        <v>78429</v>
      </c>
      <c r="H31" s="167">
        <v>0</v>
      </c>
      <c r="I31" s="167">
        <v>0</v>
      </c>
      <c r="J31" s="167">
        <v>0</v>
      </c>
      <c r="K31" s="167">
        <v>0</v>
      </c>
      <c r="L31" s="167">
        <v>0</v>
      </c>
      <c r="M31" s="167">
        <v>0</v>
      </c>
      <c r="N31" s="167">
        <v>0</v>
      </c>
      <c r="O31" s="167">
        <v>0</v>
      </c>
      <c r="P31" s="167">
        <v>0</v>
      </c>
      <c r="Q31" s="167">
        <v>0</v>
      </c>
      <c r="R31" s="167">
        <v>0</v>
      </c>
      <c r="S31" s="167">
        <v>0</v>
      </c>
      <c r="T31" s="167">
        <v>0</v>
      </c>
      <c r="U31" s="167">
        <v>0</v>
      </c>
      <c r="V31" s="167">
        <v>0</v>
      </c>
      <c r="W31" s="167">
        <v>0</v>
      </c>
      <c r="X31" s="167">
        <v>0</v>
      </c>
      <c r="Y31" s="167">
        <v>0</v>
      </c>
      <c r="Z31" s="167">
        <v>0</v>
      </c>
      <c r="AA31" s="167">
        <v>0</v>
      </c>
      <c r="AB31" s="167">
        <v>0</v>
      </c>
      <c r="AC31" s="167">
        <v>0</v>
      </c>
      <c r="AD31" s="167">
        <v>0</v>
      </c>
      <c r="AE31" s="167">
        <v>0</v>
      </c>
      <c r="AF31" s="167">
        <v>0</v>
      </c>
      <c r="AG31" s="167">
        <v>0</v>
      </c>
      <c r="AH31" s="167">
        <v>0</v>
      </c>
      <c r="AI31" s="167">
        <v>0</v>
      </c>
      <c r="AJ31" s="167">
        <v>0</v>
      </c>
      <c r="AK31" s="167">
        <v>0</v>
      </c>
      <c r="AL31" s="167">
        <v>0</v>
      </c>
      <c r="AM31" s="167">
        <v>0</v>
      </c>
      <c r="AN31" s="167">
        <v>0</v>
      </c>
      <c r="AO31" s="167">
        <v>1378814</v>
      </c>
      <c r="AP31" s="167">
        <v>0</v>
      </c>
      <c r="AQ31" s="167">
        <v>0</v>
      </c>
      <c r="AR31" s="167">
        <v>0</v>
      </c>
      <c r="AS31" s="167">
        <v>1378814</v>
      </c>
      <c r="AT31" s="167">
        <v>1300385</v>
      </c>
      <c r="AU31" s="167">
        <v>0</v>
      </c>
      <c r="AV31" s="167">
        <v>78429</v>
      </c>
      <c r="AW31" s="167">
        <v>0</v>
      </c>
      <c r="AX31" s="167">
        <v>0</v>
      </c>
      <c r="AY31" s="167">
        <v>0</v>
      </c>
      <c r="AZ31" s="167">
        <v>0</v>
      </c>
      <c r="BA31" s="167">
        <v>0</v>
      </c>
      <c r="BB31" s="167">
        <v>0</v>
      </c>
      <c r="BC31" s="167">
        <v>0</v>
      </c>
      <c r="BD31" s="167">
        <v>0</v>
      </c>
      <c r="BE31" s="167">
        <v>0</v>
      </c>
      <c r="BF31" s="167">
        <v>0</v>
      </c>
      <c r="BG31" s="167">
        <v>0</v>
      </c>
      <c r="BH31" s="167">
        <v>0</v>
      </c>
      <c r="BI31" s="167">
        <v>0</v>
      </c>
      <c r="BJ31" s="167">
        <v>0</v>
      </c>
      <c r="BK31" s="167">
        <v>0</v>
      </c>
      <c r="BL31" s="167">
        <v>0</v>
      </c>
      <c r="BM31" s="167">
        <v>0</v>
      </c>
      <c r="BN31" s="167">
        <v>0</v>
      </c>
      <c r="BO31" s="167">
        <v>0</v>
      </c>
      <c r="BP31" s="167">
        <v>0</v>
      </c>
      <c r="BQ31" s="167">
        <v>0</v>
      </c>
      <c r="BR31" s="167">
        <v>0</v>
      </c>
      <c r="BS31" s="167">
        <v>0</v>
      </c>
      <c r="BT31" s="167">
        <v>0</v>
      </c>
      <c r="BU31" s="167">
        <v>0</v>
      </c>
      <c r="BV31" s="167">
        <v>0</v>
      </c>
      <c r="BW31" s="167">
        <v>0</v>
      </c>
      <c r="BX31" s="167">
        <v>0</v>
      </c>
      <c r="BY31" s="167">
        <v>0</v>
      </c>
      <c r="BZ31" s="167">
        <v>0</v>
      </c>
      <c r="CA31" s="167">
        <v>0</v>
      </c>
      <c r="CB31" s="167">
        <v>0</v>
      </c>
      <c r="CC31" s="167">
        <v>0</v>
      </c>
      <c r="CD31" s="167">
        <v>1378814</v>
      </c>
      <c r="CE31" s="167">
        <v>0</v>
      </c>
      <c r="CF31" s="167">
        <v>0</v>
      </c>
      <c r="CG31" s="167">
        <v>0</v>
      </c>
      <c r="CH31" s="167">
        <v>1378814</v>
      </c>
      <c r="CJ31" s="174" t="b">
        <v>0</v>
      </c>
    </row>
    <row r="32" spans="1:88" ht="13.8" x14ac:dyDescent="0.25">
      <c r="A32" s="164" t="s">
        <v>172</v>
      </c>
      <c r="B32" s="164" t="s">
        <v>171</v>
      </c>
      <c r="C32" s="152">
        <v>45838</v>
      </c>
      <c r="D32" s="170">
        <v>0</v>
      </c>
      <c r="E32" s="167">
        <v>1169678</v>
      </c>
      <c r="F32" s="167">
        <v>0</v>
      </c>
      <c r="G32" s="167">
        <v>67795</v>
      </c>
      <c r="H32" s="167">
        <v>0</v>
      </c>
      <c r="I32" s="167">
        <v>0</v>
      </c>
      <c r="J32" s="167">
        <v>0</v>
      </c>
      <c r="K32" s="167">
        <v>0</v>
      </c>
      <c r="L32" s="167">
        <v>0</v>
      </c>
      <c r="M32" s="167">
        <v>0</v>
      </c>
      <c r="N32" s="167">
        <v>0</v>
      </c>
      <c r="O32" s="167">
        <v>0</v>
      </c>
      <c r="P32" s="167">
        <v>0</v>
      </c>
      <c r="Q32" s="167">
        <v>0</v>
      </c>
      <c r="R32" s="167">
        <v>0</v>
      </c>
      <c r="S32" s="167">
        <v>0</v>
      </c>
      <c r="T32" s="167">
        <v>0</v>
      </c>
      <c r="U32" s="167">
        <v>0</v>
      </c>
      <c r="V32" s="167">
        <v>0</v>
      </c>
      <c r="W32" s="167">
        <v>0</v>
      </c>
      <c r="X32" s="167">
        <v>0</v>
      </c>
      <c r="Y32" s="167">
        <v>0</v>
      </c>
      <c r="Z32" s="167">
        <v>0</v>
      </c>
      <c r="AA32" s="167">
        <v>0</v>
      </c>
      <c r="AB32" s="167">
        <v>0</v>
      </c>
      <c r="AC32" s="167">
        <v>0</v>
      </c>
      <c r="AD32" s="167">
        <v>0</v>
      </c>
      <c r="AE32" s="167">
        <v>0</v>
      </c>
      <c r="AF32" s="167">
        <v>0</v>
      </c>
      <c r="AG32" s="167">
        <v>0</v>
      </c>
      <c r="AH32" s="167">
        <v>0</v>
      </c>
      <c r="AI32" s="167">
        <v>0</v>
      </c>
      <c r="AJ32" s="167">
        <v>0</v>
      </c>
      <c r="AK32" s="167">
        <v>0</v>
      </c>
      <c r="AL32" s="167">
        <v>0</v>
      </c>
      <c r="AM32" s="167">
        <v>0</v>
      </c>
      <c r="AN32" s="167">
        <v>0</v>
      </c>
      <c r="AO32" s="167">
        <v>1237473</v>
      </c>
      <c r="AP32" s="167">
        <v>0</v>
      </c>
      <c r="AQ32" s="167">
        <v>0</v>
      </c>
      <c r="AR32" s="167">
        <v>0</v>
      </c>
      <c r="AS32" s="167">
        <v>1237473</v>
      </c>
      <c r="AT32" s="167">
        <v>1169678</v>
      </c>
      <c r="AU32" s="167">
        <v>0</v>
      </c>
      <c r="AV32" s="167">
        <v>67795</v>
      </c>
      <c r="AW32" s="167">
        <v>0</v>
      </c>
      <c r="AX32" s="167">
        <v>0</v>
      </c>
      <c r="AY32" s="167">
        <v>0</v>
      </c>
      <c r="AZ32" s="167">
        <v>0</v>
      </c>
      <c r="BA32" s="167">
        <v>0</v>
      </c>
      <c r="BB32" s="167">
        <v>0</v>
      </c>
      <c r="BC32" s="167">
        <v>0</v>
      </c>
      <c r="BD32" s="167">
        <v>0</v>
      </c>
      <c r="BE32" s="167">
        <v>0</v>
      </c>
      <c r="BF32" s="167">
        <v>0</v>
      </c>
      <c r="BG32" s="167">
        <v>0</v>
      </c>
      <c r="BH32" s="167">
        <v>0</v>
      </c>
      <c r="BI32" s="167">
        <v>0</v>
      </c>
      <c r="BJ32" s="167">
        <v>0</v>
      </c>
      <c r="BK32" s="167">
        <v>0</v>
      </c>
      <c r="BL32" s="167">
        <v>0</v>
      </c>
      <c r="BM32" s="167">
        <v>0</v>
      </c>
      <c r="BN32" s="167">
        <v>0</v>
      </c>
      <c r="BO32" s="167">
        <v>0</v>
      </c>
      <c r="BP32" s="167">
        <v>0</v>
      </c>
      <c r="BQ32" s="167">
        <v>0</v>
      </c>
      <c r="BR32" s="167">
        <v>0</v>
      </c>
      <c r="BS32" s="167">
        <v>0</v>
      </c>
      <c r="BT32" s="167">
        <v>0</v>
      </c>
      <c r="BU32" s="167">
        <v>0</v>
      </c>
      <c r="BV32" s="167">
        <v>0</v>
      </c>
      <c r="BW32" s="167">
        <v>0</v>
      </c>
      <c r="BX32" s="167">
        <v>0</v>
      </c>
      <c r="BY32" s="167">
        <v>0</v>
      </c>
      <c r="BZ32" s="167">
        <v>0</v>
      </c>
      <c r="CA32" s="167">
        <v>0</v>
      </c>
      <c r="CB32" s="167">
        <v>0</v>
      </c>
      <c r="CC32" s="167">
        <v>0</v>
      </c>
      <c r="CD32" s="167">
        <v>1237473</v>
      </c>
      <c r="CE32" s="167">
        <v>0</v>
      </c>
      <c r="CF32" s="167">
        <v>0</v>
      </c>
      <c r="CG32" s="167">
        <v>0</v>
      </c>
      <c r="CH32" s="167">
        <v>1237473</v>
      </c>
      <c r="CJ32" s="174" t="b">
        <v>0</v>
      </c>
    </row>
    <row r="33" spans="1:88" ht="13.8" x14ac:dyDescent="0.25">
      <c r="A33" s="164" t="s">
        <v>173</v>
      </c>
      <c r="B33" s="164" t="s">
        <v>171</v>
      </c>
      <c r="C33" s="152">
        <v>45838</v>
      </c>
      <c r="D33" s="170">
        <v>0</v>
      </c>
      <c r="E33" s="167">
        <v>1288468</v>
      </c>
      <c r="F33" s="167">
        <v>0</v>
      </c>
      <c r="G33" s="167">
        <v>74813</v>
      </c>
      <c r="H33" s="167">
        <v>0</v>
      </c>
      <c r="I33" s="167">
        <v>0</v>
      </c>
      <c r="J33" s="167">
        <v>0</v>
      </c>
      <c r="K33" s="167">
        <v>0</v>
      </c>
      <c r="L33" s="167">
        <v>0</v>
      </c>
      <c r="M33" s="167">
        <v>0</v>
      </c>
      <c r="N33" s="167">
        <v>0</v>
      </c>
      <c r="O33" s="167">
        <v>0</v>
      </c>
      <c r="P33" s="167">
        <v>0</v>
      </c>
      <c r="Q33" s="167">
        <v>0</v>
      </c>
      <c r="R33" s="167">
        <v>0</v>
      </c>
      <c r="S33" s="167">
        <v>0</v>
      </c>
      <c r="T33" s="167">
        <v>0</v>
      </c>
      <c r="U33" s="167">
        <v>0</v>
      </c>
      <c r="V33" s="167">
        <v>0</v>
      </c>
      <c r="W33" s="167">
        <v>0</v>
      </c>
      <c r="X33" s="167">
        <v>0</v>
      </c>
      <c r="Y33" s="167">
        <v>0</v>
      </c>
      <c r="Z33" s="167">
        <v>0</v>
      </c>
      <c r="AA33" s="167">
        <v>0</v>
      </c>
      <c r="AB33" s="167">
        <v>0</v>
      </c>
      <c r="AC33" s="167">
        <v>0</v>
      </c>
      <c r="AD33" s="167">
        <v>0</v>
      </c>
      <c r="AE33" s="167">
        <v>0</v>
      </c>
      <c r="AF33" s="167">
        <v>0</v>
      </c>
      <c r="AG33" s="167">
        <v>0</v>
      </c>
      <c r="AH33" s="167">
        <v>0</v>
      </c>
      <c r="AI33" s="167">
        <v>0</v>
      </c>
      <c r="AJ33" s="167">
        <v>0</v>
      </c>
      <c r="AK33" s="167">
        <v>0</v>
      </c>
      <c r="AL33" s="167">
        <v>0</v>
      </c>
      <c r="AM33" s="167">
        <v>0</v>
      </c>
      <c r="AN33" s="167">
        <v>0</v>
      </c>
      <c r="AO33" s="167">
        <v>1363281</v>
      </c>
      <c r="AP33" s="167">
        <v>0</v>
      </c>
      <c r="AQ33" s="167">
        <v>0</v>
      </c>
      <c r="AR33" s="167">
        <v>0</v>
      </c>
      <c r="AS33" s="167">
        <v>1363281</v>
      </c>
      <c r="AT33" s="167">
        <v>1288468</v>
      </c>
      <c r="AU33" s="167">
        <v>0</v>
      </c>
      <c r="AV33" s="167">
        <v>74813</v>
      </c>
      <c r="AW33" s="167">
        <v>0</v>
      </c>
      <c r="AX33" s="167">
        <v>0</v>
      </c>
      <c r="AY33" s="167">
        <v>0</v>
      </c>
      <c r="AZ33" s="167">
        <v>0</v>
      </c>
      <c r="BA33" s="167">
        <v>0</v>
      </c>
      <c r="BB33" s="167">
        <v>0</v>
      </c>
      <c r="BC33" s="167">
        <v>0</v>
      </c>
      <c r="BD33" s="167">
        <v>0</v>
      </c>
      <c r="BE33" s="167">
        <v>0</v>
      </c>
      <c r="BF33" s="167">
        <v>0</v>
      </c>
      <c r="BG33" s="167">
        <v>0</v>
      </c>
      <c r="BH33" s="167">
        <v>0</v>
      </c>
      <c r="BI33" s="167">
        <v>0</v>
      </c>
      <c r="BJ33" s="167">
        <v>0</v>
      </c>
      <c r="BK33" s="167">
        <v>0</v>
      </c>
      <c r="BL33" s="167">
        <v>0</v>
      </c>
      <c r="BM33" s="167">
        <v>0</v>
      </c>
      <c r="BN33" s="167">
        <v>0</v>
      </c>
      <c r="BO33" s="167">
        <v>0</v>
      </c>
      <c r="BP33" s="167">
        <v>0</v>
      </c>
      <c r="BQ33" s="167">
        <v>0</v>
      </c>
      <c r="BR33" s="167">
        <v>0</v>
      </c>
      <c r="BS33" s="167">
        <v>0</v>
      </c>
      <c r="BT33" s="167">
        <v>0</v>
      </c>
      <c r="BU33" s="167">
        <v>0</v>
      </c>
      <c r="BV33" s="167">
        <v>0</v>
      </c>
      <c r="BW33" s="167">
        <v>0</v>
      </c>
      <c r="BX33" s="167">
        <v>0</v>
      </c>
      <c r="BY33" s="167">
        <v>0</v>
      </c>
      <c r="BZ33" s="167">
        <v>0</v>
      </c>
      <c r="CA33" s="167">
        <v>0</v>
      </c>
      <c r="CB33" s="167">
        <v>0</v>
      </c>
      <c r="CC33" s="167">
        <v>0</v>
      </c>
      <c r="CD33" s="167">
        <v>1363281</v>
      </c>
      <c r="CE33" s="167">
        <v>0</v>
      </c>
      <c r="CF33" s="167">
        <v>0</v>
      </c>
      <c r="CG33" s="167">
        <v>0</v>
      </c>
      <c r="CH33" s="167">
        <v>1363281</v>
      </c>
      <c r="CJ33" s="174" t="b">
        <v>0</v>
      </c>
    </row>
    <row r="34" spans="1:88" ht="13.8" x14ac:dyDescent="0.25">
      <c r="A34" s="164" t="s">
        <v>174</v>
      </c>
      <c r="B34" s="164" t="s">
        <v>171</v>
      </c>
      <c r="C34" s="152">
        <v>45838</v>
      </c>
      <c r="D34" s="170">
        <v>0</v>
      </c>
      <c r="E34" s="167">
        <v>1138608</v>
      </c>
      <c r="F34" s="167">
        <v>0</v>
      </c>
      <c r="G34" s="167">
        <v>65595</v>
      </c>
      <c r="H34" s="167">
        <v>0</v>
      </c>
      <c r="I34" s="167">
        <v>0</v>
      </c>
      <c r="J34" s="167">
        <v>0</v>
      </c>
      <c r="K34" s="167">
        <v>0</v>
      </c>
      <c r="L34" s="167">
        <v>0</v>
      </c>
      <c r="M34" s="167">
        <v>0</v>
      </c>
      <c r="N34" s="167">
        <v>0</v>
      </c>
      <c r="O34" s="167">
        <v>0</v>
      </c>
      <c r="P34" s="167">
        <v>0</v>
      </c>
      <c r="Q34" s="167">
        <v>0</v>
      </c>
      <c r="R34" s="167">
        <v>0</v>
      </c>
      <c r="S34" s="167">
        <v>0</v>
      </c>
      <c r="T34" s="167">
        <v>0</v>
      </c>
      <c r="U34" s="167">
        <v>0</v>
      </c>
      <c r="V34" s="167">
        <v>0</v>
      </c>
      <c r="W34" s="167">
        <v>0</v>
      </c>
      <c r="X34" s="167">
        <v>0</v>
      </c>
      <c r="Y34" s="167">
        <v>0</v>
      </c>
      <c r="Z34" s="167">
        <v>0</v>
      </c>
      <c r="AA34" s="167">
        <v>0</v>
      </c>
      <c r="AB34" s="167">
        <v>0</v>
      </c>
      <c r="AC34" s="167">
        <v>0</v>
      </c>
      <c r="AD34" s="167">
        <v>0</v>
      </c>
      <c r="AE34" s="167">
        <v>0</v>
      </c>
      <c r="AF34" s="167">
        <v>0</v>
      </c>
      <c r="AG34" s="167">
        <v>0</v>
      </c>
      <c r="AH34" s="167">
        <v>0</v>
      </c>
      <c r="AI34" s="167">
        <v>0</v>
      </c>
      <c r="AJ34" s="167">
        <v>0</v>
      </c>
      <c r="AK34" s="167">
        <v>0</v>
      </c>
      <c r="AL34" s="167">
        <v>0</v>
      </c>
      <c r="AM34" s="167">
        <v>0</v>
      </c>
      <c r="AN34" s="167">
        <v>0</v>
      </c>
      <c r="AO34" s="167">
        <v>1204203</v>
      </c>
      <c r="AP34" s="167">
        <v>0</v>
      </c>
      <c r="AQ34" s="167">
        <v>0</v>
      </c>
      <c r="AR34" s="167">
        <v>0</v>
      </c>
      <c r="AS34" s="167">
        <v>1204203</v>
      </c>
      <c r="AT34" s="167">
        <v>1138608</v>
      </c>
      <c r="AU34" s="167">
        <v>0</v>
      </c>
      <c r="AV34" s="167">
        <v>65595</v>
      </c>
      <c r="AW34" s="167">
        <v>0</v>
      </c>
      <c r="AX34" s="167">
        <v>0</v>
      </c>
      <c r="AY34" s="167">
        <v>0</v>
      </c>
      <c r="AZ34" s="167">
        <v>0</v>
      </c>
      <c r="BA34" s="167">
        <v>0</v>
      </c>
      <c r="BB34" s="167">
        <v>0</v>
      </c>
      <c r="BC34" s="167">
        <v>0</v>
      </c>
      <c r="BD34" s="167">
        <v>0</v>
      </c>
      <c r="BE34" s="167">
        <v>0</v>
      </c>
      <c r="BF34" s="167">
        <v>0</v>
      </c>
      <c r="BG34" s="167">
        <v>0</v>
      </c>
      <c r="BH34" s="167">
        <v>0</v>
      </c>
      <c r="BI34" s="167">
        <v>0</v>
      </c>
      <c r="BJ34" s="167">
        <v>0</v>
      </c>
      <c r="BK34" s="167">
        <v>0</v>
      </c>
      <c r="BL34" s="167">
        <v>0</v>
      </c>
      <c r="BM34" s="167">
        <v>0</v>
      </c>
      <c r="BN34" s="167">
        <v>0</v>
      </c>
      <c r="BO34" s="167">
        <v>0</v>
      </c>
      <c r="BP34" s="167">
        <v>0</v>
      </c>
      <c r="BQ34" s="167">
        <v>0</v>
      </c>
      <c r="BR34" s="167">
        <v>0</v>
      </c>
      <c r="BS34" s="167">
        <v>0</v>
      </c>
      <c r="BT34" s="167">
        <v>0</v>
      </c>
      <c r="BU34" s="167">
        <v>0</v>
      </c>
      <c r="BV34" s="167">
        <v>0</v>
      </c>
      <c r="BW34" s="167">
        <v>0</v>
      </c>
      <c r="BX34" s="167">
        <v>0</v>
      </c>
      <c r="BY34" s="167">
        <v>0</v>
      </c>
      <c r="BZ34" s="167">
        <v>0</v>
      </c>
      <c r="CA34" s="167">
        <v>0</v>
      </c>
      <c r="CB34" s="167">
        <v>0</v>
      </c>
      <c r="CC34" s="167">
        <v>0</v>
      </c>
      <c r="CD34" s="167">
        <v>1204203</v>
      </c>
      <c r="CE34" s="167">
        <v>0</v>
      </c>
      <c r="CF34" s="167">
        <v>0</v>
      </c>
      <c r="CG34" s="167">
        <v>0</v>
      </c>
      <c r="CH34" s="167">
        <v>1204203</v>
      </c>
      <c r="CJ34" s="174" t="b">
        <v>0</v>
      </c>
    </row>
    <row r="35" spans="1:88" ht="13.8" x14ac:dyDescent="0.25">
      <c r="A35" s="164" t="s">
        <v>175</v>
      </c>
      <c r="B35" s="164" t="s">
        <v>171</v>
      </c>
      <c r="C35" s="152">
        <v>45838</v>
      </c>
      <c r="D35" s="170">
        <v>0</v>
      </c>
      <c r="E35" s="167">
        <v>1219346</v>
      </c>
      <c r="F35" s="167">
        <v>0</v>
      </c>
      <c r="G35" s="167">
        <v>71700</v>
      </c>
      <c r="H35" s="167">
        <v>0</v>
      </c>
      <c r="I35" s="167">
        <v>0</v>
      </c>
      <c r="J35" s="167">
        <v>0</v>
      </c>
      <c r="K35" s="167">
        <v>0</v>
      </c>
      <c r="L35" s="167">
        <v>0</v>
      </c>
      <c r="M35" s="167">
        <v>0</v>
      </c>
      <c r="N35" s="167">
        <v>0</v>
      </c>
      <c r="O35" s="167">
        <v>0</v>
      </c>
      <c r="P35" s="167">
        <v>0</v>
      </c>
      <c r="Q35" s="167">
        <v>0</v>
      </c>
      <c r="R35" s="167">
        <v>0</v>
      </c>
      <c r="S35" s="167">
        <v>0</v>
      </c>
      <c r="T35" s="167">
        <v>0</v>
      </c>
      <c r="U35" s="167">
        <v>0</v>
      </c>
      <c r="V35" s="167">
        <v>0</v>
      </c>
      <c r="W35" s="167">
        <v>0</v>
      </c>
      <c r="X35" s="167">
        <v>0</v>
      </c>
      <c r="Y35" s="167">
        <v>0</v>
      </c>
      <c r="Z35" s="167">
        <v>0</v>
      </c>
      <c r="AA35" s="167">
        <v>0</v>
      </c>
      <c r="AB35" s="167">
        <v>0</v>
      </c>
      <c r="AC35" s="167">
        <v>0</v>
      </c>
      <c r="AD35" s="167">
        <v>0</v>
      </c>
      <c r="AE35" s="167">
        <v>0</v>
      </c>
      <c r="AF35" s="167">
        <v>0</v>
      </c>
      <c r="AG35" s="167">
        <v>0</v>
      </c>
      <c r="AH35" s="167">
        <v>0</v>
      </c>
      <c r="AI35" s="167">
        <v>0</v>
      </c>
      <c r="AJ35" s="167">
        <v>0</v>
      </c>
      <c r="AK35" s="167">
        <v>0</v>
      </c>
      <c r="AL35" s="167">
        <v>-23803</v>
      </c>
      <c r="AM35" s="167">
        <v>0</v>
      </c>
      <c r="AN35" s="167">
        <v>0</v>
      </c>
      <c r="AO35" s="167">
        <v>1267243</v>
      </c>
      <c r="AP35" s="167">
        <v>0</v>
      </c>
      <c r="AQ35" s="167">
        <v>0</v>
      </c>
      <c r="AR35" s="167">
        <v>0</v>
      </c>
      <c r="AS35" s="167">
        <v>1267243</v>
      </c>
      <c r="AT35" s="167">
        <v>1219346</v>
      </c>
      <c r="AU35" s="167">
        <v>0</v>
      </c>
      <c r="AV35" s="167">
        <v>71700</v>
      </c>
      <c r="AW35" s="167">
        <v>0</v>
      </c>
      <c r="AX35" s="167">
        <v>0</v>
      </c>
      <c r="AY35" s="167">
        <v>0</v>
      </c>
      <c r="AZ35" s="167">
        <v>0</v>
      </c>
      <c r="BA35" s="167">
        <v>0</v>
      </c>
      <c r="BB35" s="167">
        <v>0</v>
      </c>
      <c r="BC35" s="167">
        <v>0</v>
      </c>
      <c r="BD35" s="167">
        <v>0</v>
      </c>
      <c r="BE35" s="167">
        <v>0</v>
      </c>
      <c r="BF35" s="167">
        <v>0</v>
      </c>
      <c r="BG35" s="167">
        <v>0</v>
      </c>
      <c r="BH35" s="167">
        <v>0</v>
      </c>
      <c r="BI35" s="167">
        <v>0</v>
      </c>
      <c r="BJ35" s="167">
        <v>0</v>
      </c>
      <c r="BK35" s="167">
        <v>0</v>
      </c>
      <c r="BL35" s="167">
        <v>0</v>
      </c>
      <c r="BM35" s="167">
        <v>0</v>
      </c>
      <c r="BN35" s="167">
        <v>0</v>
      </c>
      <c r="BO35" s="167">
        <v>0</v>
      </c>
      <c r="BP35" s="167">
        <v>0</v>
      </c>
      <c r="BQ35" s="167">
        <v>0</v>
      </c>
      <c r="BR35" s="167">
        <v>0</v>
      </c>
      <c r="BS35" s="167">
        <v>0</v>
      </c>
      <c r="BT35" s="167">
        <v>0</v>
      </c>
      <c r="BU35" s="167">
        <v>0</v>
      </c>
      <c r="BV35" s="167">
        <v>0</v>
      </c>
      <c r="BW35" s="167">
        <v>0</v>
      </c>
      <c r="BX35" s="167">
        <v>0</v>
      </c>
      <c r="BY35" s="167">
        <v>0</v>
      </c>
      <c r="BZ35" s="167">
        <v>0</v>
      </c>
      <c r="CA35" s="167">
        <v>-23803</v>
      </c>
      <c r="CB35" s="167">
        <v>0</v>
      </c>
      <c r="CC35" s="167">
        <v>0</v>
      </c>
      <c r="CD35" s="167">
        <v>1267243</v>
      </c>
      <c r="CE35" s="167">
        <v>0</v>
      </c>
      <c r="CF35" s="167">
        <v>0</v>
      </c>
      <c r="CG35" s="167">
        <v>0</v>
      </c>
      <c r="CH35" s="167">
        <v>1267243</v>
      </c>
      <c r="CJ35" s="174" t="b">
        <v>0</v>
      </c>
    </row>
    <row r="36" spans="1:88" ht="13.8" x14ac:dyDescent="0.25">
      <c r="A36" s="164" t="s">
        <v>176</v>
      </c>
      <c r="B36" s="164" t="s">
        <v>171</v>
      </c>
      <c r="C36" s="152">
        <v>45838</v>
      </c>
      <c r="D36" s="170">
        <v>0</v>
      </c>
      <c r="E36" s="167">
        <v>1322268</v>
      </c>
      <c r="F36" s="167">
        <v>0</v>
      </c>
      <c r="G36" s="167">
        <v>79163</v>
      </c>
      <c r="H36" s="167">
        <v>0</v>
      </c>
      <c r="I36" s="167">
        <v>0</v>
      </c>
      <c r="J36" s="167">
        <v>0</v>
      </c>
      <c r="K36" s="167">
        <v>0</v>
      </c>
      <c r="L36" s="167">
        <v>0</v>
      </c>
      <c r="M36" s="167">
        <v>0</v>
      </c>
      <c r="N36" s="167">
        <v>0</v>
      </c>
      <c r="O36" s="167">
        <v>0</v>
      </c>
      <c r="P36" s="167">
        <v>0</v>
      </c>
      <c r="Q36" s="167">
        <v>0</v>
      </c>
      <c r="R36" s="167">
        <v>0</v>
      </c>
      <c r="S36" s="167">
        <v>0</v>
      </c>
      <c r="T36" s="167">
        <v>0</v>
      </c>
      <c r="U36" s="167">
        <v>0</v>
      </c>
      <c r="V36" s="167">
        <v>0</v>
      </c>
      <c r="W36" s="167">
        <v>0</v>
      </c>
      <c r="X36" s="167">
        <v>0</v>
      </c>
      <c r="Y36" s="167">
        <v>0</v>
      </c>
      <c r="Z36" s="167">
        <v>0</v>
      </c>
      <c r="AA36" s="167">
        <v>0</v>
      </c>
      <c r="AB36" s="167">
        <v>0</v>
      </c>
      <c r="AC36" s="167">
        <v>0</v>
      </c>
      <c r="AD36" s="167">
        <v>0</v>
      </c>
      <c r="AE36" s="167">
        <v>0</v>
      </c>
      <c r="AF36" s="167">
        <v>0</v>
      </c>
      <c r="AG36" s="167">
        <v>0</v>
      </c>
      <c r="AH36" s="167">
        <v>0</v>
      </c>
      <c r="AI36" s="167">
        <v>0</v>
      </c>
      <c r="AJ36" s="167">
        <v>0</v>
      </c>
      <c r="AK36" s="167">
        <v>0</v>
      </c>
      <c r="AL36" s="167">
        <v>0</v>
      </c>
      <c r="AM36" s="167">
        <v>0</v>
      </c>
      <c r="AN36" s="167">
        <v>0</v>
      </c>
      <c r="AO36" s="167">
        <v>1401431</v>
      </c>
      <c r="AP36" s="167">
        <v>0</v>
      </c>
      <c r="AQ36" s="167">
        <v>0</v>
      </c>
      <c r="AR36" s="167">
        <v>0</v>
      </c>
      <c r="AS36" s="167">
        <v>1401431</v>
      </c>
      <c r="AT36" s="167">
        <v>1322268</v>
      </c>
      <c r="AU36" s="167">
        <v>0</v>
      </c>
      <c r="AV36" s="167">
        <v>79163</v>
      </c>
      <c r="AW36" s="167">
        <v>0</v>
      </c>
      <c r="AX36" s="167">
        <v>0</v>
      </c>
      <c r="AY36" s="167">
        <v>0</v>
      </c>
      <c r="AZ36" s="167">
        <v>0</v>
      </c>
      <c r="BA36" s="167">
        <v>0</v>
      </c>
      <c r="BB36" s="167">
        <v>0</v>
      </c>
      <c r="BC36" s="167">
        <v>0</v>
      </c>
      <c r="BD36" s="167">
        <v>0</v>
      </c>
      <c r="BE36" s="167">
        <v>0</v>
      </c>
      <c r="BF36" s="167">
        <v>0</v>
      </c>
      <c r="BG36" s="167">
        <v>0</v>
      </c>
      <c r="BH36" s="167">
        <v>0</v>
      </c>
      <c r="BI36" s="167">
        <v>0</v>
      </c>
      <c r="BJ36" s="167">
        <v>0</v>
      </c>
      <c r="BK36" s="167">
        <v>0</v>
      </c>
      <c r="BL36" s="167">
        <v>0</v>
      </c>
      <c r="BM36" s="167">
        <v>0</v>
      </c>
      <c r="BN36" s="167">
        <v>0</v>
      </c>
      <c r="BO36" s="167">
        <v>0</v>
      </c>
      <c r="BP36" s="167">
        <v>0</v>
      </c>
      <c r="BQ36" s="167">
        <v>0</v>
      </c>
      <c r="BR36" s="167">
        <v>0</v>
      </c>
      <c r="BS36" s="167">
        <v>0</v>
      </c>
      <c r="BT36" s="167">
        <v>0</v>
      </c>
      <c r="BU36" s="167">
        <v>0</v>
      </c>
      <c r="BV36" s="167">
        <v>0</v>
      </c>
      <c r="BW36" s="167">
        <v>0</v>
      </c>
      <c r="BX36" s="167">
        <v>0</v>
      </c>
      <c r="BY36" s="167">
        <v>0</v>
      </c>
      <c r="BZ36" s="167">
        <v>0</v>
      </c>
      <c r="CA36" s="167">
        <v>0</v>
      </c>
      <c r="CB36" s="167">
        <v>0</v>
      </c>
      <c r="CC36" s="167">
        <v>0</v>
      </c>
      <c r="CD36" s="167">
        <v>1401431</v>
      </c>
      <c r="CE36" s="167">
        <v>0</v>
      </c>
      <c r="CF36" s="167">
        <v>0</v>
      </c>
      <c r="CG36" s="167">
        <v>0</v>
      </c>
      <c r="CH36" s="167">
        <v>1401431</v>
      </c>
      <c r="CJ36" s="174" t="b">
        <v>0</v>
      </c>
    </row>
    <row r="37" spans="1:88" ht="13.8" x14ac:dyDescent="0.25">
      <c r="A37" s="164" t="s">
        <v>177</v>
      </c>
      <c r="B37" s="164" t="s">
        <v>171</v>
      </c>
      <c r="C37" s="152">
        <v>45838</v>
      </c>
      <c r="D37" s="170">
        <v>0</v>
      </c>
      <c r="E37" s="167">
        <v>1291787</v>
      </c>
      <c r="F37" s="167">
        <v>0</v>
      </c>
      <c r="G37" s="167">
        <v>74164</v>
      </c>
      <c r="H37" s="167">
        <v>0</v>
      </c>
      <c r="I37" s="167">
        <v>0</v>
      </c>
      <c r="J37" s="167">
        <v>0</v>
      </c>
      <c r="K37" s="167">
        <v>0</v>
      </c>
      <c r="L37" s="167">
        <v>0</v>
      </c>
      <c r="M37" s="167">
        <v>0</v>
      </c>
      <c r="N37" s="167">
        <v>0</v>
      </c>
      <c r="O37" s="167">
        <v>0</v>
      </c>
      <c r="P37" s="167">
        <v>0</v>
      </c>
      <c r="Q37" s="167">
        <v>0</v>
      </c>
      <c r="R37" s="167">
        <v>0</v>
      </c>
      <c r="S37" s="167">
        <v>0</v>
      </c>
      <c r="T37" s="167">
        <v>0</v>
      </c>
      <c r="U37" s="167">
        <v>0</v>
      </c>
      <c r="V37" s="167">
        <v>0</v>
      </c>
      <c r="W37" s="167">
        <v>0</v>
      </c>
      <c r="X37" s="167">
        <v>0</v>
      </c>
      <c r="Y37" s="167">
        <v>0</v>
      </c>
      <c r="Z37" s="167">
        <v>0</v>
      </c>
      <c r="AA37" s="167">
        <v>0</v>
      </c>
      <c r="AB37" s="167">
        <v>0</v>
      </c>
      <c r="AC37" s="167">
        <v>0</v>
      </c>
      <c r="AD37" s="167">
        <v>0</v>
      </c>
      <c r="AE37" s="167">
        <v>0</v>
      </c>
      <c r="AF37" s="167">
        <v>0</v>
      </c>
      <c r="AG37" s="167">
        <v>0</v>
      </c>
      <c r="AH37" s="167">
        <v>0</v>
      </c>
      <c r="AI37" s="167">
        <v>0</v>
      </c>
      <c r="AJ37" s="167">
        <v>0</v>
      </c>
      <c r="AK37" s="167">
        <v>0</v>
      </c>
      <c r="AL37" s="167">
        <v>0</v>
      </c>
      <c r="AM37" s="167">
        <v>0</v>
      </c>
      <c r="AN37" s="167">
        <v>0</v>
      </c>
      <c r="AO37" s="167">
        <v>1365951</v>
      </c>
      <c r="AP37" s="167">
        <v>0</v>
      </c>
      <c r="AQ37" s="167">
        <v>0</v>
      </c>
      <c r="AR37" s="167">
        <v>0</v>
      </c>
      <c r="AS37" s="167">
        <v>1365951</v>
      </c>
      <c r="AT37" s="167">
        <v>1291787</v>
      </c>
      <c r="AU37" s="167">
        <v>0</v>
      </c>
      <c r="AV37" s="167">
        <v>74164</v>
      </c>
      <c r="AW37" s="167">
        <v>0</v>
      </c>
      <c r="AX37" s="167">
        <v>0</v>
      </c>
      <c r="AY37" s="167">
        <v>0</v>
      </c>
      <c r="AZ37" s="167">
        <v>0</v>
      </c>
      <c r="BA37" s="167">
        <v>0</v>
      </c>
      <c r="BB37" s="167">
        <v>0</v>
      </c>
      <c r="BC37" s="167">
        <v>0</v>
      </c>
      <c r="BD37" s="167">
        <v>0</v>
      </c>
      <c r="BE37" s="167">
        <v>0</v>
      </c>
      <c r="BF37" s="167">
        <v>0</v>
      </c>
      <c r="BG37" s="167">
        <v>0</v>
      </c>
      <c r="BH37" s="167">
        <v>0</v>
      </c>
      <c r="BI37" s="167">
        <v>0</v>
      </c>
      <c r="BJ37" s="167">
        <v>0</v>
      </c>
      <c r="BK37" s="167">
        <v>0</v>
      </c>
      <c r="BL37" s="167">
        <v>0</v>
      </c>
      <c r="BM37" s="167">
        <v>0</v>
      </c>
      <c r="BN37" s="167">
        <v>0</v>
      </c>
      <c r="BO37" s="167">
        <v>0</v>
      </c>
      <c r="BP37" s="167">
        <v>0</v>
      </c>
      <c r="BQ37" s="167">
        <v>0</v>
      </c>
      <c r="BR37" s="167">
        <v>0</v>
      </c>
      <c r="BS37" s="167">
        <v>0</v>
      </c>
      <c r="BT37" s="167">
        <v>0</v>
      </c>
      <c r="BU37" s="167">
        <v>0</v>
      </c>
      <c r="BV37" s="167">
        <v>0</v>
      </c>
      <c r="BW37" s="167">
        <v>0</v>
      </c>
      <c r="BX37" s="167">
        <v>0</v>
      </c>
      <c r="BY37" s="167">
        <v>0</v>
      </c>
      <c r="BZ37" s="167">
        <v>0</v>
      </c>
      <c r="CA37" s="167">
        <v>0</v>
      </c>
      <c r="CB37" s="167">
        <v>0</v>
      </c>
      <c r="CC37" s="167">
        <v>0</v>
      </c>
      <c r="CD37" s="167">
        <v>1365951</v>
      </c>
      <c r="CE37" s="167">
        <v>0</v>
      </c>
      <c r="CF37" s="167">
        <v>0</v>
      </c>
      <c r="CG37" s="167">
        <v>0</v>
      </c>
      <c r="CH37" s="167">
        <v>1365951</v>
      </c>
      <c r="CJ37" s="174" t="b">
        <v>0</v>
      </c>
    </row>
    <row r="38" spans="1:88" ht="13.8" x14ac:dyDescent="0.25">
      <c r="A38" s="164" t="s">
        <v>178</v>
      </c>
      <c r="B38" s="164" t="s">
        <v>171</v>
      </c>
      <c r="C38" s="152">
        <v>45838</v>
      </c>
      <c r="D38" s="170">
        <v>0</v>
      </c>
      <c r="E38" s="167">
        <v>1313645</v>
      </c>
      <c r="F38" s="167">
        <v>0</v>
      </c>
      <c r="G38" s="167">
        <v>76027</v>
      </c>
      <c r="H38" s="167">
        <v>0</v>
      </c>
      <c r="I38" s="167">
        <v>0</v>
      </c>
      <c r="J38" s="167">
        <v>0</v>
      </c>
      <c r="K38" s="167">
        <v>0</v>
      </c>
      <c r="L38" s="167">
        <v>0</v>
      </c>
      <c r="M38" s="167">
        <v>0</v>
      </c>
      <c r="N38" s="167">
        <v>0</v>
      </c>
      <c r="O38" s="167">
        <v>0</v>
      </c>
      <c r="P38" s="167">
        <v>0</v>
      </c>
      <c r="Q38" s="167">
        <v>0</v>
      </c>
      <c r="R38" s="167">
        <v>0</v>
      </c>
      <c r="S38" s="167">
        <v>0</v>
      </c>
      <c r="T38" s="167">
        <v>0</v>
      </c>
      <c r="U38" s="167">
        <v>0</v>
      </c>
      <c r="V38" s="167">
        <v>0</v>
      </c>
      <c r="W38" s="167">
        <v>0</v>
      </c>
      <c r="X38" s="167">
        <v>0</v>
      </c>
      <c r="Y38" s="167">
        <v>0</v>
      </c>
      <c r="Z38" s="167">
        <v>0</v>
      </c>
      <c r="AA38" s="167">
        <v>0</v>
      </c>
      <c r="AB38" s="167">
        <v>0</v>
      </c>
      <c r="AC38" s="167">
        <v>0</v>
      </c>
      <c r="AD38" s="167">
        <v>0</v>
      </c>
      <c r="AE38" s="167">
        <v>0</v>
      </c>
      <c r="AF38" s="167">
        <v>0</v>
      </c>
      <c r="AG38" s="167">
        <v>0</v>
      </c>
      <c r="AH38" s="167">
        <v>0</v>
      </c>
      <c r="AI38" s="167">
        <v>0</v>
      </c>
      <c r="AJ38" s="167">
        <v>0</v>
      </c>
      <c r="AK38" s="167">
        <v>0</v>
      </c>
      <c r="AL38" s="167">
        <v>-6800</v>
      </c>
      <c r="AM38" s="167">
        <v>0</v>
      </c>
      <c r="AN38" s="167">
        <v>0</v>
      </c>
      <c r="AO38" s="167">
        <v>1382872</v>
      </c>
      <c r="AP38" s="167">
        <v>0</v>
      </c>
      <c r="AQ38" s="167">
        <v>0</v>
      </c>
      <c r="AR38" s="167">
        <v>0</v>
      </c>
      <c r="AS38" s="167">
        <v>1382872</v>
      </c>
      <c r="AT38" s="167">
        <v>1313645</v>
      </c>
      <c r="AU38" s="167">
        <v>0</v>
      </c>
      <c r="AV38" s="167">
        <v>76027</v>
      </c>
      <c r="AW38" s="167">
        <v>0</v>
      </c>
      <c r="AX38" s="167">
        <v>0</v>
      </c>
      <c r="AY38" s="167">
        <v>0</v>
      </c>
      <c r="AZ38" s="167">
        <v>0</v>
      </c>
      <c r="BA38" s="167">
        <v>0</v>
      </c>
      <c r="BB38" s="167">
        <v>0</v>
      </c>
      <c r="BC38" s="167">
        <v>0</v>
      </c>
      <c r="BD38" s="167">
        <v>0</v>
      </c>
      <c r="BE38" s="167">
        <v>0</v>
      </c>
      <c r="BF38" s="167">
        <v>0</v>
      </c>
      <c r="BG38" s="167">
        <v>0</v>
      </c>
      <c r="BH38" s="167">
        <v>0</v>
      </c>
      <c r="BI38" s="167">
        <v>0</v>
      </c>
      <c r="BJ38" s="167">
        <v>0</v>
      </c>
      <c r="BK38" s="167">
        <v>0</v>
      </c>
      <c r="BL38" s="167">
        <v>0</v>
      </c>
      <c r="BM38" s="167">
        <v>0</v>
      </c>
      <c r="BN38" s="167">
        <v>0</v>
      </c>
      <c r="BO38" s="167">
        <v>0</v>
      </c>
      <c r="BP38" s="167">
        <v>0</v>
      </c>
      <c r="BQ38" s="167">
        <v>0</v>
      </c>
      <c r="BR38" s="167">
        <v>0</v>
      </c>
      <c r="BS38" s="167">
        <v>0</v>
      </c>
      <c r="BT38" s="167">
        <v>0</v>
      </c>
      <c r="BU38" s="167">
        <v>0</v>
      </c>
      <c r="BV38" s="167">
        <v>0</v>
      </c>
      <c r="BW38" s="167">
        <v>0</v>
      </c>
      <c r="BX38" s="167">
        <v>0</v>
      </c>
      <c r="BY38" s="167">
        <v>0</v>
      </c>
      <c r="BZ38" s="167">
        <v>0</v>
      </c>
      <c r="CA38" s="167">
        <v>-6800</v>
      </c>
      <c r="CB38" s="167">
        <v>0</v>
      </c>
      <c r="CC38" s="167">
        <v>0</v>
      </c>
      <c r="CD38" s="167">
        <v>1382872</v>
      </c>
      <c r="CE38" s="167">
        <v>0</v>
      </c>
      <c r="CF38" s="167">
        <v>0</v>
      </c>
      <c r="CG38" s="167">
        <v>0</v>
      </c>
      <c r="CH38" s="167">
        <v>1382872</v>
      </c>
      <c r="CJ38" s="174" t="b">
        <v>0</v>
      </c>
    </row>
    <row r="39" spans="1:88" ht="13.8" x14ac:dyDescent="0.25">
      <c r="A39" s="164" t="s">
        <v>179</v>
      </c>
      <c r="B39" s="164" t="s">
        <v>171</v>
      </c>
      <c r="C39" s="152">
        <v>45838</v>
      </c>
      <c r="D39" s="170">
        <v>0</v>
      </c>
      <c r="E39" s="167">
        <v>1225438</v>
      </c>
      <c r="F39" s="167">
        <v>0</v>
      </c>
      <c r="G39" s="167">
        <v>65348</v>
      </c>
      <c r="H39" s="167">
        <v>0</v>
      </c>
      <c r="I39" s="167">
        <v>0</v>
      </c>
      <c r="J39" s="167">
        <v>0</v>
      </c>
      <c r="K39" s="167">
        <v>0</v>
      </c>
      <c r="L39" s="167">
        <v>0</v>
      </c>
      <c r="M39" s="167">
        <v>0</v>
      </c>
      <c r="N39" s="167">
        <v>0</v>
      </c>
      <c r="O39" s="167">
        <v>0</v>
      </c>
      <c r="P39" s="167">
        <v>0</v>
      </c>
      <c r="Q39" s="167">
        <v>0</v>
      </c>
      <c r="R39" s="167">
        <v>0</v>
      </c>
      <c r="S39" s="167">
        <v>0</v>
      </c>
      <c r="T39" s="167">
        <v>0</v>
      </c>
      <c r="U39" s="167">
        <v>0</v>
      </c>
      <c r="V39" s="167">
        <v>0</v>
      </c>
      <c r="W39" s="167">
        <v>0</v>
      </c>
      <c r="X39" s="167">
        <v>0</v>
      </c>
      <c r="Y39" s="167">
        <v>0</v>
      </c>
      <c r="Z39" s="167">
        <v>0</v>
      </c>
      <c r="AA39" s="167">
        <v>0</v>
      </c>
      <c r="AB39" s="167">
        <v>0</v>
      </c>
      <c r="AC39" s="167">
        <v>0</v>
      </c>
      <c r="AD39" s="167">
        <v>0</v>
      </c>
      <c r="AE39" s="167">
        <v>0</v>
      </c>
      <c r="AF39" s="167">
        <v>0</v>
      </c>
      <c r="AG39" s="167">
        <v>0</v>
      </c>
      <c r="AH39" s="167">
        <v>0</v>
      </c>
      <c r="AI39" s="167">
        <v>0</v>
      </c>
      <c r="AJ39" s="167">
        <v>0</v>
      </c>
      <c r="AK39" s="167">
        <v>0</v>
      </c>
      <c r="AL39" s="167">
        <v>0</v>
      </c>
      <c r="AM39" s="167">
        <v>0</v>
      </c>
      <c r="AN39" s="167">
        <v>0</v>
      </c>
      <c r="AO39" s="167">
        <v>1290786</v>
      </c>
      <c r="AP39" s="167">
        <v>0</v>
      </c>
      <c r="AQ39" s="167">
        <v>0</v>
      </c>
      <c r="AR39" s="167">
        <v>0</v>
      </c>
      <c r="AS39" s="167">
        <v>1290786</v>
      </c>
      <c r="AT39" s="167">
        <v>1225438</v>
      </c>
      <c r="AU39" s="167">
        <v>0</v>
      </c>
      <c r="AV39" s="167">
        <v>65348</v>
      </c>
      <c r="AW39" s="167">
        <v>0</v>
      </c>
      <c r="AX39" s="167">
        <v>0</v>
      </c>
      <c r="AY39" s="167">
        <v>0</v>
      </c>
      <c r="AZ39" s="167">
        <v>0</v>
      </c>
      <c r="BA39" s="167">
        <v>0</v>
      </c>
      <c r="BB39" s="167">
        <v>0</v>
      </c>
      <c r="BC39" s="167">
        <v>0</v>
      </c>
      <c r="BD39" s="167">
        <v>0</v>
      </c>
      <c r="BE39" s="167">
        <v>0</v>
      </c>
      <c r="BF39" s="167">
        <v>0</v>
      </c>
      <c r="BG39" s="167">
        <v>0</v>
      </c>
      <c r="BH39" s="167">
        <v>0</v>
      </c>
      <c r="BI39" s="167">
        <v>0</v>
      </c>
      <c r="BJ39" s="167">
        <v>0</v>
      </c>
      <c r="BK39" s="167">
        <v>0</v>
      </c>
      <c r="BL39" s="167">
        <v>0</v>
      </c>
      <c r="BM39" s="167">
        <v>0</v>
      </c>
      <c r="BN39" s="167">
        <v>0</v>
      </c>
      <c r="BO39" s="167">
        <v>0</v>
      </c>
      <c r="BP39" s="167">
        <v>0</v>
      </c>
      <c r="BQ39" s="167">
        <v>0</v>
      </c>
      <c r="BR39" s="167">
        <v>0</v>
      </c>
      <c r="BS39" s="167">
        <v>0</v>
      </c>
      <c r="BT39" s="167">
        <v>0</v>
      </c>
      <c r="BU39" s="167">
        <v>0</v>
      </c>
      <c r="BV39" s="167">
        <v>0</v>
      </c>
      <c r="BW39" s="167">
        <v>0</v>
      </c>
      <c r="BX39" s="167">
        <v>0</v>
      </c>
      <c r="BY39" s="167">
        <v>0</v>
      </c>
      <c r="BZ39" s="167">
        <v>0</v>
      </c>
      <c r="CA39" s="167">
        <v>0</v>
      </c>
      <c r="CB39" s="167">
        <v>0</v>
      </c>
      <c r="CC39" s="167">
        <v>0</v>
      </c>
      <c r="CD39" s="167">
        <v>1290786</v>
      </c>
      <c r="CE39" s="167">
        <v>0</v>
      </c>
      <c r="CF39" s="167">
        <v>0</v>
      </c>
      <c r="CG39" s="167">
        <v>0</v>
      </c>
      <c r="CH39" s="167">
        <v>1290786</v>
      </c>
      <c r="CJ39" s="174" t="b">
        <v>0</v>
      </c>
    </row>
    <row r="40" spans="1:88" ht="13.8" x14ac:dyDescent="0.25">
      <c r="A40" s="164" t="s">
        <v>180</v>
      </c>
      <c r="B40" s="164" t="s">
        <v>171</v>
      </c>
      <c r="C40" s="152">
        <v>45838</v>
      </c>
      <c r="D40" s="170">
        <v>0</v>
      </c>
      <c r="E40" s="167">
        <v>1317128</v>
      </c>
      <c r="F40" s="167">
        <v>0</v>
      </c>
      <c r="G40" s="167">
        <v>77238</v>
      </c>
      <c r="H40" s="167">
        <v>0</v>
      </c>
      <c r="I40" s="167">
        <v>0</v>
      </c>
      <c r="J40" s="167">
        <v>0</v>
      </c>
      <c r="K40" s="167">
        <v>0</v>
      </c>
      <c r="L40" s="167">
        <v>0</v>
      </c>
      <c r="M40" s="167">
        <v>0</v>
      </c>
      <c r="N40" s="167">
        <v>0</v>
      </c>
      <c r="O40" s="167">
        <v>0</v>
      </c>
      <c r="P40" s="167">
        <v>0</v>
      </c>
      <c r="Q40" s="167">
        <v>0</v>
      </c>
      <c r="R40" s="167">
        <v>0</v>
      </c>
      <c r="S40" s="167">
        <v>0</v>
      </c>
      <c r="T40" s="167">
        <v>0</v>
      </c>
      <c r="U40" s="167">
        <v>0</v>
      </c>
      <c r="V40" s="167">
        <v>0</v>
      </c>
      <c r="W40" s="167">
        <v>0</v>
      </c>
      <c r="X40" s="167">
        <v>0</v>
      </c>
      <c r="Y40" s="167">
        <v>0</v>
      </c>
      <c r="Z40" s="167">
        <v>0</v>
      </c>
      <c r="AA40" s="167">
        <v>0</v>
      </c>
      <c r="AB40" s="167">
        <v>0</v>
      </c>
      <c r="AC40" s="167">
        <v>0</v>
      </c>
      <c r="AD40" s="167">
        <v>0</v>
      </c>
      <c r="AE40" s="167">
        <v>0</v>
      </c>
      <c r="AF40" s="167">
        <v>0</v>
      </c>
      <c r="AG40" s="167">
        <v>0</v>
      </c>
      <c r="AH40" s="167">
        <v>0</v>
      </c>
      <c r="AI40" s="167">
        <v>0</v>
      </c>
      <c r="AJ40" s="167">
        <v>0</v>
      </c>
      <c r="AK40" s="167">
        <v>0</v>
      </c>
      <c r="AL40" s="167">
        <v>0</v>
      </c>
      <c r="AM40" s="167">
        <v>0</v>
      </c>
      <c r="AN40" s="167">
        <v>0</v>
      </c>
      <c r="AO40" s="167">
        <v>1394366</v>
      </c>
      <c r="AP40" s="167">
        <v>0</v>
      </c>
      <c r="AQ40" s="167">
        <v>0</v>
      </c>
      <c r="AR40" s="167">
        <v>0</v>
      </c>
      <c r="AS40" s="167">
        <v>1394366</v>
      </c>
      <c r="AT40" s="167">
        <v>1317128</v>
      </c>
      <c r="AU40" s="167">
        <v>0</v>
      </c>
      <c r="AV40" s="167">
        <v>77238</v>
      </c>
      <c r="AW40" s="167">
        <v>0</v>
      </c>
      <c r="AX40" s="167">
        <v>0</v>
      </c>
      <c r="AY40" s="167">
        <v>0</v>
      </c>
      <c r="AZ40" s="167">
        <v>0</v>
      </c>
      <c r="BA40" s="167">
        <v>0</v>
      </c>
      <c r="BB40" s="167">
        <v>0</v>
      </c>
      <c r="BC40" s="167">
        <v>0</v>
      </c>
      <c r="BD40" s="167">
        <v>0</v>
      </c>
      <c r="BE40" s="167">
        <v>0</v>
      </c>
      <c r="BF40" s="167">
        <v>0</v>
      </c>
      <c r="BG40" s="167">
        <v>0</v>
      </c>
      <c r="BH40" s="167">
        <v>0</v>
      </c>
      <c r="BI40" s="167">
        <v>0</v>
      </c>
      <c r="BJ40" s="167">
        <v>0</v>
      </c>
      <c r="BK40" s="167">
        <v>0</v>
      </c>
      <c r="BL40" s="167">
        <v>0</v>
      </c>
      <c r="BM40" s="167">
        <v>0</v>
      </c>
      <c r="BN40" s="167">
        <v>0</v>
      </c>
      <c r="BO40" s="167">
        <v>0</v>
      </c>
      <c r="BP40" s="167">
        <v>0</v>
      </c>
      <c r="BQ40" s="167">
        <v>0</v>
      </c>
      <c r="BR40" s="167">
        <v>0</v>
      </c>
      <c r="BS40" s="167">
        <v>0</v>
      </c>
      <c r="BT40" s="167">
        <v>0</v>
      </c>
      <c r="BU40" s="167">
        <v>0</v>
      </c>
      <c r="BV40" s="167">
        <v>0</v>
      </c>
      <c r="BW40" s="167">
        <v>0</v>
      </c>
      <c r="BX40" s="167">
        <v>0</v>
      </c>
      <c r="BY40" s="167">
        <v>0</v>
      </c>
      <c r="BZ40" s="167">
        <v>0</v>
      </c>
      <c r="CA40" s="167">
        <v>0</v>
      </c>
      <c r="CB40" s="167">
        <v>0</v>
      </c>
      <c r="CC40" s="167">
        <v>0</v>
      </c>
      <c r="CD40" s="167">
        <v>1394366</v>
      </c>
      <c r="CE40" s="167">
        <v>0</v>
      </c>
      <c r="CF40" s="167">
        <v>0</v>
      </c>
      <c r="CG40" s="167">
        <v>0</v>
      </c>
      <c r="CH40" s="167">
        <v>1394366</v>
      </c>
      <c r="CJ40" s="174" t="b">
        <v>0</v>
      </c>
    </row>
    <row r="41" spans="1:88" ht="13.8" x14ac:dyDescent="0.25">
      <c r="A41" s="164" t="s">
        <v>181</v>
      </c>
      <c r="B41" s="164" t="s">
        <v>171</v>
      </c>
      <c r="C41" s="152">
        <v>45838</v>
      </c>
      <c r="D41" s="170">
        <v>0</v>
      </c>
      <c r="E41" s="167">
        <v>1219763</v>
      </c>
      <c r="F41" s="167">
        <v>0</v>
      </c>
      <c r="G41" s="167">
        <v>71880</v>
      </c>
      <c r="H41" s="167">
        <v>0</v>
      </c>
      <c r="I41" s="167">
        <v>0</v>
      </c>
      <c r="J41" s="167">
        <v>0</v>
      </c>
      <c r="K41" s="167">
        <v>0</v>
      </c>
      <c r="L41" s="167">
        <v>0</v>
      </c>
      <c r="M41" s="167">
        <v>0</v>
      </c>
      <c r="N41" s="167">
        <v>0</v>
      </c>
      <c r="O41" s="167">
        <v>0</v>
      </c>
      <c r="P41" s="167">
        <v>0</v>
      </c>
      <c r="Q41" s="167">
        <v>0</v>
      </c>
      <c r="R41" s="167">
        <v>0</v>
      </c>
      <c r="S41" s="167">
        <v>0</v>
      </c>
      <c r="T41" s="167">
        <v>0</v>
      </c>
      <c r="U41" s="167">
        <v>0</v>
      </c>
      <c r="V41" s="167">
        <v>0</v>
      </c>
      <c r="W41" s="167">
        <v>0</v>
      </c>
      <c r="X41" s="167">
        <v>0</v>
      </c>
      <c r="Y41" s="167">
        <v>0</v>
      </c>
      <c r="Z41" s="167">
        <v>0</v>
      </c>
      <c r="AA41" s="167">
        <v>0</v>
      </c>
      <c r="AB41" s="167">
        <v>0</v>
      </c>
      <c r="AC41" s="167">
        <v>0</v>
      </c>
      <c r="AD41" s="167">
        <v>0</v>
      </c>
      <c r="AE41" s="167">
        <v>0</v>
      </c>
      <c r="AF41" s="167">
        <v>0</v>
      </c>
      <c r="AG41" s="167">
        <v>0</v>
      </c>
      <c r="AH41" s="167">
        <v>0</v>
      </c>
      <c r="AI41" s="167">
        <v>0</v>
      </c>
      <c r="AJ41" s="167">
        <v>0</v>
      </c>
      <c r="AK41" s="167">
        <v>0</v>
      </c>
      <c r="AL41" s="167">
        <v>0</v>
      </c>
      <c r="AM41" s="167">
        <v>0</v>
      </c>
      <c r="AN41" s="167">
        <v>0</v>
      </c>
      <c r="AO41" s="167">
        <v>1291643</v>
      </c>
      <c r="AP41" s="167">
        <v>0</v>
      </c>
      <c r="AQ41" s="167">
        <v>0</v>
      </c>
      <c r="AR41" s="167">
        <v>0</v>
      </c>
      <c r="AS41" s="167">
        <v>1291643</v>
      </c>
      <c r="AT41" s="167">
        <v>1219763</v>
      </c>
      <c r="AU41" s="167">
        <v>0</v>
      </c>
      <c r="AV41" s="167">
        <v>71880</v>
      </c>
      <c r="AW41" s="167">
        <v>0</v>
      </c>
      <c r="AX41" s="167">
        <v>0</v>
      </c>
      <c r="AY41" s="167">
        <v>0</v>
      </c>
      <c r="AZ41" s="167">
        <v>0</v>
      </c>
      <c r="BA41" s="167">
        <v>0</v>
      </c>
      <c r="BB41" s="167">
        <v>0</v>
      </c>
      <c r="BC41" s="167">
        <v>0</v>
      </c>
      <c r="BD41" s="167">
        <v>0</v>
      </c>
      <c r="BE41" s="167">
        <v>0</v>
      </c>
      <c r="BF41" s="167">
        <v>0</v>
      </c>
      <c r="BG41" s="167">
        <v>0</v>
      </c>
      <c r="BH41" s="167">
        <v>0</v>
      </c>
      <c r="BI41" s="167">
        <v>0</v>
      </c>
      <c r="BJ41" s="167">
        <v>0</v>
      </c>
      <c r="BK41" s="167">
        <v>0</v>
      </c>
      <c r="BL41" s="167">
        <v>0</v>
      </c>
      <c r="BM41" s="167">
        <v>0</v>
      </c>
      <c r="BN41" s="167">
        <v>0</v>
      </c>
      <c r="BO41" s="167">
        <v>0</v>
      </c>
      <c r="BP41" s="167">
        <v>0</v>
      </c>
      <c r="BQ41" s="167">
        <v>0</v>
      </c>
      <c r="BR41" s="167">
        <v>0</v>
      </c>
      <c r="BS41" s="167">
        <v>0</v>
      </c>
      <c r="BT41" s="167">
        <v>0</v>
      </c>
      <c r="BU41" s="167">
        <v>0</v>
      </c>
      <c r="BV41" s="167">
        <v>0</v>
      </c>
      <c r="BW41" s="167">
        <v>0</v>
      </c>
      <c r="BX41" s="167">
        <v>0</v>
      </c>
      <c r="BY41" s="167">
        <v>0</v>
      </c>
      <c r="BZ41" s="167">
        <v>0</v>
      </c>
      <c r="CA41" s="167">
        <v>0</v>
      </c>
      <c r="CB41" s="167">
        <v>0</v>
      </c>
      <c r="CC41" s="167">
        <v>0</v>
      </c>
      <c r="CD41" s="167">
        <v>1291643</v>
      </c>
      <c r="CE41" s="167">
        <v>0</v>
      </c>
      <c r="CF41" s="167">
        <v>0</v>
      </c>
      <c r="CG41" s="167">
        <v>0</v>
      </c>
      <c r="CH41" s="167">
        <v>1291643</v>
      </c>
      <c r="CJ41" s="174" t="b">
        <v>0</v>
      </c>
    </row>
    <row r="42" spans="1:88" ht="13.8" x14ac:dyDescent="0.25">
      <c r="A42" s="164" t="s">
        <v>182</v>
      </c>
      <c r="B42" s="164" t="s">
        <v>171</v>
      </c>
      <c r="C42" s="152">
        <v>45838</v>
      </c>
      <c r="D42" s="170">
        <v>0</v>
      </c>
      <c r="E42" s="167">
        <v>1236476</v>
      </c>
      <c r="F42" s="167">
        <v>0</v>
      </c>
      <c r="G42" s="167">
        <v>75034</v>
      </c>
      <c r="H42" s="167">
        <v>0</v>
      </c>
      <c r="I42" s="167">
        <v>0</v>
      </c>
      <c r="J42" s="167">
        <v>0</v>
      </c>
      <c r="K42" s="167">
        <v>0</v>
      </c>
      <c r="L42" s="167">
        <v>0</v>
      </c>
      <c r="M42" s="167">
        <v>0</v>
      </c>
      <c r="N42" s="167">
        <v>0</v>
      </c>
      <c r="O42" s="167">
        <v>0</v>
      </c>
      <c r="P42" s="167">
        <v>0</v>
      </c>
      <c r="Q42" s="167">
        <v>0</v>
      </c>
      <c r="R42" s="167">
        <v>0</v>
      </c>
      <c r="S42" s="167">
        <v>0</v>
      </c>
      <c r="T42" s="167">
        <v>0</v>
      </c>
      <c r="U42" s="167">
        <v>0</v>
      </c>
      <c r="V42" s="167">
        <v>0</v>
      </c>
      <c r="W42" s="167">
        <v>0</v>
      </c>
      <c r="X42" s="167">
        <v>0</v>
      </c>
      <c r="Y42" s="167">
        <v>0</v>
      </c>
      <c r="Z42" s="167">
        <v>0</v>
      </c>
      <c r="AA42" s="167">
        <v>0</v>
      </c>
      <c r="AB42" s="167">
        <v>0</v>
      </c>
      <c r="AC42" s="167">
        <v>0</v>
      </c>
      <c r="AD42" s="167">
        <v>0</v>
      </c>
      <c r="AE42" s="167">
        <v>0</v>
      </c>
      <c r="AF42" s="167">
        <v>0</v>
      </c>
      <c r="AG42" s="167">
        <v>0</v>
      </c>
      <c r="AH42" s="167">
        <v>0</v>
      </c>
      <c r="AI42" s="167">
        <v>0</v>
      </c>
      <c r="AJ42" s="167">
        <v>0</v>
      </c>
      <c r="AK42" s="167">
        <v>0</v>
      </c>
      <c r="AL42" s="167">
        <v>0</v>
      </c>
      <c r="AM42" s="167">
        <v>0</v>
      </c>
      <c r="AN42" s="167">
        <v>0</v>
      </c>
      <c r="AO42" s="167">
        <v>1311510</v>
      </c>
      <c r="AP42" s="167">
        <v>0</v>
      </c>
      <c r="AQ42" s="167">
        <v>0</v>
      </c>
      <c r="AR42" s="167">
        <v>0</v>
      </c>
      <c r="AS42" s="167">
        <v>1311510</v>
      </c>
      <c r="AT42" s="167">
        <v>1236476</v>
      </c>
      <c r="AU42" s="167">
        <v>0</v>
      </c>
      <c r="AV42" s="167">
        <v>75034</v>
      </c>
      <c r="AW42" s="167">
        <v>0</v>
      </c>
      <c r="AX42" s="167">
        <v>0</v>
      </c>
      <c r="AY42" s="167">
        <v>0</v>
      </c>
      <c r="AZ42" s="167">
        <v>0</v>
      </c>
      <c r="BA42" s="167">
        <v>0</v>
      </c>
      <c r="BB42" s="167">
        <v>0</v>
      </c>
      <c r="BC42" s="167">
        <v>0</v>
      </c>
      <c r="BD42" s="167">
        <v>0</v>
      </c>
      <c r="BE42" s="167">
        <v>0</v>
      </c>
      <c r="BF42" s="167">
        <v>0</v>
      </c>
      <c r="BG42" s="167">
        <v>0</v>
      </c>
      <c r="BH42" s="167">
        <v>0</v>
      </c>
      <c r="BI42" s="167">
        <v>0</v>
      </c>
      <c r="BJ42" s="167">
        <v>0</v>
      </c>
      <c r="BK42" s="167">
        <v>0</v>
      </c>
      <c r="BL42" s="167">
        <v>0</v>
      </c>
      <c r="BM42" s="167">
        <v>0</v>
      </c>
      <c r="BN42" s="167">
        <v>0</v>
      </c>
      <c r="BO42" s="167">
        <v>0</v>
      </c>
      <c r="BP42" s="167">
        <v>0</v>
      </c>
      <c r="BQ42" s="167">
        <v>0</v>
      </c>
      <c r="BR42" s="167">
        <v>0</v>
      </c>
      <c r="BS42" s="167">
        <v>0</v>
      </c>
      <c r="BT42" s="167">
        <v>0</v>
      </c>
      <c r="BU42" s="167">
        <v>0</v>
      </c>
      <c r="BV42" s="167">
        <v>0</v>
      </c>
      <c r="BW42" s="167">
        <v>0</v>
      </c>
      <c r="BX42" s="167">
        <v>0</v>
      </c>
      <c r="BY42" s="167">
        <v>0</v>
      </c>
      <c r="BZ42" s="167">
        <v>0</v>
      </c>
      <c r="CA42" s="167">
        <v>0</v>
      </c>
      <c r="CB42" s="167">
        <v>0</v>
      </c>
      <c r="CC42" s="167">
        <v>0</v>
      </c>
      <c r="CD42" s="167">
        <v>1311510</v>
      </c>
      <c r="CE42" s="167">
        <v>0</v>
      </c>
      <c r="CF42" s="167">
        <v>0</v>
      </c>
      <c r="CG42" s="167">
        <v>0</v>
      </c>
      <c r="CH42" s="167">
        <v>1311510</v>
      </c>
      <c r="CJ42" s="174" t="b">
        <v>0</v>
      </c>
    </row>
    <row r="43" spans="1:88" ht="13.8" x14ac:dyDescent="0.25">
      <c r="A43" s="164" t="s">
        <v>183</v>
      </c>
      <c r="B43" s="164"/>
      <c r="C43" s="152">
        <v>45838</v>
      </c>
      <c r="D43" s="170">
        <v>0</v>
      </c>
      <c r="E43" s="167">
        <v>15280386</v>
      </c>
      <c r="F43" s="167">
        <v>0</v>
      </c>
      <c r="G43" s="167">
        <v>0</v>
      </c>
      <c r="H43" s="167">
        <v>0</v>
      </c>
      <c r="I43" s="167">
        <v>0</v>
      </c>
      <c r="J43" s="167">
        <v>0</v>
      </c>
      <c r="K43" s="167">
        <v>0</v>
      </c>
      <c r="L43" s="167">
        <v>0</v>
      </c>
      <c r="M43" s="167">
        <v>0</v>
      </c>
      <c r="N43" s="167">
        <v>0</v>
      </c>
      <c r="O43" s="167">
        <v>0</v>
      </c>
      <c r="P43" s="167">
        <v>0</v>
      </c>
      <c r="Q43" s="167">
        <v>0</v>
      </c>
      <c r="R43" s="167">
        <v>0</v>
      </c>
      <c r="S43" s="167">
        <v>0</v>
      </c>
      <c r="T43" s="167">
        <v>123977</v>
      </c>
      <c r="U43" s="167">
        <v>0</v>
      </c>
      <c r="V43" s="167">
        <v>0</v>
      </c>
      <c r="W43" s="167">
        <v>0</v>
      </c>
      <c r="X43" s="167">
        <v>206043</v>
      </c>
      <c r="Y43" s="167">
        <v>0</v>
      </c>
      <c r="Z43" s="167">
        <v>0</v>
      </c>
      <c r="AA43" s="167">
        <v>0</v>
      </c>
      <c r="AB43" s="167">
        <v>0</v>
      </c>
      <c r="AC43" s="167">
        <v>0</v>
      </c>
      <c r="AD43" s="167">
        <v>522725</v>
      </c>
      <c r="AE43" s="167">
        <v>96880</v>
      </c>
      <c r="AF43" s="167">
        <v>0</v>
      </c>
      <c r="AG43" s="167">
        <v>0</v>
      </c>
      <c r="AH43" s="167">
        <v>0</v>
      </c>
      <c r="AI43" s="167">
        <v>0</v>
      </c>
      <c r="AJ43" s="167">
        <v>770736</v>
      </c>
      <c r="AK43" s="167">
        <v>0</v>
      </c>
      <c r="AL43" s="167">
        <v>-16749</v>
      </c>
      <c r="AM43" s="167">
        <v>0</v>
      </c>
      <c r="AN43" s="167">
        <v>1201866</v>
      </c>
      <c r="AO43" s="167">
        <v>18185864</v>
      </c>
      <c r="AP43" s="167">
        <v>0</v>
      </c>
      <c r="AQ43" s="167">
        <v>0</v>
      </c>
      <c r="AR43" s="167">
        <v>0</v>
      </c>
      <c r="AS43" s="167">
        <v>18185864</v>
      </c>
      <c r="AT43" s="167">
        <v>9054226</v>
      </c>
      <c r="AU43" s="167">
        <v>0</v>
      </c>
      <c r="AV43" s="167">
        <v>0</v>
      </c>
      <c r="AW43" s="167">
        <v>0</v>
      </c>
      <c r="AX43" s="167">
        <v>0</v>
      </c>
      <c r="AY43" s="167">
        <v>0</v>
      </c>
      <c r="AZ43" s="167">
        <v>0</v>
      </c>
      <c r="BA43" s="167">
        <v>0</v>
      </c>
      <c r="BB43" s="167">
        <v>0</v>
      </c>
      <c r="BC43" s="167">
        <v>0</v>
      </c>
      <c r="BD43" s="167">
        <v>0</v>
      </c>
      <c r="BE43" s="167">
        <v>0</v>
      </c>
      <c r="BF43" s="167">
        <v>0</v>
      </c>
      <c r="BG43" s="167">
        <v>0</v>
      </c>
      <c r="BH43" s="167">
        <v>0</v>
      </c>
      <c r="BI43" s="167">
        <v>0</v>
      </c>
      <c r="BJ43" s="167">
        <v>0</v>
      </c>
      <c r="BK43" s="167">
        <v>0</v>
      </c>
      <c r="BL43" s="167">
        <v>0</v>
      </c>
      <c r="BM43" s="167">
        <v>0</v>
      </c>
      <c r="BN43" s="167">
        <v>0</v>
      </c>
      <c r="BO43" s="167">
        <v>0</v>
      </c>
      <c r="BP43" s="167">
        <v>0</v>
      </c>
      <c r="BQ43" s="167">
        <v>0</v>
      </c>
      <c r="BR43" s="167">
        <v>0</v>
      </c>
      <c r="BS43" s="167">
        <v>0</v>
      </c>
      <c r="BT43" s="167">
        <v>0</v>
      </c>
      <c r="BU43" s="167">
        <v>0</v>
      </c>
      <c r="BV43" s="167">
        <v>0</v>
      </c>
      <c r="BW43" s="167">
        <v>0</v>
      </c>
      <c r="BX43" s="167">
        <v>0</v>
      </c>
      <c r="BY43" s="167">
        <v>0</v>
      </c>
      <c r="BZ43" s="167">
        <v>0</v>
      </c>
      <c r="CA43" s="167">
        <v>0</v>
      </c>
      <c r="CB43" s="167">
        <v>0</v>
      </c>
      <c r="CC43" s="167">
        <v>0</v>
      </c>
      <c r="CD43" s="167">
        <v>9054226</v>
      </c>
      <c r="CE43" s="167">
        <v>0</v>
      </c>
      <c r="CF43" s="167">
        <v>0</v>
      </c>
      <c r="CG43" s="167">
        <v>0</v>
      </c>
      <c r="CH43" s="167">
        <v>9054226</v>
      </c>
      <c r="CJ43" s="174" t="b">
        <v>0</v>
      </c>
    </row>
    <row r="44" spans="1:88" ht="13.8" x14ac:dyDescent="0.25">
      <c r="A44" s="164" t="s">
        <v>184</v>
      </c>
      <c r="B44" s="164"/>
      <c r="C44" s="152">
        <v>45838</v>
      </c>
      <c r="D44" s="170">
        <v>419.58</v>
      </c>
      <c r="E44" s="167">
        <v>19772231</v>
      </c>
      <c r="F44" s="167">
        <v>0</v>
      </c>
      <c r="G44" s="167">
        <v>0</v>
      </c>
      <c r="H44" s="167">
        <v>8785</v>
      </c>
      <c r="I44" s="167">
        <v>0</v>
      </c>
      <c r="J44" s="167">
        <v>0</v>
      </c>
      <c r="K44" s="167">
        <v>0</v>
      </c>
      <c r="L44" s="167">
        <v>279</v>
      </c>
      <c r="M44" s="167">
        <v>185698</v>
      </c>
      <c r="N44" s="167">
        <v>159330</v>
      </c>
      <c r="O44" s="167">
        <v>105052</v>
      </c>
      <c r="P44" s="167">
        <v>0</v>
      </c>
      <c r="Q44" s="167">
        <v>0</v>
      </c>
      <c r="R44" s="167">
        <v>0</v>
      </c>
      <c r="S44" s="167">
        <v>0</v>
      </c>
      <c r="T44" s="167">
        <v>0</v>
      </c>
      <c r="U44" s="167">
        <v>0</v>
      </c>
      <c r="V44" s="167">
        <v>0</v>
      </c>
      <c r="W44" s="167">
        <v>0</v>
      </c>
      <c r="X44" s="167">
        <v>0</v>
      </c>
      <c r="Y44" s="167">
        <v>0</v>
      </c>
      <c r="Z44" s="167">
        <v>0</v>
      </c>
      <c r="AA44" s="167">
        <v>0</v>
      </c>
      <c r="AB44" s="167">
        <v>0</v>
      </c>
      <c r="AC44" s="167">
        <v>0</v>
      </c>
      <c r="AD44" s="167">
        <v>0</v>
      </c>
      <c r="AE44" s="167">
        <v>0</v>
      </c>
      <c r="AF44" s="167">
        <v>0</v>
      </c>
      <c r="AG44" s="167">
        <v>0</v>
      </c>
      <c r="AH44" s="167">
        <v>0</v>
      </c>
      <c r="AI44" s="167">
        <v>0</v>
      </c>
      <c r="AJ44" s="167">
        <v>0</v>
      </c>
      <c r="AK44" s="167">
        <v>0</v>
      </c>
      <c r="AL44" s="167">
        <v>0</v>
      </c>
      <c r="AM44" s="167">
        <v>0</v>
      </c>
      <c r="AN44" s="167">
        <v>58541</v>
      </c>
      <c r="AO44" s="167">
        <v>20289916</v>
      </c>
      <c r="AP44" s="167">
        <v>8950</v>
      </c>
      <c r="AQ44" s="167">
        <v>0</v>
      </c>
      <c r="AR44" s="167">
        <v>8950</v>
      </c>
      <c r="AS44" s="167">
        <v>20280966</v>
      </c>
      <c r="AT44" s="167">
        <v>6516927</v>
      </c>
      <c r="AU44" s="167">
        <v>0</v>
      </c>
      <c r="AV44" s="167">
        <v>0</v>
      </c>
      <c r="AW44" s="167">
        <v>2896</v>
      </c>
      <c r="AX44" s="167">
        <v>0</v>
      </c>
      <c r="AY44" s="167">
        <v>0</v>
      </c>
      <c r="AZ44" s="167">
        <v>0</v>
      </c>
      <c r="BA44" s="167">
        <v>92</v>
      </c>
      <c r="BB44" s="167">
        <v>61206</v>
      </c>
      <c r="BC44" s="167">
        <v>52515</v>
      </c>
      <c r="BD44" s="167">
        <v>34625</v>
      </c>
      <c r="BE44" s="167">
        <v>0</v>
      </c>
      <c r="BF44" s="167">
        <v>0</v>
      </c>
      <c r="BG44" s="167">
        <v>0</v>
      </c>
      <c r="BH44" s="167">
        <v>0</v>
      </c>
      <c r="BI44" s="167">
        <v>0</v>
      </c>
      <c r="BJ44" s="167">
        <v>0</v>
      </c>
      <c r="BK44" s="167">
        <v>0</v>
      </c>
      <c r="BL44" s="167">
        <v>0</v>
      </c>
      <c r="BM44" s="167">
        <v>0</v>
      </c>
      <c r="BN44" s="167">
        <v>0</v>
      </c>
      <c r="BO44" s="167">
        <v>0</v>
      </c>
      <c r="BP44" s="167">
        <v>0</v>
      </c>
      <c r="BQ44" s="167">
        <v>0</v>
      </c>
      <c r="BR44" s="167">
        <v>0</v>
      </c>
      <c r="BS44" s="167">
        <v>0</v>
      </c>
      <c r="BT44" s="167">
        <v>0</v>
      </c>
      <c r="BU44" s="167">
        <v>0</v>
      </c>
      <c r="BV44" s="167">
        <v>0</v>
      </c>
      <c r="BW44" s="167">
        <v>0</v>
      </c>
      <c r="BX44" s="167">
        <v>0</v>
      </c>
      <c r="BY44" s="167">
        <v>0</v>
      </c>
      <c r="BZ44" s="167">
        <v>0</v>
      </c>
      <c r="CA44" s="167">
        <v>0</v>
      </c>
      <c r="CB44" s="167">
        <v>0</v>
      </c>
      <c r="CC44" s="167">
        <v>19295</v>
      </c>
      <c r="CD44" s="167">
        <v>6687556</v>
      </c>
      <c r="CE44" s="167">
        <v>2950</v>
      </c>
      <c r="CF44" s="167">
        <v>0</v>
      </c>
      <c r="CG44" s="167">
        <v>2950</v>
      </c>
      <c r="CH44" s="167">
        <v>6684606</v>
      </c>
      <c r="CJ44" s="174" t="b">
        <v>0</v>
      </c>
    </row>
    <row r="45" spans="1:88" ht="13.8" x14ac:dyDescent="0.25">
      <c r="A45" s="164" t="s">
        <v>185</v>
      </c>
      <c r="B45" s="164"/>
      <c r="C45" s="152">
        <v>45838</v>
      </c>
      <c r="D45" s="170">
        <v>0</v>
      </c>
      <c r="E45" s="167">
        <v>14542036</v>
      </c>
      <c r="F45" s="167">
        <v>652403</v>
      </c>
      <c r="G45" s="167">
        <v>471102</v>
      </c>
      <c r="H45" s="167">
        <v>0</v>
      </c>
      <c r="I45" s="167">
        <v>0</v>
      </c>
      <c r="J45" s="167">
        <v>0</v>
      </c>
      <c r="K45" s="167">
        <v>0</v>
      </c>
      <c r="L45" s="167">
        <v>0</v>
      </c>
      <c r="M45" s="167">
        <v>0</v>
      </c>
      <c r="N45" s="167">
        <v>0</v>
      </c>
      <c r="O45" s="167">
        <v>0</v>
      </c>
      <c r="P45" s="167">
        <v>0</v>
      </c>
      <c r="Q45" s="167">
        <v>0</v>
      </c>
      <c r="R45" s="167">
        <v>0</v>
      </c>
      <c r="S45" s="167">
        <v>0</v>
      </c>
      <c r="T45" s="167">
        <v>0</v>
      </c>
      <c r="U45" s="167">
        <v>0</v>
      </c>
      <c r="V45" s="167">
        <v>0</v>
      </c>
      <c r="W45" s="167">
        <v>0</v>
      </c>
      <c r="X45" s="167">
        <v>90738</v>
      </c>
      <c r="Y45" s="167">
        <v>0</v>
      </c>
      <c r="Z45" s="167">
        <v>0</v>
      </c>
      <c r="AA45" s="167">
        <v>0</v>
      </c>
      <c r="AB45" s="167">
        <v>0</v>
      </c>
      <c r="AC45" s="167">
        <v>0</v>
      </c>
      <c r="AD45" s="167">
        <v>116154</v>
      </c>
      <c r="AE45" s="167">
        <v>0</v>
      </c>
      <c r="AF45" s="167">
        <v>0</v>
      </c>
      <c r="AG45" s="167">
        <v>0</v>
      </c>
      <c r="AH45" s="167">
        <v>0</v>
      </c>
      <c r="AI45" s="167">
        <v>0</v>
      </c>
      <c r="AJ45" s="167">
        <v>2710029</v>
      </c>
      <c r="AK45" s="167">
        <v>0</v>
      </c>
      <c r="AL45" s="167">
        <v>-35905</v>
      </c>
      <c r="AM45" s="167">
        <v>0</v>
      </c>
      <c r="AN45" s="167">
        <v>2818459</v>
      </c>
      <c r="AO45" s="167">
        <v>21365016</v>
      </c>
      <c r="AP45" s="167">
        <v>0</v>
      </c>
      <c r="AQ45" s="167">
        <v>0</v>
      </c>
      <c r="AR45" s="167">
        <v>0</v>
      </c>
      <c r="AS45" s="167">
        <v>21365016</v>
      </c>
      <c r="AT45" s="167">
        <v>7040349</v>
      </c>
      <c r="AU45" s="167">
        <v>652403</v>
      </c>
      <c r="AV45" s="167">
        <v>471102</v>
      </c>
      <c r="AW45" s="167">
        <v>0</v>
      </c>
      <c r="AX45" s="167">
        <v>0</v>
      </c>
      <c r="AY45" s="167">
        <v>0</v>
      </c>
      <c r="AZ45" s="167">
        <v>0</v>
      </c>
      <c r="BA45" s="167">
        <v>0</v>
      </c>
      <c r="BB45" s="167">
        <v>0</v>
      </c>
      <c r="BC45" s="167">
        <v>0</v>
      </c>
      <c r="BD45" s="167">
        <v>0</v>
      </c>
      <c r="BE45" s="167">
        <v>0</v>
      </c>
      <c r="BF45" s="167">
        <v>0</v>
      </c>
      <c r="BG45" s="167">
        <v>0</v>
      </c>
      <c r="BH45" s="167">
        <v>0</v>
      </c>
      <c r="BI45" s="167">
        <v>0</v>
      </c>
      <c r="BJ45" s="167">
        <v>0</v>
      </c>
      <c r="BK45" s="167">
        <v>0</v>
      </c>
      <c r="BL45" s="167">
        <v>0</v>
      </c>
      <c r="BM45" s="167">
        <v>0</v>
      </c>
      <c r="BN45" s="167">
        <v>0</v>
      </c>
      <c r="BO45" s="167">
        <v>0</v>
      </c>
      <c r="BP45" s="167">
        <v>0</v>
      </c>
      <c r="BQ45" s="167">
        <v>0</v>
      </c>
      <c r="BR45" s="167">
        <v>0</v>
      </c>
      <c r="BS45" s="167">
        <v>0</v>
      </c>
      <c r="BT45" s="167">
        <v>0</v>
      </c>
      <c r="BU45" s="167">
        <v>0</v>
      </c>
      <c r="BV45" s="167">
        <v>0</v>
      </c>
      <c r="BW45" s="167">
        <v>0</v>
      </c>
      <c r="BX45" s="167">
        <v>0</v>
      </c>
      <c r="BY45" s="167">
        <v>0</v>
      </c>
      <c r="BZ45" s="167">
        <v>0</v>
      </c>
      <c r="CA45" s="167">
        <v>0</v>
      </c>
      <c r="CB45" s="167">
        <v>0</v>
      </c>
      <c r="CC45" s="167">
        <v>0</v>
      </c>
      <c r="CD45" s="167">
        <v>8163854</v>
      </c>
      <c r="CE45" s="167">
        <v>0</v>
      </c>
      <c r="CF45" s="167">
        <v>0</v>
      </c>
      <c r="CG45" s="167">
        <v>0</v>
      </c>
      <c r="CH45" s="167">
        <v>8163854</v>
      </c>
      <c r="CJ45" s="174" t="b">
        <v>0</v>
      </c>
    </row>
    <row r="46" spans="1:88" ht="13.8" x14ac:dyDescent="0.25">
      <c r="A46" s="164" t="s">
        <v>186</v>
      </c>
      <c r="B46" s="164"/>
      <c r="C46" s="152">
        <v>45838</v>
      </c>
      <c r="D46" s="170">
        <v>0</v>
      </c>
      <c r="E46" s="167">
        <v>28147365</v>
      </c>
      <c r="F46" s="167">
        <v>322322</v>
      </c>
      <c r="G46" s="167">
        <v>579143</v>
      </c>
      <c r="H46" s="167">
        <v>0</v>
      </c>
      <c r="I46" s="167">
        <v>0</v>
      </c>
      <c r="J46" s="167">
        <v>0</v>
      </c>
      <c r="K46" s="167">
        <v>0</v>
      </c>
      <c r="L46" s="167">
        <v>0</v>
      </c>
      <c r="M46" s="167">
        <v>0</v>
      </c>
      <c r="N46" s="167">
        <v>0</v>
      </c>
      <c r="O46" s="167">
        <v>0</v>
      </c>
      <c r="P46" s="167">
        <v>0</v>
      </c>
      <c r="Q46" s="167">
        <v>0</v>
      </c>
      <c r="R46" s="167">
        <v>0</v>
      </c>
      <c r="S46" s="167">
        <v>0</v>
      </c>
      <c r="T46" s="167">
        <v>0</v>
      </c>
      <c r="U46" s="167">
        <v>0</v>
      </c>
      <c r="V46" s="167">
        <v>0</v>
      </c>
      <c r="W46" s="167">
        <v>0</v>
      </c>
      <c r="X46" s="167">
        <v>274058</v>
      </c>
      <c r="Y46" s="167">
        <v>0</v>
      </c>
      <c r="Z46" s="167">
        <v>0</v>
      </c>
      <c r="AA46" s="167">
        <v>0</v>
      </c>
      <c r="AB46" s="167">
        <v>0</v>
      </c>
      <c r="AC46" s="167">
        <v>0</v>
      </c>
      <c r="AD46" s="167">
        <v>54974</v>
      </c>
      <c r="AE46" s="167">
        <v>0</v>
      </c>
      <c r="AF46" s="167">
        <v>0</v>
      </c>
      <c r="AG46" s="167">
        <v>0</v>
      </c>
      <c r="AH46" s="167">
        <v>0</v>
      </c>
      <c r="AI46" s="167">
        <v>0</v>
      </c>
      <c r="AJ46" s="167">
        <v>0</v>
      </c>
      <c r="AK46" s="167">
        <v>0</v>
      </c>
      <c r="AL46" s="167">
        <v>-13427</v>
      </c>
      <c r="AM46" s="167">
        <v>0</v>
      </c>
      <c r="AN46" s="167">
        <v>910468</v>
      </c>
      <c r="AO46" s="167">
        <v>30274903</v>
      </c>
      <c r="AP46" s="167">
        <v>0</v>
      </c>
      <c r="AQ46" s="167">
        <v>0</v>
      </c>
      <c r="AR46" s="167">
        <v>0</v>
      </c>
      <c r="AS46" s="167">
        <v>30274903</v>
      </c>
      <c r="AT46" s="167">
        <v>9493730</v>
      </c>
      <c r="AU46" s="167">
        <v>322322</v>
      </c>
      <c r="AV46" s="167">
        <v>579143</v>
      </c>
      <c r="AW46" s="167">
        <v>0</v>
      </c>
      <c r="AX46" s="167">
        <v>0</v>
      </c>
      <c r="AY46" s="167">
        <v>0</v>
      </c>
      <c r="AZ46" s="167">
        <v>0</v>
      </c>
      <c r="BA46" s="167">
        <v>0</v>
      </c>
      <c r="BB46" s="167">
        <v>0</v>
      </c>
      <c r="BC46" s="167">
        <v>0</v>
      </c>
      <c r="BD46" s="167">
        <v>0</v>
      </c>
      <c r="BE46" s="167">
        <v>0</v>
      </c>
      <c r="BF46" s="167">
        <v>0</v>
      </c>
      <c r="BG46" s="167">
        <v>0</v>
      </c>
      <c r="BH46" s="167">
        <v>0</v>
      </c>
      <c r="BI46" s="167">
        <v>0</v>
      </c>
      <c r="BJ46" s="167">
        <v>0</v>
      </c>
      <c r="BK46" s="167">
        <v>0</v>
      </c>
      <c r="BL46" s="167">
        <v>0</v>
      </c>
      <c r="BM46" s="167">
        <v>0</v>
      </c>
      <c r="BN46" s="167">
        <v>0</v>
      </c>
      <c r="BO46" s="167">
        <v>0</v>
      </c>
      <c r="BP46" s="167">
        <v>0</v>
      </c>
      <c r="BQ46" s="167">
        <v>0</v>
      </c>
      <c r="BR46" s="167">
        <v>0</v>
      </c>
      <c r="BS46" s="167">
        <v>19465</v>
      </c>
      <c r="BT46" s="167">
        <v>0</v>
      </c>
      <c r="BU46" s="167">
        <v>0</v>
      </c>
      <c r="BV46" s="167">
        <v>0</v>
      </c>
      <c r="BW46" s="167">
        <v>0</v>
      </c>
      <c r="BX46" s="167">
        <v>0</v>
      </c>
      <c r="BY46" s="167">
        <v>0</v>
      </c>
      <c r="BZ46" s="167">
        <v>0</v>
      </c>
      <c r="CA46" s="167">
        <v>-3024</v>
      </c>
      <c r="CB46" s="167">
        <v>0</v>
      </c>
      <c r="CC46" s="167">
        <v>9438</v>
      </c>
      <c r="CD46" s="167">
        <v>10421074</v>
      </c>
      <c r="CE46" s="167">
        <v>0</v>
      </c>
      <c r="CF46" s="167">
        <v>0</v>
      </c>
      <c r="CG46" s="167">
        <v>0</v>
      </c>
      <c r="CH46" s="167">
        <v>10421074</v>
      </c>
      <c r="CJ46" s="174" t="b">
        <v>0</v>
      </c>
    </row>
    <row r="47" spans="1:88" ht="13.8" x14ac:dyDescent="0.25">
      <c r="A47" s="164" t="s">
        <v>187</v>
      </c>
      <c r="B47" s="164"/>
      <c r="C47" s="152">
        <v>45838</v>
      </c>
      <c r="D47" s="170">
        <v>0</v>
      </c>
      <c r="E47" s="167">
        <v>8975941</v>
      </c>
      <c r="F47" s="167">
        <v>0</v>
      </c>
      <c r="G47" s="167">
        <v>522911</v>
      </c>
      <c r="H47" s="167">
        <v>0</v>
      </c>
      <c r="I47" s="167">
        <v>0</v>
      </c>
      <c r="J47" s="167">
        <v>0</v>
      </c>
      <c r="K47" s="167">
        <v>0</v>
      </c>
      <c r="L47" s="167">
        <v>0</v>
      </c>
      <c r="M47" s="167">
        <v>0</v>
      </c>
      <c r="N47" s="167">
        <v>0</v>
      </c>
      <c r="O47" s="167">
        <v>0</v>
      </c>
      <c r="P47" s="167">
        <v>0</v>
      </c>
      <c r="Q47" s="167">
        <v>0</v>
      </c>
      <c r="R47" s="167">
        <v>0</v>
      </c>
      <c r="S47" s="167">
        <v>0</v>
      </c>
      <c r="T47" s="167">
        <v>0</v>
      </c>
      <c r="U47" s="167">
        <v>0</v>
      </c>
      <c r="V47" s="167">
        <v>0</v>
      </c>
      <c r="W47" s="167">
        <v>0</v>
      </c>
      <c r="X47" s="167">
        <v>0</v>
      </c>
      <c r="Y47" s="167">
        <v>0</v>
      </c>
      <c r="Z47" s="167">
        <v>0</v>
      </c>
      <c r="AA47" s="167">
        <v>0</v>
      </c>
      <c r="AB47" s="167">
        <v>0</v>
      </c>
      <c r="AC47" s="167">
        <v>0</v>
      </c>
      <c r="AD47" s="167">
        <v>122070</v>
      </c>
      <c r="AE47" s="167">
        <v>0</v>
      </c>
      <c r="AF47" s="167">
        <v>0</v>
      </c>
      <c r="AG47" s="167">
        <v>0</v>
      </c>
      <c r="AH47" s="167">
        <v>0</v>
      </c>
      <c r="AI47" s="167">
        <v>0</v>
      </c>
      <c r="AJ47" s="167">
        <v>0</v>
      </c>
      <c r="AK47" s="167">
        <v>0</v>
      </c>
      <c r="AL47" s="167">
        <v>0</v>
      </c>
      <c r="AM47" s="167">
        <v>0</v>
      </c>
      <c r="AN47" s="167">
        <v>7923</v>
      </c>
      <c r="AO47" s="167">
        <v>9628845</v>
      </c>
      <c r="AP47" s="167">
        <v>0</v>
      </c>
      <c r="AQ47" s="167">
        <v>0</v>
      </c>
      <c r="AR47" s="167">
        <v>0</v>
      </c>
      <c r="AS47" s="167">
        <v>9628845</v>
      </c>
      <c r="AT47" s="167">
        <v>8975941</v>
      </c>
      <c r="AU47" s="167">
        <v>0</v>
      </c>
      <c r="AV47" s="167">
        <v>522911</v>
      </c>
      <c r="AW47" s="167">
        <v>0</v>
      </c>
      <c r="AX47" s="167">
        <v>0</v>
      </c>
      <c r="AY47" s="167">
        <v>0</v>
      </c>
      <c r="AZ47" s="167">
        <v>0</v>
      </c>
      <c r="BA47" s="167">
        <v>0</v>
      </c>
      <c r="BB47" s="167">
        <v>0</v>
      </c>
      <c r="BC47" s="167">
        <v>0</v>
      </c>
      <c r="BD47" s="167">
        <v>0</v>
      </c>
      <c r="BE47" s="167">
        <v>0</v>
      </c>
      <c r="BF47" s="167">
        <v>0</v>
      </c>
      <c r="BG47" s="167">
        <v>0</v>
      </c>
      <c r="BH47" s="167">
        <v>0</v>
      </c>
      <c r="BI47" s="167">
        <v>0</v>
      </c>
      <c r="BJ47" s="167">
        <v>0</v>
      </c>
      <c r="BK47" s="167">
        <v>0</v>
      </c>
      <c r="BL47" s="167">
        <v>0</v>
      </c>
      <c r="BM47" s="167">
        <v>0</v>
      </c>
      <c r="BN47" s="167">
        <v>0</v>
      </c>
      <c r="BO47" s="167">
        <v>0</v>
      </c>
      <c r="BP47" s="167">
        <v>0</v>
      </c>
      <c r="BQ47" s="167">
        <v>0</v>
      </c>
      <c r="BR47" s="167">
        <v>0</v>
      </c>
      <c r="BS47" s="167">
        <v>0</v>
      </c>
      <c r="BT47" s="167">
        <v>0</v>
      </c>
      <c r="BU47" s="167">
        <v>0</v>
      </c>
      <c r="BV47" s="167">
        <v>0</v>
      </c>
      <c r="BW47" s="167">
        <v>0</v>
      </c>
      <c r="BX47" s="167">
        <v>0</v>
      </c>
      <c r="BY47" s="167">
        <v>0</v>
      </c>
      <c r="BZ47" s="167">
        <v>0</v>
      </c>
      <c r="CA47" s="167">
        <v>0</v>
      </c>
      <c r="CB47" s="167">
        <v>0</v>
      </c>
      <c r="CC47" s="167">
        <v>0</v>
      </c>
      <c r="CD47" s="167">
        <v>9498852</v>
      </c>
      <c r="CE47" s="167">
        <v>0</v>
      </c>
      <c r="CF47" s="167">
        <v>0</v>
      </c>
      <c r="CG47" s="167">
        <v>0</v>
      </c>
      <c r="CH47" s="167">
        <v>9498852</v>
      </c>
      <c r="CJ47" s="174" t="b">
        <v>0</v>
      </c>
    </row>
    <row r="48" spans="1:88" ht="13.8" x14ac:dyDescent="0.25">
      <c r="A48" s="164" t="s">
        <v>188</v>
      </c>
      <c r="B48" s="164"/>
      <c r="C48" s="152">
        <v>45838</v>
      </c>
      <c r="D48" s="170">
        <v>0</v>
      </c>
      <c r="E48" s="167">
        <v>17988808</v>
      </c>
      <c r="F48" s="167">
        <v>0</v>
      </c>
      <c r="G48" s="167">
        <v>0</v>
      </c>
      <c r="H48" s="167">
        <v>0</v>
      </c>
      <c r="I48" s="167">
        <v>0</v>
      </c>
      <c r="J48" s="167">
        <v>0</v>
      </c>
      <c r="K48" s="167">
        <v>0</v>
      </c>
      <c r="L48" s="167">
        <v>0</v>
      </c>
      <c r="M48" s="167">
        <v>0</v>
      </c>
      <c r="N48" s="167">
        <v>0</v>
      </c>
      <c r="O48" s="167">
        <v>0</v>
      </c>
      <c r="P48" s="167">
        <v>0</v>
      </c>
      <c r="Q48" s="167">
        <v>101597</v>
      </c>
      <c r="R48" s="167">
        <v>0</v>
      </c>
      <c r="S48" s="167">
        <v>0</v>
      </c>
      <c r="T48" s="167">
        <v>0</v>
      </c>
      <c r="U48" s="167">
        <v>0</v>
      </c>
      <c r="V48" s="167">
        <v>0</v>
      </c>
      <c r="W48" s="167">
        <v>0</v>
      </c>
      <c r="X48" s="167">
        <v>101123</v>
      </c>
      <c r="Y48" s="167">
        <v>0</v>
      </c>
      <c r="Z48" s="167">
        <v>0</v>
      </c>
      <c r="AA48" s="167">
        <v>0</v>
      </c>
      <c r="AB48" s="167">
        <v>0</v>
      </c>
      <c r="AC48" s="167">
        <v>0</v>
      </c>
      <c r="AD48" s="167">
        <v>7179</v>
      </c>
      <c r="AE48" s="167">
        <v>2045920</v>
      </c>
      <c r="AF48" s="167">
        <v>0</v>
      </c>
      <c r="AG48" s="167">
        <v>0</v>
      </c>
      <c r="AH48" s="167">
        <v>933245</v>
      </c>
      <c r="AI48" s="167">
        <v>325120</v>
      </c>
      <c r="AJ48" s="167">
        <v>1164436</v>
      </c>
      <c r="AK48" s="167">
        <v>263598</v>
      </c>
      <c r="AL48" s="167">
        <v>0</v>
      </c>
      <c r="AM48" s="167">
        <v>0</v>
      </c>
      <c r="AN48" s="167">
        <v>0</v>
      </c>
      <c r="AO48" s="167">
        <v>22931026</v>
      </c>
      <c r="AP48" s="167">
        <v>0</v>
      </c>
      <c r="AQ48" s="167">
        <v>0</v>
      </c>
      <c r="AR48" s="167">
        <v>0</v>
      </c>
      <c r="AS48" s="167">
        <v>22931026</v>
      </c>
      <c r="AT48" s="167">
        <v>3766809</v>
      </c>
      <c r="AU48" s="167">
        <v>0</v>
      </c>
      <c r="AV48" s="167">
        <v>0</v>
      </c>
      <c r="AW48" s="167">
        <v>0</v>
      </c>
      <c r="AX48" s="167">
        <v>0</v>
      </c>
      <c r="AY48" s="167">
        <v>0</v>
      </c>
      <c r="AZ48" s="167">
        <v>0</v>
      </c>
      <c r="BA48" s="167">
        <v>0</v>
      </c>
      <c r="BB48" s="167">
        <v>0</v>
      </c>
      <c r="BC48" s="167">
        <v>0</v>
      </c>
      <c r="BD48" s="167">
        <v>0</v>
      </c>
      <c r="BE48" s="167">
        <v>0</v>
      </c>
      <c r="BF48" s="167">
        <v>101597</v>
      </c>
      <c r="BG48" s="167">
        <v>0</v>
      </c>
      <c r="BH48" s="167">
        <v>0</v>
      </c>
      <c r="BI48" s="167">
        <v>0</v>
      </c>
      <c r="BJ48" s="167">
        <v>0</v>
      </c>
      <c r="BK48" s="167">
        <v>0</v>
      </c>
      <c r="BL48" s="167">
        <v>0</v>
      </c>
      <c r="BM48" s="167">
        <v>0</v>
      </c>
      <c r="BN48" s="167">
        <v>0</v>
      </c>
      <c r="BO48" s="167">
        <v>0</v>
      </c>
      <c r="BP48" s="167">
        <v>0</v>
      </c>
      <c r="BQ48" s="167">
        <v>0</v>
      </c>
      <c r="BR48" s="167">
        <v>0</v>
      </c>
      <c r="BS48" s="167">
        <v>0</v>
      </c>
      <c r="BT48" s="167">
        <v>0</v>
      </c>
      <c r="BU48" s="167">
        <v>0</v>
      </c>
      <c r="BV48" s="167">
        <v>0</v>
      </c>
      <c r="BW48" s="167">
        <v>0</v>
      </c>
      <c r="BX48" s="167">
        <v>0</v>
      </c>
      <c r="BY48" s="167">
        <v>0</v>
      </c>
      <c r="BZ48" s="167">
        <v>0</v>
      </c>
      <c r="CA48" s="167">
        <v>0</v>
      </c>
      <c r="CB48" s="167">
        <v>0</v>
      </c>
      <c r="CC48" s="167">
        <v>0</v>
      </c>
      <c r="CD48" s="167">
        <v>3868406</v>
      </c>
      <c r="CE48" s="167">
        <v>0</v>
      </c>
      <c r="CF48" s="167">
        <v>0</v>
      </c>
      <c r="CG48" s="167">
        <v>0</v>
      </c>
      <c r="CH48" s="167">
        <v>3868406</v>
      </c>
      <c r="CJ48" s="174" t="b">
        <v>0</v>
      </c>
    </row>
    <row r="51" spans="1:88" ht="13.8" x14ac:dyDescent="0.25">
      <c r="A51" s="164" t="s">
        <v>189</v>
      </c>
      <c r="B51" s="164"/>
      <c r="C51" s="152">
        <v>45657</v>
      </c>
      <c r="D51" s="170">
        <v>0</v>
      </c>
      <c r="E51" s="167">
        <v>32128860</v>
      </c>
      <c r="F51" s="167">
        <v>848584</v>
      </c>
      <c r="G51" s="167">
        <v>1690849</v>
      </c>
      <c r="H51" s="167">
        <v>530524</v>
      </c>
      <c r="I51" s="167">
        <v>0</v>
      </c>
      <c r="J51" s="167">
        <v>0</v>
      </c>
      <c r="K51" s="167">
        <v>0</v>
      </c>
      <c r="L51" s="167">
        <v>0</v>
      </c>
      <c r="M51" s="167">
        <v>0</v>
      </c>
      <c r="N51" s="167">
        <v>0</v>
      </c>
      <c r="O51" s="167">
        <v>0</v>
      </c>
      <c r="P51" s="167">
        <v>0</v>
      </c>
      <c r="Q51" s="167">
        <v>0</v>
      </c>
      <c r="R51" s="167">
        <v>0</v>
      </c>
      <c r="S51" s="167">
        <v>0</v>
      </c>
      <c r="T51" s="167">
        <v>0</v>
      </c>
      <c r="U51" s="167">
        <v>0</v>
      </c>
      <c r="V51" s="167">
        <v>356</v>
      </c>
      <c r="W51" s="167">
        <v>0</v>
      </c>
      <c r="X51" s="167">
        <v>773353</v>
      </c>
      <c r="Y51" s="167">
        <v>0</v>
      </c>
      <c r="Z51" s="167">
        <v>0</v>
      </c>
      <c r="AA51" s="167">
        <v>0</v>
      </c>
      <c r="AB51" s="167">
        <v>0</v>
      </c>
      <c r="AC51" s="167">
        <v>0</v>
      </c>
      <c r="AD51" s="167">
        <v>0</v>
      </c>
      <c r="AE51" s="167">
        <v>0</v>
      </c>
      <c r="AF51" s="167">
        <v>0</v>
      </c>
      <c r="AG51" s="167">
        <v>0</v>
      </c>
      <c r="AH51" s="167">
        <v>0</v>
      </c>
      <c r="AI51" s="167">
        <v>0</v>
      </c>
      <c r="AJ51" s="167">
        <v>0</v>
      </c>
      <c r="AK51" s="167">
        <v>0</v>
      </c>
      <c r="AL51" s="167">
        <v>0</v>
      </c>
      <c r="AM51" s="167">
        <v>0</v>
      </c>
      <c r="AN51" s="167">
        <v>72224</v>
      </c>
      <c r="AO51" s="167">
        <v>36044750</v>
      </c>
      <c r="AP51" s="167">
        <v>0</v>
      </c>
      <c r="AQ51" s="167">
        <v>0</v>
      </c>
      <c r="AR51" s="167">
        <v>0</v>
      </c>
      <c r="AS51" s="167">
        <v>36044750</v>
      </c>
      <c r="AT51" s="167">
        <v>29947109</v>
      </c>
      <c r="AU51" s="167">
        <v>848584</v>
      </c>
      <c r="AV51" s="167">
        <v>1690849</v>
      </c>
      <c r="AW51" s="167">
        <v>530524</v>
      </c>
      <c r="AX51" s="167">
        <v>0</v>
      </c>
      <c r="AY51" s="167">
        <v>0</v>
      </c>
      <c r="AZ51" s="167">
        <v>0</v>
      </c>
      <c r="BA51" s="167">
        <v>0</v>
      </c>
      <c r="BB51" s="167">
        <v>0</v>
      </c>
      <c r="BC51" s="167">
        <v>0</v>
      </c>
      <c r="BD51" s="167">
        <v>0</v>
      </c>
      <c r="BE51" s="167">
        <v>0</v>
      </c>
      <c r="BF51" s="167">
        <v>0</v>
      </c>
      <c r="BG51" s="167">
        <v>0</v>
      </c>
      <c r="BH51" s="167">
        <v>0</v>
      </c>
      <c r="BI51" s="167">
        <v>0</v>
      </c>
      <c r="BJ51" s="167">
        <v>0</v>
      </c>
      <c r="BK51" s="167">
        <v>356</v>
      </c>
      <c r="BL51" s="167">
        <v>0</v>
      </c>
      <c r="BM51" s="167">
        <v>773353</v>
      </c>
      <c r="BN51" s="167">
        <v>0</v>
      </c>
      <c r="BO51" s="167">
        <v>0</v>
      </c>
      <c r="BP51" s="167">
        <v>0</v>
      </c>
      <c r="BQ51" s="167">
        <v>0</v>
      </c>
      <c r="BR51" s="167">
        <v>0</v>
      </c>
      <c r="BS51" s="167">
        <v>0</v>
      </c>
      <c r="BT51" s="167">
        <v>0</v>
      </c>
      <c r="BU51" s="167">
        <v>0</v>
      </c>
      <c r="BV51" s="167">
        <v>0</v>
      </c>
      <c r="BW51" s="167">
        <v>0</v>
      </c>
      <c r="BX51" s="167">
        <v>0</v>
      </c>
      <c r="BY51" s="167">
        <v>0</v>
      </c>
      <c r="BZ51" s="167">
        <v>0</v>
      </c>
      <c r="CA51" s="167">
        <v>0</v>
      </c>
      <c r="CB51" s="167">
        <v>0</v>
      </c>
      <c r="CC51" s="167">
        <v>72224</v>
      </c>
      <c r="CD51" s="167">
        <v>33862999</v>
      </c>
      <c r="CE51" s="167">
        <v>0</v>
      </c>
      <c r="CF51" s="167">
        <v>0</v>
      </c>
      <c r="CG51" s="167">
        <v>0</v>
      </c>
      <c r="CH51" s="167">
        <v>33862999</v>
      </c>
      <c r="CJ51" s="174" t="b">
        <v>0</v>
      </c>
    </row>
    <row r="52" spans="1:88" ht="13.8" x14ac:dyDescent="0.25">
      <c r="A52" s="164" t="s">
        <v>189</v>
      </c>
      <c r="B52" s="164"/>
      <c r="C52" s="152">
        <v>45838</v>
      </c>
      <c r="D52" s="170">
        <v>0</v>
      </c>
      <c r="E52" s="167">
        <v>34381867</v>
      </c>
      <c r="F52" s="167">
        <v>578949</v>
      </c>
      <c r="G52" s="167">
        <v>2119977</v>
      </c>
      <c r="H52" s="167">
        <v>500570</v>
      </c>
      <c r="I52" s="167">
        <v>0</v>
      </c>
      <c r="J52" s="167">
        <v>0</v>
      </c>
      <c r="K52" s="167">
        <v>0</v>
      </c>
      <c r="L52" s="167">
        <v>0</v>
      </c>
      <c r="M52" s="167">
        <v>0</v>
      </c>
      <c r="N52" s="167">
        <v>0</v>
      </c>
      <c r="O52" s="167">
        <v>0</v>
      </c>
      <c r="P52" s="167">
        <v>0</v>
      </c>
      <c r="Q52" s="167">
        <v>0</v>
      </c>
      <c r="R52" s="167">
        <v>0</v>
      </c>
      <c r="S52" s="167">
        <v>0</v>
      </c>
      <c r="T52" s="167">
        <v>0</v>
      </c>
      <c r="U52" s="167">
        <v>0</v>
      </c>
      <c r="V52" s="167">
        <v>160</v>
      </c>
      <c r="W52" s="167">
        <v>0</v>
      </c>
      <c r="X52" s="167">
        <v>919466</v>
      </c>
      <c r="Y52" s="167">
        <v>0</v>
      </c>
      <c r="Z52" s="167">
        <v>0</v>
      </c>
      <c r="AA52" s="167">
        <v>0</v>
      </c>
      <c r="AB52" s="167">
        <v>0</v>
      </c>
      <c r="AC52" s="167">
        <v>0</v>
      </c>
      <c r="AD52" s="167">
        <v>0</v>
      </c>
      <c r="AE52" s="167">
        <v>0</v>
      </c>
      <c r="AF52" s="167">
        <v>0</v>
      </c>
      <c r="AG52" s="167">
        <v>0</v>
      </c>
      <c r="AH52" s="167">
        <v>0</v>
      </c>
      <c r="AI52" s="167">
        <v>0</v>
      </c>
      <c r="AJ52" s="167">
        <v>0</v>
      </c>
      <c r="AK52" s="167">
        <v>0</v>
      </c>
      <c r="AL52" s="167">
        <v>0</v>
      </c>
      <c r="AM52" s="167">
        <v>0</v>
      </c>
      <c r="AN52" s="167">
        <v>42806</v>
      </c>
      <c r="AO52" s="167">
        <v>38543795</v>
      </c>
      <c r="AP52" s="167">
        <v>0</v>
      </c>
      <c r="AQ52" s="167">
        <v>0</v>
      </c>
      <c r="AR52" s="167">
        <v>0</v>
      </c>
      <c r="AS52" s="167">
        <v>38543795</v>
      </c>
      <c r="AT52" s="167">
        <v>34381867</v>
      </c>
      <c r="AU52" s="167">
        <v>578949</v>
      </c>
      <c r="AV52" s="167">
        <v>2119977</v>
      </c>
      <c r="AW52" s="167">
        <v>500570</v>
      </c>
      <c r="AX52" s="167">
        <v>0</v>
      </c>
      <c r="AY52" s="167">
        <v>0</v>
      </c>
      <c r="AZ52" s="167">
        <v>0</v>
      </c>
      <c r="BA52" s="167">
        <v>0</v>
      </c>
      <c r="BB52" s="167">
        <v>0</v>
      </c>
      <c r="BC52" s="167">
        <v>0</v>
      </c>
      <c r="BD52" s="167">
        <v>0</v>
      </c>
      <c r="BE52" s="167">
        <v>0</v>
      </c>
      <c r="BF52" s="167">
        <v>0</v>
      </c>
      <c r="BG52" s="167">
        <v>0</v>
      </c>
      <c r="BH52" s="167">
        <v>0</v>
      </c>
      <c r="BI52" s="167">
        <v>0</v>
      </c>
      <c r="BJ52" s="167">
        <v>0</v>
      </c>
      <c r="BK52" s="167">
        <v>160</v>
      </c>
      <c r="BL52" s="167">
        <v>0</v>
      </c>
      <c r="BM52" s="167">
        <v>919466</v>
      </c>
      <c r="BN52" s="167">
        <v>0</v>
      </c>
      <c r="BO52" s="167">
        <v>0</v>
      </c>
      <c r="BP52" s="167">
        <v>0</v>
      </c>
      <c r="BQ52" s="167">
        <v>0</v>
      </c>
      <c r="BR52" s="167">
        <v>0</v>
      </c>
      <c r="BS52" s="167">
        <v>0</v>
      </c>
      <c r="BT52" s="167">
        <v>0</v>
      </c>
      <c r="BU52" s="167">
        <v>0</v>
      </c>
      <c r="BV52" s="167">
        <v>0</v>
      </c>
      <c r="BW52" s="167">
        <v>0</v>
      </c>
      <c r="BX52" s="167">
        <v>0</v>
      </c>
      <c r="BY52" s="167">
        <v>0</v>
      </c>
      <c r="BZ52" s="167">
        <v>0</v>
      </c>
      <c r="CA52" s="167">
        <v>0</v>
      </c>
      <c r="CB52" s="167">
        <v>0</v>
      </c>
      <c r="CC52" s="167">
        <v>42806</v>
      </c>
      <c r="CD52" s="167">
        <v>38543795</v>
      </c>
      <c r="CE52" s="167">
        <v>0</v>
      </c>
      <c r="CF52" s="167">
        <v>0</v>
      </c>
      <c r="CG52" s="167">
        <v>0</v>
      </c>
      <c r="CH52" s="167">
        <v>38543795</v>
      </c>
      <c r="CJ52" s="174" t="b">
        <v>0</v>
      </c>
    </row>
  </sheetData>
  <autoFilter ref="A1:FN64" xr:uid="{00000000-0001-0000-06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O64"/>
  <sheetViews>
    <sheetView workbookViewId="0"/>
  </sheetViews>
  <sheetFormatPr defaultColWidth="8.88671875" defaultRowHeight="13.2" x14ac:dyDescent="0.25"/>
  <cols>
    <col min="1" max="1" width="32.88671875" bestFit="1" customWidth="1"/>
    <col min="2" max="2" width="29.5546875" bestFit="1" customWidth="1"/>
    <col min="3" max="3" width="10.33203125" bestFit="1" customWidth="1"/>
    <col min="4" max="4" width="34.6640625" bestFit="1" customWidth="1"/>
    <col min="5" max="5" width="33.21875" bestFit="1" customWidth="1"/>
    <col min="6" max="6" width="35" bestFit="1" customWidth="1"/>
    <col min="7" max="7" width="43.44140625" bestFit="1" customWidth="1"/>
    <col min="8" max="8" width="38.109375" bestFit="1" customWidth="1"/>
    <col min="9" max="9" width="42.21875" bestFit="1" customWidth="1"/>
    <col min="10" max="10" width="27" bestFit="1" customWidth="1"/>
    <col min="11" max="11" width="23" bestFit="1" customWidth="1"/>
    <col min="12" max="12" width="35.5546875" bestFit="1" customWidth="1"/>
    <col min="13" max="13" width="31.5546875" bestFit="1" customWidth="1"/>
    <col min="14" max="14" width="30.88671875" bestFit="1" customWidth="1"/>
    <col min="15" max="15" width="34.33203125" bestFit="1" customWidth="1"/>
    <col min="16" max="16" width="40" bestFit="1" customWidth="1"/>
    <col min="17" max="17" width="34.109375" bestFit="1" customWidth="1"/>
    <col min="18" max="18" width="44" bestFit="1" customWidth="1"/>
    <col min="19" max="19" width="25.44140625" bestFit="1" customWidth="1"/>
    <col min="20" max="20" width="30.21875" bestFit="1" customWidth="1"/>
    <col min="21" max="21" width="43.77734375" bestFit="1" customWidth="1"/>
    <col min="22" max="22" width="39.21875" bestFit="1" customWidth="1"/>
    <col min="23" max="23" width="29.6640625" bestFit="1" customWidth="1"/>
    <col min="24" max="24" width="53.77734375" bestFit="1" customWidth="1"/>
    <col min="25" max="25" width="42.88671875" bestFit="1" customWidth="1"/>
    <col min="26" max="26" width="46.33203125" bestFit="1" customWidth="1"/>
    <col min="27" max="27" width="24.5546875" bestFit="1" customWidth="1"/>
    <col min="28" max="28" width="31.88671875" bestFit="1" customWidth="1"/>
    <col min="29" max="29" width="40.44140625" bestFit="1" customWidth="1"/>
    <col min="30" max="30" width="42.33203125" bestFit="1" customWidth="1"/>
    <col min="31" max="31" width="50.109375" bestFit="1" customWidth="1"/>
    <col min="32" max="32" width="37.109375" bestFit="1" customWidth="1"/>
    <col min="33" max="33" width="39.33203125" bestFit="1" customWidth="1"/>
    <col min="34" max="34" width="37.44140625" bestFit="1" customWidth="1"/>
    <col min="35" max="35" width="26.44140625" bestFit="1" customWidth="1"/>
    <col min="36" max="36" width="23.5546875" bestFit="1" customWidth="1"/>
    <col min="37" max="37" width="39.6640625" bestFit="1" customWidth="1"/>
    <col min="38" max="38" width="35" bestFit="1" customWidth="1"/>
    <col min="39" max="39" width="22.88671875" bestFit="1" customWidth="1"/>
    <col min="40" max="41" width="32.21875" bestFit="1" customWidth="1"/>
  </cols>
  <sheetData>
    <row r="1" spans="1:41" ht="13.8" x14ac:dyDescent="0.25">
      <c r="A1" s="150" t="s">
        <v>109</v>
      </c>
      <c r="B1" s="150" t="s">
        <v>110</v>
      </c>
      <c r="C1" s="150" t="s">
        <v>111</v>
      </c>
      <c r="D1" s="163" t="s">
        <v>190</v>
      </c>
      <c r="E1" s="163" t="s">
        <v>191</v>
      </c>
      <c r="F1" s="163" t="s">
        <v>192</v>
      </c>
      <c r="G1" s="163" t="s">
        <v>193</v>
      </c>
      <c r="H1" s="163" t="s">
        <v>194</v>
      </c>
      <c r="I1" s="163" t="s">
        <v>195</v>
      </c>
      <c r="J1" s="163" t="s">
        <v>196</v>
      </c>
      <c r="K1" s="163" t="s">
        <v>197</v>
      </c>
      <c r="L1" s="163" t="s">
        <v>198</v>
      </c>
      <c r="M1" s="163" t="s">
        <v>199</v>
      </c>
      <c r="N1" s="163" t="s">
        <v>200</v>
      </c>
      <c r="O1" s="163" t="s">
        <v>201</v>
      </c>
      <c r="P1" s="163" t="s">
        <v>202</v>
      </c>
      <c r="Q1" s="163" t="s">
        <v>203</v>
      </c>
      <c r="R1" s="163" t="s">
        <v>204</v>
      </c>
      <c r="S1" s="163" t="s">
        <v>205</v>
      </c>
      <c r="T1" s="163" t="s">
        <v>206</v>
      </c>
      <c r="U1" s="163" t="s">
        <v>207</v>
      </c>
      <c r="V1" s="163" t="s">
        <v>208</v>
      </c>
      <c r="W1" s="163" t="s">
        <v>209</v>
      </c>
      <c r="X1" s="163" t="s">
        <v>210</v>
      </c>
      <c r="Y1" s="163" t="s">
        <v>211</v>
      </c>
      <c r="Z1" s="163" t="s">
        <v>212</v>
      </c>
      <c r="AA1" s="163" t="s">
        <v>213</v>
      </c>
      <c r="AB1" s="163" t="s">
        <v>214</v>
      </c>
      <c r="AC1" s="163" t="s">
        <v>215</v>
      </c>
      <c r="AD1" s="163" t="s">
        <v>216</v>
      </c>
      <c r="AE1" s="163" t="s">
        <v>217</v>
      </c>
      <c r="AF1" s="163" t="s">
        <v>218</v>
      </c>
      <c r="AG1" s="163" t="s">
        <v>219</v>
      </c>
      <c r="AH1" s="163" t="s">
        <v>220</v>
      </c>
      <c r="AI1" s="163" t="s">
        <v>221</v>
      </c>
      <c r="AJ1" s="163" t="s">
        <v>222</v>
      </c>
      <c r="AK1" s="163" t="s">
        <v>223</v>
      </c>
      <c r="AL1" s="163" t="s">
        <v>224</v>
      </c>
      <c r="AM1" s="163" t="s">
        <v>225</v>
      </c>
      <c r="AN1" s="163" t="s">
        <v>226</v>
      </c>
      <c r="AO1" s="150"/>
    </row>
    <row r="2" spans="1:41" ht="13.8" x14ac:dyDescent="0.25">
      <c r="A2" s="164" t="s">
        <v>131</v>
      </c>
      <c r="B2" s="164" t="s">
        <v>132</v>
      </c>
      <c r="C2" s="152">
        <v>45838</v>
      </c>
      <c r="D2" s="167">
        <v>0</v>
      </c>
      <c r="E2" s="167">
        <v>0</v>
      </c>
      <c r="F2" s="167">
        <v>0</v>
      </c>
      <c r="G2" s="167">
        <v>0</v>
      </c>
      <c r="H2" s="167">
        <v>0</v>
      </c>
      <c r="I2" s="167">
        <v>0</v>
      </c>
      <c r="J2" s="167">
        <v>0</v>
      </c>
      <c r="K2" s="167">
        <v>0</v>
      </c>
      <c r="L2" s="167">
        <v>0</v>
      </c>
      <c r="M2" s="167">
        <v>0</v>
      </c>
      <c r="N2" s="167">
        <v>0</v>
      </c>
      <c r="O2" s="167">
        <v>0</v>
      </c>
      <c r="P2" s="167">
        <v>0</v>
      </c>
      <c r="Q2" s="167">
        <v>0</v>
      </c>
      <c r="R2" s="167">
        <v>0</v>
      </c>
      <c r="S2" s="167">
        <v>0</v>
      </c>
      <c r="T2" s="167">
        <v>0</v>
      </c>
      <c r="U2" s="167">
        <v>0</v>
      </c>
      <c r="V2" s="167">
        <v>0</v>
      </c>
      <c r="W2" s="167">
        <v>-55872</v>
      </c>
      <c r="X2" s="167">
        <v>0</v>
      </c>
      <c r="Y2" s="167">
        <v>0</v>
      </c>
      <c r="Z2" s="167">
        <v>0</v>
      </c>
      <c r="AA2" s="167">
        <v>0</v>
      </c>
      <c r="AB2" s="167">
        <v>0</v>
      </c>
      <c r="AC2" s="167">
        <v>-288</v>
      </c>
      <c r="AD2" s="167">
        <v>0</v>
      </c>
      <c r="AE2" s="167">
        <v>0</v>
      </c>
      <c r="AF2" s="167">
        <v>0</v>
      </c>
      <c r="AG2" s="167">
        <v>0</v>
      </c>
      <c r="AH2" s="167">
        <v>0</v>
      </c>
      <c r="AI2" s="167">
        <v>0</v>
      </c>
      <c r="AJ2" s="167">
        <v>0</v>
      </c>
      <c r="AK2" s="167">
        <v>0</v>
      </c>
      <c r="AL2" s="167">
        <v>0</v>
      </c>
      <c r="AM2" s="167">
        <v>0</v>
      </c>
      <c r="AN2" s="167">
        <v>-56160</v>
      </c>
      <c r="AO2" s="151"/>
    </row>
    <row r="3" spans="1:41" ht="13.8" x14ac:dyDescent="0.25">
      <c r="A3" s="164" t="s">
        <v>133</v>
      </c>
      <c r="B3" s="164" t="s">
        <v>133</v>
      </c>
      <c r="C3" s="152">
        <v>45838</v>
      </c>
      <c r="D3" s="167">
        <v>0</v>
      </c>
      <c r="E3" s="167">
        <v>0</v>
      </c>
      <c r="F3" s="167">
        <v>0</v>
      </c>
      <c r="G3" s="167">
        <v>0</v>
      </c>
      <c r="H3" s="167">
        <v>0</v>
      </c>
      <c r="I3" s="167">
        <v>0</v>
      </c>
      <c r="J3" s="167">
        <v>0</v>
      </c>
      <c r="K3" s="167">
        <v>0</v>
      </c>
      <c r="L3" s="167">
        <v>0</v>
      </c>
      <c r="M3" s="167">
        <v>0</v>
      </c>
      <c r="N3" s="167">
        <v>0</v>
      </c>
      <c r="O3" s="167">
        <v>0</v>
      </c>
      <c r="P3" s="167">
        <v>0</v>
      </c>
      <c r="Q3" s="167">
        <v>0</v>
      </c>
      <c r="R3" s="167">
        <v>0</v>
      </c>
      <c r="S3" s="167">
        <v>0</v>
      </c>
      <c r="T3" s="167">
        <v>0</v>
      </c>
      <c r="U3" s="167">
        <v>0</v>
      </c>
      <c r="V3" s="167">
        <v>0</v>
      </c>
      <c r="W3" s="167">
        <v>0</v>
      </c>
      <c r="X3" s="167">
        <v>0</v>
      </c>
      <c r="Y3" s="167">
        <v>0</v>
      </c>
      <c r="Z3" s="167">
        <v>0</v>
      </c>
      <c r="AA3" s="167">
        <v>0</v>
      </c>
      <c r="AB3" s="167">
        <v>0</v>
      </c>
      <c r="AC3" s="167">
        <v>-60221</v>
      </c>
      <c r="AD3" s="167">
        <v>0</v>
      </c>
      <c r="AE3" s="167">
        <v>0</v>
      </c>
      <c r="AF3" s="167">
        <v>0</v>
      </c>
      <c r="AG3" s="167">
        <v>0</v>
      </c>
      <c r="AH3" s="167">
        <v>0</v>
      </c>
      <c r="AI3" s="167">
        <v>0</v>
      </c>
      <c r="AJ3" s="167">
        <v>0</v>
      </c>
      <c r="AK3" s="167">
        <v>0</v>
      </c>
      <c r="AL3" s="167">
        <v>0</v>
      </c>
      <c r="AM3" s="167">
        <v>0</v>
      </c>
      <c r="AN3" s="167">
        <v>-60221</v>
      </c>
      <c r="AO3" s="151"/>
    </row>
    <row r="4" spans="1:41" ht="13.8" x14ac:dyDescent="0.25">
      <c r="A4" s="164" t="s">
        <v>134</v>
      </c>
      <c r="B4" s="164" t="s">
        <v>133</v>
      </c>
      <c r="C4" s="152">
        <v>45838</v>
      </c>
      <c r="D4" s="167">
        <v>0</v>
      </c>
      <c r="E4" s="167">
        <v>0</v>
      </c>
      <c r="F4" s="167">
        <v>0</v>
      </c>
      <c r="G4" s="167">
        <v>0</v>
      </c>
      <c r="H4" s="167">
        <v>0</v>
      </c>
      <c r="I4" s="167">
        <v>0</v>
      </c>
      <c r="J4" s="167">
        <v>0</v>
      </c>
      <c r="K4" s="167">
        <v>0</v>
      </c>
      <c r="L4" s="167">
        <v>0</v>
      </c>
      <c r="M4" s="167">
        <v>0</v>
      </c>
      <c r="N4" s="167">
        <v>0</v>
      </c>
      <c r="O4" s="167">
        <v>0</v>
      </c>
      <c r="P4" s="167">
        <v>0</v>
      </c>
      <c r="Q4" s="167">
        <v>0</v>
      </c>
      <c r="R4" s="167">
        <v>0</v>
      </c>
      <c r="S4" s="167">
        <v>0</v>
      </c>
      <c r="T4" s="167">
        <v>0</v>
      </c>
      <c r="U4" s="167">
        <v>0</v>
      </c>
      <c r="V4" s="167">
        <v>0</v>
      </c>
      <c r="W4" s="167">
        <v>0</v>
      </c>
      <c r="X4" s="167">
        <v>0</v>
      </c>
      <c r="Y4" s="167">
        <v>0</v>
      </c>
      <c r="Z4" s="167">
        <v>0</v>
      </c>
      <c r="AA4" s="167">
        <v>0</v>
      </c>
      <c r="AB4" s="167">
        <v>0</v>
      </c>
      <c r="AC4" s="167">
        <v>-60221</v>
      </c>
      <c r="AD4" s="167">
        <v>0</v>
      </c>
      <c r="AE4" s="167">
        <v>0</v>
      </c>
      <c r="AF4" s="167">
        <v>0</v>
      </c>
      <c r="AG4" s="167">
        <v>0</v>
      </c>
      <c r="AH4" s="167">
        <v>0</v>
      </c>
      <c r="AI4" s="167">
        <v>0</v>
      </c>
      <c r="AJ4" s="167">
        <v>0</v>
      </c>
      <c r="AK4" s="167">
        <v>0</v>
      </c>
      <c r="AL4" s="167">
        <v>0</v>
      </c>
      <c r="AM4" s="167">
        <v>0</v>
      </c>
      <c r="AN4" s="167">
        <v>-60221</v>
      </c>
      <c r="AO4" s="151"/>
    </row>
    <row r="5" spans="1:41" ht="13.8" x14ac:dyDescent="0.25">
      <c r="A5" s="164" t="s">
        <v>135</v>
      </c>
      <c r="B5" s="164" t="s">
        <v>136</v>
      </c>
      <c r="C5" s="152">
        <v>45838</v>
      </c>
      <c r="D5" s="167">
        <v>0</v>
      </c>
      <c r="E5" s="167">
        <v>0</v>
      </c>
      <c r="F5" s="167">
        <v>0</v>
      </c>
      <c r="G5" s="167">
        <v>0</v>
      </c>
      <c r="H5" s="167">
        <v>0</v>
      </c>
      <c r="I5" s="167">
        <v>0</v>
      </c>
      <c r="J5" s="167">
        <v>0</v>
      </c>
      <c r="K5" s="167">
        <v>0</v>
      </c>
      <c r="L5" s="167">
        <v>0</v>
      </c>
      <c r="M5" s="167">
        <v>0</v>
      </c>
      <c r="N5" s="167">
        <v>0</v>
      </c>
      <c r="O5" s="167">
        <v>0</v>
      </c>
      <c r="P5" s="167">
        <v>0</v>
      </c>
      <c r="Q5" s="167">
        <v>0</v>
      </c>
      <c r="R5" s="167">
        <v>0</v>
      </c>
      <c r="S5" s="167">
        <v>0</v>
      </c>
      <c r="T5" s="167">
        <v>0</v>
      </c>
      <c r="U5" s="167">
        <v>0</v>
      </c>
      <c r="V5" s="167">
        <v>0</v>
      </c>
      <c r="W5" s="167">
        <v>0</v>
      </c>
      <c r="X5" s="167">
        <v>0</v>
      </c>
      <c r="Y5" s="167">
        <v>0</v>
      </c>
      <c r="Z5" s="167">
        <v>0</v>
      </c>
      <c r="AA5" s="167">
        <v>0</v>
      </c>
      <c r="AB5" s="167">
        <v>0</v>
      </c>
      <c r="AC5" s="167">
        <v>0</v>
      </c>
      <c r="AD5" s="167">
        <v>0</v>
      </c>
      <c r="AE5" s="167">
        <v>0</v>
      </c>
      <c r="AF5" s="167">
        <v>0</v>
      </c>
      <c r="AG5" s="167">
        <v>0</v>
      </c>
      <c r="AH5" s="167">
        <v>0</v>
      </c>
      <c r="AI5" s="167">
        <v>0</v>
      </c>
      <c r="AJ5" s="167">
        <v>0</v>
      </c>
      <c r="AK5" s="167">
        <v>0</v>
      </c>
      <c r="AL5" s="167">
        <v>0</v>
      </c>
      <c r="AM5" s="167">
        <v>-3750</v>
      </c>
      <c r="AN5" s="167">
        <v>-3750</v>
      </c>
      <c r="AO5" s="151"/>
    </row>
    <row r="6" spans="1:41" ht="13.8" x14ac:dyDescent="0.25">
      <c r="A6" s="164" t="s">
        <v>137</v>
      </c>
      <c r="B6" s="164" t="s">
        <v>138</v>
      </c>
      <c r="C6" s="152">
        <v>45838</v>
      </c>
      <c r="D6" s="167">
        <v>0</v>
      </c>
      <c r="E6" s="167">
        <v>0</v>
      </c>
      <c r="F6" s="167">
        <v>0</v>
      </c>
      <c r="G6" s="167">
        <v>0</v>
      </c>
      <c r="H6" s="167">
        <v>0</v>
      </c>
      <c r="I6" s="167">
        <v>0</v>
      </c>
      <c r="J6" s="167">
        <v>0</v>
      </c>
      <c r="K6" s="167">
        <v>0</v>
      </c>
      <c r="L6" s="167">
        <v>0</v>
      </c>
      <c r="M6" s="167">
        <v>0</v>
      </c>
      <c r="N6" s="167">
        <v>0</v>
      </c>
      <c r="O6" s="167">
        <v>0</v>
      </c>
      <c r="P6" s="167">
        <v>0</v>
      </c>
      <c r="Q6" s="167">
        <v>0</v>
      </c>
      <c r="R6" s="167">
        <v>0</v>
      </c>
      <c r="S6" s="167">
        <v>0</v>
      </c>
      <c r="T6" s="167">
        <v>0</v>
      </c>
      <c r="U6" s="167">
        <v>-1593</v>
      </c>
      <c r="V6" s="167">
        <v>0</v>
      </c>
      <c r="W6" s="167">
        <v>-71879</v>
      </c>
      <c r="X6" s="167">
        <v>0</v>
      </c>
      <c r="Y6" s="167">
        <v>0</v>
      </c>
      <c r="Z6" s="167">
        <v>0</v>
      </c>
      <c r="AA6" s="167">
        <v>0</v>
      </c>
      <c r="AB6" s="167">
        <v>0</v>
      </c>
      <c r="AC6" s="167">
        <v>-1135</v>
      </c>
      <c r="AD6" s="167">
        <v>0</v>
      </c>
      <c r="AE6" s="167">
        <v>0</v>
      </c>
      <c r="AF6" s="167">
        <v>0</v>
      </c>
      <c r="AG6" s="167">
        <v>0</v>
      </c>
      <c r="AH6" s="167">
        <v>0</v>
      </c>
      <c r="AI6" s="167">
        <v>0</v>
      </c>
      <c r="AJ6" s="167">
        <v>0</v>
      </c>
      <c r="AK6" s="167">
        <v>0</v>
      </c>
      <c r="AL6" s="167">
        <v>0</v>
      </c>
      <c r="AM6" s="167">
        <v>-13705</v>
      </c>
      <c r="AN6" s="167">
        <v>-88312</v>
      </c>
      <c r="AO6" s="151"/>
    </row>
    <row r="7" spans="1:41" ht="13.8" x14ac:dyDescent="0.25">
      <c r="A7" s="164" t="s">
        <v>141</v>
      </c>
      <c r="B7" s="164" t="s">
        <v>138</v>
      </c>
      <c r="C7" s="152">
        <v>45838</v>
      </c>
      <c r="D7" s="167">
        <v>0</v>
      </c>
      <c r="E7" s="167">
        <v>0</v>
      </c>
      <c r="F7" s="167">
        <v>0</v>
      </c>
      <c r="G7" s="167">
        <v>0</v>
      </c>
      <c r="H7" s="167">
        <v>0</v>
      </c>
      <c r="I7" s="167">
        <v>0</v>
      </c>
      <c r="J7" s="167">
        <v>0</v>
      </c>
      <c r="K7" s="167">
        <v>0</v>
      </c>
      <c r="L7" s="167">
        <v>0</v>
      </c>
      <c r="M7" s="167">
        <v>0</v>
      </c>
      <c r="N7" s="167">
        <v>0</v>
      </c>
      <c r="O7" s="167">
        <v>0</v>
      </c>
      <c r="P7" s="167">
        <v>0</v>
      </c>
      <c r="Q7" s="167">
        <v>0</v>
      </c>
      <c r="R7" s="167">
        <v>0</v>
      </c>
      <c r="S7" s="167">
        <v>0</v>
      </c>
      <c r="T7" s="167">
        <v>0</v>
      </c>
      <c r="U7" s="167">
        <v>-1593</v>
      </c>
      <c r="V7" s="167">
        <v>0</v>
      </c>
      <c r="W7" s="167">
        <v>-71879</v>
      </c>
      <c r="X7" s="167">
        <v>0</v>
      </c>
      <c r="Y7" s="167">
        <v>0</v>
      </c>
      <c r="Z7" s="167">
        <v>0</v>
      </c>
      <c r="AA7" s="167">
        <v>0</v>
      </c>
      <c r="AB7" s="167">
        <v>0</v>
      </c>
      <c r="AC7" s="167">
        <v>-1135</v>
      </c>
      <c r="AD7" s="167">
        <v>0</v>
      </c>
      <c r="AE7" s="167">
        <v>0</v>
      </c>
      <c r="AF7" s="167">
        <v>0</v>
      </c>
      <c r="AG7" s="167">
        <v>0</v>
      </c>
      <c r="AH7" s="167">
        <v>0</v>
      </c>
      <c r="AI7" s="167">
        <v>0</v>
      </c>
      <c r="AJ7" s="167">
        <v>0</v>
      </c>
      <c r="AK7" s="167">
        <v>0</v>
      </c>
      <c r="AL7" s="167">
        <v>0</v>
      </c>
      <c r="AM7" s="167">
        <v>-13705</v>
      </c>
      <c r="AN7" s="167">
        <v>-88312</v>
      </c>
      <c r="AO7" s="151"/>
    </row>
    <row r="8" spans="1:41" ht="13.8" x14ac:dyDescent="0.25">
      <c r="A8" s="164" t="s">
        <v>144</v>
      </c>
      <c r="B8" s="164" t="s">
        <v>138</v>
      </c>
      <c r="C8" s="152">
        <v>45838</v>
      </c>
      <c r="D8" s="167">
        <v>0</v>
      </c>
      <c r="E8" s="167">
        <v>0</v>
      </c>
      <c r="F8" s="167">
        <v>0</v>
      </c>
      <c r="G8" s="167">
        <v>0</v>
      </c>
      <c r="H8" s="167">
        <v>0</v>
      </c>
      <c r="I8" s="167">
        <v>0</v>
      </c>
      <c r="J8" s="167">
        <v>0</v>
      </c>
      <c r="K8" s="167">
        <v>0</v>
      </c>
      <c r="L8" s="167">
        <v>0</v>
      </c>
      <c r="M8" s="167">
        <v>0</v>
      </c>
      <c r="N8" s="167">
        <v>0</v>
      </c>
      <c r="O8" s="167">
        <v>0</v>
      </c>
      <c r="P8" s="167">
        <v>0</v>
      </c>
      <c r="Q8" s="167">
        <v>0</v>
      </c>
      <c r="R8" s="167">
        <v>0</v>
      </c>
      <c r="S8" s="167">
        <v>0</v>
      </c>
      <c r="T8" s="167">
        <v>0</v>
      </c>
      <c r="U8" s="167">
        <v>-1593</v>
      </c>
      <c r="V8" s="167">
        <v>0</v>
      </c>
      <c r="W8" s="167">
        <v>-71879</v>
      </c>
      <c r="X8" s="167">
        <v>0</v>
      </c>
      <c r="Y8" s="167">
        <v>0</v>
      </c>
      <c r="Z8" s="167">
        <v>0</v>
      </c>
      <c r="AA8" s="167">
        <v>0</v>
      </c>
      <c r="AB8" s="167">
        <v>0</v>
      </c>
      <c r="AC8" s="167">
        <v>-1135</v>
      </c>
      <c r="AD8" s="167">
        <v>0</v>
      </c>
      <c r="AE8" s="167">
        <v>0</v>
      </c>
      <c r="AF8" s="167">
        <v>0</v>
      </c>
      <c r="AG8" s="167">
        <v>0</v>
      </c>
      <c r="AH8" s="167">
        <v>0</v>
      </c>
      <c r="AI8" s="167">
        <v>0</v>
      </c>
      <c r="AJ8" s="167">
        <v>0</v>
      </c>
      <c r="AK8" s="167">
        <v>0</v>
      </c>
      <c r="AL8" s="167">
        <v>0</v>
      </c>
      <c r="AM8" s="167">
        <v>-13705</v>
      </c>
      <c r="AN8" s="167">
        <v>-88312</v>
      </c>
      <c r="AO8" s="151"/>
    </row>
    <row r="9" spans="1:41" ht="13.8" x14ac:dyDescent="0.25">
      <c r="A9" s="164" t="s">
        <v>139</v>
      </c>
      <c r="B9" s="164" t="s">
        <v>138</v>
      </c>
      <c r="C9" s="152">
        <v>45838</v>
      </c>
      <c r="D9" s="167">
        <v>0</v>
      </c>
      <c r="E9" s="167">
        <v>0</v>
      </c>
      <c r="F9" s="167">
        <v>0</v>
      </c>
      <c r="G9" s="167">
        <v>0</v>
      </c>
      <c r="H9" s="167">
        <v>0</v>
      </c>
      <c r="I9" s="167">
        <v>0</v>
      </c>
      <c r="J9" s="167">
        <v>0</v>
      </c>
      <c r="K9" s="167">
        <v>0</v>
      </c>
      <c r="L9" s="167">
        <v>0</v>
      </c>
      <c r="M9" s="167">
        <v>0</v>
      </c>
      <c r="N9" s="167">
        <v>0</v>
      </c>
      <c r="O9" s="167">
        <v>0</v>
      </c>
      <c r="P9" s="167">
        <v>0</v>
      </c>
      <c r="Q9" s="167">
        <v>0</v>
      </c>
      <c r="R9" s="167">
        <v>0</v>
      </c>
      <c r="S9" s="167">
        <v>0</v>
      </c>
      <c r="T9" s="167">
        <v>0</v>
      </c>
      <c r="U9" s="167">
        <v>-1593</v>
      </c>
      <c r="V9" s="167">
        <v>0</v>
      </c>
      <c r="W9" s="167">
        <v>-71879</v>
      </c>
      <c r="X9" s="167">
        <v>0</v>
      </c>
      <c r="Y9" s="167">
        <v>0</v>
      </c>
      <c r="Z9" s="167">
        <v>0</v>
      </c>
      <c r="AA9" s="167">
        <v>0</v>
      </c>
      <c r="AB9" s="167">
        <v>0</v>
      </c>
      <c r="AC9" s="167">
        <v>-1135</v>
      </c>
      <c r="AD9" s="167">
        <v>0</v>
      </c>
      <c r="AE9" s="167">
        <v>0</v>
      </c>
      <c r="AF9" s="167">
        <v>0</v>
      </c>
      <c r="AG9" s="167">
        <v>0</v>
      </c>
      <c r="AH9" s="167">
        <v>0</v>
      </c>
      <c r="AI9" s="167">
        <v>0</v>
      </c>
      <c r="AJ9" s="167">
        <v>0</v>
      </c>
      <c r="AK9" s="167">
        <v>0</v>
      </c>
      <c r="AL9" s="167">
        <v>0</v>
      </c>
      <c r="AM9" s="167">
        <v>-13705</v>
      </c>
      <c r="AN9" s="167">
        <v>-88312</v>
      </c>
      <c r="AO9" s="151"/>
    </row>
    <row r="10" spans="1:41" ht="13.8" x14ac:dyDescent="0.25">
      <c r="A10" s="164" t="s">
        <v>140</v>
      </c>
      <c r="B10" s="164" t="s">
        <v>138</v>
      </c>
      <c r="C10" s="152">
        <v>45838</v>
      </c>
      <c r="D10" s="167">
        <v>0</v>
      </c>
      <c r="E10" s="167">
        <v>0</v>
      </c>
      <c r="F10" s="167">
        <v>0</v>
      </c>
      <c r="G10" s="167">
        <v>0</v>
      </c>
      <c r="H10" s="167">
        <v>0</v>
      </c>
      <c r="I10" s="167">
        <v>0</v>
      </c>
      <c r="J10" s="167">
        <v>0</v>
      </c>
      <c r="K10" s="167">
        <v>0</v>
      </c>
      <c r="L10" s="167">
        <v>0</v>
      </c>
      <c r="M10" s="167">
        <v>0</v>
      </c>
      <c r="N10" s="167">
        <v>0</v>
      </c>
      <c r="O10" s="167">
        <v>0</v>
      </c>
      <c r="P10" s="167">
        <v>0</v>
      </c>
      <c r="Q10" s="167">
        <v>0</v>
      </c>
      <c r="R10" s="167">
        <v>0</v>
      </c>
      <c r="S10" s="167">
        <v>0</v>
      </c>
      <c r="T10" s="167">
        <v>0</v>
      </c>
      <c r="U10" s="167">
        <v>-1593</v>
      </c>
      <c r="V10" s="167">
        <v>0</v>
      </c>
      <c r="W10" s="167">
        <v>-71879</v>
      </c>
      <c r="X10" s="167">
        <v>0</v>
      </c>
      <c r="Y10" s="167">
        <v>0</v>
      </c>
      <c r="Z10" s="167">
        <v>0</v>
      </c>
      <c r="AA10" s="167">
        <v>0</v>
      </c>
      <c r="AB10" s="167">
        <v>0</v>
      </c>
      <c r="AC10" s="167">
        <v>-1135</v>
      </c>
      <c r="AD10" s="167">
        <v>0</v>
      </c>
      <c r="AE10" s="167">
        <v>0</v>
      </c>
      <c r="AF10" s="167">
        <v>0</v>
      </c>
      <c r="AG10" s="167">
        <v>0</v>
      </c>
      <c r="AH10" s="167">
        <v>0</v>
      </c>
      <c r="AI10" s="167">
        <v>0</v>
      </c>
      <c r="AJ10" s="167">
        <v>0</v>
      </c>
      <c r="AK10" s="167">
        <v>0</v>
      </c>
      <c r="AL10" s="167">
        <v>0</v>
      </c>
      <c r="AM10" s="167">
        <v>-13705</v>
      </c>
      <c r="AN10" s="167">
        <v>-88312</v>
      </c>
      <c r="AO10" s="151"/>
    </row>
    <row r="11" spans="1:41" ht="13.8" x14ac:dyDescent="0.25">
      <c r="A11" s="164" t="s">
        <v>145</v>
      </c>
      <c r="B11" s="164" t="s">
        <v>138</v>
      </c>
      <c r="C11" s="152">
        <v>45838</v>
      </c>
      <c r="D11" s="167">
        <v>0</v>
      </c>
      <c r="E11" s="167">
        <v>0</v>
      </c>
      <c r="F11" s="167">
        <v>0</v>
      </c>
      <c r="G11" s="167">
        <v>0</v>
      </c>
      <c r="H11" s="167">
        <v>0</v>
      </c>
      <c r="I11" s="167">
        <v>0</v>
      </c>
      <c r="J11" s="167">
        <v>0</v>
      </c>
      <c r="K11" s="167">
        <v>0</v>
      </c>
      <c r="L11" s="167">
        <v>0</v>
      </c>
      <c r="M11" s="167">
        <v>0</v>
      </c>
      <c r="N11" s="167">
        <v>0</v>
      </c>
      <c r="O11" s="167">
        <v>0</v>
      </c>
      <c r="P11" s="167">
        <v>0</v>
      </c>
      <c r="Q11" s="167">
        <v>0</v>
      </c>
      <c r="R11" s="167">
        <v>0</v>
      </c>
      <c r="S11" s="167">
        <v>0</v>
      </c>
      <c r="T11" s="167">
        <v>0</v>
      </c>
      <c r="U11" s="167">
        <v>-1593</v>
      </c>
      <c r="V11" s="167">
        <v>0</v>
      </c>
      <c r="W11" s="167">
        <v>-71879</v>
      </c>
      <c r="X11" s="167">
        <v>0</v>
      </c>
      <c r="Y11" s="167">
        <v>0</v>
      </c>
      <c r="Z11" s="167">
        <v>0</v>
      </c>
      <c r="AA11" s="167">
        <v>0</v>
      </c>
      <c r="AB11" s="167">
        <v>0</v>
      </c>
      <c r="AC11" s="167">
        <v>-1135</v>
      </c>
      <c r="AD11" s="167">
        <v>0</v>
      </c>
      <c r="AE11" s="167">
        <v>0</v>
      </c>
      <c r="AF11" s="167">
        <v>0</v>
      </c>
      <c r="AG11" s="167">
        <v>0</v>
      </c>
      <c r="AH11" s="167">
        <v>0</v>
      </c>
      <c r="AI11" s="167">
        <v>0</v>
      </c>
      <c r="AJ11" s="167">
        <v>0</v>
      </c>
      <c r="AK11" s="167">
        <v>0</v>
      </c>
      <c r="AL11" s="167">
        <v>0</v>
      </c>
      <c r="AM11" s="167">
        <v>-13705</v>
      </c>
      <c r="AN11" s="167">
        <v>-88312</v>
      </c>
      <c r="AO11" s="151"/>
    </row>
    <row r="12" spans="1:41" ht="13.8" x14ac:dyDescent="0.25">
      <c r="A12" s="164" t="s">
        <v>142</v>
      </c>
      <c r="B12" s="164" t="s">
        <v>138</v>
      </c>
      <c r="C12" s="152">
        <v>45838</v>
      </c>
      <c r="D12" s="167">
        <v>0</v>
      </c>
      <c r="E12" s="167">
        <v>0</v>
      </c>
      <c r="F12" s="167">
        <v>0</v>
      </c>
      <c r="G12" s="167">
        <v>0</v>
      </c>
      <c r="H12" s="167">
        <v>0</v>
      </c>
      <c r="I12" s="167">
        <v>0</v>
      </c>
      <c r="J12" s="167">
        <v>0</v>
      </c>
      <c r="K12" s="167">
        <v>0</v>
      </c>
      <c r="L12" s="167">
        <v>0</v>
      </c>
      <c r="M12" s="167">
        <v>0</v>
      </c>
      <c r="N12" s="167">
        <v>0</v>
      </c>
      <c r="O12" s="167">
        <v>0</v>
      </c>
      <c r="P12" s="167">
        <v>0</v>
      </c>
      <c r="Q12" s="167">
        <v>0</v>
      </c>
      <c r="R12" s="167">
        <v>0</v>
      </c>
      <c r="S12" s="167">
        <v>0</v>
      </c>
      <c r="T12" s="167">
        <v>0</v>
      </c>
      <c r="U12" s="167">
        <v>-1593</v>
      </c>
      <c r="V12" s="167">
        <v>0</v>
      </c>
      <c r="W12" s="167">
        <v>-71879</v>
      </c>
      <c r="X12" s="167">
        <v>0</v>
      </c>
      <c r="Y12" s="167">
        <v>0</v>
      </c>
      <c r="Z12" s="167">
        <v>0</v>
      </c>
      <c r="AA12" s="167">
        <v>0</v>
      </c>
      <c r="AB12" s="167">
        <v>0</v>
      </c>
      <c r="AC12" s="167">
        <v>-1135</v>
      </c>
      <c r="AD12" s="167">
        <v>0</v>
      </c>
      <c r="AE12" s="167">
        <v>0</v>
      </c>
      <c r="AF12" s="167">
        <v>0</v>
      </c>
      <c r="AG12" s="167">
        <v>0</v>
      </c>
      <c r="AH12" s="167">
        <v>0</v>
      </c>
      <c r="AI12" s="167">
        <v>0</v>
      </c>
      <c r="AJ12" s="167">
        <v>0</v>
      </c>
      <c r="AK12" s="167">
        <v>0</v>
      </c>
      <c r="AL12" s="167">
        <v>0</v>
      </c>
      <c r="AM12" s="167">
        <v>-13705</v>
      </c>
      <c r="AN12" s="167">
        <v>-88312</v>
      </c>
      <c r="AO12" s="151"/>
    </row>
    <row r="13" spans="1:41" ht="13.8" x14ac:dyDescent="0.25">
      <c r="A13" s="164" t="s">
        <v>143</v>
      </c>
      <c r="B13" s="164" t="s">
        <v>138</v>
      </c>
      <c r="C13" s="152">
        <v>45838</v>
      </c>
      <c r="D13" s="167">
        <v>0</v>
      </c>
      <c r="E13" s="167">
        <v>0</v>
      </c>
      <c r="F13" s="167">
        <v>0</v>
      </c>
      <c r="G13" s="167">
        <v>0</v>
      </c>
      <c r="H13" s="167">
        <v>0</v>
      </c>
      <c r="I13" s="167">
        <v>0</v>
      </c>
      <c r="J13" s="167">
        <v>0</v>
      </c>
      <c r="K13" s="167">
        <v>0</v>
      </c>
      <c r="L13" s="167">
        <v>0</v>
      </c>
      <c r="M13" s="167">
        <v>0</v>
      </c>
      <c r="N13" s="167">
        <v>0</v>
      </c>
      <c r="O13" s="167">
        <v>0</v>
      </c>
      <c r="P13" s="167">
        <v>0</v>
      </c>
      <c r="Q13" s="167">
        <v>0</v>
      </c>
      <c r="R13" s="167">
        <v>0</v>
      </c>
      <c r="S13" s="167">
        <v>0</v>
      </c>
      <c r="T13" s="167">
        <v>0</v>
      </c>
      <c r="U13" s="167">
        <v>-1593</v>
      </c>
      <c r="V13" s="167">
        <v>0</v>
      </c>
      <c r="W13" s="167">
        <v>-71879</v>
      </c>
      <c r="X13" s="167">
        <v>0</v>
      </c>
      <c r="Y13" s="167">
        <v>0</v>
      </c>
      <c r="Z13" s="167">
        <v>0</v>
      </c>
      <c r="AA13" s="167">
        <v>0</v>
      </c>
      <c r="AB13" s="167">
        <v>0</v>
      </c>
      <c r="AC13" s="167">
        <v>-1135</v>
      </c>
      <c r="AD13" s="167">
        <v>0</v>
      </c>
      <c r="AE13" s="167">
        <v>0</v>
      </c>
      <c r="AF13" s="167">
        <v>0</v>
      </c>
      <c r="AG13" s="167">
        <v>0</v>
      </c>
      <c r="AH13" s="167">
        <v>0</v>
      </c>
      <c r="AI13" s="167">
        <v>0</v>
      </c>
      <c r="AJ13" s="167">
        <v>0</v>
      </c>
      <c r="AK13" s="167">
        <v>0</v>
      </c>
      <c r="AL13" s="167">
        <v>0</v>
      </c>
      <c r="AM13" s="167">
        <v>-13705</v>
      </c>
      <c r="AN13" s="167">
        <v>-88312</v>
      </c>
      <c r="AO13" s="151"/>
    </row>
    <row r="14" spans="1:41" ht="13.8" x14ac:dyDescent="0.25">
      <c r="A14" s="164" t="s">
        <v>146</v>
      </c>
      <c r="B14" s="164" t="s">
        <v>147</v>
      </c>
      <c r="C14" s="152">
        <v>45838</v>
      </c>
      <c r="D14" s="167">
        <v>0</v>
      </c>
      <c r="E14" s="167">
        <v>0</v>
      </c>
      <c r="F14" s="167">
        <v>0</v>
      </c>
      <c r="G14" s="167">
        <v>0</v>
      </c>
      <c r="H14" s="167">
        <v>0</v>
      </c>
      <c r="I14" s="167">
        <v>0</v>
      </c>
      <c r="J14" s="167">
        <v>0</v>
      </c>
      <c r="K14" s="167">
        <v>0</v>
      </c>
      <c r="L14" s="167">
        <v>0</v>
      </c>
      <c r="M14" s="167">
        <v>0</v>
      </c>
      <c r="N14" s="167">
        <v>0</v>
      </c>
      <c r="O14" s="167">
        <v>0</v>
      </c>
      <c r="P14" s="167">
        <v>0</v>
      </c>
      <c r="Q14" s="167">
        <v>0</v>
      </c>
      <c r="R14" s="167">
        <v>0</v>
      </c>
      <c r="S14" s="167">
        <v>0</v>
      </c>
      <c r="T14" s="167">
        <v>0</v>
      </c>
      <c r="U14" s="167">
        <v>0</v>
      </c>
      <c r="V14" s="167">
        <v>0</v>
      </c>
      <c r="W14" s="167">
        <v>0</v>
      </c>
      <c r="X14" s="167">
        <v>-4273</v>
      </c>
      <c r="Y14" s="167">
        <v>0</v>
      </c>
      <c r="Z14" s="167">
        <v>0</v>
      </c>
      <c r="AA14" s="167">
        <v>0</v>
      </c>
      <c r="AB14" s="167">
        <v>0</v>
      </c>
      <c r="AC14" s="167">
        <v>0</v>
      </c>
      <c r="AD14" s="167">
        <v>0</v>
      </c>
      <c r="AE14" s="167">
        <v>0</v>
      </c>
      <c r="AF14" s="167">
        <v>0</v>
      </c>
      <c r="AG14" s="167">
        <v>0</v>
      </c>
      <c r="AH14" s="167">
        <v>0</v>
      </c>
      <c r="AI14" s="167">
        <v>0</v>
      </c>
      <c r="AJ14" s="167">
        <v>-21600</v>
      </c>
      <c r="AK14" s="167">
        <v>0</v>
      </c>
      <c r="AL14" s="167">
        <v>0</v>
      </c>
      <c r="AM14" s="167">
        <v>-14191</v>
      </c>
      <c r="AN14" s="167">
        <v>-40064</v>
      </c>
      <c r="AO14" s="151"/>
    </row>
    <row r="15" spans="1:41" ht="13.8" x14ac:dyDescent="0.25">
      <c r="A15" s="164" t="s">
        <v>148</v>
      </c>
      <c r="B15" s="164" t="s">
        <v>149</v>
      </c>
      <c r="C15" s="152">
        <v>45519</v>
      </c>
      <c r="D15" s="168">
        <v>0</v>
      </c>
      <c r="E15" s="167">
        <v>0</v>
      </c>
      <c r="F15" s="167">
        <v>0</v>
      </c>
      <c r="G15" s="167">
        <v>-1156</v>
      </c>
      <c r="H15" s="167">
        <v>0</v>
      </c>
      <c r="I15" s="167">
        <v>0</v>
      </c>
      <c r="J15" s="167">
        <v>0</v>
      </c>
      <c r="K15" s="167">
        <v>0</v>
      </c>
      <c r="L15" s="167">
        <v>0</v>
      </c>
      <c r="M15" s="167">
        <v>0</v>
      </c>
      <c r="N15" s="167">
        <v>0</v>
      </c>
      <c r="O15" s="167">
        <v>0</v>
      </c>
      <c r="P15" s="167">
        <v>0</v>
      </c>
      <c r="Q15" s="167">
        <v>0</v>
      </c>
      <c r="R15" s="167">
        <v>0</v>
      </c>
      <c r="S15" s="167">
        <v>0</v>
      </c>
      <c r="T15" s="167">
        <v>-677</v>
      </c>
      <c r="U15" s="167">
        <v>0</v>
      </c>
      <c r="V15" s="167">
        <v>0</v>
      </c>
      <c r="W15" s="167">
        <v>0</v>
      </c>
      <c r="X15" s="167">
        <v>0</v>
      </c>
      <c r="Y15" s="167">
        <v>0</v>
      </c>
      <c r="Z15" s="167">
        <v>0</v>
      </c>
      <c r="AA15" s="167">
        <v>0</v>
      </c>
      <c r="AB15" s="167">
        <v>0</v>
      </c>
      <c r="AC15" s="167">
        <v>-121</v>
      </c>
      <c r="AD15" s="167">
        <v>0</v>
      </c>
      <c r="AE15" s="167">
        <v>0</v>
      </c>
      <c r="AF15" s="167">
        <v>0</v>
      </c>
      <c r="AG15" s="167">
        <v>0</v>
      </c>
      <c r="AH15" s="167">
        <v>0</v>
      </c>
      <c r="AI15" s="167">
        <v>0</v>
      </c>
      <c r="AJ15" s="167">
        <v>0</v>
      </c>
      <c r="AK15" s="167">
        <v>0</v>
      </c>
      <c r="AL15" s="167">
        <v>0</v>
      </c>
      <c r="AM15" s="167">
        <v>-2165</v>
      </c>
      <c r="AN15" s="167">
        <v>-4119</v>
      </c>
      <c r="AO15" s="151"/>
    </row>
    <row r="16" spans="1:41" ht="13.8" x14ac:dyDescent="0.25">
      <c r="A16" s="164" t="s">
        <v>107</v>
      </c>
      <c r="B16" s="164" t="s">
        <v>150</v>
      </c>
      <c r="C16" s="152">
        <v>45838</v>
      </c>
      <c r="D16" s="167">
        <v>0</v>
      </c>
      <c r="E16" s="167">
        <v>0</v>
      </c>
      <c r="F16" s="167">
        <v>0</v>
      </c>
      <c r="G16" s="167">
        <v>0</v>
      </c>
      <c r="H16" s="167">
        <v>0</v>
      </c>
      <c r="I16" s="167">
        <v>0</v>
      </c>
      <c r="J16" s="167">
        <v>0</v>
      </c>
      <c r="K16" s="167">
        <v>0</v>
      </c>
      <c r="L16" s="167">
        <v>0</v>
      </c>
      <c r="M16" s="167">
        <v>0</v>
      </c>
      <c r="N16" s="167">
        <v>0</v>
      </c>
      <c r="O16" s="167">
        <v>0</v>
      </c>
      <c r="P16" s="167">
        <v>0</v>
      </c>
      <c r="Q16" s="167">
        <v>0</v>
      </c>
      <c r="R16" s="167">
        <v>0</v>
      </c>
      <c r="S16" s="167">
        <v>0</v>
      </c>
      <c r="T16" s="167">
        <v>0</v>
      </c>
      <c r="U16" s="167">
        <v>0</v>
      </c>
      <c r="V16" s="167">
        <v>0</v>
      </c>
      <c r="W16" s="167">
        <v>0</v>
      </c>
      <c r="X16" s="167">
        <v>0</v>
      </c>
      <c r="Y16" s="167">
        <v>0</v>
      </c>
      <c r="Z16" s="167">
        <v>0</v>
      </c>
      <c r="AA16" s="167">
        <v>0</v>
      </c>
      <c r="AB16" s="167">
        <v>0</v>
      </c>
      <c r="AC16" s="167">
        <v>0</v>
      </c>
      <c r="AD16" s="167">
        <v>0</v>
      </c>
      <c r="AE16" s="167">
        <v>0</v>
      </c>
      <c r="AF16" s="167">
        <v>0</v>
      </c>
      <c r="AG16" s="167">
        <v>0</v>
      </c>
      <c r="AH16" s="167">
        <v>0</v>
      </c>
      <c r="AI16" s="167">
        <v>0</v>
      </c>
      <c r="AJ16" s="167">
        <v>0</v>
      </c>
      <c r="AK16" s="167">
        <v>0</v>
      </c>
      <c r="AL16" s="167">
        <v>0</v>
      </c>
      <c r="AM16" s="167">
        <v>-12280</v>
      </c>
      <c r="AN16" s="167">
        <v>-12280</v>
      </c>
      <c r="AO16" s="151"/>
    </row>
    <row r="17" spans="1:41" ht="13.8" x14ac:dyDescent="0.25">
      <c r="A17" s="164" t="s">
        <v>154</v>
      </c>
      <c r="B17" s="164" t="s">
        <v>152</v>
      </c>
      <c r="C17" s="152">
        <v>45838</v>
      </c>
      <c r="D17" s="167">
        <v>0</v>
      </c>
      <c r="E17" s="167">
        <v>0</v>
      </c>
      <c r="F17" s="167">
        <v>0</v>
      </c>
      <c r="G17" s="167">
        <v>0</v>
      </c>
      <c r="H17" s="167">
        <v>0</v>
      </c>
      <c r="I17" s="167">
        <v>0</v>
      </c>
      <c r="J17" s="167">
        <v>0</v>
      </c>
      <c r="K17" s="167">
        <v>0</v>
      </c>
      <c r="L17" s="167">
        <v>0</v>
      </c>
      <c r="M17" s="167">
        <v>0</v>
      </c>
      <c r="N17" s="167">
        <v>0</v>
      </c>
      <c r="O17" s="167">
        <v>0</v>
      </c>
      <c r="P17" s="167">
        <v>0</v>
      </c>
      <c r="Q17" s="167">
        <v>0</v>
      </c>
      <c r="R17" s="167">
        <v>0</v>
      </c>
      <c r="S17" s="167">
        <v>0</v>
      </c>
      <c r="T17" s="167">
        <v>0</v>
      </c>
      <c r="U17" s="167">
        <v>0</v>
      </c>
      <c r="V17" s="167">
        <v>0</v>
      </c>
      <c r="W17" s="167">
        <v>0</v>
      </c>
      <c r="X17" s="167">
        <v>0</v>
      </c>
      <c r="Y17" s="167">
        <v>0</v>
      </c>
      <c r="Z17" s="167">
        <v>0</v>
      </c>
      <c r="AA17" s="167">
        <v>0</v>
      </c>
      <c r="AB17" s="167">
        <v>0</v>
      </c>
      <c r="AC17" s="167">
        <v>0</v>
      </c>
      <c r="AD17" s="167">
        <v>0</v>
      </c>
      <c r="AE17" s="167">
        <v>0</v>
      </c>
      <c r="AF17" s="167">
        <v>0</v>
      </c>
      <c r="AG17" s="167">
        <v>0</v>
      </c>
      <c r="AH17" s="167">
        <v>0</v>
      </c>
      <c r="AI17" s="167">
        <v>0</v>
      </c>
      <c r="AJ17" s="167">
        <v>0</v>
      </c>
      <c r="AK17" s="167">
        <v>0</v>
      </c>
      <c r="AL17" s="167">
        <v>0</v>
      </c>
      <c r="AM17" s="167">
        <v>0</v>
      </c>
      <c r="AN17" s="167">
        <v>0</v>
      </c>
      <c r="AO17" s="151"/>
    </row>
    <row r="18" spans="1:41" ht="13.8" x14ac:dyDescent="0.25">
      <c r="A18" s="164" t="s">
        <v>151</v>
      </c>
      <c r="B18" s="164" t="s">
        <v>152</v>
      </c>
      <c r="C18" s="152">
        <v>45838</v>
      </c>
      <c r="D18" s="167">
        <v>0</v>
      </c>
      <c r="E18" s="167">
        <v>0</v>
      </c>
      <c r="F18" s="167">
        <v>0</v>
      </c>
      <c r="G18" s="167">
        <v>0</v>
      </c>
      <c r="H18" s="167">
        <v>0</v>
      </c>
      <c r="I18" s="167">
        <v>0</v>
      </c>
      <c r="J18" s="167">
        <v>0</v>
      </c>
      <c r="K18" s="167">
        <v>0</v>
      </c>
      <c r="L18" s="167">
        <v>0</v>
      </c>
      <c r="M18" s="167">
        <v>0</v>
      </c>
      <c r="N18" s="167">
        <v>0</v>
      </c>
      <c r="O18" s="167">
        <v>0</v>
      </c>
      <c r="P18" s="167">
        <v>0</v>
      </c>
      <c r="Q18" s="167">
        <v>0</v>
      </c>
      <c r="R18" s="167">
        <v>0</v>
      </c>
      <c r="S18" s="167">
        <v>0</v>
      </c>
      <c r="T18" s="167">
        <v>0</v>
      </c>
      <c r="U18" s="167">
        <v>0</v>
      </c>
      <c r="V18" s="167">
        <v>0</v>
      </c>
      <c r="W18" s="167">
        <v>0</v>
      </c>
      <c r="X18" s="167">
        <v>0</v>
      </c>
      <c r="Y18" s="167">
        <v>0</v>
      </c>
      <c r="Z18" s="167">
        <v>0</v>
      </c>
      <c r="AA18" s="167">
        <v>0</v>
      </c>
      <c r="AB18" s="167">
        <v>0</v>
      </c>
      <c r="AC18" s="167">
        <v>0</v>
      </c>
      <c r="AD18" s="167">
        <v>0</v>
      </c>
      <c r="AE18" s="167">
        <v>0</v>
      </c>
      <c r="AF18" s="167">
        <v>0</v>
      </c>
      <c r="AG18" s="167">
        <v>0</v>
      </c>
      <c r="AH18" s="167">
        <v>0</v>
      </c>
      <c r="AI18" s="167">
        <v>0</v>
      </c>
      <c r="AJ18" s="167">
        <v>0</v>
      </c>
      <c r="AK18" s="167">
        <v>0</v>
      </c>
      <c r="AL18" s="167">
        <v>0</v>
      </c>
      <c r="AM18" s="167">
        <v>0</v>
      </c>
      <c r="AN18" s="167">
        <v>0</v>
      </c>
      <c r="AO18" s="151"/>
    </row>
    <row r="19" spans="1:41" ht="13.8" x14ac:dyDescent="0.25">
      <c r="A19" s="164" t="s">
        <v>153</v>
      </c>
      <c r="B19" s="164" t="s">
        <v>152</v>
      </c>
      <c r="C19" s="152">
        <v>45838</v>
      </c>
      <c r="D19" s="167">
        <v>0</v>
      </c>
      <c r="E19" s="167">
        <v>0</v>
      </c>
      <c r="F19" s="167">
        <v>0</v>
      </c>
      <c r="G19" s="167">
        <v>0</v>
      </c>
      <c r="H19" s="167">
        <v>0</v>
      </c>
      <c r="I19" s="167">
        <v>0</v>
      </c>
      <c r="J19" s="167">
        <v>0</v>
      </c>
      <c r="K19" s="167">
        <v>0</v>
      </c>
      <c r="L19" s="167">
        <v>0</v>
      </c>
      <c r="M19" s="167">
        <v>0</v>
      </c>
      <c r="N19" s="167">
        <v>0</v>
      </c>
      <c r="O19" s="167">
        <v>0</v>
      </c>
      <c r="P19" s="167">
        <v>0</v>
      </c>
      <c r="Q19" s="167">
        <v>0</v>
      </c>
      <c r="R19" s="167">
        <v>0</v>
      </c>
      <c r="S19" s="167">
        <v>0</v>
      </c>
      <c r="T19" s="167">
        <v>0</v>
      </c>
      <c r="U19" s="167">
        <v>0</v>
      </c>
      <c r="V19" s="167">
        <v>0</v>
      </c>
      <c r="W19" s="167">
        <v>0</v>
      </c>
      <c r="X19" s="167">
        <v>0</v>
      </c>
      <c r="Y19" s="167">
        <v>0</v>
      </c>
      <c r="Z19" s="167">
        <v>0</v>
      </c>
      <c r="AA19" s="167">
        <v>0</v>
      </c>
      <c r="AB19" s="167">
        <v>0</v>
      </c>
      <c r="AC19" s="167">
        <v>0</v>
      </c>
      <c r="AD19" s="167">
        <v>0</v>
      </c>
      <c r="AE19" s="167">
        <v>0</v>
      </c>
      <c r="AF19" s="167">
        <v>0</v>
      </c>
      <c r="AG19" s="167">
        <v>0</v>
      </c>
      <c r="AH19" s="167">
        <v>0</v>
      </c>
      <c r="AI19" s="167">
        <v>0</v>
      </c>
      <c r="AJ19" s="167">
        <v>0</v>
      </c>
      <c r="AK19" s="167">
        <v>0</v>
      </c>
      <c r="AL19" s="167">
        <v>0</v>
      </c>
      <c r="AM19" s="167">
        <v>0</v>
      </c>
      <c r="AN19" s="167">
        <v>0</v>
      </c>
      <c r="AO19" s="151"/>
    </row>
    <row r="20" spans="1:41" ht="13.8" x14ac:dyDescent="0.25">
      <c r="A20" s="164" t="s">
        <v>155</v>
      </c>
      <c r="B20" s="164" t="s">
        <v>156</v>
      </c>
      <c r="C20" s="152">
        <v>45838</v>
      </c>
      <c r="D20" s="167">
        <v>0</v>
      </c>
      <c r="E20" s="167">
        <v>0</v>
      </c>
      <c r="F20" s="167">
        <v>0</v>
      </c>
      <c r="G20" s="167">
        <v>0</v>
      </c>
      <c r="H20" s="167">
        <v>0</v>
      </c>
      <c r="I20" s="167">
        <v>0</v>
      </c>
      <c r="J20" s="167">
        <v>0</v>
      </c>
      <c r="K20" s="167">
        <v>0</v>
      </c>
      <c r="L20" s="167">
        <v>0</v>
      </c>
      <c r="M20" s="167">
        <v>0</v>
      </c>
      <c r="N20" s="167">
        <v>0</v>
      </c>
      <c r="O20" s="167">
        <v>0</v>
      </c>
      <c r="P20" s="167">
        <v>0</v>
      </c>
      <c r="Q20" s="167">
        <v>0</v>
      </c>
      <c r="R20" s="167">
        <v>0</v>
      </c>
      <c r="S20" s="167">
        <v>0</v>
      </c>
      <c r="T20" s="167">
        <v>0</v>
      </c>
      <c r="U20" s="167">
        <v>0</v>
      </c>
      <c r="V20" s="167">
        <v>0</v>
      </c>
      <c r="W20" s="167">
        <v>0</v>
      </c>
      <c r="X20" s="167">
        <v>0</v>
      </c>
      <c r="Y20" s="167">
        <v>0</v>
      </c>
      <c r="Z20" s="167">
        <v>0</v>
      </c>
      <c r="AA20" s="167">
        <v>0</v>
      </c>
      <c r="AB20" s="167">
        <v>0</v>
      </c>
      <c r="AC20" s="167">
        <v>0</v>
      </c>
      <c r="AD20" s="167">
        <v>0</v>
      </c>
      <c r="AE20" s="167">
        <v>0</v>
      </c>
      <c r="AF20" s="167">
        <v>0</v>
      </c>
      <c r="AG20" s="167">
        <v>0</v>
      </c>
      <c r="AH20" s="167">
        <v>0</v>
      </c>
      <c r="AI20" s="167">
        <v>0</v>
      </c>
      <c r="AJ20" s="167">
        <v>0</v>
      </c>
      <c r="AK20" s="167">
        <v>0</v>
      </c>
      <c r="AL20" s="167">
        <v>0</v>
      </c>
      <c r="AM20" s="167">
        <v>0</v>
      </c>
      <c r="AN20" s="167">
        <v>0</v>
      </c>
      <c r="AO20" s="151"/>
    </row>
    <row r="21" spans="1:41" ht="13.8" x14ac:dyDescent="0.25">
      <c r="A21" s="164" t="s">
        <v>157</v>
      </c>
      <c r="B21" s="164" t="s">
        <v>158</v>
      </c>
      <c r="C21" s="152">
        <v>45838</v>
      </c>
      <c r="D21" s="167">
        <v>0</v>
      </c>
      <c r="E21" s="167">
        <v>0</v>
      </c>
      <c r="F21" s="167">
        <v>0</v>
      </c>
      <c r="G21" s="167">
        <v>0</v>
      </c>
      <c r="H21" s="167">
        <v>0</v>
      </c>
      <c r="I21" s="167">
        <v>0</v>
      </c>
      <c r="J21" s="167">
        <v>0</v>
      </c>
      <c r="K21" s="167">
        <v>0</v>
      </c>
      <c r="L21" s="167">
        <v>0</v>
      </c>
      <c r="M21" s="167">
        <v>0</v>
      </c>
      <c r="N21" s="167">
        <v>0</v>
      </c>
      <c r="O21" s="167">
        <v>0</v>
      </c>
      <c r="P21" s="167">
        <v>0</v>
      </c>
      <c r="Q21" s="167">
        <v>0</v>
      </c>
      <c r="R21" s="167">
        <v>0</v>
      </c>
      <c r="S21" s="167">
        <v>0</v>
      </c>
      <c r="T21" s="167">
        <v>0</v>
      </c>
      <c r="U21" s="167">
        <v>0</v>
      </c>
      <c r="V21" s="167">
        <v>0</v>
      </c>
      <c r="W21" s="167">
        <v>0</v>
      </c>
      <c r="X21" s="167">
        <v>0</v>
      </c>
      <c r="Y21" s="167">
        <v>0</v>
      </c>
      <c r="Z21" s="167">
        <v>0</v>
      </c>
      <c r="AA21" s="167">
        <v>0</v>
      </c>
      <c r="AB21" s="167">
        <v>0</v>
      </c>
      <c r="AC21" s="167">
        <v>0</v>
      </c>
      <c r="AD21" s="167">
        <v>0</v>
      </c>
      <c r="AE21" s="167">
        <v>0</v>
      </c>
      <c r="AF21" s="167">
        <v>0</v>
      </c>
      <c r="AG21" s="167">
        <v>0</v>
      </c>
      <c r="AH21" s="167">
        <v>0</v>
      </c>
      <c r="AI21" s="167">
        <v>0</v>
      </c>
      <c r="AJ21" s="167">
        <v>0</v>
      </c>
      <c r="AK21" s="167">
        <v>0</v>
      </c>
      <c r="AL21" s="167">
        <v>0</v>
      </c>
      <c r="AM21" s="167">
        <v>0</v>
      </c>
      <c r="AN21" s="167">
        <v>0</v>
      </c>
      <c r="AO21" s="151"/>
    </row>
    <row r="22" spans="1:41" ht="13.8" x14ac:dyDescent="0.25">
      <c r="A22" s="164" t="s">
        <v>159</v>
      </c>
      <c r="B22" s="164" t="s">
        <v>158</v>
      </c>
      <c r="C22" s="152">
        <v>45838</v>
      </c>
      <c r="D22" s="167">
        <v>0</v>
      </c>
      <c r="E22" s="167">
        <v>0</v>
      </c>
      <c r="F22" s="167">
        <v>0</v>
      </c>
      <c r="G22" s="167">
        <v>0</v>
      </c>
      <c r="H22" s="167">
        <v>0</v>
      </c>
      <c r="I22" s="167">
        <v>0</v>
      </c>
      <c r="J22" s="167">
        <v>0</v>
      </c>
      <c r="K22" s="167">
        <v>0</v>
      </c>
      <c r="L22" s="167">
        <v>0</v>
      </c>
      <c r="M22" s="167">
        <v>0</v>
      </c>
      <c r="N22" s="167">
        <v>0</v>
      </c>
      <c r="O22" s="167">
        <v>0</v>
      </c>
      <c r="P22" s="167">
        <v>0</v>
      </c>
      <c r="Q22" s="167">
        <v>0</v>
      </c>
      <c r="R22" s="167">
        <v>0</v>
      </c>
      <c r="S22" s="167">
        <v>0</v>
      </c>
      <c r="T22" s="167">
        <v>0</v>
      </c>
      <c r="U22" s="167">
        <v>0</v>
      </c>
      <c r="V22" s="167">
        <v>0</v>
      </c>
      <c r="W22" s="167">
        <v>0</v>
      </c>
      <c r="X22" s="167">
        <v>0</v>
      </c>
      <c r="Y22" s="167">
        <v>0</v>
      </c>
      <c r="Z22" s="167">
        <v>0</v>
      </c>
      <c r="AA22" s="167">
        <v>0</v>
      </c>
      <c r="AB22" s="167">
        <v>0</v>
      </c>
      <c r="AC22" s="167">
        <v>0</v>
      </c>
      <c r="AD22" s="167">
        <v>0</v>
      </c>
      <c r="AE22" s="167">
        <v>0</v>
      </c>
      <c r="AF22" s="167">
        <v>0</v>
      </c>
      <c r="AG22" s="167">
        <v>0</v>
      </c>
      <c r="AH22" s="167">
        <v>0</v>
      </c>
      <c r="AI22" s="167">
        <v>0</v>
      </c>
      <c r="AJ22" s="167">
        <v>0</v>
      </c>
      <c r="AK22" s="167">
        <v>0</v>
      </c>
      <c r="AL22" s="167">
        <v>0</v>
      </c>
      <c r="AM22" s="167">
        <v>0</v>
      </c>
      <c r="AN22" s="167">
        <v>0</v>
      </c>
      <c r="AO22" s="151"/>
    </row>
    <row r="23" spans="1:41" ht="13.8" x14ac:dyDescent="0.25">
      <c r="A23" s="164" t="s">
        <v>164</v>
      </c>
      <c r="B23" s="164" t="s">
        <v>161</v>
      </c>
      <c r="C23" s="152">
        <v>45838</v>
      </c>
      <c r="D23" s="167">
        <v>0</v>
      </c>
      <c r="E23" s="167">
        <v>0</v>
      </c>
      <c r="F23" s="167">
        <v>0</v>
      </c>
      <c r="G23" s="167">
        <v>0</v>
      </c>
      <c r="H23" s="167">
        <v>0</v>
      </c>
      <c r="I23" s="167">
        <v>0</v>
      </c>
      <c r="J23" s="167">
        <v>0</v>
      </c>
      <c r="K23" s="167">
        <v>0</v>
      </c>
      <c r="L23" s="167">
        <v>0</v>
      </c>
      <c r="M23" s="167">
        <v>0</v>
      </c>
      <c r="N23" s="167">
        <v>0</v>
      </c>
      <c r="O23" s="167">
        <v>0</v>
      </c>
      <c r="P23" s="167">
        <v>0</v>
      </c>
      <c r="Q23" s="167">
        <v>0</v>
      </c>
      <c r="R23" s="167">
        <v>0</v>
      </c>
      <c r="S23" s="167">
        <v>0</v>
      </c>
      <c r="T23" s="167">
        <v>0</v>
      </c>
      <c r="U23" s="167">
        <v>0</v>
      </c>
      <c r="V23" s="167">
        <v>0</v>
      </c>
      <c r="W23" s="167">
        <v>0</v>
      </c>
      <c r="X23" s="167">
        <v>0</v>
      </c>
      <c r="Y23" s="167">
        <v>0</v>
      </c>
      <c r="Z23" s="167">
        <v>0</v>
      </c>
      <c r="AA23" s="167">
        <v>0</v>
      </c>
      <c r="AB23" s="167">
        <v>0</v>
      </c>
      <c r="AC23" s="167">
        <v>0</v>
      </c>
      <c r="AD23" s="167">
        <v>0</v>
      </c>
      <c r="AE23" s="167">
        <v>0</v>
      </c>
      <c r="AF23" s="167">
        <v>0</v>
      </c>
      <c r="AG23" s="167">
        <v>0</v>
      </c>
      <c r="AH23" s="167">
        <v>0</v>
      </c>
      <c r="AI23" s="167">
        <v>0</v>
      </c>
      <c r="AJ23" s="167">
        <v>0</v>
      </c>
      <c r="AK23" s="167">
        <v>0</v>
      </c>
      <c r="AL23" s="167">
        <v>0</v>
      </c>
      <c r="AM23" s="167">
        <v>0</v>
      </c>
      <c r="AN23" s="167">
        <v>0</v>
      </c>
      <c r="AO23" s="151"/>
    </row>
    <row r="24" spans="1:41" ht="13.8" x14ac:dyDescent="0.25">
      <c r="A24" s="164" t="s">
        <v>163</v>
      </c>
      <c r="B24" s="164" t="s">
        <v>161</v>
      </c>
      <c r="C24" s="152">
        <v>45838</v>
      </c>
      <c r="D24" s="167">
        <v>0</v>
      </c>
      <c r="E24" s="167">
        <v>0</v>
      </c>
      <c r="F24" s="167">
        <v>0</v>
      </c>
      <c r="G24" s="167">
        <v>0</v>
      </c>
      <c r="H24" s="167">
        <v>0</v>
      </c>
      <c r="I24" s="167">
        <v>0</v>
      </c>
      <c r="J24" s="167">
        <v>0</v>
      </c>
      <c r="K24" s="167">
        <v>0</v>
      </c>
      <c r="L24" s="167">
        <v>0</v>
      </c>
      <c r="M24" s="167">
        <v>0</v>
      </c>
      <c r="N24" s="167">
        <v>0</v>
      </c>
      <c r="O24" s="167">
        <v>0</v>
      </c>
      <c r="P24" s="167">
        <v>0</v>
      </c>
      <c r="Q24" s="167">
        <v>0</v>
      </c>
      <c r="R24" s="167">
        <v>0</v>
      </c>
      <c r="S24" s="167">
        <v>0</v>
      </c>
      <c r="T24" s="167">
        <v>0</v>
      </c>
      <c r="U24" s="167">
        <v>0</v>
      </c>
      <c r="V24" s="167">
        <v>0</v>
      </c>
      <c r="W24" s="167">
        <v>0</v>
      </c>
      <c r="X24" s="167">
        <v>0</v>
      </c>
      <c r="Y24" s="167">
        <v>0</v>
      </c>
      <c r="Z24" s="167">
        <v>0</v>
      </c>
      <c r="AA24" s="167">
        <v>0</v>
      </c>
      <c r="AB24" s="167">
        <v>0</v>
      </c>
      <c r="AC24" s="167">
        <v>0</v>
      </c>
      <c r="AD24" s="167">
        <v>0</v>
      </c>
      <c r="AE24" s="167">
        <v>0</v>
      </c>
      <c r="AF24" s="167">
        <v>0</v>
      </c>
      <c r="AG24" s="167">
        <v>0</v>
      </c>
      <c r="AH24" s="167">
        <v>0</v>
      </c>
      <c r="AI24" s="167">
        <v>0</v>
      </c>
      <c r="AJ24" s="167">
        <v>0</v>
      </c>
      <c r="AK24" s="167">
        <v>0</v>
      </c>
      <c r="AL24" s="167">
        <v>0</v>
      </c>
      <c r="AM24" s="167">
        <v>0</v>
      </c>
      <c r="AN24" s="167">
        <v>0</v>
      </c>
      <c r="AO24" s="151"/>
    </row>
    <row r="25" spans="1:41" ht="13.8" x14ac:dyDescent="0.25">
      <c r="A25" s="164" t="s">
        <v>160</v>
      </c>
      <c r="B25" s="164" t="s">
        <v>161</v>
      </c>
      <c r="C25" s="152">
        <v>45838</v>
      </c>
      <c r="D25" s="167">
        <v>0</v>
      </c>
      <c r="E25" s="167">
        <v>0</v>
      </c>
      <c r="F25" s="167">
        <v>0</v>
      </c>
      <c r="G25" s="167">
        <v>0</v>
      </c>
      <c r="H25" s="167">
        <v>0</v>
      </c>
      <c r="I25" s="167">
        <v>0</v>
      </c>
      <c r="J25" s="167">
        <v>0</v>
      </c>
      <c r="K25" s="167">
        <v>0</v>
      </c>
      <c r="L25" s="167">
        <v>0</v>
      </c>
      <c r="M25" s="167">
        <v>0</v>
      </c>
      <c r="N25" s="167">
        <v>0</v>
      </c>
      <c r="O25" s="167">
        <v>0</v>
      </c>
      <c r="P25" s="167">
        <v>0</v>
      </c>
      <c r="Q25" s="167">
        <v>0</v>
      </c>
      <c r="R25" s="167">
        <v>0</v>
      </c>
      <c r="S25" s="167">
        <v>0</v>
      </c>
      <c r="T25" s="167">
        <v>0</v>
      </c>
      <c r="U25" s="167">
        <v>0</v>
      </c>
      <c r="V25" s="167">
        <v>0</v>
      </c>
      <c r="W25" s="167">
        <v>0</v>
      </c>
      <c r="X25" s="167">
        <v>0</v>
      </c>
      <c r="Y25" s="167">
        <v>0</v>
      </c>
      <c r="Z25" s="167">
        <v>0</v>
      </c>
      <c r="AA25" s="167">
        <v>0</v>
      </c>
      <c r="AB25" s="167">
        <v>0</v>
      </c>
      <c r="AC25" s="167">
        <v>0</v>
      </c>
      <c r="AD25" s="167">
        <v>0</v>
      </c>
      <c r="AE25" s="167">
        <v>0</v>
      </c>
      <c r="AF25" s="167">
        <v>0</v>
      </c>
      <c r="AG25" s="167">
        <v>0</v>
      </c>
      <c r="AH25" s="167">
        <v>0</v>
      </c>
      <c r="AI25" s="167">
        <v>0</v>
      </c>
      <c r="AJ25" s="167">
        <v>0</v>
      </c>
      <c r="AK25" s="167">
        <v>0</v>
      </c>
      <c r="AL25" s="167">
        <v>0</v>
      </c>
      <c r="AM25" s="167">
        <v>0</v>
      </c>
      <c r="AN25" s="167">
        <v>0</v>
      </c>
      <c r="AO25" s="151"/>
    </row>
    <row r="26" spans="1:41" ht="13.8" x14ac:dyDescent="0.25">
      <c r="A26" s="164" t="s">
        <v>165</v>
      </c>
      <c r="B26" s="164" t="s">
        <v>161</v>
      </c>
      <c r="C26" s="152">
        <v>45838</v>
      </c>
      <c r="D26" s="167">
        <v>0</v>
      </c>
      <c r="E26" s="167">
        <v>0</v>
      </c>
      <c r="F26" s="167">
        <v>0</v>
      </c>
      <c r="G26" s="167">
        <v>0</v>
      </c>
      <c r="H26" s="167">
        <v>0</v>
      </c>
      <c r="I26" s="167">
        <v>0</v>
      </c>
      <c r="J26" s="167">
        <v>0</v>
      </c>
      <c r="K26" s="167">
        <v>0</v>
      </c>
      <c r="L26" s="167">
        <v>0</v>
      </c>
      <c r="M26" s="167">
        <v>0</v>
      </c>
      <c r="N26" s="167">
        <v>0</v>
      </c>
      <c r="O26" s="167">
        <v>0</v>
      </c>
      <c r="P26" s="167">
        <v>0</v>
      </c>
      <c r="Q26" s="167">
        <v>0</v>
      </c>
      <c r="R26" s="167">
        <v>0</v>
      </c>
      <c r="S26" s="167">
        <v>0</v>
      </c>
      <c r="T26" s="167">
        <v>0</v>
      </c>
      <c r="U26" s="167">
        <v>0</v>
      </c>
      <c r="V26" s="167">
        <v>0</v>
      </c>
      <c r="W26" s="167">
        <v>0</v>
      </c>
      <c r="X26" s="167">
        <v>0</v>
      </c>
      <c r="Y26" s="167">
        <v>0</v>
      </c>
      <c r="Z26" s="167">
        <v>0</v>
      </c>
      <c r="AA26" s="167">
        <v>0</v>
      </c>
      <c r="AB26" s="167">
        <v>0</v>
      </c>
      <c r="AC26" s="167">
        <v>0</v>
      </c>
      <c r="AD26" s="167">
        <v>0</v>
      </c>
      <c r="AE26" s="167">
        <v>0</v>
      </c>
      <c r="AF26" s="167">
        <v>0</v>
      </c>
      <c r="AG26" s="167">
        <v>0</v>
      </c>
      <c r="AH26" s="167">
        <v>0</v>
      </c>
      <c r="AI26" s="167">
        <v>0</v>
      </c>
      <c r="AJ26" s="167">
        <v>0</v>
      </c>
      <c r="AK26" s="167">
        <v>0</v>
      </c>
      <c r="AL26" s="167">
        <v>0</v>
      </c>
      <c r="AM26" s="167">
        <v>0</v>
      </c>
      <c r="AN26" s="167">
        <v>0</v>
      </c>
      <c r="AO26" s="151"/>
    </row>
    <row r="27" spans="1:41" ht="13.8" x14ac:dyDescent="0.25">
      <c r="A27" s="164" t="s">
        <v>167</v>
      </c>
      <c r="B27" s="164" t="s">
        <v>161</v>
      </c>
      <c r="C27" s="152">
        <v>45838</v>
      </c>
      <c r="D27" s="167">
        <v>0</v>
      </c>
      <c r="E27" s="167">
        <v>0</v>
      </c>
      <c r="F27" s="167">
        <v>0</v>
      </c>
      <c r="G27" s="167">
        <v>0</v>
      </c>
      <c r="H27" s="167">
        <v>0</v>
      </c>
      <c r="I27" s="167">
        <v>0</v>
      </c>
      <c r="J27" s="167">
        <v>0</v>
      </c>
      <c r="K27" s="167">
        <v>0</v>
      </c>
      <c r="L27" s="167">
        <v>0</v>
      </c>
      <c r="M27" s="167">
        <v>0</v>
      </c>
      <c r="N27" s="167">
        <v>0</v>
      </c>
      <c r="O27" s="167">
        <v>0</v>
      </c>
      <c r="P27" s="167">
        <v>0</v>
      </c>
      <c r="Q27" s="167">
        <v>0</v>
      </c>
      <c r="R27" s="167">
        <v>0</v>
      </c>
      <c r="S27" s="167">
        <v>0</v>
      </c>
      <c r="T27" s="167">
        <v>0</v>
      </c>
      <c r="U27" s="167">
        <v>0</v>
      </c>
      <c r="V27" s="167">
        <v>0</v>
      </c>
      <c r="W27" s="167">
        <v>0</v>
      </c>
      <c r="X27" s="167">
        <v>0</v>
      </c>
      <c r="Y27" s="167">
        <v>0</v>
      </c>
      <c r="Z27" s="167">
        <v>0</v>
      </c>
      <c r="AA27" s="167">
        <v>0</v>
      </c>
      <c r="AB27" s="167">
        <v>0</v>
      </c>
      <c r="AC27" s="167">
        <v>0</v>
      </c>
      <c r="AD27" s="167">
        <v>0</v>
      </c>
      <c r="AE27" s="167">
        <v>0</v>
      </c>
      <c r="AF27" s="167">
        <v>0</v>
      </c>
      <c r="AG27" s="167">
        <v>0</v>
      </c>
      <c r="AH27" s="167">
        <v>0</v>
      </c>
      <c r="AI27" s="167">
        <v>0</v>
      </c>
      <c r="AJ27" s="167">
        <v>0</v>
      </c>
      <c r="AK27" s="167">
        <v>0</v>
      </c>
      <c r="AL27" s="167">
        <v>0</v>
      </c>
      <c r="AM27" s="167">
        <v>0</v>
      </c>
      <c r="AN27" s="167">
        <v>0</v>
      </c>
      <c r="AO27" s="151"/>
    </row>
    <row r="28" spans="1:41" ht="13.8" x14ac:dyDescent="0.25">
      <c r="A28" s="164" t="s">
        <v>166</v>
      </c>
      <c r="B28" s="164" t="s">
        <v>161</v>
      </c>
      <c r="C28" s="152">
        <v>45838</v>
      </c>
      <c r="D28" s="167">
        <v>0</v>
      </c>
      <c r="E28" s="167">
        <v>0</v>
      </c>
      <c r="F28" s="167">
        <v>0</v>
      </c>
      <c r="G28" s="167">
        <v>0</v>
      </c>
      <c r="H28" s="167">
        <v>0</v>
      </c>
      <c r="I28" s="167">
        <v>0</v>
      </c>
      <c r="J28" s="167">
        <v>0</v>
      </c>
      <c r="K28" s="167">
        <v>0</v>
      </c>
      <c r="L28" s="167">
        <v>0</v>
      </c>
      <c r="M28" s="167">
        <v>0</v>
      </c>
      <c r="N28" s="167">
        <v>0</v>
      </c>
      <c r="O28" s="167">
        <v>0</v>
      </c>
      <c r="P28" s="167">
        <v>0</v>
      </c>
      <c r="Q28" s="167">
        <v>0</v>
      </c>
      <c r="R28" s="167">
        <v>0</v>
      </c>
      <c r="S28" s="167">
        <v>0</v>
      </c>
      <c r="T28" s="167">
        <v>0</v>
      </c>
      <c r="U28" s="167">
        <v>0</v>
      </c>
      <c r="V28" s="167">
        <v>0</v>
      </c>
      <c r="W28" s="167">
        <v>0</v>
      </c>
      <c r="X28" s="167">
        <v>0</v>
      </c>
      <c r="Y28" s="167">
        <v>0</v>
      </c>
      <c r="Z28" s="167">
        <v>0</v>
      </c>
      <c r="AA28" s="167">
        <v>0</v>
      </c>
      <c r="AB28" s="167">
        <v>0</v>
      </c>
      <c r="AC28" s="167">
        <v>0</v>
      </c>
      <c r="AD28" s="167">
        <v>0</v>
      </c>
      <c r="AE28" s="167">
        <v>0</v>
      </c>
      <c r="AF28" s="167">
        <v>0</v>
      </c>
      <c r="AG28" s="167">
        <v>0</v>
      </c>
      <c r="AH28" s="167">
        <v>0</v>
      </c>
      <c r="AI28" s="167">
        <v>0</v>
      </c>
      <c r="AJ28" s="167">
        <v>0</v>
      </c>
      <c r="AK28" s="167">
        <v>0</v>
      </c>
      <c r="AL28" s="167">
        <v>0</v>
      </c>
      <c r="AM28" s="167">
        <v>0</v>
      </c>
      <c r="AN28" s="167">
        <v>0</v>
      </c>
      <c r="AO28" s="151"/>
    </row>
    <row r="29" spans="1:41" ht="13.8" x14ac:dyDescent="0.25">
      <c r="A29" s="164" t="s">
        <v>162</v>
      </c>
      <c r="B29" s="164" t="s">
        <v>161</v>
      </c>
      <c r="C29" s="152">
        <v>45838</v>
      </c>
      <c r="D29" s="167">
        <v>0</v>
      </c>
      <c r="E29" s="167">
        <v>0</v>
      </c>
      <c r="F29" s="167">
        <v>0</v>
      </c>
      <c r="G29" s="167">
        <v>0</v>
      </c>
      <c r="H29" s="167">
        <v>0</v>
      </c>
      <c r="I29" s="167">
        <v>0</v>
      </c>
      <c r="J29" s="167">
        <v>0</v>
      </c>
      <c r="K29" s="167">
        <v>0</v>
      </c>
      <c r="L29" s="167">
        <v>0</v>
      </c>
      <c r="M29" s="167">
        <v>0</v>
      </c>
      <c r="N29" s="167">
        <v>0</v>
      </c>
      <c r="O29" s="167">
        <v>0</v>
      </c>
      <c r="P29" s="167">
        <v>0</v>
      </c>
      <c r="Q29" s="167">
        <v>0</v>
      </c>
      <c r="R29" s="167">
        <v>0</v>
      </c>
      <c r="S29" s="167">
        <v>0</v>
      </c>
      <c r="T29" s="167">
        <v>0</v>
      </c>
      <c r="U29" s="167">
        <v>0</v>
      </c>
      <c r="V29" s="167">
        <v>0</v>
      </c>
      <c r="W29" s="167">
        <v>0</v>
      </c>
      <c r="X29" s="167">
        <v>0</v>
      </c>
      <c r="Y29" s="167">
        <v>0</v>
      </c>
      <c r="Z29" s="167">
        <v>0</v>
      </c>
      <c r="AA29" s="167">
        <v>0</v>
      </c>
      <c r="AB29" s="167">
        <v>0</v>
      </c>
      <c r="AC29" s="167">
        <v>0</v>
      </c>
      <c r="AD29" s="167">
        <v>0</v>
      </c>
      <c r="AE29" s="167">
        <v>0</v>
      </c>
      <c r="AF29" s="167">
        <v>0</v>
      </c>
      <c r="AG29" s="167">
        <v>0</v>
      </c>
      <c r="AH29" s="167">
        <v>0</v>
      </c>
      <c r="AI29" s="167">
        <v>0</v>
      </c>
      <c r="AJ29" s="167">
        <v>0</v>
      </c>
      <c r="AK29" s="167">
        <v>0</v>
      </c>
      <c r="AL29" s="167">
        <v>0</v>
      </c>
      <c r="AM29" s="167">
        <v>0</v>
      </c>
      <c r="AN29" s="167">
        <v>0</v>
      </c>
      <c r="AO29" s="151"/>
    </row>
    <row r="30" spans="1:41" ht="13.8" x14ac:dyDescent="0.25">
      <c r="A30" s="164" t="s">
        <v>168</v>
      </c>
      <c r="B30" s="164" t="s">
        <v>169</v>
      </c>
      <c r="C30" s="152">
        <v>45838</v>
      </c>
      <c r="D30" s="167">
        <v>0</v>
      </c>
      <c r="E30" s="167">
        <v>0</v>
      </c>
      <c r="F30" s="167">
        <v>0</v>
      </c>
      <c r="G30" s="167">
        <v>0</v>
      </c>
      <c r="H30" s="167">
        <v>0</v>
      </c>
      <c r="I30" s="167">
        <v>0</v>
      </c>
      <c r="J30" s="167">
        <v>0</v>
      </c>
      <c r="K30" s="167">
        <v>0</v>
      </c>
      <c r="L30" s="167">
        <v>0</v>
      </c>
      <c r="M30" s="167">
        <v>0</v>
      </c>
      <c r="N30" s="167">
        <v>0</v>
      </c>
      <c r="O30" s="167">
        <v>0</v>
      </c>
      <c r="P30" s="167">
        <v>0</v>
      </c>
      <c r="Q30" s="167">
        <v>0</v>
      </c>
      <c r="R30" s="167">
        <v>0</v>
      </c>
      <c r="S30" s="167">
        <v>0</v>
      </c>
      <c r="T30" s="167">
        <v>0</v>
      </c>
      <c r="U30" s="167">
        <v>0</v>
      </c>
      <c r="V30" s="167">
        <v>0</v>
      </c>
      <c r="W30" s="167">
        <v>0</v>
      </c>
      <c r="X30" s="167">
        <v>0</v>
      </c>
      <c r="Y30" s="167">
        <v>0</v>
      </c>
      <c r="Z30" s="167">
        <v>0</v>
      </c>
      <c r="AA30" s="167">
        <v>0</v>
      </c>
      <c r="AB30" s="167">
        <v>0</v>
      </c>
      <c r="AC30" s="167">
        <v>-9223</v>
      </c>
      <c r="AD30" s="167">
        <v>0</v>
      </c>
      <c r="AE30" s="167">
        <v>0</v>
      </c>
      <c r="AF30" s="167">
        <v>0</v>
      </c>
      <c r="AG30" s="167">
        <v>-2000</v>
      </c>
      <c r="AH30" s="167">
        <v>0</v>
      </c>
      <c r="AI30" s="167">
        <v>0</v>
      </c>
      <c r="AJ30" s="167">
        <v>0</v>
      </c>
      <c r="AK30" s="167">
        <v>0</v>
      </c>
      <c r="AL30" s="167">
        <v>0</v>
      </c>
      <c r="AM30" s="167">
        <v>-12414</v>
      </c>
      <c r="AN30" s="167">
        <v>-23637</v>
      </c>
      <c r="AO30" s="151"/>
    </row>
    <row r="31" spans="1:41" ht="13.8" x14ac:dyDescent="0.25">
      <c r="A31" s="164" t="s">
        <v>170</v>
      </c>
      <c r="B31" s="164" t="s">
        <v>171</v>
      </c>
      <c r="C31" s="152">
        <v>45838</v>
      </c>
      <c r="D31" s="167">
        <v>0</v>
      </c>
      <c r="E31" s="167">
        <v>0</v>
      </c>
      <c r="F31" s="167">
        <v>0</v>
      </c>
      <c r="G31" s="167">
        <v>0</v>
      </c>
      <c r="H31" s="167">
        <v>0</v>
      </c>
      <c r="I31" s="167">
        <v>0</v>
      </c>
      <c r="J31" s="167">
        <v>0</v>
      </c>
      <c r="K31" s="167">
        <v>0</v>
      </c>
      <c r="L31" s="167">
        <v>0</v>
      </c>
      <c r="M31" s="167">
        <v>0</v>
      </c>
      <c r="N31" s="167">
        <v>0</v>
      </c>
      <c r="O31" s="167">
        <v>0</v>
      </c>
      <c r="P31" s="167">
        <v>0</v>
      </c>
      <c r="Q31" s="167">
        <v>0</v>
      </c>
      <c r="R31" s="167">
        <v>0</v>
      </c>
      <c r="S31" s="167">
        <v>0</v>
      </c>
      <c r="T31" s="167">
        <v>0</v>
      </c>
      <c r="U31" s="167">
        <v>0</v>
      </c>
      <c r="V31" s="167">
        <v>0</v>
      </c>
      <c r="W31" s="167">
        <v>0</v>
      </c>
      <c r="X31" s="167">
        <v>0</v>
      </c>
      <c r="Y31" s="167">
        <v>0</v>
      </c>
      <c r="Z31" s="167">
        <v>0</v>
      </c>
      <c r="AA31" s="167">
        <v>0</v>
      </c>
      <c r="AB31" s="167">
        <v>0</v>
      </c>
      <c r="AC31" s="167">
        <v>0</v>
      </c>
      <c r="AD31" s="167">
        <v>0</v>
      </c>
      <c r="AE31" s="167">
        <v>0</v>
      </c>
      <c r="AF31" s="167">
        <v>0</v>
      </c>
      <c r="AG31" s="167">
        <v>0</v>
      </c>
      <c r="AH31" s="167">
        <v>0</v>
      </c>
      <c r="AI31" s="167">
        <v>0</v>
      </c>
      <c r="AJ31" s="167">
        <v>0</v>
      </c>
      <c r="AK31" s="167">
        <v>0</v>
      </c>
      <c r="AL31" s="167">
        <v>0</v>
      </c>
      <c r="AM31" s="167">
        <v>0</v>
      </c>
      <c r="AN31" s="167">
        <v>0</v>
      </c>
      <c r="AO31" s="151"/>
    </row>
    <row r="32" spans="1:41" ht="13.8" x14ac:dyDescent="0.25">
      <c r="A32" s="164" t="s">
        <v>172</v>
      </c>
      <c r="B32" s="164" t="s">
        <v>171</v>
      </c>
      <c r="C32" s="152">
        <v>45838</v>
      </c>
      <c r="D32" s="167">
        <v>0</v>
      </c>
      <c r="E32" s="167">
        <v>0</v>
      </c>
      <c r="F32" s="167">
        <v>0</v>
      </c>
      <c r="G32" s="167">
        <v>0</v>
      </c>
      <c r="H32" s="167">
        <v>0</v>
      </c>
      <c r="I32" s="167">
        <v>0</v>
      </c>
      <c r="J32" s="167">
        <v>0</v>
      </c>
      <c r="K32" s="167">
        <v>0</v>
      </c>
      <c r="L32" s="167">
        <v>0</v>
      </c>
      <c r="M32" s="167">
        <v>0</v>
      </c>
      <c r="N32" s="167">
        <v>0</v>
      </c>
      <c r="O32" s="167">
        <v>0</v>
      </c>
      <c r="P32" s="167">
        <v>0</v>
      </c>
      <c r="Q32" s="167">
        <v>0</v>
      </c>
      <c r="R32" s="167">
        <v>0</v>
      </c>
      <c r="S32" s="167">
        <v>0</v>
      </c>
      <c r="T32" s="167">
        <v>0</v>
      </c>
      <c r="U32" s="167">
        <v>0</v>
      </c>
      <c r="V32" s="167">
        <v>0</v>
      </c>
      <c r="W32" s="167">
        <v>0</v>
      </c>
      <c r="X32" s="167">
        <v>0</v>
      </c>
      <c r="Y32" s="167">
        <v>0</v>
      </c>
      <c r="Z32" s="167">
        <v>0</v>
      </c>
      <c r="AA32" s="167">
        <v>0</v>
      </c>
      <c r="AB32" s="167">
        <v>0</v>
      </c>
      <c r="AC32" s="167">
        <v>0</v>
      </c>
      <c r="AD32" s="167">
        <v>0</v>
      </c>
      <c r="AE32" s="167">
        <v>0</v>
      </c>
      <c r="AF32" s="167">
        <v>0</v>
      </c>
      <c r="AG32" s="167">
        <v>0</v>
      </c>
      <c r="AH32" s="167">
        <v>0</v>
      </c>
      <c r="AI32" s="167">
        <v>0</v>
      </c>
      <c r="AJ32" s="167">
        <v>0</v>
      </c>
      <c r="AK32" s="167">
        <v>0</v>
      </c>
      <c r="AL32" s="167">
        <v>0</v>
      </c>
      <c r="AM32" s="167">
        <v>0</v>
      </c>
      <c r="AN32" s="167">
        <v>0</v>
      </c>
      <c r="AO32" s="151"/>
    </row>
    <row r="33" spans="1:41" ht="13.8" x14ac:dyDescent="0.25">
      <c r="A33" s="164" t="s">
        <v>176</v>
      </c>
      <c r="B33" s="164" t="s">
        <v>171</v>
      </c>
      <c r="C33" s="152">
        <v>45838</v>
      </c>
      <c r="D33" s="167">
        <v>0</v>
      </c>
      <c r="E33" s="167">
        <v>0</v>
      </c>
      <c r="F33" s="167">
        <v>0</v>
      </c>
      <c r="G33" s="167">
        <v>0</v>
      </c>
      <c r="H33" s="167">
        <v>0</v>
      </c>
      <c r="I33" s="167">
        <v>0</v>
      </c>
      <c r="J33" s="167">
        <v>0</v>
      </c>
      <c r="K33" s="167">
        <v>0</v>
      </c>
      <c r="L33" s="167">
        <v>0</v>
      </c>
      <c r="M33" s="167">
        <v>0</v>
      </c>
      <c r="N33" s="167">
        <v>0</v>
      </c>
      <c r="O33" s="167">
        <v>0</v>
      </c>
      <c r="P33" s="167">
        <v>0</v>
      </c>
      <c r="Q33" s="167">
        <v>0</v>
      </c>
      <c r="R33" s="167">
        <v>0</v>
      </c>
      <c r="S33" s="167">
        <v>0</v>
      </c>
      <c r="T33" s="167">
        <v>0</v>
      </c>
      <c r="U33" s="167">
        <v>0</v>
      </c>
      <c r="V33" s="167">
        <v>0</v>
      </c>
      <c r="W33" s="167">
        <v>0</v>
      </c>
      <c r="X33" s="167">
        <v>0</v>
      </c>
      <c r="Y33" s="167">
        <v>0</v>
      </c>
      <c r="Z33" s="167">
        <v>0</v>
      </c>
      <c r="AA33" s="167">
        <v>0</v>
      </c>
      <c r="AB33" s="167">
        <v>0</v>
      </c>
      <c r="AC33" s="167">
        <v>0</v>
      </c>
      <c r="AD33" s="167">
        <v>0</v>
      </c>
      <c r="AE33" s="167">
        <v>0</v>
      </c>
      <c r="AF33" s="167">
        <v>0</v>
      </c>
      <c r="AG33" s="167">
        <v>0</v>
      </c>
      <c r="AH33" s="167">
        <v>0</v>
      </c>
      <c r="AI33" s="167">
        <v>0</v>
      </c>
      <c r="AJ33" s="167">
        <v>0</v>
      </c>
      <c r="AK33" s="167">
        <v>0</v>
      </c>
      <c r="AL33" s="167">
        <v>0</v>
      </c>
      <c r="AM33" s="167">
        <v>0</v>
      </c>
      <c r="AN33" s="167">
        <v>0</v>
      </c>
      <c r="AO33" s="151"/>
    </row>
    <row r="34" spans="1:41" ht="13.8" x14ac:dyDescent="0.25">
      <c r="A34" s="164" t="s">
        <v>175</v>
      </c>
      <c r="B34" s="164" t="s">
        <v>171</v>
      </c>
      <c r="C34" s="152">
        <v>45838</v>
      </c>
      <c r="D34" s="167">
        <v>0</v>
      </c>
      <c r="E34" s="167">
        <v>0</v>
      </c>
      <c r="F34" s="167">
        <v>0</v>
      </c>
      <c r="G34" s="167">
        <v>0</v>
      </c>
      <c r="H34" s="167">
        <v>0</v>
      </c>
      <c r="I34" s="167">
        <v>0</v>
      </c>
      <c r="J34" s="167">
        <v>0</v>
      </c>
      <c r="K34" s="167">
        <v>0</v>
      </c>
      <c r="L34" s="167">
        <v>0</v>
      </c>
      <c r="M34" s="167">
        <v>0</v>
      </c>
      <c r="N34" s="167">
        <v>0</v>
      </c>
      <c r="O34" s="167">
        <v>0</v>
      </c>
      <c r="P34" s="167">
        <v>0</v>
      </c>
      <c r="Q34" s="167">
        <v>0</v>
      </c>
      <c r="R34" s="167">
        <v>0</v>
      </c>
      <c r="S34" s="167">
        <v>0</v>
      </c>
      <c r="T34" s="167">
        <v>0</v>
      </c>
      <c r="U34" s="167">
        <v>0</v>
      </c>
      <c r="V34" s="167">
        <v>0</v>
      </c>
      <c r="W34" s="167">
        <v>0</v>
      </c>
      <c r="X34" s="167">
        <v>0</v>
      </c>
      <c r="Y34" s="167">
        <v>0</v>
      </c>
      <c r="Z34" s="167">
        <v>0</v>
      </c>
      <c r="AA34" s="167">
        <v>0</v>
      </c>
      <c r="AB34" s="167">
        <v>0</v>
      </c>
      <c r="AC34" s="167">
        <v>0</v>
      </c>
      <c r="AD34" s="167">
        <v>0</v>
      </c>
      <c r="AE34" s="167">
        <v>0</v>
      </c>
      <c r="AF34" s="167">
        <v>0</v>
      </c>
      <c r="AG34" s="167">
        <v>0</v>
      </c>
      <c r="AH34" s="167">
        <v>0</v>
      </c>
      <c r="AI34" s="167">
        <v>0</v>
      </c>
      <c r="AJ34" s="167">
        <v>0</v>
      </c>
      <c r="AK34" s="167">
        <v>0</v>
      </c>
      <c r="AL34" s="167">
        <v>0</v>
      </c>
      <c r="AM34" s="167">
        <v>0</v>
      </c>
      <c r="AN34" s="167">
        <v>0</v>
      </c>
      <c r="AO34" s="151"/>
    </row>
    <row r="35" spans="1:41" ht="13.8" x14ac:dyDescent="0.25">
      <c r="A35" s="164" t="s">
        <v>180</v>
      </c>
      <c r="B35" s="164" t="s">
        <v>171</v>
      </c>
      <c r="C35" s="152">
        <v>45838</v>
      </c>
      <c r="D35" s="167">
        <v>0</v>
      </c>
      <c r="E35" s="167">
        <v>0</v>
      </c>
      <c r="F35" s="167">
        <v>0</v>
      </c>
      <c r="G35" s="167">
        <v>0</v>
      </c>
      <c r="H35" s="167">
        <v>0</v>
      </c>
      <c r="I35" s="167">
        <v>0</v>
      </c>
      <c r="J35" s="167">
        <v>0</v>
      </c>
      <c r="K35" s="167">
        <v>0</v>
      </c>
      <c r="L35" s="167">
        <v>0</v>
      </c>
      <c r="M35" s="167">
        <v>0</v>
      </c>
      <c r="N35" s="167">
        <v>0</v>
      </c>
      <c r="O35" s="167">
        <v>0</v>
      </c>
      <c r="P35" s="167">
        <v>0</v>
      </c>
      <c r="Q35" s="167">
        <v>0</v>
      </c>
      <c r="R35" s="167">
        <v>0</v>
      </c>
      <c r="S35" s="167">
        <v>0</v>
      </c>
      <c r="T35" s="167">
        <v>0</v>
      </c>
      <c r="U35" s="167">
        <v>0</v>
      </c>
      <c r="V35" s="167">
        <v>0</v>
      </c>
      <c r="W35" s="167">
        <v>0</v>
      </c>
      <c r="X35" s="167">
        <v>0</v>
      </c>
      <c r="Y35" s="167">
        <v>0</v>
      </c>
      <c r="Z35" s="167">
        <v>0</v>
      </c>
      <c r="AA35" s="167">
        <v>0</v>
      </c>
      <c r="AB35" s="167">
        <v>0</v>
      </c>
      <c r="AC35" s="167">
        <v>0</v>
      </c>
      <c r="AD35" s="167">
        <v>0</v>
      </c>
      <c r="AE35" s="167">
        <v>0</v>
      </c>
      <c r="AF35" s="167">
        <v>0</v>
      </c>
      <c r="AG35" s="167">
        <v>0</v>
      </c>
      <c r="AH35" s="167">
        <v>0</v>
      </c>
      <c r="AI35" s="167">
        <v>0</v>
      </c>
      <c r="AJ35" s="167">
        <v>0</v>
      </c>
      <c r="AK35" s="167">
        <v>0</v>
      </c>
      <c r="AL35" s="167">
        <v>0</v>
      </c>
      <c r="AM35" s="167">
        <v>0</v>
      </c>
      <c r="AN35" s="167">
        <v>0</v>
      </c>
      <c r="AO35" s="151"/>
    </row>
    <row r="36" spans="1:41" ht="13.8" x14ac:dyDescent="0.25">
      <c r="A36" s="164" t="s">
        <v>181</v>
      </c>
      <c r="B36" s="164" t="s">
        <v>171</v>
      </c>
      <c r="C36" s="152">
        <v>45838</v>
      </c>
      <c r="D36" s="167">
        <v>0</v>
      </c>
      <c r="E36" s="167">
        <v>0</v>
      </c>
      <c r="F36" s="167">
        <v>0</v>
      </c>
      <c r="G36" s="167">
        <v>0</v>
      </c>
      <c r="H36" s="167">
        <v>0</v>
      </c>
      <c r="I36" s="167">
        <v>0</v>
      </c>
      <c r="J36" s="167">
        <v>0</v>
      </c>
      <c r="K36" s="167">
        <v>0</v>
      </c>
      <c r="L36" s="167">
        <v>0</v>
      </c>
      <c r="M36" s="167">
        <v>0</v>
      </c>
      <c r="N36" s="167">
        <v>0</v>
      </c>
      <c r="O36" s="167">
        <v>0</v>
      </c>
      <c r="P36" s="167">
        <v>0</v>
      </c>
      <c r="Q36" s="167">
        <v>0</v>
      </c>
      <c r="R36" s="167">
        <v>0</v>
      </c>
      <c r="S36" s="167">
        <v>0</v>
      </c>
      <c r="T36" s="167">
        <v>0</v>
      </c>
      <c r="U36" s="167">
        <v>0</v>
      </c>
      <c r="V36" s="167">
        <v>0</v>
      </c>
      <c r="W36" s="167">
        <v>0</v>
      </c>
      <c r="X36" s="167">
        <v>0</v>
      </c>
      <c r="Y36" s="167">
        <v>0</v>
      </c>
      <c r="Z36" s="167">
        <v>0</v>
      </c>
      <c r="AA36" s="167">
        <v>0</v>
      </c>
      <c r="AB36" s="167">
        <v>0</v>
      </c>
      <c r="AC36" s="167">
        <v>0</v>
      </c>
      <c r="AD36" s="167">
        <v>0</v>
      </c>
      <c r="AE36" s="167">
        <v>0</v>
      </c>
      <c r="AF36" s="167">
        <v>0</v>
      </c>
      <c r="AG36" s="167">
        <v>0</v>
      </c>
      <c r="AH36" s="167">
        <v>0</v>
      </c>
      <c r="AI36" s="167">
        <v>0</v>
      </c>
      <c r="AJ36" s="167">
        <v>0</v>
      </c>
      <c r="AK36" s="167">
        <v>0</v>
      </c>
      <c r="AL36" s="167">
        <v>0</v>
      </c>
      <c r="AM36" s="167">
        <v>0</v>
      </c>
      <c r="AN36" s="167">
        <v>0</v>
      </c>
      <c r="AO36" s="151"/>
    </row>
    <row r="37" spans="1:41" ht="13.8" x14ac:dyDescent="0.25">
      <c r="A37" s="164" t="s">
        <v>178</v>
      </c>
      <c r="B37" s="164" t="s">
        <v>171</v>
      </c>
      <c r="C37" s="152">
        <v>45838</v>
      </c>
      <c r="D37" s="167">
        <v>0</v>
      </c>
      <c r="E37" s="167">
        <v>0</v>
      </c>
      <c r="F37" s="167">
        <v>0</v>
      </c>
      <c r="G37" s="167">
        <v>0</v>
      </c>
      <c r="H37" s="167">
        <v>0</v>
      </c>
      <c r="I37" s="167">
        <v>0</v>
      </c>
      <c r="J37" s="167">
        <v>0</v>
      </c>
      <c r="K37" s="167">
        <v>0</v>
      </c>
      <c r="L37" s="167">
        <v>0</v>
      </c>
      <c r="M37" s="167">
        <v>0</v>
      </c>
      <c r="N37" s="167">
        <v>0</v>
      </c>
      <c r="O37" s="167">
        <v>0</v>
      </c>
      <c r="P37" s="167">
        <v>0</v>
      </c>
      <c r="Q37" s="167">
        <v>0</v>
      </c>
      <c r="R37" s="167">
        <v>0</v>
      </c>
      <c r="S37" s="167">
        <v>0</v>
      </c>
      <c r="T37" s="167">
        <v>0</v>
      </c>
      <c r="U37" s="167">
        <v>0</v>
      </c>
      <c r="V37" s="167">
        <v>0</v>
      </c>
      <c r="W37" s="167">
        <v>0</v>
      </c>
      <c r="X37" s="167">
        <v>0</v>
      </c>
      <c r="Y37" s="167">
        <v>0</v>
      </c>
      <c r="Z37" s="167">
        <v>0</v>
      </c>
      <c r="AA37" s="167">
        <v>0</v>
      </c>
      <c r="AB37" s="167">
        <v>0</v>
      </c>
      <c r="AC37" s="167">
        <v>0</v>
      </c>
      <c r="AD37" s="167">
        <v>0</v>
      </c>
      <c r="AE37" s="167">
        <v>0</v>
      </c>
      <c r="AF37" s="167">
        <v>0</v>
      </c>
      <c r="AG37" s="167">
        <v>0</v>
      </c>
      <c r="AH37" s="167">
        <v>0</v>
      </c>
      <c r="AI37" s="167">
        <v>0</v>
      </c>
      <c r="AJ37" s="167">
        <v>0</v>
      </c>
      <c r="AK37" s="167">
        <v>0</v>
      </c>
      <c r="AL37" s="167">
        <v>0</v>
      </c>
      <c r="AM37" s="167">
        <v>0</v>
      </c>
      <c r="AN37" s="167">
        <v>0</v>
      </c>
      <c r="AO37" s="151"/>
    </row>
    <row r="38" spans="1:41" ht="13.8" x14ac:dyDescent="0.25">
      <c r="A38" s="164" t="s">
        <v>173</v>
      </c>
      <c r="B38" s="164" t="s">
        <v>171</v>
      </c>
      <c r="C38" s="152">
        <v>45838</v>
      </c>
      <c r="D38" s="167">
        <v>0</v>
      </c>
      <c r="E38" s="167">
        <v>0</v>
      </c>
      <c r="F38" s="167">
        <v>0</v>
      </c>
      <c r="G38" s="167">
        <v>0</v>
      </c>
      <c r="H38" s="167">
        <v>0</v>
      </c>
      <c r="I38" s="167">
        <v>0</v>
      </c>
      <c r="J38" s="167">
        <v>0</v>
      </c>
      <c r="K38" s="167">
        <v>0</v>
      </c>
      <c r="L38" s="167">
        <v>0</v>
      </c>
      <c r="M38" s="167">
        <v>0</v>
      </c>
      <c r="N38" s="167">
        <v>0</v>
      </c>
      <c r="O38" s="167">
        <v>0</v>
      </c>
      <c r="P38" s="167">
        <v>0</v>
      </c>
      <c r="Q38" s="167">
        <v>0</v>
      </c>
      <c r="R38" s="167">
        <v>0</v>
      </c>
      <c r="S38" s="167">
        <v>0</v>
      </c>
      <c r="T38" s="167">
        <v>0</v>
      </c>
      <c r="U38" s="167">
        <v>0</v>
      </c>
      <c r="V38" s="167">
        <v>0</v>
      </c>
      <c r="W38" s="167">
        <v>0</v>
      </c>
      <c r="X38" s="167">
        <v>0</v>
      </c>
      <c r="Y38" s="167">
        <v>0</v>
      </c>
      <c r="Z38" s="167">
        <v>0</v>
      </c>
      <c r="AA38" s="167">
        <v>0</v>
      </c>
      <c r="AB38" s="167">
        <v>0</v>
      </c>
      <c r="AC38" s="167">
        <v>0</v>
      </c>
      <c r="AD38" s="167">
        <v>0</v>
      </c>
      <c r="AE38" s="167">
        <v>0</v>
      </c>
      <c r="AF38" s="167">
        <v>0</v>
      </c>
      <c r="AG38" s="167">
        <v>0</v>
      </c>
      <c r="AH38" s="167">
        <v>0</v>
      </c>
      <c r="AI38" s="167">
        <v>0</v>
      </c>
      <c r="AJ38" s="167">
        <v>0</v>
      </c>
      <c r="AK38" s="167">
        <v>0</v>
      </c>
      <c r="AL38" s="167">
        <v>0</v>
      </c>
      <c r="AM38" s="167">
        <v>0</v>
      </c>
      <c r="AN38" s="167">
        <v>0</v>
      </c>
      <c r="AO38" s="151"/>
    </row>
    <row r="39" spans="1:41" ht="13.8" x14ac:dyDescent="0.25">
      <c r="A39" s="164" t="s">
        <v>177</v>
      </c>
      <c r="B39" s="164" t="s">
        <v>171</v>
      </c>
      <c r="C39" s="152">
        <v>45838</v>
      </c>
      <c r="D39" s="167">
        <v>0</v>
      </c>
      <c r="E39" s="167">
        <v>0</v>
      </c>
      <c r="F39" s="167">
        <v>0</v>
      </c>
      <c r="G39" s="167">
        <v>0</v>
      </c>
      <c r="H39" s="167">
        <v>0</v>
      </c>
      <c r="I39" s="167">
        <v>0</v>
      </c>
      <c r="J39" s="167">
        <v>0</v>
      </c>
      <c r="K39" s="167">
        <v>0</v>
      </c>
      <c r="L39" s="167">
        <v>0</v>
      </c>
      <c r="M39" s="167">
        <v>0</v>
      </c>
      <c r="N39" s="167">
        <v>0</v>
      </c>
      <c r="O39" s="167">
        <v>0</v>
      </c>
      <c r="P39" s="167">
        <v>0</v>
      </c>
      <c r="Q39" s="167">
        <v>0</v>
      </c>
      <c r="R39" s="167">
        <v>0</v>
      </c>
      <c r="S39" s="167">
        <v>0</v>
      </c>
      <c r="T39" s="167">
        <v>0</v>
      </c>
      <c r="U39" s="167">
        <v>0</v>
      </c>
      <c r="V39" s="167">
        <v>0</v>
      </c>
      <c r="W39" s="167">
        <v>0</v>
      </c>
      <c r="X39" s="167">
        <v>0</v>
      </c>
      <c r="Y39" s="167">
        <v>0</v>
      </c>
      <c r="Z39" s="167">
        <v>0</v>
      </c>
      <c r="AA39" s="167">
        <v>0</v>
      </c>
      <c r="AB39" s="167">
        <v>0</v>
      </c>
      <c r="AC39" s="167">
        <v>0</v>
      </c>
      <c r="AD39" s="167">
        <v>0</v>
      </c>
      <c r="AE39" s="167">
        <v>0</v>
      </c>
      <c r="AF39" s="167">
        <v>0</v>
      </c>
      <c r="AG39" s="167">
        <v>0</v>
      </c>
      <c r="AH39" s="167">
        <v>0</v>
      </c>
      <c r="AI39" s="167">
        <v>0</v>
      </c>
      <c r="AJ39" s="167">
        <v>0</v>
      </c>
      <c r="AK39" s="167">
        <v>0</v>
      </c>
      <c r="AL39" s="167">
        <v>0</v>
      </c>
      <c r="AM39" s="167">
        <v>0</v>
      </c>
      <c r="AN39" s="167">
        <v>0</v>
      </c>
      <c r="AO39" s="151"/>
    </row>
    <row r="40" spans="1:41" ht="13.8" x14ac:dyDescent="0.25">
      <c r="A40" s="164" t="s">
        <v>182</v>
      </c>
      <c r="B40" s="164" t="s">
        <v>171</v>
      </c>
      <c r="C40" s="152">
        <v>45838</v>
      </c>
      <c r="D40" s="167">
        <v>0</v>
      </c>
      <c r="E40" s="167">
        <v>0</v>
      </c>
      <c r="F40" s="167">
        <v>0</v>
      </c>
      <c r="G40" s="167">
        <v>0</v>
      </c>
      <c r="H40" s="167">
        <v>0</v>
      </c>
      <c r="I40" s="167">
        <v>0</v>
      </c>
      <c r="J40" s="167">
        <v>0</v>
      </c>
      <c r="K40" s="167">
        <v>0</v>
      </c>
      <c r="L40" s="167">
        <v>0</v>
      </c>
      <c r="M40" s="167">
        <v>0</v>
      </c>
      <c r="N40" s="167">
        <v>0</v>
      </c>
      <c r="O40" s="167">
        <v>0</v>
      </c>
      <c r="P40" s="167">
        <v>0</v>
      </c>
      <c r="Q40" s="167">
        <v>0</v>
      </c>
      <c r="R40" s="167">
        <v>0</v>
      </c>
      <c r="S40" s="167">
        <v>0</v>
      </c>
      <c r="T40" s="167">
        <v>0</v>
      </c>
      <c r="U40" s="167">
        <v>0</v>
      </c>
      <c r="V40" s="167">
        <v>0</v>
      </c>
      <c r="W40" s="167">
        <v>0</v>
      </c>
      <c r="X40" s="167">
        <v>0</v>
      </c>
      <c r="Y40" s="167">
        <v>0</v>
      </c>
      <c r="Z40" s="167">
        <v>0</v>
      </c>
      <c r="AA40" s="167">
        <v>0</v>
      </c>
      <c r="AB40" s="167">
        <v>0</v>
      </c>
      <c r="AC40" s="167">
        <v>0</v>
      </c>
      <c r="AD40" s="167">
        <v>0</v>
      </c>
      <c r="AE40" s="167">
        <v>0</v>
      </c>
      <c r="AF40" s="167">
        <v>0</v>
      </c>
      <c r="AG40" s="167">
        <v>0</v>
      </c>
      <c r="AH40" s="167">
        <v>0</v>
      </c>
      <c r="AI40" s="167">
        <v>0</v>
      </c>
      <c r="AJ40" s="167">
        <v>0</v>
      </c>
      <c r="AK40" s="167">
        <v>0</v>
      </c>
      <c r="AL40" s="167">
        <v>0</v>
      </c>
      <c r="AM40" s="167">
        <v>0</v>
      </c>
      <c r="AN40" s="167">
        <v>0</v>
      </c>
      <c r="AO40" s="151"/>
    </row>
    <row r="41" spans="1:41" ht="13.8" x14ac:dyDescent="0.25">
      <c r="A41" s="164" t="s">
        <v>179</v>
      </c>
      <c r="B41" s="164" t="s">
        <v>171</v>
      </c>
      <c r="C41" s="152">
        <v>45838</v>
      </c>
      <c r="D41" s="167">
        <v>0</v>
      </c>
      <c r="E41" s="167">
        <v>0</v>
      </c>
      <c r="F41" s="167">
        <v>0</v>
      </c>
      <c r="G41" s="167">
        <v>0</v>
      </c>
      <c r="H41" s="167">
        <v>0</v>
      </c>
      <c r="I41" s="167">
        <v>0</v>
      </c>
      <c r="J41" s="167">
        <v>0</v>
      </c>
      <c r="K41" s="167">
        <v>0</v>
      </c>
      <c r="L41" s="167">
        <v>0</v>
      </c>
      <c r="M41" s="167">
        <v>0</v>
      </c>
      <c r="N41" s="167">
        <v>0</v>
      </c>
      <c r="O41" s="167">
        <v>0</v>
      </c>
      <c r="P41" s="167">
        <v>0</v>
      </c>
      <c r="Q41" s="167">
        <v>0</v>
      </c>
      <c r="R41" s="167">
        <v>0</v>
      </c>
      <c r="S41" s="167">
        <v>0</v>
      </c>
      <c r="T41" s="167">
        <v>0</v>
      </c>
      <c r="U41" s="167">
        <v>0</v>
      </c>
      <c r="V41" s="167">
        <v>0</v>
      </c>
      <c r="W41" s="167">
        <v>0</v>
      </c>
      <c r="X41" s="167">
        <v>0</v>
      </c>
      <c r="Y41" s="167">
        <v>0</v>
      </c>
      <c r="Z41" s="167">
        <v>0</v>
      </c>
      <c r="AA41" s="167">
        <v>0</v>
      </c>
      <c r="AB41" s="167">
        <v>0</v>
      </c>
      <c r="AC41" s="167">
        <v>0</v>
      </c>
      <c r="AD41" s="167">
        <v>0</v>
      </c>
      <c r="AE41" s="167">
        <v>0</v>
      </c>
      <c r="AF41" s="167">
        <v>0</v>
      </c>
      <c r="AG41" s="167">
        <v>0</v>
      </c>
      <c r="AH41" s="167">
        <v>0</v>
      </c>
      <c r="AI41" s="167">
        <v>0</v>
      </c>
      <c r="AJ41" s="167">
        <v>0</v>
      </c>
      <c r="AK41" s="167">
        <v>0</v>
      </c>
      <c r="AL41" s="167">
        <v>0</v>
      </c>
      <c r="AM41" s="167">
        <v>0</v>
      </c>
      <c r="AN41" s="167">
        <v>0</v>
      </c>
      <c r="AO41" s="151"/>
    </row>
    <row r="42" spans="1:41" ht="13.8" x14ac:dyDescent="0.25">
      <c r="A42" s="164" t="s">
        <v>174</v>
      </c>
      <c r="B42" s="164" t="s">
        <v>171</v>
      </c>
      <c r="C42" s="152">
        <v>45838</v>
      </c>
      <c r="D42" s="167">
        <v>0</v>
      </c>
      <c r="E42" s="167">
        <v>0</v>
      </c>
      <c r="F42" s="167">
        <v>0</v>
      </c>
      <c r="G42" s="167">
        <v>0</v>
      </c>
      <c r="H42" s="167">
        <v>0</v>
      </c>
      <c r="I42" s="167">
        <v>0</v>
      </c>
      <c r="J42" s="167">
        <v>0</v>
      </c>
      <c r="K42" s="167">
        <v>0</v>
      </c>
      <c r="L42" s="167">
        <v>0</v>
      </c>
      <c r="M42" s="167">
        <v>0</v>
      </c>
      <c r="N42" s="167">
        <v>0</v>
      </c>
      <c r="O42" s="167">
        <v>0</v>
      </c>
      <c r="P42" s="167">
        <v>0</v>
      </c>
      <c r="Q42" s="167">
        <v>0</v>
      </c>
      <c r="R42" s="167">
        <v>0</v>
      </c>
      <c r="S42" s="167">
        <v>0</v>
      </c>
      <c r="T42" s="167">
        <v>0</v>
      </c>
      <c r="U42" s="167">
        <v>0</v>
      </c>
      <c r="V42" s="167">
        <v>0</v>
      </c>
      <c r="W42" s="167">
        <v>0</v>
      </c>
      <c r="X42" s="167">
        <v>0</v>
      </c>
      <c r="Y42" s="167">
        <v>0</v>
      </c>
      <c r="Z42" s="167">
        <v>0</v>
      </c>
      <c r="AA42" s="167">
        <v>0</v>
      </c>
      <c r="AB42" s="167">
        <v>0</v>
      </c>
      <c r="AC42" s="167">
        <v>0</v>
      </c>
      <c r="AD42" s="167">
        <v>0</v>
      </c>
      <c r="AE42" s="167">
        <v>0</v>
      </c>
      <c r="AF42" s="167">
        <v>0</v>
      </c>
      <c r="AG42" s="167">
        <v>0</v>
      </c>
      <c r="AH42" s="167">
        <v>0</v>
      </c>
      <c r="AI42" s="167">
        <v>0</v>
      </c>
      <c r="AJ42" s="167">
        <v>0</v>
      </c>
      <c r="AK42" s="167">
        <v>0</v>
      </c>
      <c r="AL42" s="167">
        <v>0</v>
      </c>
      <c r="AM42" s="167">
        <v>0</v>
      </c>
      <c r="AN42" s="167">
        <v>0</v>
      </c>
      <c r="AO42" s="151"/>
    </row>
    <row r="43" spans="1:41" ht="13.8" x14ac:dyDescent="0.25">
      <c r="A43" s="164" t="s">
        <v>187</v>
      </c>
      <c r="B43" s="164"/>
      <c r="C43" s="152">
        <v>45838</v>
      </c>
      <c r="D43" s="167">
        <v>0</v>
      </c>
      <c r="E43" s="167">
        <v>0</v>
      </c>
      <c r="F43" s="167">
        <v>0</v>
      </c>
      <c r="G43" s="167">
        <v>0</v>
      </c>
      <c r="H43" s="167">
        <v>0</v>
      </c>
      <c r="I43" s="167">
        <v>0</v>
      </c>
      <c r="J43" s="167">
        <v>0</v>
      </c>
      <c r="K43" s="167">
        <v>0</v>
      </c>
      <c r="L43" s="167">
        <v>0</v>
      </c>
      <c r="M43" s="167">
        <v>0</v>
      </c>
      <c r="N43" s="167">
        <v>0</v>
      </c>
      <c r="O43" s="167">
        <v>0</v>
      </c>
      <c r="P43" s="167">
        <v>0</v>
      </c>
      <c r="Q43" s="167">
        <v>0</v>
      </c>
      <c r="R43" s="167">
        <v>0</v>
      </c>
      <c r="S43" s="167">
        <v>0</v>
      </c>
      <c r="T43" s="167">
        <v>0</v>
      </c>
      <c r="U43" s="167">
        <v>0</v>
      </c>
      <c r="V43" s="167">
        <v>0</v>
      </c>
      <c r="W43" s="167">
        <v>0</v>
      </c>
      <c r="X43" s="167">
        <v>0</v>
      </c>
      <c r="Y43" s="167">
        <v>0</v>
      </c>
      <c r="Z43" s="167">
        <v>0</v>
      </c>
      <c r="AA43" s="167">
        <v>0</v>
      </c>
      <c r="AB43" s="167">
        <v>0</v>
      </c>
      <c r="AC43" s="167">
        <v>0</v>
      </c>
      <c r="AD43" s="167">
        <v>0</v>
      </c>
      <c r="AE43" s="167">
        <v>0</v>
      </c>
      <c r="AF43" s="167">
        <v>0</v>
      </c>
      <c r="AG43" s="167">
        <v>0</v>
      </c>
      <c r="AH43" s="167">
        <v>0</v>
      </c>
      <c r="AI43" s="167">
        <v>0</v>
      </c>
      <c r="AJ43" s="167">
        <v>0</v>
      </c>
      <c r="AK43" s="167">
        <v>0</v>
      </c>
      <c r="AL43" s="167">
        <v>0</v>
      </c>
      <c r="AM43" s="167">
        <v>0</v>
      </c>
      <c r="AN43" s="167">
        <v>0</v>
      </c>
      <c r="AO43" s="151"/>
    </row>
    <row r="44" spans="1:41" ht="13.8" x14ac:dyDescent="0.25">
      <c r="A44" s="164" t="s">
        <v>186</v>
      </c>
      <c r="B44" s="164"/>
      <c r="C44" s="152">
        <v>45838</v>
      </c>
      <c r="D44" s="167">
        <v>0</v>
      </c>
      <c r="E44" s="167">
        <v>0</v>
      </c>
      <c r="F44" s="167">
        <v>0</v>
      </c>
      <c r="G44" s="167">
        <v>0</v>
      </c>
      <c r="H44" s="167">
        <v>0</v>
      </c>
      <c r="I44" s="167">
        <v>0</v>
      </c>
      <c r="J44" s="167">
        <v>0</v>
      </c>
      <c r="K44" s="167">
        <v>0</v>
      </c>
      <c r="L44" s="167">
        <v>0</v>
      </c>
      <c r="M44" s="167">
        <v>0</v>
      </c>
      <c r="N44" s="167">
        <v>0</v>
      </c>
      <c r="O44" s="167">
        <v>0</v>
      </c>
      <c r="P44" s="167">
        <v>0</v>
      </c>
      <c r="Q44" s="167">
        <v>0</v>
      </c>
      <c r="R44" s="167">
        <v>0</v>
      </c>
      <c r="S44" s="167">
        <v>0</v>
      </c>
      <c r="T44" s="167">
        <v>0</v>
      </c>
      <c r="U44" s="167">
        <v>0</v>
      </c>
      <c r="V44" s="167">
        <v>0</v>
      </c>
      <c r="W44" s="167">
        <v>0</v>
      </c>
      <c r="X44" s="167">
        <v>0</v>
      </c>
      <c r="Y44" s="167">
        <v>0</v>
      </c>
      <c r="Z44" s="167">
        <v>0</v>
      </c>
      <c r="AA44" s="167">
        <v>0</v>
      </c>
      <c r="AB44" s="167">
        <v>0</v>
      </c>
      <c r="AC44" s="167">
        <v>-1041</v>
      </c>
      <c r="AD44" s="167">
        <v>0</v>
      </c>
      <c r="AE44" s="167">
        <v>0</v>
      </c>
      <c r="AF44" s="167">
        <v>0</v>
      </c>
      <c r="AG44" s="167">
        <v>0</v>
      </c>
      <c r="AH44" s="167">
        <v>0</v>
      </c>
      <c r="AI44" s="167">
        <v>0</v>
      </c>
      <c r="AJ44" s="167">
        <v>0</v>
      </c>
      <c r="AK44" s="167">
        <v>0</v>
      </c>
      <c r="AL44" s="167">
        <v>0</v>
      </c>
      <c r="AM44" s="167">
        <v>-377</v>
      </c>
      <c r="AN44" s="167">
        <v>-1418</v>
      </c>
      <c r="AO44" s="151"/>
    </row>
    <row r="45" spans="1:41" ht="13.8" x14ac:dyDescent="0.25">
      <c r="A45" s="164" t="s">
        <v>185</v>
      </c>
      <c r="B45" s="164"/>
      <c r="C45" s="152">
        <v>45838</v>
      </c>
      <c r="D45" s="167">
        <v>0</v>
      </c>
      <c r="E45" s="167">
        <v>0</v>
      </c>
      <c r="F45" s="167">
        <v>0</v>
      </c>
      <c r="G45" s="167">
        <v>0</v>
      </c>
      <c r="H45" s="167">
        <v>0</v>
      </c>
      <c r="I45" s="167">
        <v>0</v>
      </c>
      <c r="J45" s="167">
        <v>0</v>
      </c>
      <c r="K45" s="167">
        <v>0</v>
      </c>
      <c r="L45" s="167">
        <v>0</v>
      </c>
      <c r="M45" s="167">
        <v>0</v>
      </c>
      <c r="N45" s="167">
        <v>0</v>
      </c>
      <c r="O45" s="167">
        <v>0</v>
      </c>
      <c r="P45" s="167">
        <v>0</v>
      </c>
      <c r="Q45" s="167">
        <v>0</v>
      </c>
      <c r="R45" s="167">
        <v>0</v>
      </c>
      <c r="S45" s="167">
        <v>0</v>
      </c>
      <c r="T45" s="167">
        <v>0</v>
      </c>
      <c r="U45" s="167">
        <v>0</v>
      </c>
      <c r="V45" s="167">
        <v>0</v>
      </c>
      <c r="W45" s="167">
        <v>0</v>
      </c>
      <c r="X45" s="167">
        <v>0</v>
      </c>
      <c r="Y45" s="167">
        <v>0</v>
      </c>
      <c r="Z45" s="167">
        <v>0</v>
      </c>
      <c r="AA45" s="167">
        <v>0</v>
      </c>
      <c r="AB45" s="167">
        <v>0</v>
      </c>
      <c r="AC45" s="167">
        <v>-28329</v>
      </c>
      <c r="AD45" s="167">
        <v>0</v>
      </c>
      <c r="AE45" s="167">
        <v>0</v>
      </c>
      <c r="AF45" s="167">
        <v>0</v>
      </c>
      <c r="AG45" s="167">
        <v>0</v>
      </c>
      <c r="AH45" s="167">
        <v>0</v>
      </c>
      <c r="AI45" s="167">
        <v>0</v>
      </c>
      <c r="AJ45" s="167">
        <v>0</v>
      </c>
      <c r="AK45" s="167">
        <v>0</v>
      </c>
      <c r="AL45" s="167">
        <v>0</v>
      </c>
      <c r="AM45" s="167">
        <v>-47234</v>
      </c>
      <c r="AN45" s="167">
        <v>-75563</v>
      </c>
      <c r="AO45" s="151"/>
    </row>
    <row r="46" spans="1:41" ht="13.8" x14ac:dyDescent="0.25">
      <c r="A46" s="164" t="s">
        <v>184</v>
      </c>
      <c r="B46" s="164"/>
      <c r="C46" s="152">
        <v>45838</v>
      </c>
      <c r="D46" s="167">
        <v>0</v>
      </c>
      <c r="E46" s="167">
        <v>0</v>
      </c>
      <c r="F46" s="167">
        <v>0</v>
      </c>
      <c r="G46" s="167">
        <v>0</v>
      </c>
      <c r="H46" s="167">
        <v>0</v>
      </c>
      <c r="I46" s="167">
        <v>0</v>
      </c>
      <c r="J46" s="167">
        <v>0</v>
      </c>
      <c r="K46" s="167">
        <v>0</v>
      </c>
      <c r="L46" s="167">
        <v>0</v>
      </c>
      <c r="M46" s="167">
        <v>0</v>
      </c>
      <c r="N46" s="167">
        <v>0</v>
      </c>
      <c r="O46" s="167">
        <v>0</v>
      </c>
      <c r="P46" s="167">
        <v>0</v>
      </c>
      <c r="Q46" s="167">
        <v>0</v>
      </c>
      <c r="R46" s="167">
        <v>0</v>
      </c>
      <c r="S46" s="167">
        <v>0</v>
      </c>
      <c r="T46" s="167">
        <v>0</v>
      </c>
      <c r="U46" s="167">
        <v>0</v>
      </c>
      <c r="V46" s="167">
        <v>0</v>
      </c>
      <c r="W46" s="167">
        <v>0</v>
      </c>
      <c r="X46" s="167">
        <v>0</v>
      </c>
      <c r="Y46" s="167">
        <v>0</v>
      </c>
      <c r="Z46" s="167">
        <v>0</v>
      </c>
      <c r="AA46" s="167">
        <v>0</v>
      </c>
      <c r="AB46" s="167">
        <v>0</v>
      </c>
      <c r="AC46" s="167">
        <v>0</v>
      </c>
      <c r="AD46" s="167">
        <v>0</v>
      </c>
      <c r="AE46" s="167">
        <v>0</v>
      </c>
      <c r="AF46" s="167">
        <v>0</v>
      </c>
      <c r="AG46" s="167">
        <v>0</v>
      </c>
      <c r="AH46" s="167">
        <v>0</v>
      </c>
      <c r="AI46" s="167">
        <v>0</v>
      </c>
      <c r="AJ46" s="167">
        <v>0</v>
      </c>
      <c r="AK46" s="167">
        <v>0</v>
      </c>
      <c r="AL46" s="167">
        <v>0</v>
      </c>
      <c r="AM46" s="167">
        <v>0</v>
      </c>
      <c r="AN46" s="167">
        <v>0</v>
      </c>
      <c r="AO46" s="151"/>
    </row>
    <row r="47" spans="1:41" ht="13.8" x14ac:dyDescent="0.25">
      <c r="A47" s="164" t="s">
        <v>188</v>
      </c>
      <c r="B47" s="164"/>
      <c r="C47" s="152">
        <v>45838</v>
      </c>
      <c r="D47" s="167">
        <v>0</v>
      </c>
      <c r="E47" s="167">
        <v>0</v>
      </c>
      <c r="F47" s="167">
        <v>0</v>
      </c>
      <c r="G47" s="167">
        <v>0</v>
      </c>
      <c r="H47" s="167">
        <v>0</v>
      </c>
      <c r="I47" s="167">
        <v>0</v>
      </c>
      <c r="J47" s="167">
        <v>0</v>
      </c>
      <c r="K47" s="167">
        <v>0</v>
      </c>
      <c r="L47" s="167">
        <v>0</v>
      </c>
      <c r="M47" s="167">
        <v>0</v>
      </c>
      <c r="N47" s="167">
        <v>0</v>
      </c>
      <c r="O47" s="167">
        <v>0</v>
      </c>
      <c r="P47" s="167">
        <v>0</v>
      </c>
      <c r="Q47" s="167">
        <v>0</v>
      </c>
      <c r="R47" s="167">
        <v>0</v>
      </c>
      <c r="S47" s="167">
        <v>0</v>
      </c>
      <c r="T47" s="167">
        <v>0</v>
      </c>
      <c r="U47" s="167">
        <v>0</v>
      </c>
      <c r="V47" s="167">
        <v>0</v>
      </c>
      <c r="W47" s="167">
        <v>0</v>
      </c>
      <c r="X47" s="167">
        <v>0</v>
      </c>
      <c r="Y47" s="167">
        <v>0</v>
      </c>
      <c r="Z47" s="167">
        <v>0</v>
      </c>
      <c r="AA47" s="167">
        <v>0</v>
      </c>
      <c r="AB47" s="167">
        <v>0</v>
      </c>
      <c r="AC47" s="167">
        <v>0</v>
      </c>
      <c r="AD47" s="167">
        <v>0</v>
      </c>
      <c r="AE47" s="167">
        <v>0</v>
      </c>
      <c r="AF47" s="167">
        <v>0</v>
      </c>
      <c r="AG47" s="167">
        <v>0</v>
      </c>
      <c r="AH47" s="167">
        <v>0</v>
      </c>
      <c r="AI47" s="167">
        <v>0</v>
      </c>
      <c r="AJ47" s="167">
        <v>0</v>
      </c>
      <c r="AK47" s="167">
        <v>0</v>
      </c>
      <c r="AL47" s="167">
        <v>0</v>
      </c>
      <c r="AM47" s="167">
        <v>0</v>
      </c>
      <c r="AN47" s="167">
        <v>0</v>
      </c>
      <c r="AO47" s="151"/>
    </row>
    <row r="48" spans="1:41" ht="13.8" x14ac:dyDescent="0.25">
      <c r="A48" s="164" t="s">
        <v>183</v>
      </c>
      <c r="B48" s="164"/>
      <c r="C48" s="152">
        <v>45838</v>
      </c>
      <c r="D48" s="167">
        <v>0</v>
      </c>
      <c r="E48" s="167">
        <v>0</v>
      </c>
      <c r="F48" s="167">
        <v>0</v>
      </c>
      <c r="G48" s="167">
        <v>0</v>
      </c>
      <c r="H48" s="167">
        <v>0</v>
      </c>
      <c r="I48" s="167">
        <v>0</v>
      </c>
      <c r="J48" s="167">
        <v>0</v>
      </c>
      <c r="K48" s="167">
        <v>0</v>
      </c>
      <c r="L48" s="167">
        <v>0</v>
      </c>
      <c r="M48" s="167">
        <v>0</v>
      </c>
      <c r="N48" s="167">
        <v>0</v>
      </c>
      <c r="O48" s="167">
        <v>0</v>
      </c>
      <c r="P48" s="167">
        <v>0</v>
      </c>
      <c r="Q48" s="167">
        <v>0</v>
      </c>
      <c r="R48" s="167">
        <v>0</v>
      </c>
      <c r="S48" s="167">
        <v>0</v>
      </c>
      <c r="T48" s="167">
        <v>0</v>
      </c>
      <c r="U48" s="167">
        <v>0</v>
      </c>
      <c r="V48" s="167">
        <v>0</v>
      </c>
      <c r="W48" s="167">
        <v>0</v>
      </c>
      <c r="X48" s="167">
        <v>0</v>
      </c>
      <c r="Y48" s="167">
        <v>0</v>
      </c>
      <c r="Z48" s="167">
        <v>0</v>
      </c>
      <c r="AA48" s="167">
        <v>0</v>
      </c>
      <c r="AB48" s="167">
        <v>0</v>
      </c>
      <c r="AC48" s="167">
        <v>0</v>
      </c>
      <c r="AD48" s="167">
        <v>0</v>
      </c>
      <c r="AE48" s="167">
        <v>0</v>
      </c>
      <c r="AF48" s="167">
        <v>0</v>
      </c>
      <c r="AG48" s="167">
        <v>0</v>
      </c>
      <c r="AH48" s="167">
        <v>0</v>
      </c>
      <c r="AI48" s="167">
        <v>0</v>
      </c>
      <c r="AJ48" s="167">
        <v>0</v>
      </c>
      <c r="AK48" s="167">
        <v>0</v>
      </c>
      <c r="AL48" s="167">
        <v>0</v>
      </c>
      <c r="AM48" s="167">
        <v>0</v>
      </c>
      <c r="AN48" s="167">
        <v>0</v>
      </c>
      <c r="AO48" s="151"/>
    </row>
    <row r="49" spans="1:41" ht="13.8" x14ac:dyDescent="0.25">
      <c r="A49" s="151"/>
      <c r="B49" s="151"/>
      <c r="C49" s="151"/>
      <c r="D49" s="151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  <c r="AH49" s="153"/>
      <c r="AI49" s="153"/>
      <c r="AJ49" s="153"/>
      <c r="AK49" s="153"/>
      <c r="AL49" s="153"/>
      <c r="AM49" s="153"/>
      <c r="AN49" s="153"/>
      <c r="AO49" s="151"/>
    </row>
    <row r="50" spans="1:41" ht="13.8" x14ac:dyDescent="0.25">
      <c r="A50" s="151"/>
      <c r="B50" s="151"/>
      <c r="C50" s="151"/>
      <c r="D50" s="151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  <c r="AC50" s="153"/>
      <c r="AD50" s="153"/>
      <c r="AE50" s="153"/>
      <c r="AF50" s="153"/>
      <c r="AG50" s="153"/>
      <c r="AH50" s="153"/>
      <c r="AI50" s="153"/>
      <c r="AJ50" s="153"/>
      <c r="AK50" s="153"/>
      <c r="AL50" s="153"/>
      <c r="AM50" s="153"/>
      <c r="AN50" s="153"/>
      <c r="AO50" s="151"/>
    </row>
    <row r="51" spans="1:41" ht="13.8" x14ac:dyDescent="0.25">
      <c r="A51" s="164" t="s">
        <v>189</v>
      </c>
      <c r="B51" s="164"/>
      <c r="C51" s="152">
        <v>45657</v>
      </c>
      <c r="D51" s="167">
        <v>0</v>
      </c>
      <c r="E51" s="167">
        <v>0</v>
      </c>
      <c r="F51" s="167">
        <v>-1690849</v>
      </c>
      <c r="G51" s="167">
        <v>-530524</v>
      </c>
      <c r="H51" s="167">
        <v>0</v>
      </c>
      <c r="I51" s="167">
        <v>0</v>
      </c>
      <c r="J51" s="167">
        <v>0</v>
      </c>
      <c r="K51" s="167">
        <v>0</v>
      </c>
      <c r="L51" s="167">
        <v>0</v>
      </c>
      <c r="M51" s="167">
        <v>0</v>
      </c>
      <c r="N51" s="167">
        <v>0</v>
      </c>
      <c r="O51" s="167">
        <v>0</v>
      </c>
      <c r="P51" s="167">
        <v>0</v>
      </c>
      <c r="Q51" s="167">
        <v>0</v>
      </c>
      <c r="R51" s="167">
        <v>0</v>
      </c>
      <c r="S51" s="167">
        <v>0</v>
      </c>
      <c r="T51" s="167">
        <v>0</v>
      </c>
      <c r="U51" s="167">
        <v>-356</v>
      </c>
      <c r="V51" s="167">
        <v>0</v>
      </c>
      <c r="W51" s="167">
        <v>-773353</v>
      </c>
      <c r="X51" s="167">
        <v>0</v>
      </c>
      <c r="Y51" s="167">
        <v>0</v>
      </c>
      <c r="Z51" s="167">
        <v>0</v>
      </c>
      <c r="AA51" s="167">
        <v>0</v>
      </c>
      <c r="AB51" s="167">
        <v>0</v>
      </c>
      <c r="AC51" s="167">
        <v>0</v>
      </c>
      <c r="AD51" s="167">
        <v>0</v>
      </c>
      <c r="AE51" s="167">
        <v>0</v>
      </c>
      <c r="AF51" s="167">
        <v>0</v>
      </c>
      <c r="AG51" s="167">
        <v>0</v>
      </c>
      <c r="AH51" s="167">
        <v>0</v>
      </c>
      <c r="AI51" s="167">
        <v>0</v>
      </c>
      <c r="AJ51" s="167">
        <v>0</v>
      </c>
      <c r="AK51" s="167">
        <v>0</v>
      </c>
      <c r="AL51" s="167">
        <v>0</v>
      </c>
      <c r="AM51" s="167">
        <v>-72224</v>
      </c>
      <c r="AN51" s="167">
        <v>-3067306</v>
      </c>
      <c r="AO51" s="151"/>
    </row>
    <row r="52" spans="1:41" ht="13.8" x14ac:dyDescent="0.25">
      <c r="A52" s="164" t="s">
        <v>189</v>
      </c>
      <c r="B52" s="164"/>
      <c r="C52" s="152">
        <v>45838</v>
      </c>
      <c r="D52" s="167">
        <v>0</v>
      </c>
      <c r="E52" s="167">
        <v>0</v>
      </c>
      <c r="F52" s="167">
        <v>-2119977</v>
      </c>
      <c r="G52" s="167">
        <v>-500570</v>
      </c>
      <c r="H52" s="167">
        <v>0</v>
      </c>
      <c r="I52" s="167">
        <v>0</v>
      </c>
      <c r="J52" s="167">
        <v>0</v>
      </c>
      <c r="K52" s="167">
        <v>0</v>
      </c>
      <c r="L52" s="167">
        <v>0</v>
      </c>
      <c r="M52" s="167">
        <v>0</v>
      </c>
      <c r="N52" s="167">
        <v>0</v>
      </c>
      <c r="O52" s="167">
        <v>0</v>
      </c>
      <c r="P52" s="167">
        <v>0</v>
      </c>
      <c r="Q52" s="167">
        <v>0</v>
      </c>
      <c r="R52" s="167">
        <v>0</v>
      </c>
      <c r="S52" s="167">
        <v>0</v>
      </c>
      <c r="T52" s="167">
        <v>0</v>
      </c>
      <c r="U52" s="167">
        <v>-160</v>
      </c>
      <c r="V52" s="167">
        <v>0</v>
      </c>
      <c r="W52" s="167">
        <v>-919466</v>
      </c>
      <c r="X52" s="167">
        <v>0</v>
      </c>
      <c r="Y52" s="167">
        <v>0</v>
      </c>
      <c r="Z52" s="167">
        <v>0</v>
      </c>
      <c r="AA52" s="167">
        <v>0</v>
      </c>
      <c r="AB52" s="167">
        <v>0</v>
      </c>
      <c r="AC52" s="167">
        <v>0</v>
      </c>
      <c r="AD52" s="167">
        <v>0</v>
      </c>
      <c r="AE52" s="167">
        <v>0</v>
      </c>
      <c r="AF52" s="167">
        <v>0</v>
      </c>
      <c r="AG52" s="167">
        <v>0</v>
      </c>
      <c r="AH52" s="167">
        <v>0</v>
      </c>
      <c r="AI52" s="167">
        <v>0</v>
      </c>
      <c r="AJ52" s="167">
        <v>0</v>
      </c>
      <c r="AK52" s="167">
        <v>0</v>
      </c>
      <c r="AL52" s="167">
        <v>0</v>
      </c>
      <c r="AM52" s="167">
        <v>-42806</v>
      </c>
      <c r="AN52" s="167">
        <v>-3582979</v>
      </c>
      <c r="AO52" s="151"/>
    </row>
    <row r="53" spans="1:41" ht="13.8" x14ac:dyDescent="0.25">
      <c r="A53" s="151"/>
      <c r="B53" s="151"/>
      <c r="C53" s="151"/>
      <c r="D53" s="151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  <c r="AC53" s="153"/>
      <c r="AD53" s="153"/>
      <c r="AE53" s="153"/>
      <c r="AF53" s="153"/>
      <c r="AG53" s="153"/>
      <c r="AH53" s="153"/>
      <c r="AI53" s="153"/>
      <c r="AJ53" s="153"/>
      <c r="AK53" s="153"/>
      <c r="AL53" s="153"/>
      <c r="AM53" s="153"/>
      <c r="AN53" s="153"/>
      <c r="AO53" s="151"/>
    </row>
    <row r="54" spans="1:41" ht="13.8" x14ac:dyDescent="0.25">
      <c r="A54" s="151"/>
      <c r="B54" s="151"/>
      <c r="C54" s="151"/>
      <c r="D54" s="151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  <c r="AA54" s="153"/>
      <c r="AB54" s="153"/>
      <c r="AC54" s="153"/>
      <c r="AD54" s="153"/>
      <c r="AE54" s="153"/>
      <c r="AF54" s="153"/>
      <c r="AG54" s="153"/>
      <c r="AH54" s="153"/>
      <c r="AI54" s="153"/>
      <c r="AJ54" s="153"/>
      <c r="AK54" s="153"/>
      <c r="AL54" s="153"/>
      <c r="AM54" s="153"/>
      <c r="AN54" s="153"/>
      <c r="AO54" s="151"/>
    </row>
    <row r="55" spans="1:41" ht="13.8" x14ac:dyDescent="0.25">
      <c r="A55" s="151"/>
      <c r="B55" s="151"/>
      <c r="C55" s="151"/>
      <c r="D55" s="151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  <c r="AA55" s="153"/>
      <c r="AB55" s="153"/>
      <c r="AC55" s="153"/>
      <c r="AD55" s="153"/>
      <c r="AE55" s="153"/>
      <c r="AF55" s="153"/>
      <c r="AG55" s="153"/>
      <c r="AH55" s="153"/>
      <c r="AI55" s="153"/>
      <c r="AJ55" s="153"/>
      <c r="AK55" s="153"/>
      <c r="AL55" s="153"/>
      <c r="AM55" s="153"/>
      <c r="AN55" s="153"/>
      <c r="AO55" s="151"/>
    </row>
    <row r="56" spans="1:41" ht="13.8" x14ac:dyDescent="0.25">
      <c r="A56" s="151"/>
      <c r="B56" s="151"/>
      <c r="C56" s="151"/>
      <c r="D56" s="151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  <c r="AA56" s="153"/>
      <c r="AB56" s="153"/>
      <c r="AC56" s="153"/>
      <c r="AD56" s="153"/>
      <c r="AE56" s="153"/>
      <c r="AF56" s="153"/>
      <c r="AG56" s="153"/>
      <c r="AH56" s="153"/>
      <c r="AI56" s="153"/>
      <c r="AJ56" s="153"/>
      <c r="AK56" s="153"/>
      <c r="AL56" s="153"/>
      <c r="AM56" s="153"/>
      <c r="AN56" s="153"/>
      <c r="AO56" s="151"/>
    </row>
    <row r="57" spans="1:41" ht="13.8" x14ac:dyDescent="0.25">
      <c r="A57" s="151"/>
      <c r="B57" s="151"/>
      <c r="C57" s="151"/>
      <c r="D57" s="151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  <c r="AA57" s="153"/>
      <c r="AB57" s="153"/>
      <c r="AC57" s="153"/>
      <c r="AD57" s="153"/>
      <c r="AE57" s="153"/>
      <c r="AF57" s="153"/>
      <c r="AG57" s="153"/>
      <c r="AH57" s="153"/>
      <c r="AI57" s="153"/>
      <c r="AJ57" s="153"/>
      <c r="AK57" s="153"/>
      <c r="AL57" s="153"/>
      <c r="AM57" s="153"/>
      <c r="AN57" s="153"/>
      <c r="AO57" s="151"/>
    </row>
    <row r="58" spans="1:41" ht="13.8" x14ac:dyDescent="0.25">
      <c r="A58" s="151"/>
      <c r="B58" s="151"/>
      <c r="C58" s="151"/>
      <c r="D58" s="151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1"/>
      <c r="W58" s="153"/>
      <c r="X58" s="151"/>
      <c r="Y58" s="153"/>
      <c r="Z58" s="153"/>
      <c r="AA58" s="153"/>
      <c r="AB58" s="153"/>
      <c r="AC58" s="153"/>
      <c r="AD58" s="151"/>
      <c r="AE58" s="153"/>
      <c r="AF58" s="153"/>
      <c r="AG58" s="153"/>
      <c r="AH58" s="153"/>
      <c r="AI58" s="153"/>
      <c r="AJ58" s="153"/>
      <c r="AK58" s="153"/>
      <c r="AL58" s="153"/>
      <c r="AM58" s="153"/>
      <c r="AN58" s="151"/>
      <c r="AO58" s="151"/>
    </row>
    <row r="59" spans="1:41" ht="13.8" x14ac:dyDescent="0.25">
      <c r="A59" s="151"/>
      <c r="B59" s="151"/>
      <c r="C59" s="151"/>
      <c r="D59" s="151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1"/>
      <c r="W59" s="153"/>
      <c r="X59" s="151"/>
      <c r="Y59" s="153"/>
      <c r="Z59" s="153"/>
      <c r="AA59" s="153"/>
      <c r="AB59" s="153"/>
      <c r="AC59" s="153"/>
      <c r="AD59" s="151"/>
      <c r="AE59" s="153"/>
      <c r="AF59" s="153"/>
      <c r="AG59" s="153"/>
      <c r="AH59" s="153"/>
      <c r="AI59" s="153"/>
      <c r="AJ59" s="153"/>
      <c r="AK59" s="153"/>
      <c r="AL59" s="153"/>
      <c r="AM59" s="153"/>
      <c r="AN59" s="151"/>
      <c r="AO59" s="151"/>
    </row>
    <row r="60" spans="1:41" ht="13.8" x14ac:dyDescent="0.25">
      <c r="A60" s="151"/>
      <c r="B60" s="151"/>
      <c r="C60" s="151"/>
      <c r="D60" s="151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1"/>
      <c r="Z60" s="153"/>
      <c r="AA60" s="153"/>
      <c r="AB60" s="153"/>
      <c r="AC60" s="153"/>
      <c r="AD60" s="153"/>
      <c r="AE60" s="153"/>
      <c r="AF60" s="153"/>
      <c r="AG60" s="153"/>
      <c r="AH60" s="153"/>
      <c r="AI60" s="153"/>
      <c r="AJ60" s="153"/>
      <c r="AK60" s="151"/>
      <c r="AL60" s="153"/>
      <c r="AM60" s="153"/>
      <c r="AN60" s="151"/>
      <c r="AO60" s="151"/>
    </row>
    <row r="61" spans="1:41" ht="13.8" x14ac:dyDescent="0.25">
      <c r="A61" s="151"/>
      <c r="B61" s="151"/>
      <c r="C61" s="153"/>
      <c r="D61" s="151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  <c r="AL61" s="153"/>
      <c r="AM61" s="153"/>
      <c r="AN61" s="153"/>
      <c r="AO61" s="151"/>
    </row>
    <row r="62" spans="1:41" ht="13.8" x14ac:dyDescent="0.25">
      <c r="A62" s="151"/>
      <c r="B62" s="151"/>
      <c r="C62" s="151"/>
      <c r="D62" s="151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1"/>
      <c r="W62" s="153"/>
      <c r="X62" s="151"/>
      <c r="Y62" s="153"/>
      <c r="Z62" s="153"/>
      <c r="AA62" s="153"/>
      <c r="AB62" s="153"/>
      <c r="AC62" s="153"/>
      <c r="AD62" s="151"/>
      <c r="AE62" s="153"/>
      <c r="AF62" s="153"/>
      <c r="AG62" s="153"/>
      <c r="AH62" s="153"/>
      <c r="AI62" s="153"/>
      <c r="AJ62" s="153"/>
      <c r="AK62" s="153"/>
      <c r="AL62" s="153"/>
      <c r="AM62" s="153"/>
      <c r="AN62" s="151"/>
      <c r="AO62" s="151"/>
    </row>
    <row r="63" spans="1:41" ht="13.8" x14ac:dyDescent="0.25">
      <c r="A63" s="151"/>
      <c r="B63" s="151"/>
      <c r="C63" s="153"/>
      <c r="D63" s="151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  <c r="AL63" s="153"/>
      <c r="AM63" s="153"/>
      <c r="AN63" s="153"/>
      <c r="AO63" s="151"/>
    </row>
    <row r="64" spans="1:41" ht="13.8" x14ac:dyDescent="0.25">
      <c r="A64" s="151"/>
      <c r="B64" s="151"/>
      <c r="C64" s="153"/>
      <c r="D64" s="151"/>
      <c r="E64" s="153"/>
      <c r="F64" s="153"/>
      <c r="G64" s="151"/>
      <c r="H64" s="151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1"/>
      <c r="W64" s="153"/>
      <c r="X64" s="151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3"/>
      <c r="AK64" s="153"/>
      <c r="AL64" s="153"/>
      <c r="AM64" s="153"/>
      <c r="AN64" s="151"/>
      <c r="AO64" s="151"/>
    </row>
  </sheetData>
  <autoFilter ref="A1:AO64" xr:uid="{00000000-0001-0000-0700-000000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52"/>
  <sheetViews>
    <sheetView workbookViewId="0"/>
  </sheetViews>
  <sheetFormatPr defaultColWidth="8.88671875" defaultRowHeight="13.2" x14ac:dyDescent="0.25"/>
  <cols>
    <col min="1" max="1" width="32.88671875" bestFit="1" customWidth="1"/>
    <col min="2" max="2" width="29.5546875" bestFit="1" customWidth="1"/>
    <col min="3" max="3" width="10.44140625" bestFit="1" customWidth="1"/>
    <col min="4" max="4" width="32.109375" bestFit="1" customWidth="1"/>
    <col min="5" max="5" width="33.44140625" bestFit="1" customWidth="1"/>
    <col min="6" max="6" width="17.77734375" bestFit="1" customWidth="1"/>
    <col min="7" max="7" width="17.88671875" bestFit="1" customWidth="1"/>
    <col min="8" max="8" width="40" bestFit="1" customWidth="1"/>
    <col min="9" max="9" width="43.6640625" bestFit="1" customWidth="1"/>
    <col min="10" max="10" width="27.44140625" bestFit="1" customWidth="1"/>
    <col min="11" max="11" width="36.88671875" bestFit="1" customWidth="1"/>
    <col min="12" max="12" width="18.44140625" bestFit="1" customWidth="1"/>
    <col min="13" max="13" width="14.44140625" bestFit="1" customWidth="1"/>
    <col min="14" max="14" width="45.5546875" bestFit="1" customWidth="1"/>
    <col min="15" max="15" width="20.88671875" bestFit="1" customWidth="1"/>
    <col min="16" max="16" width="22.77734375" bestFit="1" customWidth="1"/>
    <col min="17" max="17" width="50.77734375" bestFit="1" customWidth="1"/>
    <col min="18" max="18" width="39" bestFit="1" customWidth="1"/>
    <col min="19" max="19" width="42.77734375" bestFit="1" customWidth="1"/>
    <col min="20" max="20" width="24.5546875" bestFit="1" customWidth="1"/>
    <col min="21" max="21" width="39" bestFit="1" customWidth="1"/>
    <col min="22" max="22" width="29.88671875" bestFit="1" customWidth="1"/>
    <col min="23" max="23" width="49" bestFit="1" customWidth="1"/>
    <col min="24" max="24" width="41.6640625" bestFit="1" customWidth="1"/>
    <col min="25" max="25" width="18" bestFit="1" customWidth="1"/>
    <col min="26" max="26" width="27" bestFit="1" customWidth="1"/>
    <col min="27" max="27" width="23" bestFit="1" customWidth="1"/>
    <col min="28" max="28" width="22.33203125" bestFit="1" customWidth="1"/>
    <col min="29" max="29" width="25.77734375" bestFit="1" customWidth="1"/>
    <col min="30" max="30" width="25" bestFit="1" customWidth="1"/>
    <col min="31" max="31" width="15" bestFit="1" customWidth="1"/>
    <col min="32" max="32" width="29.77734375" bestFit="1" customWidth="1"/>
  </cols>
  <sheetData>
    <row r="1" spans="1:32" s="174" customFormat="1" ht="13.8" x14ac:dyDescent="0.25">
      <c r="A1" s="150" t="s">
        <v>109</v>
      </c>
      <c r="B1" s="150" t="s">
        <v>110</v>
      </c>
      <c r="C1" s="150" t="s">
        <v>111</v>
      </c>
      <c r="D1" s="150" t="s">
        <v>342</v>
      </c>
      <c r="E1" s="150" t="s">
        <v>343</v>
      </c>
      <c r="F1" s="150" t="s">
        <v>345</v>
      </c>
      <c r="G1" s="150" t="s">
        <v>346</v>
      </c>
      <c r="H1" s="150" t="s">
        <v>347</v>
      </c>
      <c r="I1" s="150" t="s">
        <v>489</v>
      </c>
      <c r="J1" s="150" t="s">
        <v>490</v>
      </c>
      <c r="K1" s="150" t="s">
        <v>491</v>
      </c>
      <c r="L1" s="150" t="s">
        <v>492</v>
      </c>
      <c r="M1" s="150" t="s">
        <v>493</v>
      </c>
      <c r="N1" s="150" t="s">
        <v>351</v>
      </c>
      <c r="O1" s="150" t="s">
        <v>352</v>
      </c>
      <c r="P1" s="150" t="s">
        <v>353</v>
      </c>
      <c r="Q1" s="150" t="s">
        <v>354</v>
      </c>
      <c r="R1" s="150" t="s">
        <v>494</v>
      </c>
      <c r="S1" s="150" t="s">
        <v>495</v>
      </c>
      <c r="T1" s="150" t="s">
        <v>496</v>
      </c>
      <c r="U1" s="150" t="s">
        <v>497</v>
      </c>
      <c r="V1" s="150" t="s">
        <v>498</v>
      </c>
      <c r="W1" s="150" t="s">
        <v>499</v>
      </c>
      <c r="X1" s="150" t="s">
        <v>500</v>
      </c>
      <c r="Y1" s="150" t="s">
        <v>501</v>
      </c>
      <c r="Z1" s="150" t="s">
        <v>502</v>
      </c>
      <c r="AA1" s="150" t="s">
        <v>503</v>
      </c>
      <c r="AB1" s="150" t="s">
        <v>504</v>
      </c>
      <c r="AC1" s="150" t="s">
        <v>505</v>
      </c>
      <c r="AD1" s="150" t="s">
        <v>506</v>
      </c>
      <c r="AE1" s="150" t="s">
        <v>507</v>
      </c>
      <c r="AF1" s="150" t="s">
        <v>341</v>
      </c>
    </row>
    <row r="2" spans="1:32" ht="13.8" x14ac:dyDescent="0.25">
      <c r="A2" s="164" t="s">
        <v>131</v>
      </c>
      <c r="B2" s="164" t="s">
        <v>132</v>
      </c>
      <c r="C2" s="152">
        <v>45838</v>
      </c>
      <c r="D2" s="167">
        <v>0</v>
      </c>
      <c r="E2" s="167">
        <v>0</v>
      </c>
      <c r="F2" s="167">
        <v>0</v>
      </c>
      <c r="G2" s="167">
        <v>0</v>
      </c>
      <c r="H2" s="167">
        <v>0</v>
      </c>
      <c r="I2" s="167">
        <v>0</v>
      </c>
      <c r="J2" s="167">
        <v>-497</v>
      </c>
      <c r="K2" s="167">
        <v>0</v>
      </c>
      <c r="L2" s="167">
        <v>0</v>
      </c>
      <c r="M2" s="167">
        <v>0</v>
      </c>
      <c r="N2" s="167">
        <v>0</v>
      </c>
      <c r="O2" s="167">
        <v>0</v>
      </c>
      <c r="P2" s="167">
        <v>-190516</v>
      </c>
      <c r="Q2" s="167">
        <v>0</v>
      </c>
      <c r="R2" s="167">
        <v>0</v>
      </c>
      <c r="S2" s="167">
        <v>0</v>
      </c>
      <c r="T2" s="167">
        <v>0</v>
      </c>
      <c r="U2" s="167">
        <v>0</v>
      </c>
      <c r="V2" s="167">
        <v>0</v>
      </c>
      <c r="W2" s="167">
        <v>0</v>
      </c>
      <c r="X2" s="167">
        <v>0</v>
      </c>
      <c r="Y2" s="167">
        <v>0</v>
      </c>
      <c r="Z2" s="167">
        <v>0</v>
      </c>
      <c r="AA2" s="167">
        <v>0</v>
      </c>
      <c r="AB2" s="167">
        <v>0</v>
      </c>
      <c r="AC2" s="167">
        <v>0</v>
      </c>
      <c r="AD2" s="167">
        <v>0</v>
      </c>
      <c r="AE2" s="167">
        <v>-191013</v>
      </c>
      <c r="AF2" s="167">
        <v>0</v>
      </c>
    </row>
    <row r="3" spans="1:32" ht="13.8" x14ac:dyDescent="0.25">
      <c r="A3" s="164" t="s">
        <v>133</v>
      </c>
      <c r="B3" s="164" t="s">
        <v>133</v>
      </c>
      <c r="C3" s="152">
        <v>45838</v>
      </c>
      <c r="D3" s="167">
        <v>0</v>
      </c>
      <c r="E3" s="167">
        <v>0</v>
      </c>
      <c r="F3" s="167">
        <v>0</v>
      </c>
      <c r="G3" s="167">
        <v>0</v>
      </c>
      <c r="H3" s="167">
        <v>0</v>
      </c>
      <c r="I3" s="167">
        <v>0</v>
      </c>
      <c r="J3" s="167">
        <v>0</v>
      </c>
      <c r="K3" s="167">
        <v>0</v>
      </c>
      <c r="L3" s="167">
        <v>0</v>
      </c>
      <c r="M3" s="167">
        <v>0</v>
      </c>
      <c r="N3" s="167">
        <v>0</v>
      </c>
      <c r="O3" s="167">
        <v>0</v>
      </c>
      <c r="P3" s="167">
        <v>0</v>
      </c>
      <c r="Q3" s="167">
        <v>0</v>
      </c>
      <c r="R3" s="167">
        <v>0</v>
      </c>
      <c r="S3" s="167">
        <v>0</v>
      </c>
      <c r="T3" s="167">
        <v>0</v>
      </c>
      <c r="U3" s="167">
        <v>0</v>
      </c>
      <c r="V3" s="167">
        <v>0</v>
      </c>
      <c r="W3" s="167">
        <v>0</v>
      </c>
      <c r="X3" s="167">
        <v>0</v>
      </c>
      <c r="Y3" s="167">
        <v>0</v>
      </c>
      <c r="Z3" s="167">
        <v>0</v>
      </c>
      <c r="AA3" s="167">
        <v>0</v>
      </c>
      <c r="AB3" s="167">
        <v>0</v>
      </c>
      <c r="AC3" s="167">
        <v>0</v>
      </c>
      <c r="AD3" s="167">
        <v>0</v>
      </c>
      <c r="AE3" s="167">
        <v>0</v>
      </c>
      <c r="AF3" s="169">
        <v>0</v>
      </c>
    </row>
    <row r="4" spans="1:32" ht="13.8" x14ac:dyDescent="0.25">
      <c r="A4" s="164" t="s">
        <v>134</v>
      </c>
      <c r="B4" s="164" t="s">
        <v>133</v>
      </c>
      <c r="C4" s="152">
        <v>45838</v>
      </c>
      <c r="D4" s="167">
        <v>0</v>
      </c>
      <c r="E4" s="167">
        <v>0</v>
      </c>
      <c r="F4" s="167">
        <v>0</v>
      </c>
      <c r="G4" s="167">
        <v>0</v>
      </c>
      <c r="H4" s="167">
        <v>0</v>
      </c>
      <c r="I4" s="167">
        <v>0</v>
      </c>
      <c r="J4" s="167">
        <v>0</v>
      </c>
      <c r="K4" s="167">
        <v>0</v>
      </c>
      <c r="L4" s="167">
        <v>0</v>
      </c>
      <c r="M4" s="167">
        <v>0</v>
      </c>
      <c r="N4" s="167">
        <v>0</v>
      </c>
      <c r="O4" s="167">
        <v>0</v>
      </c>
      <c r="P4" s="167">
        <v>0</v>
      </c>
      <c r="Q4" s="167">
        <v>0</v>
      </c>
      <c r="R4" s="167">
        <v>0</v>
      </c>
      <c r="S4" s="167">
        <v>0</v>
      </c>
      <c r="T4" s="167">
        <v>0</v>
      </c>
      <c r="U4" s="167">
        <v>0</v>
      </c>
      <c r="V4" s="167">
        <v>0</v>
      </c>
      <c r="W4" s="167">
        <v>0</v>
      </c>
      <c r="X4" s="167">
        <v>0</v>
      </c>
      <c r="Y4" s="167">
        <v>0</v>
      </c>
      <c r="Z4" s="167">
        <v>0</v>
      </c>
      <c r="AA4" s="167">
        <v>0</v>
      </c>
      <c r="AB4" s="167">
        <v>0</v>
      </c>
      <c r="AC4" s="167">
        <v>0</v>
      </c>
      <c r="AD4" s="167">
        <v>0</v>
      </c>
      <c r="AE4" s="167">
        <v>0</v>
      </c>
      <c r="AF4" s="169">
        <v>0</v>
      </c>
    </row>
    <row r="5" spans="1:32" ht="13.8" x14ac:dyDescent="0.25">
      <c r="A5" s="164" t="s">
        <v>135</v>
      </c>
      <c r="B5" s="164" t="s">
        <v>136</v>
      </c>
      <c r="C5" s="152">
        <v>45838</v>
      </c>
      <c r="D5" s="167">
        <v>0</v>
      </c>
      <c r="E5" s="167">
        <v>0</v>
      </c>
      <c r="F5" s="167">
        <v>-13141</v>
      </c>
      <c r="G5" s="167">
        <v>0</v>
      </c>
      <c r="H5" s="167">
        <v>-100</v>
      </c>
      <c r="I5" s="167">
        <v>0</v>
      </c>
      <c r="J5" s="167">
        <v>-92324</v>
      </c>
      <c r="K5" s="167">
        <v>0</v>
      </c>
      <c r="L5" s="167">
        <v>0</v>
      </c>
      <c r="M5" s="167">
        <v>0</v>
      </c>
      <c r="N5" s="167">
        <v>0</v>
      </c>
      <c r="O5" s="167">
        <v>0</v>
      </c>
      <c r="P5" s="167">
        <v>0</v>
      </c>
      <c r="Q5" s="167">
        <v>0</v>
      </c>
      <c r="R5" s="167">
        <v>-75626</v>
      </c>
      <c r="S5" s="167">
        <v>0</v>
      </c>
      <c r="T5" s="167">
        <v>0</v>
      </c>
      <c r="U5" s="167">
        <v>0</v>
      </c>
      <c r="V5" s="167">
        <v>0</v>
      </c>
      <c r="W5" s="167">
        <v>0</v>
      </c>
      <c r="X5" s="167">
        <v>-345</v>
      </c>
      <c r="Y5" s="167">
        <v>0</v>
      </c>
      <c r="Z5" s="167">
        <v>0</v>
      </c>
      <c r="AA5" s="167">
        <v>0</v>
      </c>
      <c r="AB5" s="167">
        <v>0</v>
      </c>
      <c r="AC5" s="167">
        <v>0</v>
      </c>
      <c r="AD5" s="167">
        <v>0</v>
      </c>
      <c r="AE5" s="167">
        <v>-181536</v>
      </c>
      <c r="AF5" s="169">
        <v>0</v>
      </c>
    </row>
    <row r="6" spans="1:32" ht="13.8" x14ac:dyDescent="0.25">
      <c r="A6" s="164" t="s">
        <v>137</v>
      </c>
      <c r="B6" s="164" t="s">
        <v>138</v>
      </c>
      <c r="C6" s="152">
        <v>45838</v>
      </c>
      <c r="D6" s="167">
        <v>0</v>
      </c>
      <c r="E6" s="167">
        <v>0</v>
      </c>
      <c r="F6" s="167">
        <v>0</v>
      </c>
      <c r="G6" s="167">
        <v>0</v>
      </c>
      <c r="H6" s="167">
        <v>0</v>
      </c>
      <c r="I6" s="167">
        <v>0</v>
      </c>
      <c r="J6" s="167">
        <v>0</v>
      </c>
      <c r="K6" s="167">
        <v>0</v>
      </c>
      <c r="L6" s="167">
        <v>0</v>
      </c>
      <c r="M6" s="167">
        <v>0</v>
      </c>
      <c r="N6" s="167">
        <v>0</v>
      </c>
      <c r="O6" s="167">
        <v>-1852</v>
      </c>
      <c r="P6" s="167">
        <v>-798439</v>
      </c>
      <c r="Q6" s="167">
        <v>-650</v>
      </c>
      <c r="R6" s="167">
        <v>0</v>
      </c>
      <c r="S6" s="167">
        <v>0</v>
      </c>
      <c r="T6" s="167">
        <v>0</v>
      </c>
      <c r="U6" s="167">
        <v>-9587</v>
      </c>
      <c r="V6" s="167">
        <v>0</v>
      </c>
      <c r="W6" s="167">
        <v>0</v>
      </c>
      <c r="X6" s="167">
        <v>0</v>
      </c>
      <c r="Y6" s="167">
        <v>0</v>
      </c>
      <c r="Z6" s="167">
        <v>0</v>
      </c>
      <c r="AA6" s="167">
        <v>0</v>
      </c>
      <c r="AB6" s="167">
        <v>0</v>
      </c>
      <c r="AC6" s="167">
        <v>0</v>
      </c>
      <c r="AD6" s="167">
        <v>0</v>
      </c>
      <c r="AE6" s="167">
        <v>-810528</v>
      </c>
      <c r="AF6" s="169">
        <v>0</v>
      </c>
    </row>
    <row r="7" spans="1:32" ht="13.8" x14ac:dyDescent="0.25">
      <c r="A7" s="164" t="s">
        <v>139</v>
      </c>
      <c r="B7" s="164" t="s">
        <v>138</v>
      </c>
      <c r="C7" s="152">
        <v>45838</v>
      </c>
      <c r="D7" s="167">
        <v>0</v>
      </c>
      <c r="E7" s="167">
        <v>0</v>
      </c>
      <c r="F7" s="167">
        <v>0</v>
      </c>
      <c r="G7" s="167">
        <v>0</v>
      </c>
      <c r="H7" s="167">
        <v>0</v>
      </c>
      <c r="I7" s="167">
        <v>0</v>
      </c>
      <c r="J7" s="167">
        <v>0</v>
      </c>
      <c r="K7" s="167">
        <v>0</v>
      </c>
      <c r="L7" s="167">
        <v>0</v>
      </c>
      <c r="M7" s="167">
        <v>0</v>
      </c>
      <c r="N7" s="167">
        <v>0</v>
      </c>
      <c r="O7" s="167">
        <v>-1852</v>
      </c>
      <c r="P7" s="167">
        <v>-798439</v>
      </c>
      <c r="Q7" s="167">
        <v>-650</v>
      </c>
      <c r="R7" s="167">
        <v>0</v>
      </c>
      <c r="S7" s="167">
        <v>0</v>
      </c>
      <c r="T7" s="167">
        <v>0</v>
      </c>
      <c r="U7" s="167">
        <v>-9587</v>
      </c>
      <c r="V7" s="167">
        <v>0</v>
      </c>
      <c r="W7" s="167">
        <v>0</v>
      </c>
      <c r="X7" s="167">
        <v>0</v>
      </c>
      <c r="Y7" s="167">
        <v>0</v>
      </c>
      <c r="Z7" s="167">
        <v>0</v>
      </c>
      <c r="AA7" s="167">
        <v>0</v>
      </c>
      <c r="AB7" s="167">
        <v>0</v>
      </c>
      <c r="AC7" s="167">
        <v>0</v>
      </c>
      <c r="AD7" s="167">
        <v>0</v>
      </c>
      <c r="AE7" s="167">
        <v>-810528</v>
      </c>
      <c r="AF7" s="169">
        <v>0</v>
      </c>
    </row>
    <row r="8" spans="1:32" ht="13.8" x14ac:dyDescent="0.25">
      <c r="A8" s="164" t="s">
        <v>140</v>
      </c>
      <c r="B8" s="164" t="s">
        <v>138</v>
      </c>
      <c r="C8" s="152">
        <v>45838</v>
      </c>
      <c r="D8" s="167">
        <v>0</v>
      </c>
      <c r="E8" s="167">
        <v>0</v>
      </c>
      <c r="F8" s="167">
        <v>0</v>
      </c>
      <c r="G8" s="167">
        <v>0</v>
      </c>
      <c r="H8" s="167">
        <v>0</v>
      </c>
      <c r="I8" s="167">
        <v>0</v>
      </c>
      <c r="J8" s="167">
        <v>0</v>
      </c>
      <c r="K8" s="167">
        <v>0</v>
      </c>
      <c r="L8" s="167">
        <v>0</v>
      </c>
      <c r="M8" s="167">
        <v>0</v>
      </c>
      <c r="N8" s="167">
        <v>0</v>
      </c>
      <c r="O8" s="167">
        <v>-1852</v>
      </c>
      <c r="P8" s="167">
        <v>-798439</v>
      </c>
      <c r="Q8" s="167">
        <v>-650</v>
      </c>
      <c r="R8" s="167">
        <v>0</v>
      </c>
      <c r="S8" s="167">
        <v>0</v>
      </c>
      <c r="T8" s="167">
        <v>0</v>
      </c>
      <c r="U8" s="167">
        <v>-9587</v>
      </c>
      <c r="V8" s="167">
        <v>0</v>
      </c>
      <c r="W8" s="167">
        <v>0</v>
      </c>
      <c r="X8" s="167">
        <v>0</v>
      </c>
      <c r="Y8" s="167">
        <v>0</v>
      </c>
      <c r="Z8" s="167">
        <v>0</v>
      </c>
      <c r="AA8" s="167">
        <v>0</v>
      </c>
      <c r="AB8" s="167">
        <v>0</v>
      </c>
      <c r="AC8" s="167">
        <v>0</v>
      </c>
      <c r="AD8" s="167">
        <v>0</v>
      </c>
      <c r="AE8" s="167">
        <v>-810528</v>
      </c>
      <c r="AF8" s="169">
        <v>0</v>
      </c>
    </row>
    <row r="9" spans="1:32" ht="13.8" x14ac:dyDescent="0.25">
      <c r="A9" s="164" t="s">
        <v>141</v>
      </c>
      <c r="B9" s="164" t="s">
        <v>138</v>
      </c>
      <c r="C9" s="152">
        <v>45838</v>
      </c>
      <c r="D9" s="167">
        <v>0</v>
      </c>
      <c r="E9" s="167">
        <v>0</v>
      </c>
      <c r="F9" s="167">
        <v>0</v>
      </c>
      <c r="G9" s="167">
        <v>0</v>
      </c>
      <c r="H9" s="167">
        <v>0</v>
      </c>
      <c r="I9" s="167">
        <v>0</v>
      </c>
      <c r="J9" s="167">
        <v>0</v>
      </c>
      <c r="K9" s="167">
        <v>0</v>
      </c>
      <c r="L9" s="167">
        <v>0</v>
      </c>
      <c r="M9" s="167">
        <v>0</v>
      </c>
      <c r="N9" s="167">
        <v>0</v>
      </c>
      <c r="O9" s="167">
        <v>-1852</v>
      </c>
      <c r="P9" s="167">
        <v>-798439</v>
      </c>
      <c r="Q9" s="167">
        <v>-650</v>
      </c>
      <c r="R9" s="167">
        <v>0</v>
      </c>
      <c r="S9" s="167">
        <v>0</v>
      </c>
      <c r="T9" s="167">
        <v>0</v>
      </c>
      <c r="U9" s="167">
        <v>-9587</v>
      </c>
      <c r="V9" s="167">
        <v>0</v>
      </c>
      <c r="W9" s="167">
        <v>0</v>
      </c>
      <c r="X9" s="167">
        <v>0</v>
      </c>
      <c r="Y9" s="167">
        <v>0</v>
      </c>
      <c r="Z9" s="167">
        <v>0</v>
      </c>
      <c r="AA9" s="167">
        <v>0</v>
      </c>
      <c r="AB9" s="167">
        <v>0</v>
      </c>
      <c r="AC9" s="167">
        <v>0</v>
      </c>
      <c r="AD9" s="167">
        <v>0</v>
      </c>
      <c r="AE9" s="167">
        <v>-810528</v>
      </c>
      <c r="AF9" s="169">
        <v>0</v>
      </c>
    </row>
    <row r="10" spans="1:32" ht="13.8" x14ac:dyDescent="0.25">
      <c r="A10" s="164" t="s">
        <v>142</v>
      </c>
      <c r="B10" s="164" t="s">
        <v>138</v>
      </c>
      <c r="C10" s="152">
        <v>45838</v>
      </c>
      <c r="D10" s="167">
        <v>0</v>
      </c>
      <c r="E10" s="167">
        <v>0</v>
      </c>
      <c r="F10" s="167">
        <v>0</v>
      </c>
      <c r="G10" s="167">
        <v>0</v>
      </c>
      <c r="H10" s="167">
        <v>0</v>
      </c>
      <c r="I10" s="167">
        <v>0</v>
      </c>
      <c r="J10" s="167">
        <v>0</v>
      </c>
      <c r="K10" s="167">
        <v>0</v>
      </c>
      <c r="L10" s="167">
        <v>0</v>
      </c>
      <c r="M10" s="167">
        <v>0</v>
      </c>
      <c r="N10" s="167">
        <v>0</v>
      </c>
      <c r="O10" s="167">
        <v>-1852</v>
      </c>
      <c r="P10" s="167">
        <v>-798439</v>
      </c>
      <c r="Q10" s="167">
        <v>-650</v>
      </c>
      <c r="R10" s="167">
        <v>0</v>
      </c>
      <c r="S10" s="167">
        <v>0</v>
      </c>
      <c r="T10" s="167">
        <v>0</v>
      </c>
      <c r="U10" s="167">
        <v>-9587</v>
      </c>
      <c r="V10" s="167">
        <v>0</v>
      </c>
      <c r="W10" s="167">
        <v>0</v>
      </c>
      <c r="X10" s="167">
        <v>0</v>
      </c>
      <c r="Y10" s="167">
        <v>0</v>
      </c>
      <c r="Z10" s="167">
        <v>0</v>
      </c>
      <c r="AA10" s="167">
        <v>0</v>
      </c>
      <c r="AB10" s="167">
        <v>0</v>
      </c>
      <c r="AC10" s="167">
        <v>0</v>
      </c>
      <c r="AD10" s="167">
        <v>0</v>
      </c>
      <c r="AE10" s="167">
        <v>-810528</v>
      </c>
      <c r="AF10" s="169">
        <v>0</v>
      </c>
    </row>
    <row r="11" spans="1:32" ht="13.8" x14ac:dyDescent="0.25">
      <c r="A11" s="164" t="s">
        <v>143</v>
      </c>
      <c r="B11" s="164" t="s">
        <v>138</v>
      </c>
      <c r="C11" s="152">
        <v>45838</v>
      </c>
      <c r="D11" s="167">
        <v>0</v>
      </c>
      <c r="E11" s="167">
        <v>0</v>
      </c>
      <c r="F11" s="167">
        <v>0</v>
      </c>
      <c r="G11" s="167">
        <v>0</v>
      </c>
      <c r="H11" s="167">
        <v>0</v>
      </c>
      <c r="I11" s="167">
        <v>0</v>
      </c>
      <c r="J11" s="167">
        <v>0</v>
      </c>
      <c r="K11" s="167">
        <v>0</v>
      </c>
      <c r="L11" s="167">
        <v>0</v>
      </c>
      <c r="M11" s="167">
        <v>0</v>
      </c>
      <c r="N11" s="167">
        <v>0</v>
      </c>
      <c r="O11" s="167">
        <v>-1852</v>
      </c>
      <c r="P11" s="167">
        <v>-798439</v>
      </c>
      <c r="Q11" s="167">
        <v>-650</v>
      </c>
      <c r="R11" s="167">
        <v>0</v>
      </c>
      <c r="S11" s="167">
        <v>0</v>
      </c>
      <c r="T11" s="167">
        <v>0</v>
      </c>
      <c r="U11" s="167">
        <v>-9587</v>
      </c>
      <c r="V11" s="167">
        <v>0</v>
      </c>
      <c r="W11" s="167">
        <v>0</v>
      </c>
      <c r="X11" s="167">
        <v>0</v>
      </c>
      <c r="Y11" s="167">
        <v>0</v>
      </c>
      <c r="Z11" s="167">
        <v>0</v>
      </c>
      <c r="AA11" s="167">
        <v>0</v>
      </c>
      <c r="AB11" s="167">
        <v>0</v>
      </c>
      <c r="AC11" s="167">
        <v>0</v>
      </c>
      <c r="AD11" s="167">
        <v>0</v>
      </c>
      <c r="AE11" s="167">
        <v>-810528</v>
      </c>
      <c r="AF11" s="169">
        <v>0</v>
      </c>
    </row>
    <row r="12" spans="1:32" ht="13.8" x14ac:dyDescent="0.25">
      <c r="A12" s="164" t="s">
        <v>144</v>
      </c>
      <c r="B12" s="164" t="s">
        <v>138</v>
      </c>
      <c r="C12" s="152">
        <v>45838</v>
      </c>
      <c r="D12" s="167">
        <v>0</v>
      </c>
      <c r="E12" s="167">
        <v>0</v>
      </c>
      <c r="F12" s="167">
        <v>0</v>
      </c>
      <c r="G12" s="167">
        <v>0</v>
      </c>
      <c r="H12" s="167">
        <v>0</v>
      </c>
      <c r="I12" s="167">
        <v>0</v>
      </c>
      <c r="J12" s="167">
        <v>0</v>
      </c>
      <c r="K12" s="167">
        <v>0</v>
      </c>
      <c r="L12" s="167">
        <v>0</v>
      </c>
      <c r="M12" s="167">
        <v>0</v>
      </c>
      <c r="N12" s="167">
        <v>0</v>
      </c>
      <c r="O12" s="167">
        <v>-1852</v>
      </c>
      <c r="P12" s="167">
        <v>-798439</v>
      </c>
      <c r="Q12" s="167">
        <v>-650</v>
      </c>
      <c r="R12" s="167">
        <v>0</v>
      </c>
      <c r="S12" s="167">
        <v>0</v>
      </c>
      <c r="T12" s="167">
        <v>0</v>
      </c>
      <c r="U12" s="167">
        <v>-9587</v>
      </c>
      <c r="V12" s="167">
        <v>0</v>
      </c>
      <c r="W12" s="167">
        <v>0</v>
      </c>
      <c r="X12" s="167">
        <v>0</v>
      </c>
      <c r="Y12" s="167">
        <v>0</v>
      </c>
      <c r="Z12" s="167">
        <v>0</v>
      </c>
      <c r="AA12" s="167">
        <v>0</v>
      </c>
      <c r="AB12" s="167">
        <v>0</v>
      </c>
      <c r="AC12" s="167">
        <v>0</v>
      </c>
      <c r="AD12" s="167">
        <v>0</v>
      </c>
      <c r="AE12" s="167">
        <v>-810528</v>
      </c>
      <c r="AF12" s="169">
        <v>0</v>
      </c>
    </row>
    <row r="13" spans="1:32" ht="13.8" x14ac:dyDescent="0.25">
      <c r="A13" s="164" t="s">
        <v>145</v>
      </c>
      <c r="B13" s="164" t="s">
        <v>138</v>
      </c>
      <c r="C13" s="152">
        <v>45838</v>
      </c>
      <c r="D13" s="167">
        <v>0</v>
      </c>
      <c r="E13" s="167">
        <v>0</v>
      </c>
      <c r="F13" s="167">
        <v>0</v>
      </c>
      <c r="G13" s="167">
        <v>0</v>
      </c>
      <c r="H13" s="167">
        <v>0</v>
      </c>
      <c r="I13" s="167">
        <v>0</v>
      </c>
      <c r="J13" s="167">
        <v>0</v>
      </c>
      <c r="K13" s="167">
        <v>0</v>
      </c>
      <c r="L13" s="167">
        <v>0</v>
      </c>
      <c r="M13" s="167">
        <v>0</v>
      </c>
      <c r="N13" s="167">
        <v>0</v>
      </c>
      <c r="O13" s="167">
        <v>-1852</v>
      </c>
      <c r="P13" s="167">
        <v>-798439</v>
      </c>
      <c r="Q13" s="167">
        <v>-650</v>
      </c>
      <c r="R13" s="167">
        <v>0</v>
      </c>
      <c r="S13" s="167">
        <v>0</v>
      </c>
      <c r="T13" s="167">
        <v>0</v>
      </c>
      <c r="U13" s="167">
        <v>-9587</v>
      </c>
      <c r="V13" s="167">
        <v>0</v>
      </c>
      <c r="W13" s="167">
        <v>0</v>
      </c>
      <c r="X13" s="167">
        <v>0</v>
      </c>
      <c r="Y13" s="167">
        <v>0</v>
      </c>
      <c r="Z13" s="167">
        <v>0</v>
      </c>
      <c r="AA13" s="167">
        <v>0</v>
      </c>
      <c r="AB13" s="167">
        <v>0</v>
      </c>
      <c r="AC13" s="167">
        <v>0</v>
      </c>
      <c r="AD13" s="167">
        <v>0</v>
      </c>
      <c r="AE13" s="167">
        <v>-810528</v>
      </c>
      <c r="AF13" s="169">
        <v>0</v>
      </c>
    </row>
    <row r="14" spans="1:32" ht="13.8" x14ac:dyDescent="0.25">
      <c r="A14" s="164" t="s">
        <v>146</v>
      </c>
      <c r="B14" s="164" t="s">
        <v>147</v>
      </c>
      <c r="C14" s="152">
        <v>45838</v>
      </c>
      <c r="D14" s="167">
        <v>0</v>
      </c>
      <c r="E14" s="167">
        <v>0</v>
      </c>
      <c r="F14" s="167">
        <v>0</v>
      </c>
      <c r="G14" s="167">
        <v>0</v>
      </c>
      <c r="H14" s="167">
        <v>0</v>
      </c>
      <c r="I14" s="167">
        <v>-571</v>
      </c>
      <c r="J14" s="167">
        <v>0</v>
      </c>
      <c r="K14" s="167">
        <v>0</v>
      </c>
      <c r="L14" s="167">
        <v>0</v>
      </c>
      <c r="M14" s="167">
        <v>0</v>
      </c>
      <c r="N14" s="167">
        <v>0</v>
      </c>
      <c r="O14" s="167">
        <v>-68</v>
      </c>
      <c r="P14" s="167">
        <v>-284169</v>
      </c>
      <c r="Q14" s="167">
        <v>0</v>
      </c>
      <c r="R14" s="167">
        <v>0</v>
      </c>
      <c r="S14" s="167">
        <v>0</v>
      </c>
      <c r="T14" s="167">
        <v>0</v>
      </c>
      <c r="U14" s="167">
        <v>0</v>
      </c>
      <c r="V14" s="167">
        <v>-16611</v>
      </c>
      <c r="W14" s="167">
        <v>0</v>
      </c>
      <c r="X14" s="167">
        <v>0</v>
      </c>
      <c r="Y14" s="167">
        <v>0</v>
      </c>
      <c r="Z14" s="167">
        <v>-1238</v>
      </c>
      <c r="AA14" s="167">
        <v>-3346</v>
      </c>
      <c r="AB14" s="167">
        <v>-1289</v>
      </c>
      <c r="AC14" s="167">
        <v>0</v>
      </c>
      <c r="AD14" s="167">
        <v>0</v>
      </c>
      <c r="AE14" s="167">
        <v>-307292</v>
      </c>
      <c r="AF14" s="169">
        <v>0</v>
      </c>
    </row>
    <row r="15" spans="1:32" ht="13.8" x14ac:dyDescent="0.25">
      <c r="A15" s="164" t="s">
        <v>107</v>
      </c>
      <c r="B15" s="164" t="s">
        <v>150</v>
      </c>
      <c r="C15" s="152">
        <v>45838</v>
      </c>
      <c r="D15" s="167">
        <v>0</v>
      </c>
      <c r="E15" s="167">
        <v>0</v>
      </c>
      <c r="F15" s="167">
        <v>-16625</v>
      </c>
      <c r="G15" s="167">
        <v>0</v>
      </c>
      <c r="H15" s="167">
        <v>0</v>
      </c>
      <c r="I15" s="167">
        <v>0</v>
      </c>
      <c r="J15" s="167">
        <v>0</v>
      </c>
      <c r="K15" s="167">
        <v>-11731</v>
      </c>
      <c r="L15" s="167">
        <v>0</v>
      </c>
      <c r="M15" s="167">
        <v>0</v>
      </c>
      <c r="N15" s="167">
        <v>0</v>
      </c>
      <c r="O15" s="167">
        <v>0</v>
      </c>
      <c r="P15" s="167">
        <v>-177983</v>
      </c>
      <c r="Q15" s="167">
        <v>-2</v>
      </c>
      <c r="R15" s="167">
        <v>0</v>
      </c>
      <c r="S15" s="167">
        <v>0</v>
      </c>
      <c r="T15" s="167">
        <v>0</v>
      </c>
      <c r="U15" s="167">
        <v>-42761</v>
      </c>
      <c r="V15" s="167">
        <v>0</v>
      </c>
      <c r="W15" s="167">
        <v>0</v>
      </c>
      <c r="X15" s="167">
        <v>0</v>
      </c>
      <c r="Y15" s="167">
        <v>0</v>
      </c>
      <c r="Z15" s="167">
        <v>0</v>
      </c>
      <c r="AA15" s="167">
        <v>0</v>
      </c>
      <c r="AB15" s="167">
        <v>0</v>
      </c>
      <c r="AC15" s="167">
        <v>0</v>
      </c>
      <c r="AD15" s="167">
        <v>0</v>
      </c>
      <c r="AE15" s="167">
        <v>-249102</v>
      </c>
      <c r="AF15" s="169">
        <v>0</v>
      </c>
    </row>
    <row r="16" spans="1:32" ht="13.8" x14ac:dyDescent="0.25">
      <c r="A16" s="164" t="s">
        <v>148</v>
      </c>
      <c r="B16" s="164" t="s">
        <v>149</v>
      </c>
      <c r="C16" s="152">
        <v>45519</v>
      </c>
      <c r="D16" s="167">
        <v>0</v>
      </c>
      <c r="E16" s="167">
        <v>0</v>
      </c>
      <c r="F16" s="167">
        <v>0</v>
      </c>
      <c r="G16" s="167">
        <v>0</v>
      </c>
      <c r="H16" s="167">
        <v>0</v>
      </c>
      <c r="I16" s="167">
        <v>-11312</v>
      </c>
      <c r="J16" s="167">
        <v>0</v>
      </c>
      <c r="K16" s="167">
        <v>0</v>
      </c>
      <c r="L16" s="167">
        <v>0</v>
      </c>
      <c r="M16" s="167">
        <v>0</v>
      </c>
      <c r="N16" s="167">
        <v>0</v>
      </c>
      <c r="O16" s="167">
        <v>0</v>
      </c>
      <c r="P16" s="167">
        <v>-33174</v>
      </c>
      <c r="Q16" s="167">
        <v>0</v>
      </c>
      <c r="R16" s="167">
        <v>0</v>
      </c>
      <c r="S16" s="167">
        <v>-1410</v>
      </c>
      <c r="T16" s="167">
        <v>0</v>
      </c>
      <c r="U16" s="167">
        <v>0</v>
      </c>
      <c r="V16" s="167">
        <v>0</v>
      </c>
      <c r="W16" s="167">
        <v>0</v>
      </c>
      <c r="X16" s="167">
        <v>0</v>
      </c>
      <c r="Y16" s="167">
        <v>0</v>
      </c>
      <c r="Z16" s="167">
        <v>0</v>
      </c>
      <c r="AA16" s="167">
        <v>0</v>
      </c>
      <c r="AB16" s="167">
        <v>0</v>
      </c>
      <c r="AC16" s="167">
        <v>0</v>
      </c>
      <c r="AD16" s="167">
        <v>-45896</v>
      </c>
      <c r="AE16" s="167">
        <v>0</v>
      </c>
      <c r="AF16" s="169">
        <v>0</v>
      </c>
    </row>
    <row r="17" spans="1:32" ht="13.8" x14ac:dyDescent="0.25">
      <c r="A17" s="164" t="s">
        <v>151</v>
      </c>
      <c r="B17" s="164" t="s">
        <v>152</v>
      </c>
      <c r="C17" s="152">
        <v>45838</v>
      </c>
      <c r="D17" s="167">
        <v>0</v>
      </c>
      <c r="E17" s="167">
        <v>0</v>
      </c>
      <c r="F17" s="167">
        <v>0</v>
      </c>
      <c r="G17" s="167">
        <v>0</v>
      </c>
      <c r="H17" s="167">
        <v>0</v>
      </c>
      <c r="I17" s="167">
        <v>0</v>
      </c>
      <c r="J17" s="167">
        <v>0</v>
      </c>
      <c r="K17" s="167">
        <v>0</v>
      </c>
      <c r="L17" s="167">
        <v>0</v>
      </c>
      <c r="M17" s="167">
        <v>0</v>
      </c>
      <c r="N17" s="167">
        <v>0</v>
      </c>
      <c r="O17" s="167">
        <v>0</v>
      </c>
      <c r="P17" s="167">
        <v>-400053</v>
      </c>
      <c r="Q17" s="167">
        <v>-1554</v>
      </c>
      <c r="R17" s="167">
        <v>0</v>
      </c>
      <c r="S17" s="167">
        <v>0</v>
      </c>
      <c r="T17" s="167">
        <v>0</v>
      </c>
      <c r="U17" s="167">
        <v>0</v>
      </c>
      <c r="V17" s="167">
        <v>0</v>
      </c>
      <c r="W17" s="167">
        <v>0</v>
      </c>
      <c r="X17" s="167">
        <v>0</v>
      </c>
      <c r="Y17" s="167">
        <v>0</v>
      </c>
      <c r="Z17" s="167">
        <v>0</v>
      </c>
      <c r="AA17" s="167">
        <v>0</v>
      </c>
      <c r="AB17" s="167">
        <v>0</v>
      </c>
      <c r="AC17" s="167">
        <v>0</v>
      </c>
      <c r="AD17" s="167">
        <v>0</v>
      </c>
      <c r="AE17" s="167">
        <v>-401607</v>
      </c>
      <c r="AF17" s="169">
        <v>0</v>
      </c>
    </row>
    <row r="18" spans="1:32" ht="13.8" x14ac:dyDescent="0.25">
      <c r="A18" s="164" t="s">
        <v>153</v>
      </c>
      <c r="B18" s="164" t="s">
        <v>152</v>
      </c>
      <c r="C18" s="152">
        <v>45838</v>
      </c>
      <c r="D18" s="167">
        <v>0</v>
      </c>
      <c r="E18" s="167">
        <v>0</v>
      </c>
      <c r="F18" s="167">
        <v>0</v>
      </c>
      <c r="G18" s="167">
        <v>0</v>
      </c>
      <c r="H18" s="167">
        <v>0</v>
      </c>
      <c r="I18" s="167">
        <v>0</v>
      </c>
      <c r="J18" s="167">
        <v>0</v>
      </c>
      <c r="K18" s="167">
        <v>0</v>
      </c>
      <c r="L18" s="167">
        <v>0</v>
      </c>
      <c r="M18" s="167">
        <v>0</v>
      </c>
      <c r="N18" s="167">
        <v>0</v>
      </c>
      <c r="O18" s="167">
        <v>0</v>
      </c>
      <c r="P18" s="167">
        <v>-305808</v>
      </c>
      <c r="Q18" s="167">
        <v>-14350</v>
      </c>
      <c r="R18" s="167">
        <v>0</v>
      </c>
      <c r="S18" s="167">
        <v>0</v>
      </c>
      <c r="T18" s="167">
        <v>0</v>
      </c>
      <c r="U18" s="167">
        <v>0</v>
      </c>
      <c r="V18" s="167">
        <v>0</v>
      </c>
      <c r="W18" s="167">
        <v>0</v>
      </c>
      <c r="X18" s="167">
        <v>0</v>
      </c>
      <c r="Y18" s="167">
        <v>0</v>
      </c>
      <c r="Z18" s="167">
        <v>0</v>
      </c>
      <c r="AA18" s="167">
        <v>0</v>
      </c>
      <c r="AB18" s="167">
        <v>0</v>
      </c>
      <c r="AC18" s="167">
        <v>0</v>
      </c>
      <c r="AD18" s="167">
        <v>0</v>
      </c>
      <c r="AE18" s="167">
        <v>-320158</v>
      </c>
      <c r="AF18" s="169">
        <v>0</v>
      </c>
    </row>
    <row r="19" spans="1:32" ht="13.8" x14ac:dyDescent="0.25">
      <c r="A19" s="164" t="s">
        <v>154</v>
      </c>
      <c r="B19" s="164" t="s">
        <v>152</v>
      </c>
      <c r="C19" s="152">
        <v>45838</v>
      </c>
      <c r="D19" s="167">
        <v>0</v>
      </c>
      <c r="E19" s="167">
        <v>0</v>
      </c>
      <c r="F19" s="167">
        <v>0</v>
      </c>
      <c r="G19" s="167">
        <v>0</v>
      </c>
      <c r="H19" s="167">
        <v>0</v>
      </c>
      <c r="I19" s="167">
        <v>0</v>
      </c>
      <c r="J19" s="167">
        <v>0</v>
      </c>
      <c r="K19" s="167">
        <v>0</v>
      </c>
      <c r="L19" s="167">
        <v>0</v>
      </c>
      <c r="M19" s="167">
        <v>0</v>
      </c>
      <c r="N19" s="167">
        <v>0</v>
      </c>
      <c r="O19" s="167">
        <v>0</v>
      </c>
      <c r="P19" s="167">
        <v>-123064</v>
      </c>
      <c r="Q19" s="167">
        <v>-2639</v>
      </c>
      <c r="R19" s="167">
        <v>0</v>
      </c>
      <c r="S19" s="167">
        <v>0</v>
      </c>
      <c r="T19" s="167">
        <v>0</v>
      </c>
      <c r="U19" s="167">
        <v>0</v>
      </c>
      <c r="V19" s="167">
        <v>0</v>
      </c>
      <c r="W19" s="167">
        <v>0</v>
      </c>
      <c r="X19" s="167">
        <v>0</v>
      </c>
      <c r="Y19" s="167">
        <v>0</v>
      </c>
      <c r="Z19" s="167">
        <v>0</v>
      </c>
      <c r="AA19" s="167">
        <v>0</v>
      </c>
      <c r="AB19" s="167">
        <v>0</v>
      </c>
      <c r="AC19" s="167">
        <v>0</v>
      </c>
      <c r="AD19" s="167">
        <v>0</v>
      </c>
      <c r="AE19" s="167">
        <v>-125703</v>
      </c>
      <c r="AF19" s="169">
        <v>0</v>
      </c>
    </row>
    <row r="20" spans="1:32" ht="13.8" x14ac:dyDescent="0.25">
      <c r="A20" s="164" t="s">
        <v>155</v>
      </c>
      <c r="B20" s="164" t="s">
        <v>156</v>
      </c>
      <c r="C20" s="152">
        <v>45838</v>
      </c>
      <c r="D20" s="167">
        <v>0</v>
      </c>
      <c r="E20" s="167">
        <v>0</v>
      </c>
      <c r="F20" s="167">
        <v>0</v>
      </c>
      <c r="G20" s="167">
        <v>0</v>
      </c>
      <c r="H20" s="167">
        <v>0</v>
      </c>
      <c r="I20" s="167">
        <v>0</v>
      </c>
      <c r="J20" s="167">
        <v>0</v>
      </c>
      <c r="K20" s="167">
        <v>0</v>
      </c>
      <c r="L20" s="167">
        <v>0</v>
      </c>
      <c r="M20" s="167">
        <v>0</v>
      </c>
      <c r="N20" s="167">
        <v>0</v>
      </c>
      <c r="O20" s="167">
        <v>0</v>
      </c>
      <c r="P20" s="167">
        <v>0</v>
      </c>
      <c r="Q20" s="167">
        <v>0</v>
      </c>
      <c r="R20" s="167">
        <v>0</v>
      </c>
      <c r="S20" s="167">
        <v>0</v>
      </c>
      <c r="T20" s="167">
        <v>265475</v>
      </c>
      <c r="U20" s="167">
        <v>0</v>
      </c>
      <c r="V20" s="167">
        <v>0</v>
      </c>
      <c r="W20" s="167">
        <v>0</v>
      </c>
      <c r="X20" s="167">
        <v>0</v>
      </c>
      <c r="Y20" s="167">
        <v>0</v>
      </c>
      <c r="Z20" s="167">
        <v>0</v>
      </c>
      <c r="AA20" s="167">
        <v>0</v>
      </c>
      <c r="AB20" s="167">
        <v>0</v>
      </c>
      <c r="AC20" s="167">
        <v>0</v>
      </c>
      <c r="AD20" s="167">
        <v>0</v>
      </c>
      <c r="AE20" s="167">
        <v>265475</v>
      </c>
      <c r="AF20" s="169">
        <v>0</v>
      </c>
    </row>
    <row r="21" spans="1:32" ht="13.8" x14ac:dyDescent="0.25">
      <c r="A21" s="164" t="s">
        <v>157</v>
      </c>
      <c r="B21" s="164" t="s">
        <v>158</v>
      </c>
      <c r="C21" s="152">
        <v>45838</v>
      </c>
      <c r="D21" s="167">
        <v>0</v>
      </c>
      <c r="E21" s="167">
        <v>0</v>
      </c>
      <c r="F21" s="167">
        <v>0</v>
      </c>
      <c r="G21" s="167">
        <v>0</v>
      </c>
      <c r="H21" s="167">
        <v>0</v>
      </c>
      <c r="I21" s="167">
        <v>0</v>
      </c>
      <c r="J21" s="167">
        <v>0</v>
      </c>
      <c r="K21" s="167">
        <v>0</v>
      </c>
      <c r="L21" s="167">
        <v>0</v>
      </c>
      <c r="M21" s="167">
        <v>0</v>
      </c>
      <c r="N21" s="167">
        <v>0</v>
      </c>
      <c r="O21" s="167">
        <v>0</v>
      </c>
      <c r="P21" s="167">
        <v>-58921</v>
      </c>
      <c r="Q21" s="167">
        <v>0</v>
      </c>
      <c r="R21" s="167">
        <v>0</v>
      </c>
      <c r="S21" s="167">
        <v>0</v>
      </c>
      <c r="T21" s="167">
        <v>0</v>
      </c>
      <c r="U21" s="167">
        <v>0</v>
      </c>
      <c r="V21" s="167">
        <v>0</v>
      </c>
      <c r="W21" s="167">
        <v>0</v>
      </c>
      <c r="X21" s="167">
        <v>0</v>
      </c>
      <c r="Y21" s="167">
        <v>0</v>
      </c>
      <c r="Z21" s="167">
        <v>0</v>
      </c>
      <c r="AA21" s="167">
        <v>0</v>
      </c>
      <c r="AB21" s="167">
        <v>0</v>
      </c>
      <c r="AC21" s="167">
        <v>0</v>
      </c>
      <c r="AD21" s="167">
        <v>0</v>
      </c>
      <c r="AE21" s="167">
        <v>-58921</v>
      </c>
      <c r="AF21" s="169">
        <v>0</v>
      </c>
    </row>
    <row r="22" spans="1:32" ht="13.8" x14ac:dyDescent="0.25">
      <c r="A22" s="164" t="s">
        <v>159</v>
      </c>
      <c r="B22" s="164" t="s">
        <v>158</v>
      </c>
      <c r="C22" s="152">
        <v>45838</v>
      </c>
      <c r="D22" s="167">
        <v>0</v>
      </c>
      <c r="E22" s="167">
        <v>0</v>
      </c>
      <c r="F22" s="167">
        <v>0</v>
      </c>
      <c r="G22" s="167">
        <v>0</v>
      </c>
      <c r="H22" s="167">
        <v>0</v>
      </c>
      <c r="I22" s="167">
        <v>0</v>
      </c>
      <c r="J22" s="167">
        <v>0</v>
      </c>
      <c r="K22" s="167">
        <v>0</v>
      </c>
      <c r="L22" s="167">
        <v>0</v>
      </c>
      <c r="M22" s="167">
        <v>0</v>
      </c>
      <c r="N22" s="167">
        <v>0</v>
      </c>
      <c r="O22" s="167">
        <v>0</v>
      </c>
      <c r="P22" s="167">
        <v>-44527</v>
      </c>
      <c r="Q22" s="167">
        <v>0</v>
      </c>
      <c r="R22" s="167">
        <v>0</v>
      </c>
      <c r="S22" s="167">
        <v>0</v>
      </c>
      <c r="T22" s="167">
        <v>0</v>
      </c>
      <c r="U22" s="167">
        <v>0</v>
      </c>
      <c r="V22" s="167">
        <v>0</v>
      </c>
      <c r="W22" s="167">
        <v>0</v>
      </c>
      <c r="X22" s="167">
        <v>0</v>
      </c>
      <c r="Y22" s="167">
        <v>0</v>
      </c>
      <c r="Z22" s="167">
        <v>0</v>
      </c>
      <c r="AA22" s="167">
        <v>0</v>
      </c>
      <c r="AB22" s="167">
        <v>0</v>
      </c>
      <c r="AC22" s="167">
        <v>0</v>
      </c>
      <c r="AD22" s="167">
        <v>0</v>
      </c>
      <c r="AE22" s="167">
        <v>-44527</v>
      </c>
      <c r="AF22" s="169">
        <v>0</v>
      </c>
    </row>
    <row r="23" spans="1:32" ht="13.8" x14ac:dyDescent="0.25">
      <c r="A23" s="164" t="s">
        <v>160</v>
      </c>
      <c r="B23" s="164" t="s">
        <v>161</v>
      </c>
      <c r="C23" s="152">
        <v>45838</v>
      </c>
      <c r="D23" s="167">
        <v>0</v>
      </c>
      <c r="E23" s="167">
        <v>0</v>
      </c>
      <c r="F23" s="167">
        <v>0</v>
      </c>
      <c r="G23" s="167">
        <v>0</v>
      </c>
      <c r="H23" s="167">
        <v>0</v>
      </c>
      <c r="I23" s="167">
        <v>0</v>
      </c>
      <c r="J23" s="167">
        <v>0</v>
      </c>
      <c r="K23" s="167">
        <v>0</v>
      </c>
      <c r="L23" s="167">
        <v>0</v>
      </c>
      <c r="M23" s="167">
        <v>0</v>
      </c>
      <c r="N23" s="167">
        <v>0</v>
      </c>
      <c r="O23" s="167">
        <v>0</v>
      </c>
      <c r="P23" s="167">
        <v>0</v>
      </c>
      <c r="Q23" s="167">
        <v>0</v>
      </c>
      <c r="R23" s="167">
        <v>0</v>
      </c>
      <c r="S23" s="167">
        <v>0</v>
      </c>
      <c r="T23" s="167">
        <v>0</v>
      </c>
      <c r="U23" s="167">
        <v>0</v>
      </c>
      <c r="V23" s="167">
        <v>0</v>
      </c>
      <c r="W23" s="167">
        <v>0</v>
      </c>
      <c r="X23" s="167">
        <v>0</v>
      </c>
      <c r="Y23" s="167">
        <v>0</v>
      </c>
      <c r="Z23" s="167">
        <v>0</v>
      </c>
      <c r="AA23" s="167">
        <v>0</v>
      </c>
      <c r="AB23" s="167">
        <v>0</v>
      </c>
      <c r="AC23" s="167">
        <v>0</v>
      </c>
      <c r="AD23" s="167">
        <v>0</v>
      </c>
      <c r="AE23" s="167">
        <v>0</v>
      </c>
      <c r="AF23" s="169">
        <v>0</v>
      </c>
    </row>
    <row r="24" spans="1:32" ht="13.8" x14ac:dyDescent="0.25">
      <c r="A24" s="164" t="s">
        <v>162</v>
      </c>
      <c r="B24" s="164" t="s">
        <v>161</v>
      </c>
      <c r="C24" s="152">
        <v>45838</v>
      </c>
      <c r="D24" s="167">
        <v>0</v>
      </c>
      <c r="E24" s="167">
        <v>0</v>
      </c>
      <c r="F24" s="167">
        <v>0</v>
      </c>
      <c r="G24" s="167">
        <v>0</v>
      </c>
      <c r="H24" s="167">
        <v>0</v>
      </c>
      <c r="I24" s="167">
        <v>0</v>
      </c>
      <c r="J24" s="167">
        <v>0</v>
      </c>
      <c r="K24" s="167">
        <v>0</v>
      </c>
      <c r="L24" s="167">
        <v>0</v>
      </c>
      <c r="M24" s="167">
        <v>0</v>
      </c>
      <c r="N24" s="167">
        <v>0</v>
      </c>
      <c r="O24" s="167">
        <v>0</v>
      </c>
      <c r="P24" s="167">
        <v>0</v>
      </c>
      <c r="Q24" s="167">
        <v>0</v>
      </c>
      <c r="R24" s="167">
        <v>0</v>
      </c>
      <c r="S24" s="167">
        <v>0</v>
      </c>
      <c r="T24" s="167">
        <v>0</v>
      </c>
      <c r="U24" s="167">
        <v>0</v>
      </c>
      <c r="V24" s="167">
        <v>0</v>
      </c>
      <c r="W24" s="167">
        <v>0</v>
      </c>
      <c r="X24" s="167">
        <v>0</v>
      </c>
      <c r="Y24" s="167">
        <v>0</v>
      </c>
      <c r="Z24" s="167">
        <v>0</v>
      </c>
      <c r="AA24" s="167">
        <v>0</v>
      </c>
      <c r="AB24" s="167">
        <v>0</v>
      </c>
      <c r="AC24" s="167">
        <v>0</v>
      </c>
      <c r="AD24" s="167">
        <v>0</v>
      </c>
      <c r="AE24" s="167">
        <v>0</v>
      </c>
      <c r="AF24" s="169">
        <v>0</v>
      </c>
    </row>
    <row r="25" spans="1:32" ht="13.8" x14ac:dyDescent="0.25">
      <c r="A25" s="164" t="s">
        <v>163</v>
      </c>
      <c r="B25" s="164" t="s">
        <v>161</v>
      </c>
      <c r="C25" s="152">
        <v>45838</v>
      </c>
      <c r="D25" s="167">
        <v>0</v>
      </c>
      <c r="E25" s="167">
        <v>0</v>
      </c>
      <c r="F25" s="167">
        <v>0</v>
      </c>
      <c r="G25" s="167">
        <v>0</v>
      </c>
      <c r="H25" s="167">
        <v>0</v>
      </c>
      <c r="I25" s="167">
        <v>0</v>
      </c>
      <c r="J25" s="167">
        <v>0</v>
      </c>
      <c r="K25" s="167">
        <v>0</v>
      </c>
      <c r="L25" s="167">
        <v>0</v>
      </c>
      <c r="M25" s="167">
        <v>0</v>
      </c>
      <c r="N25" s="167">
        <v>0</v>
      </c>
      <c r="O25" s="167">
        <v>0</v>
      </c>
      <c r="P25" s="167">
        <v>0</v>
      </c>
      <c r="Q25" s="167">
        <v>0</v>
      </c>
      <c r="R25" s="167">
        <v>0</v>
      </c>
      <c r="S25" s="167">
        <v>0</v>
      </c>
      <c r="T25" s="167">
        <v>0</v>
      </c>
      <c r="U25" s="167">
        <v>0</v>
      </c>
      <c r="V25" s="167">
        <v>0</v>
      </c>
      <c r="W25" s="167">
        <v>0</v>
      </c>
      <c r="X25" s="167">
        <v>0</v>
      </c>
      <c r="Y25" s="167">
        <v>0</v>
      </c>
      <c r="Z25" s="167">
        <v>0</v>
      </c>
      <c r="AA25" s="167">
        <v>0</v>
      </c>
      <c r="AB25" s="167">
        <v>0</v>
      </c>
      <c r="AC25" s="167">
        <v>0</v>
      </c>
      <c r="AD25" s="167">
        <v>0</v>
      </c>
      <c r="AE25" s="167">
        <v>0</v>
      </c>
      <c r="AF25" s="169">
        <v>0</v>
      </c>
    </row>
    <row r="26" spans="1:32" ht="13.8" x14ac:dyDescent="0.25">
      <c r="A26" s="164" t="s">
        <v>164</v>
      </c>
      <c r="B26" s="164" t="s">
        <v>161</v>
      </c>
      <c r="C26" s="152">
        <v>45838</v>
      </c>
      <c r="D26" s="167">
        <v>0</v>
      </c>
      <c r="E26" s="167">
        <v>0</v>
      </c>
      <c r="F26" s="167">
        <v>0</v>
      </c>
      <c r="G26" s="167">
        <v>0</v>
      </c>
      <c r="H26" s="167">
        <v>0</v>
      </c>
      <c r="I26" s="167">
        <v>0</v>
      </c>
      <c r="J26" s="167">
        <v>0</v>
      </c>
      <c r="K26" s="167">
        <v>0</v>
      </c>
      <c r="L26" s="167">
        <v>0</v>
      </c>
      <c r="M26" s="167">
        <v>0</v>
      </c>
      <c r="N26" s="167">
        <v>0</v>
      </c>
      <c r="O26" s="167">
        <v>0</v>
      </c>
      <c r="P26" s="167">
        <v>0</v>
      </c>
      <c r="Q26" s="167">
        <v>0</v>
      </c>
      <c r="R26" s="167">
        <v>0</v>
      </c>
      <c r="S26" s="167">
        <v>0</v>
      </c>
      <c r="T26" s="167">
        <v>0</v>
      </c>
      <c r="U26" s="167">
        <v>0</v>
      </c>
      <c r="V26" s="167">
        <v>0</v>
      </c>
      <c r="W26" s="167">
        <v>0</v>
      </c>
      <c r="X26" s="167">
        <v>0</v>
      </c>
      <c r="Y26" s="167">
        <v>0</v>
      </c>
      <c r="Z26" s="167">
        <v>0</v>
      </c>
      <c r="AA26" s="167">
        <v>0</v>
      </c>
      <c r="AB26" s="167">
        <v>0</v>
      </c>
      <c r="AC26" s="167">
        <v>0</v>
      </c>
      <c r="AD26" s="167">
        <v>0</v>
      </c>
      <c r="AE26" s="167">
        <v>0</v>
      </c>
      <c r="AF26" s="169">
        <v>0</v>
      </c>
    </row>
    <row r="27" spans="1:32" ht="13.8" x14ac:dyDescent="0.25">
      <c r="A27" s="164" t="s">
        <v>165</v>
      </c>
      <c r="B27" s="164" t="s">
        <v>161</v>
      </c>
      <c r="C27" s="152">
        <v>45838</v>
      </c>
      <c r="D27" s="167">
        <v>0</v>
      </c>
      <c r="E27" s="167">
        <v>0</v>
      </c>
      <c r="F27" s="167">
        <v>0</v>
      </c>
      <c r="G27" s="167">
        <v>0</v>
      </c>
      <c r="H27" s="167">
        <v>0</v>
      </c>
      <c r="I27" s="167">
        <v>0</v>
      </c>
      <c r="J27" s="167">
        <v>0</v>
      </c>
      <c r="K27" s="167">
        <v>0</v>
      </c>
      <c r="L27" s="167">
        <v>0</v>
      </c>
      <c r="M27" s="167">
        <v>0</v>
      </c>
      <c r="N27" s="167">
        <v>0</v>
      </c>
      <c r="O27" s="167">
        <v>0</v>
      </c>
      <c r="P27" s="167">
        <v>0</v>
      </c>
      <c r="Q27" s="167">
        <v>0</v>
      </c>
      <c r="R27" s="167">
        <v>0</v>
      </c>
      <c r="S27" s="167">
        <v>0</v>
      </c>
      <c r="T27" s="167">
        <v>0</v>
      </c>
      <c r="U27" s="167">
        <v>0</v>
      </c>
      <c r="V27" s="167">
        <v>0</v>
      </c>
      <c r="W27" s="167">
        <v>0</v>
      </c>
      <c r="X27" s="167">
        <v>0</v>
      </c>
      <c r="Y27" s="167">
        <v>0</v>
      </c>
      <c r="Z27" s="167">
        <v>0</v>
      </c>
      <c r="AA27" s="167">
        <v>0</v>
      </c>
      <c r="AB27" s="167">
        <v>0</v>
      </c>
      <c r="AC27" s="167">
        <v>0</v>
      </c>
      <c r="AD27" s="167">
        <v>0</v>
      </c>
      <c r="AE27" s="167">
        <v>0</v>
      </c>
      <c r="AF27" s="169">
        <v>0</v>
      </c>
    </row>
    <row r="28" spans="1:32" ht="13.8" x14ac:dyDescent="0.25">
      <c r="A28" s="164" t="s">
        <v>166</v>
      </c>
      <c r="B28" s="164" t="s">
        <v>161</v>
      </c>
      <c r="C28" s="152">
        <v>45838</v>
      </c>
      <c r="D28" s="167">
        <v>0</v>
      </c>
      <c r="E28" s="167">
        <v>0</v>
      </c>
      <c r="F28" s="167">
        <v>0</v>
      </c>
      <c r="G28" s="167">
        <v>0</v>
      </c>
      <c r="H28" s="167">
        <v>0</v>
      </c>
      <c r="I28" s="167">
        <v>0</v>
      </c>
      <c r="J28" s="167">
        <v>0</v>
      </c>
      <c r="K28" s="167">
        <v>0</v>
      </c>
      <c r="L28" s="167">
        <v>0</v>
      </c>
      <c r="M28" s="167">
        <v>0</v>
      </c>
      <c r="N28" s="167">
        <v>0</v>
      </c>
      <c r="O28" s="167">
        <v>0</v>
      </c>
      <c r="P28" s="167">
        <v>0</v>
      </c>
      <c r="Q28" s="167">
        <v>0</v>
      </c>
      <c r="R28" s="167">
        <v>0</v>
      </c>
      <c r="S28" s="167">
        <v>0</v>
      </c>
      <c r="T28" s="167">
        <v>0</v>
      </c>
      <c r="U28" s="167">
        <v>0</v>
      </c>
      <c r="V28" s="167">
        <v>0</v>
      </c>
      <c r="W28" s="167">
        <v>0</v>
      </c>
      <c r="X28" s="167">
        <v>0</v>
      </c>
      <c r="Y28" s="167">
        <v>0</v>
      </c>
      <c r="Z28" s="167">
        <v>0</v>
      </c>
      <c r="AA28" s="167">
        <v>0</v>
      </c>
      <c r="AB28" s="167">
        <v>0</v>
      </c>
      <c r="AC28" s="167">
        <v>0</v>
      </c>
      <c r="AD28" s="167">
        <v>0</v>
      </c>
      <c r="AE28" s="167">
        <v>0</v>
      </c>
      <c r="AF28" s="169">
        <v>0</v>
      </c>
    </row>
    <row r="29" spans="1:32" ht="13.8" x14ac:dyDescent="0.25">
      <c r="A29" s="164" t="s">
        <v>167</v>
      </c>
      <c r="B29" s="164" t="s">
        <v>161</v>
      </c>
      <c r="C29" s="152">
        <v>45838</v>
      </c>
      <c r="D29" s="167">
        <v>0</v>
      </c>
      <c r="E29" s="167">
        <v>0</v>
      </c>
      <c r="F29" s="167">
        <v>0</v>
      </c>
      <c r="G29" s="167">
        <v>0</v>
      </c>
      <c r="H29" s="167">
        <v>0</v>
      </c>
      <c r="I29" s="167">
        <v>0</v>
      </c>
      <c r="J29" s="167">
        <v>0</v>
      </c>
      <c r="K29" s="167">
        <v>0</v>
      </c>
      <c r="L29" s="167">
        <v>0</v>
      </c>
      <c r="M29" s="167">
        <v>0</v>
      </c>
      <c r="N29" s="167">
        <v>0</v>
      </c>
      <c r="O29" s="167">
        <v>0</v>
      </c>
      <c r="P29" s="167">
        <v>0</v>
      </c>
      <c r="Q29" s="167">
        <v>0</v>
      </c>
      <c r="R29" s="167">
        <v>0</v>
      </c>
      <c r="S29" s="167">
        <v>0</v>
      </c>
      <c r="T29" s="167">
        <v>0</v>
      </c>
      <c r="U29" s="167">
        <v>0</v>
      </c>
      <c r="V29" s="167">
        <v>0</v>
      </c>
      <c r="W29" s="167">
        <v>0</v>
      </c>
      <c r="X29" s="167">
        <v>0</v>
      </c>
      <c r="Y29" s="167">
        <v>0</v>
      </c>
      <c r="Z29" s="167">
        <v>0</v>
      </c>
      <c r="AA29" s="167">
        <v>0</v>
      </c>
      <c r="AB29" s="167">
        <v>0</v>
      </c>
      <c r="AC29" s="167">
        <v>0</v>
      </c>
      <c r="AD29" s="167">
        <v>0</v>
      </c>
      <c r="AE29" s="167">
        <v>0</v>
      </c>
      <c r="AF29" s="169">
        <v>0</v>
      </c>
    </row>
    <row r="30" spans="1:32" ht="13.8" x14ac:dyDescent="0.25">
      <c r="A30" s="164" t="s">
        <v>168</v>
      </c>
      <c r="B30" s="164" t="s">
        <v>169</v>
      </c>
      <c r="C30" s="152">
        <v>45838</v>
      </c>
      <c r="D30" s="167">
        <v>0</v>
      </c>
      <c r="E30" s="167">
        <v>0</v>
      </c>
      <c r="F30" s="167">
        <v>0</v>
      </c>
      <c r="G30" s="167">
        <v>0</v>
      </c>
      <c r="H30" s="167">
        <v>0</v>
      </c>
      <c r="I30" s="167">
        <v>-10442</v>
      </c>
      <c r="J30" s="167">
        <v>-76482</v>
      </c>
      <c r="K30" s="167">
        <v>0</v>
      </c>
      <c r="L30" s="167">
        <v>0</v>
      </c>
      <c r="M30" s="167">
        <v>0</v>
      </c>
      <c r="N30" s="167">
        <v>-2715</v>
      </c>
      <c r="O30" s="167">
        <v>0</v>
      </c>
      <c r="P30" s="167">
        <v>-628982</v>
      </c>
      <c r="Q30" s="167">
        <v>-16075</v>
      </c>
      <c r="R30" s="167">
        <v>0</v>
      </c>
      <c r="S30" s="167">
        <v>0</v>
      </c>
      <c r="T30" s="167">
        <v>0</v>
      </c>
      <c r="U30" s="167">
        <v>0</v>
      </c>
      <c r="V30" s="167">
        <v>0</v>
      </c>
      <c r="W30" s="167">
        <v>0</v>
      </c>
      <c r="X30" s="167">
        <v>0</v>
      </c>
      <c r="Y30" s="167">
        <v>0</v>
      </c>
      <c r="Z30" s="167">
        <v>0</v>
      </c>
      <c r="AA30" s="167">
        <v>0</v>
      </c>
      <c r="AB30" s="167">
        <v>0</v>
      </c>
      <c r="AC30" s="167">
        <v>0</v>
      </c>
      <c r="AD30" s="167">
        <v>0</v>
      </c>
      <c r="AE30" s="167">
        <v>-734696</v>
      </c>
      <c r="AF30" s="169">
        <v>0</v>
      </c>
    </row>
    <row r="31" spans="1:32" ht="13.8" x14ac:dyDescent="0.25">
      <c r="A31" s="164" t="s">
        <v>170</v>
      </c>
      <c r="B31" s="164" t="s">
        <v>171</v>
      </c>
      <c r="C31" s="152">
        <v>45838</v>
      </c>
      <c r="D31" s="167">
        <v>0</v>
      </c>
      <c r="E31" s="167">
        <v>0</v>
      </c>
      <c r="F31" s="167">
        <v>0</v>
      </c>
      <c r="G31" s="167">
        <v>0</v>
      </c>
      <c r="H31" s="167">
        <v>0</v>
      </c>
      <c r="I31" s="167">
        <v>-94</v>
      </c>
      <c r="J31" s="167">
        <v>0</v>
      </c>
      <c r="K31" s="167">
        <v>0</v>
      </c>
      <c r="L31" s="167">
        <v>0</v>
      </c>
      <c r="M31" s="167">
        <v>0</v>
      </c>
      <c r="N31" s="167">
        <v>0</v>
      </c>
      <c r="O31" s="167">
        <v>0</v>
      </c>
      <c r="P31" s="167">
        <v>-78429</v>
      </c>
      <c r="Q31" s="167">
        <v>0</v>
      </c>
      <c r="R31" s="167">
        <v>0</v>
      </c>
      <c r="S31" s="167">
        <v>0</v>
      </c>
      <c r="T31" s="167">
        <v>-36197</v>
      </c>
      <c r="U31" s="167">
        <v>-61084</v>
      </c>
      <c r="V31" s="167">
        <v>0</v>
      </c>
      <c r="W31" s="167">
        <v>13306</v>
      </c>
      <c r="X31" s="167">
        <v>0</v>
      </c>
      <c r="Y31" s="167">
        <v>0</v>
      </c>
      <c r="Z31" s="167">
        <v>0</v>
      </c>
      <c r="AA31" s="167">
        <v>0</v>
      </c>
      <c r="AB31" s="167">
        <v>0</v>
      </c>
      <c r="AC31" s="167">
        <v>0</v>
      </c>
      <c r="AD31" s="167">
        <v>0</v>
      </c>
      <c r="AE31" s="167">
        <v>-162498</v>
      </c>
      <c r="AF31" s="169">
        <v>0</v>
      </c>
    </row>
    <row r="32" spans="1:32" ht="13.8" x14ac:dyDescent="0.25">
      <c r="A32" s="164" t="s">
        <v>172</v>
      </c>
      <c r="B32" s="164" t="s">
        <v>171</v>
      </c>
      <c r="C32" s="152">
        <v>45838</v>
      </c>
      <c r="D32" s="167">
        <v>0</v>
      </c>
      <c r="E32" s="167">
        <v>0</v>
      </c>
      <c r="F32" s="167">
        <v>0</v>
      </c>
      <c r="G32" s="167">
        <v>0</v>
      </c>
      <c r="H32" s="167">
        <v>0</v>
      </c>
      <c r="I32" s="167">
        <v>-78</v>
      </c>
      <c r="J32" s="167">
        <v>0</v>
      </c>
      <c r="K32" s="167">
        <v>0</v>
      </c>
      <c r="L32" s="167">
        <v>0</v>
      </c>
      <c r="M32" s="167">
        <v>0</v>
      </c>
      <c r="N32" s="167">
        <v>0</v>
      </c>
      <c r="O32" s="167">
        <v>0</v>
      </c>
      <c r="P32" s="167">
        <v>-67795</v>
      </c>
      <c r="Q32" s="167">
        <v>0</v>
      </c>
      <c r="R32" s="167">
        <v>0</v>
      </c>
      <c r="S32" s="167">
        <v>0</v>
      </c>
      <c r="T32" s="167">
        <v>-34003</v>
      </c>
      <c r="U32" s="167">
        <v>-59766</v>
      </c>
      <c r="V32" s="167">
        <v>0</v>
      </c>
      <c r="W32" s="167">
        <v>13333</v>
      </c>
      <c r="X32" s="167">
        <v>0</v>
      </c>
      <c r="Y32" s="167">
        <v>0</v>
      </c>
      <c r="Z32" s="167">
        <v>0</v>
      </c>
      <c r="AA32" s="167">
        <v>0</v>
      </c>
      <c r="AB32" s="167">
        <v>0</v>
      </c>
      <c r="AC32" s="167">
        <v>0</v>
      </c>
      <c r="AD32" s="167">
        <v>0</v>
      </c>
      <c r="AE32" s="167">
        <v>-148309</v>
      </c>
      <c r="AF32" s="169">
        <v>0</v>
      </c>
    </row>
    <row r="33" spans="1:32" ht="13.8" x14ac:dyDescent="0.25">
      <c r="A33" s="164" t="s">
        <v>173</v>
      </c>
      <c r="B33" s="164" t="s">
        <v>171</v>
      </c>
      <c r="C33" s="152">
        <v>45838</v>
      </c>
      <c r="D33" s="167">
        <v>0</v>
      </c>
      <c r="E33" s="167">
        <v>0</v>
      </c>
      <c r="F33" s="167">
        <v>0</v>
      </c>
      <c r="G33" s="167">
        <v>0</v>
      </c>
      <c r="H33" s="167">
        <v>0</v>
      </c>
      <c r="I33" s="167">
        <v>-88</v>
      </c>
      <c r="J33" s="167">
        <v>0</v>
      </c>
      <c r="K33" s="167">
        <v>0</v>
      </c>
      <c r="L33" s="167">
        <v>0</v>
      </c>
      <c r="M33" s="167">
        <v>0</v>
      </c>
      <c r="N33" s="167">
        <v>0</v>
      </c>
      <c r="O33" s="167">
        <v>0</v>
      </c>
      <c r="P33" s="167">
        <v>-74813</v>
      </c>
      <c r="Q33" s="167">
        <v>0</v>
      </c>
      <c r="R33" s="167">
        <v>0</v>
      </c>
      <c r="S33" s="167">
        <v>0</v>
      </c>
      <c r="T33" s="167">
        <v>-33964</v>
      </c>
      <c r="U33" s="167">
        <v>-20858</v>
      </c>
      <c r="V33" s="167">
        <v>-5500</v>
      </c>
      <c r="W33" s="167">
        <v>-635</v>
      </c>
      <c r="X33" s="167">
        <v>0</v>
      </c>
      <c r="Y33" s="167">
        <v>0</v>
      </c>
      <c r="Z33" s="167">
        <v>0</v>
      </c>
      <c r="AA33" s="167">
        <v>0</v>
      </c>
      <c r="AB33" s="167">
        <v>0</v>
      </c>
      <c r="AC33" s="167">
        <v>0</v>
      </c>
      <c r="AD33" s="167">
        <v>0</v>
      </c>
      <c r="AE33" s="167">
        <v>-135858</v>
      </c>
      <c r="AF33" s="169">
        <v>0</v>
      </c>
    </row>
    <row r="34" spans="1:32" ht="13.8" x14ac:dyDescent="0.25">
      <c r="A34" s="164" t="s">
        <v>174</v>
      </c>
      <c r="B34" s="164" t="s">
        <v>171</v>
      </c>
      <c r="C34" s="152">
        <v>45838</v>
      </c>
      <c r="D34" s="167">
        <v>0</v>
      </c>
      <c r="E34" s="167">
        <v>0</v>
      </c>
      <c r="F34" s="167">
        <v>0</v>
      </c>
      <c r="G34" s="167">
        <v>0</v>
      </c>
      <c r="H34" s="167">
        <v>0</v>
      </c>
      <c r="I34" s="167">
        <v>-429</v>
      </c>
      <c r="J34" s="167">
        <v>0</v>
      </c>
      <c r="K34" s="167">
        <v>0</v>
      </c>
      <c r="L34" s="167">
        <v>0</v>
      </c>
      <c r="M34" s="167">
        <v>0</v>
      </c>
      <c r="N34" s="167">
        <v>0</v>
      </c>
      <c r="O34" s="167">
        <v>0</v>
      </c>
      <c r="P34" s="167">
        <v>-65595</v>
      </c>
      <c r="Q34" s="167">
        <v>0</v>
      </c>
      <c r="R34" s="167">
        <v>0</v>
      </c>
      <c r="S34" s="167">
        <v>0</v>
      </c>
      <c r="T34" s="167">
        <v>-31438</v>
      </c>
      <c r="U34" s="167">
        <v>-29651</v>
      </c>
      <c r="V34" s="167">
        <v>-36608</v>
      </c>
      <c r="W34" s="167">
        <v>2420</v>
      </c>
      <c r="X34" s="167">
        <v>0</v>
      </c>
      <c r="Y34" s="167">
        <v>0</v>
      </c>
      <c r="Z34" s="167">
        <v>0</v>
      </c>
      <c r="AA34" s="167">
        <v>0</v>
      </c>
      <c r="AB34" s="167">
        <v>0</v>
      </c>
      <c r="AC34" s="167">
        <v>0</v>
      </c>
      <c r="AD34" s="167">
        <v>-1484</v>
      </c>
      <c r="AE34" s="167">
        <v>-161301</v>
      </c>
      <c r="AF34" s="169">
        <v>0</v>
      </c>
    </row>
    <row r="35" spans="1:32" ht="13.8" x14ac:dyDescent="0.25">
      <c r="A35" s="164" t="s">
        <v>175</v>
      </c>
      <c r="B35" s="164" t="s">
        <v>171</v>
      </c>
      <c r="C35" s="152">
        <v>45838</v>
      </c>
      <c r="D35" s="167">
        <v>0</v>
      </c>
      <c r="E35" s="167">
        <v>0</v>
      </c>
      <c r="F35" s="167">
        <v>0</v>
      </c>
      <c r="G35" s="167">
        <v>0</v>
      </c>
      <c r="H35" s="167">
        <v>0</v>
      </c>
      <c r="I35" s="167">
        <v>-193</v>
      </c>
      <c r="J35" s="167">
        <v>0</v>
      </c>
      <c r="K35" s="167">
        <v>0</v>
      </c>
      <c r="L35" s="167">
        <v>0</v>
      </c>
      <c r="M35" s="167">
        <v>0</v>
      </c>
      <c r="N35" s="167">
        <v>0</v>
      </c>
      <c r="O35" s="167">
        <v>0</v>
      </c>
      <c r="P35" s="167">
        <v>-71700</v>
      </c>
      <c r="Q35" s="167">
        <v>0</v>
      </c>
      <c r="R35" s="167">
        <v>0</v>
      </c>
      <c r="S35" s="167">
        <v>0</v>
      </c>
      <c r="T35" s="167">
        <v>-30459</v>
      </c>
      <c r="U35" s="167">
        <v>-23829</v>
      </c>
      <c r="V35" s="167">
        <v>-5016</v>
      </c>
      <c r="W35" s="167">
        <v>1551</v>
      </c>
      <c r="X35" s="167">
        <v>0</v>
      </c>
      <c r="Y35" s="167">
        <v>0</v>
      </c>
      <c r="Z35" s="167">
        <v>0</v>
      </c>
      <c r="AA35" s="167">
        <v>0</v>
      </c>
      <c r="AB35" s="167">
        <v>0</v>
      </c>
      <c r="AC35" s="167">
        <v>0</v>
      </c>
      <c r="AD35" s="167">
        <v>-7880</v>
      </c>
      <c r="AE35" s="167">
        <v>-129646</v>
      </c>
      <c r="AF35" s="169">
        <v>0</v>
      </c>
    </row>
    <row r="36" spans="1:32" ht="13.8" x14ac:dyDescent="0.25">
      <c r="A36" s="164" t="s">
        <v>176</v>
      </c>
      <c r="B36" s="164" t="s">
        <v>171</v>
      </c>
      <c r="C36" s="152">
        <v>45838</v>
      </c>
      <c r="D36" s="167">
        <v>0</v>
      </c>
      <c r="E36" s="167">
        <v>0</v>
      </c>
      <c r="F36" s="167">
        <v>0</v>
      </c>
      <c r="G36" s="167">
        <v>0</v>
      </c>
      <c r="H36" s="167">
        <v>0</v>
      </c>
      <c r="I36" s="167">
        <v>-703</v>
      </c>
      <c r="J36" s="167">
        <v>0</v>
      </c>
      <c r="K36" s="167">
        <v>0</v>
      </c>
      <c r="L36" s="167">
        <v>0</v>
      </c>
      <c r="M36" s="167">
        <v>0</v>
      </c>
      <c r="N36" s="167">
        <v>0</v>
      </c>
      <c r="O36" s="167">
        <v>0</v>
      </c>
      <c r="P36" s="167">
        <v>-79163</v>
      </c>
      <c r="Q36" s="167">
        <v>-975</v>
      </c>
      <c r="R36" s="167">
        <v>0</v>
      </c>
      <c r="S36" s="167">
        <v>0</v>
      </c>
      <c r="T36" s="167">
        <v>-36442</v>
      </c>
      <c r="U36" s="167">
        <v>-21753</v>
      </c>
      <c r="V36" s="167">
        <v>0</v>
      </c>
      <c r="W36" s="167">
        <v>9567</v>
      </c>
      <c r="X36" s="167">
        <v>0</v>
      </c>
      <c r="Y36" s="167">
        <v>0</v>
      </c>
      <c r="Z36" s="167">
        <v>0</v>
      </c>
      <c r="AA36" s="167">
        <v>0</v>
      </c>
      <c r="AB36" s="167">
        <v>0</v>
      </c>
      <c r="AC36" s="167">
        <v>0</v>
      </c>
      <c r="AD36" s="167">
        <v>0</v>
      </c>
      <c r="AE36" s="167">
        <v>-129469</v>
      </c>
      <c r="AF36" s="169">
        <v>0</v>
      </c>
    </row>
    <row r="37" spans="1:32" ht="13.8" x14ac:dyDescent="0.25">
      <c r="A37" s="164" t="s">
        <v>177</v>
      </c>
      <c r="B37" s="164" t="s">
        <v>171</v>
      </c>
      <c r="C37" s="152">
        <v>45838</v>
      </c>
      <c r="D37" s="167">
        <v>0</v>
      </c>
      <c r="E37" s="167">
        <v>0</v>
      </c>
      <c r="F37" s="167">
        <v>0</v>
      </c>
      <c r="G37" s="167">
        <v>0</v>
      </c>
      <c r="H37" s="167">
        <v>0</v>
      </c>
      <c r="I37" s="167">
        <v>359</v>
      </c>
      <c r="J37" s="167">
        <v>0</v>
      </c>
      <c r="K37" s="167">
        <v>0</v>
      </c>
      <c r="L37" s="167">
        <v>0</v>
      </c>
      <c r="M37" s="167">
        <v>0</v>
      </c>
      <c r="N37" s="167">
        <v>0</v>
      </c>
      <c r="O37" s="167">
        <v>0</v>
      </c>
      <c r="P37" s="167">
        <v>-74164</v>
      </c>
      <c r="Q37" s="167">
        <v>0</v>
      </c>
      <c r="R37" s="167">
        <v>0</v>
      </c>
      <c r="S37" s="167">
        <v>0</v>
      </c>
      <c r="T37" s="167">
        <v>-33826</v>
      </c>
      <c r="U37" s="167">
        <v>-18531</v>
      </c>
      <c r="V37" s="167">
        <v>0</v>
      </c>
      <c r="W37" s="167">
        <v>-176</v>
      </c>
      <c r="X37" s="167">
        <v>0</v>
      </c>
      <c r="Y37" s="167">
        <v>0</v>
      </c>
      <c r="Z37" s="167">
        <v>0</v>
      </c>
      <c r="AA37" s="167">
        <v>0</v>
      </c>
      <c r="AB37" s="167">
        <v>0</v>
      </c>
      <c r="AC37" s="167">
        <v>0</v>
      </c>
      <c r="AD37" s="167">
        <v>0</v>
      </c>
      <c r="AE37" s="167">
        <v>-126338</v>
      </c>
      <c r="AF37" s="169">
        <v>0</v>
      </c>
    </row>
    <row r="38" spans="1:32" ht="13.8" x14ac:dyDescent="0.25">
      <c r="A38" s="164" t="s">
        <v>178</v>
      </c>
      <c r="B38" s="164" t="s">
        <v>171</v>
      </c>
      <c r="C38" s="152">
        <v>45838</v>
      </c>
      <c r="D38" s="167">
        <v>0</v>
      </c>
      <c r="E38" s="167">
        <v>0</v>
      </c>
      <c r="F38" s="167">
        <v>0</v>
      </c>
      <c r="G38" s="167">
        <v>0</v>
      </c>
      <c r="H38" s="167">
        <v>0</v>
      </c>
      <c r="I38" s="167">
        <v>-1108</v>
      </c>
      <c r="J38" s="167">
        <v>0</v>
      </c>
      <c r="K38" s="167">
        <v>0</v>
      </c>
      <c r="L38" s="167">
        <v>0</v>
      </c>
      <c r="M38" s="167">
        <v>0</v>
      </c>
      <c r="N38" s="167">
        <v>0</v>
      </c>
      <c r="O38" s="167">
        <v>0</v>
      </c>
      <c r="P38" s="167">
        <v>-76027</v>
      </c>
      <c r="Q38" s="167">
        <v>-2438</v>
      </c>
      <c r="R38" s="167">
        <v>0</v>
      </c>
      <c r="S38" s="167">
        <v>0</v>
      </c>
      <c r="T38" s="167">
        <v>-33978</v>
      </c>
      <c r="U38" s="167">
        <v>-29660</v>
      </c>
      <c r="V38" s="167">
        <v>-7500</v>
      </c>
      <c r="W38" s="167">
        <v>6901</v>
      </c>
      <c r="X38" s="167">
        <v>0</v>
      </c>
      <c r="Y38" s="167">
        <v>0</v>
      </c>
      <c r="Z38" s="167">
        <v>0</v>
      </c>
      <c r="AA38" s="167">
        <v>0</v>
      </c>
      <c r="AB38" s="167">
        <v>0</v>
      </c>
      <c r="AC38" s="167">
        <v>0</v>
      </c>
      <c r="AD38" s="167">
        <v>0</v>
      </c>
      <c r="AE38" s="167">
        <v>-143810</v>
      </c>
      <c r="AF38" s="169">
        <v>0</v>
      </c>
    </row>
    <row r="39" spans="1:32" ht="13.8" x14ac:dyDescent="0.25">
      <c r="A39" s="164" t="s">
        <v>179</v>
      </c>
      <c r="B39" s="164" t="s">
        <v>171</v>
      </c>
      <c r="C39" s="152">
        <v>45838</v>
      </c>
      <c r="D39" s="167">
        <v>0</v>
      </c>
      <c r="E39" s="167">
        <v>0</v>
      </c>
      <c r="F39" s="167">
        <v>0</v>
      </c>
      <c r="G39" s="167">
        <v>0</v>
      </c>
      <c r="H39" s="167">
        <v>0</v>
      </c>
      <c r="I39" s="167">
        <v>0</v>
      </c>
      <c r="J39" s="167">
        <v>0</v>
      </c>
      <c r="K39" s="167">
        <v>0</v>
      </c>
      <c r="L39" s="167">
        <v>0</v>
      </c>
      <c r="M39" s="167">
        <v>0</v>
      </c>
      <c r="N39" s="167">
        <v>0</v>
      </c>
      <c r="O39" s="167">
        <v>0</v>
      </c>
      <c r="P39" s="167">
        <v>-65348</v>
      </c>
      <c r="Q39" s="167">
        <v>0</v>
      </c>
      <c r="R39" s="167">
        <v>0</v>
      </c>
      <c r="S39" s="167">
        <v>0</v>
      </c>
      <c r="T39" s="167">
        <v>-31885</v>
      </c>
      <c r="U39" s="167">
        <v>-32212</v>
      </c>
      <c r="V39" s="167">
        <v>0</v>
      </c>
      <c r="W39" s="167">
        <v>-15043</v>
      </c>
      <c r="X39" s="167">
        <v>0</v>
      </c>
      <c r="Y39" s="167">
        <v>0</v>
      </c>
      <c r="Z39" s="167">
        <v>0</v>
      </c>
      <c r="AA39" s="167">
        <v>0</v>
      </c>
      <c r="AB39" s="167">
        <v>0</v>
      </c>
      <c r="AC39" s="167">
        <v>0</v>
      </c>
      <c r="AD39" s="167">
        <v>0</v>
      </c>
      <c r="AE39" s="167">
        <v>-144488</v>
      </c>
      <c r="AF39" s="169">
        <v>0</v>
      </c>
    </row>
    <row r="40" spans="1:32" ht="13.8" x14ac:dyDescent="0.25">
      <c r="A40" s="164" t="s">
        <v>180</v>
      </c>
      <c r="B40" s="164" t="s">
        <v>171</v>
      </c>
      <c r="C40" s="152">
        <v>45838</v>
      </c>
      <c r="D40" s="167">
        <v>0</v>
      </c>
      <c r="E40" s="167">
        <v>0</v>
      </c>
      <c r="F40" s="167">
        <v>0</v>
      </c>
      <c r="G40" s="167">
        <v>0</v>
      </c>
      <c r="H40" s="167">
        <v>0</v>
      </c>
      <c r="I40" s="167">
        <v>-2587</v>
      </c>
      <c r="J40" s="167">
        <v>0</v>
      </c>
      <c r="K40" s="167">
        <v>0</v>
      </c>
      <c r="L40" s="167">
        <v>0</v>
      </c>
      <c r="M40" s="167">
        <v>0</v>
      </c>
      <c r="N40" s="167">
        <v>0</v>
      </c>
      <c r="O40" s="167">
        <v>0</v>
      </c>
      <c r="P40" s="167">
        <v>-77238</v>
      </c>
      <c r="Q40" s="167">
        <v>0</v>
      </c>
      <c r="R40" s="167">
        <v>0</v>
      </c>
      <c r="S40" s="167">
        <v>0</v>
      </c>
      <c r="T40" s="167">
        <v>-29780</v>
      </c>
      <c r="U40" s="167">
        <v>0</v>
      </c>
      <c r="V40" s="167">
        <v>-9079</v>
      </c>
      <c r="W40" s="167">
        <v>-8043</v>
      </c>
      <c r="X40" s="167">
        <v>0</v>
      </c>
      <c r="Y40" s="167">
        <v>0</v>
      </c>
      <c r="Z40" s="167">
        <v>0</v>
      </c>
      <c r="AA40" s="167">
        <v>0</v>
      </c>
      <c r="AB40" s="167">
        <v>0</v>
      </c>
      <c r="AC40" s="167">
        <v>0</v>
      </c>
      <c r="AD40" s="167">
        <v>0</v>
      </c>
      <c r="AE40" s="167">
        <v>-126727</v>
      </c>
      <c r="AF40" s="169">
        <v>0</v>
      </c>
    </row>
    <row r="41" spans="1:32" ht="13.8" x14ac:dyDescent="0.25">
      <c r="A41" s="164" t="s">
        <v>181</v>
      </c>
      <c r="B41" s="164" t="s">
        <v>171</v>
      </c>
      <c r="C41" s="152">
        <v>45838</v>
      </c>
      <c r="D41" s="167">
        <v>0</v>
      </c>
      <c r="E41" s="167">
        <v>0</v>
      </c>
      <c r="F41" s="167">
        <v>0</v>
      </c>
      <c r="G41" s="167">
        <v>0</v>
      </c>
      <c r="H41" s="167">
        <v>0</v>
      </c>
      <c r="I41" s="167">
        <v>-2099</v>
      </c>
      <c r="J41" s="167">
        <v>0</v>
      </c>
      <c r="K41" s="167">
        <v>0</v>
      </c>
      <c r="L41" s="167">
        <v>0</v>
      </c>
      <c r="M41" s="167">
        <v>0</v>
      </c>
      <c r="N41" s="167">
        <v>0</v>
      </c>
      <c r="O41" s="167">
        <v>0</v>
      </c>
      <c r="P41" s="167">
        <v>-71880</v>
      </c>
      <c r="Q41" s="167">
        <v>0</v>
      </c>
      <c r="R41" s="167">
        <v>0</v>
      </c>
      <c r="S41" s="167">
        <v>0</v>
      </c>
      <c r="T41" s="167">
        <v>-29625</v>
      </c>
      <c r="U41" s="167">
        <v>0</v>
      </c>
      <c r="V41" s="167">
        <v>-9043</v>
      </c>
      <c r="W41" s="167">
        <v>-11004</v>
      </c>
      <c r="X41" s="167">
        <v>0</v>
      </c>
      <c r="Y41" s="167">
        <v>0</v>
      </c>
      <c r="Z41" s="167">
        <v>0</v>
      </c>
      <c r="AA41" s="167">
        <v>0</v>
      </c>
      <c r="AB41" s="167">
        <v>0</v>
      </c>
      <c r="AC41" s="167">
        <v>0</v>
      </c>
      <c r="AD41" s="167">
        <v>0</v>
      </c>
      <c r="AE41" s="167">
        <v>-123651</v>
      </c>
      <c r="AF41" s="169">
        <v>0</v>
      </c>
    </row>
    <row r="42" spans="1:32" ht="13.8" x14ac:dyDescent="0.25">
      <c r="A42" s="164" t="s">
        <v>182</v>
      </c>
      <c r="B42" s="164" t="s">
        <v>171</v>
      </c>
      <c r="C42" s="152">
        <v>45838</v>
      </c>
      <c r="D42" s="167">
        <v>0</v>
      </c>
      <c r="E42" s="167">
        <v>0</v>
      </c>
      <c r="F42" s="167">
        <v>0</v>
      </c>
      <c r="G42" s="167">
        <v>0</v>
      </c>
      <c r="H42" s="167">
        <v>0</v>
      </c>
      <c r="I42" s="167">
        <v>-97</v>
      </c>
      <c r="J42" s="167">
        <v>0</v>
      </c>
      <c r="K42" s="167">
        <v>0</v>
      </c>
      <c r="L42" s="167">
        <v>0</v>
      </c>
      <c r="M42" s="167">
        <v>0</v>
      </c>
      <c r="N42" s="167">
        <v>0</v>
      </c>
      <c r="O42" s="167">
        <v>0</v>
      </c>
      <c r="P42" s="167">
        <v>-75034</v>
      </c>
      <c r="Q42" s="167">
        <v>0</v>
      </c>
      <c r="R42" s="167">
        <v>0</v>
      </c>
      <c r="S42" s="167">
        <v>0</v>
      </c>
      <c r="T42" s="167">
        <v>-37398</v>
      </c>
      <c r="U42" s="167">
        <v>-24031</v>
      </c>
      <c r="V42" s="167">
        <v>-38255</v>
      </c>
      <c r="W42" s="167">
        <v>1194</v>
      </c>
      <c r="X42" s="167">
        <v>0</v>
      </c>
      <c r="Y42" s="167">
        <v>0</v>
      </c>
      <c r="Z42" s="167">
        <v>0</v>
      </c>
      <c r="AA42" s="167">
        <v>0</v>
      </c>
      <c r="AB42" s="167">
        <v>0</v>
      </c>
      <c r="AC42" s="167">
        <v>0</v>
      </c>
      <c r="AD42" s="167">
        <v>0</v>
      </c>
      <c r="AE42" s="167">
        <v>-173621</v>
      </c>
      <c r="AF42" s="169">
        <v>0</v>
      </c>
    </row>
    <row r="43" spans="1:32" ht="13.8" x14ac:dyDescent="0.25">
      <c r="A43" s="164" t="s">
        <v>183</v>
      </c>
      <c r="B43" s="164"/>
      <c r="C43" s="152">
        <v>45838</v>
      </c>
      <c r="D43" s="167">
        <v>0</v>
      </c>
      <c r="E43" s="167">
        <v>0</v>
      </c>
      <c r="F43" s="167">
        <v>0</v>
      </c>
      <c r="G43" s="167">
        <v>0</v>
      </c>
      <c r="H43" s="167">
        <v>0</v>
      </c>
      <c r="I43" s="167">
        <v>0</v>
      </c>
      <c r="J43" s="167">
        <v>0</v>
      </c>
      <c r="K43" s="167">
        <v>0</v>
      </c>
      <c r="L43" s="167">
        <v>0</v>
      </c>
      <c r="M43" s="167">
        <v>0</v>
      </c>
      <c r="N43" s="167">
        <v>0</v>
      </c>
      <c r="O43" s="167">
        <v>0</v>
      </c>
      <c r="P43" s="167">
        <v>-518350</v>
      </c>
      <c r="Q43" s="167">
        <v>0</v>
      </c>
      <c r="R43" s="167">
        <v>0</v>
      </c>
      <c r="S43" s="167">
        <v>0</v>
      </c>
      <c r="T43" s="167">
        <v>0</v>
      </c>
      <c r="U43" s="167">
        <v>0</v>
      </c>
      <c r="V43" s="167">
        <v>0</v>
      </c>
      <c r="W43" s="167">
        <v>0</v>
      </c>
      <c r="X43" s="167">
        <v>0</v>
      </c>
      <c r="Y43" s="167">
        <v>0</v>
      </c>
      <c r="Z43" s="167">
        <v>0</v>
      </c>
      <c r="AA43" s="167">
        <v>0</v>
      </c>
      <c r="AB43" s="167">
        <v>0</v>
      </c>
      <c r="AC43" s="167">
        <v>0</v>
      </c>
      <c r="AD43" s="167">
        <v>0</v>
      </c>
      <c r="AE43" s="167">
        <v>-518350</v>
      </c>
      <c r="AF43" s="169">
        <v>0</v>
      </c>
    </row>
    <row r="44" spans="1:32" ht="13.8" x14ac:dyDescent="0.25">
      <c r="A44" s="164" t="s">
        <v>184</v>
      </c>
      <c r="B44" s="164"/>
      <c r="C44" s="152">
        <v>45838</v>
      </c>
      <c r="D44" s="167">
        <v>0</v>
      </c>
      <c r="E44" s="167">
        <v>0</v>
      </c>
      <c r="F44" s="167">
        <v>0</v>
      </c>
      <c r="G44" s="167">
        <v>0</v>
      </c>
      <c r="H44" s="167">
        <v>0</v>
      </c>
      <c r="I44" s="167">
        <v>-29912</v>
      </c>
      <c r="J44" s="167">
        <v>0</v>
      </c>
      <c r="K44" s="167">
        <v>-6665</v>
      </c>
      <c r="L44" s="167">
        <v>0</v>
      </c>
      <c r="M44" s="167">
        <v>0</v>
      </c>
      <c r="N44" s="167">
        <v>0</v>
      </c>
      <c r="O44" s="167">
        <v>-521</v>
      </c>
      <c r="P44" s="167">
        <v>-162347</v>
      </c>
      <c r="Q44" s="167">
        <v>-24557</v>
      </c>
      <c r="R44" s="167">
        <v>0</v>
      </c>
      <c r="S44" s="167">
        <v>-32267</v>
      </c>
      <c r="T44" s="167">
        <v>0</v>
      </c>
      <c r="U44" s="167">
        <v>-907446</v>
      </c>
      <c r="V44" s="167">
        <v>-48395</v>
      </c>
      <c r="W44" s="167">
        <v>0</v>
      </c>
      <c r="X44" s="167">
        <v>-33618</v>
      </c>
      <c r="Y44" s="167">
        <v>0</v>
      </c>
      <c r="Z44" s="167">
        <v>0</v>
      </c>
      <c r="AA44" s="167">
        <v>-39460</v>
      </c>
      <c r="AB44" s="167">
        <v>0</v>
      </c>
      <c r="AC44" s="167">
        <v>0</v>
      </c>
      <c r="AD44" s="167">
        <v>0</v>
      </c>
      <c r="AE44" s="167">
        <v>-1285188</v>
      </c>
      <c r="AF44" s="169">
        <v>0</v>
      </c>
    </row>
    <row r="45" spans="1:32" ht="13.8" x14ac:dyDescent="0.25">
      <c r="A45" s="164" t="s">
        <v>185</v>
      </c>
      <c r="B45" s="164"/>
      <c r="C45" s="152">
        <v>45838</v>
      </c>
      <c r="D45" s="167">
        <v>0</v>
      </c>
      <c r="E45" s="167">
        <v>0</v>
      </c>
      <c r="F45" s="167">
        <v>0</v>
      </c>
      <c r="G45" s="167">
        <v>0</v>
      </c>
      <c r="H45" s="167">
        <v>0</v>
      </c>
      <c r="I45" s="167">
        <v>0</v>
      </c>
      <c r="J45" s="167">
        <v>0</v>
      </c>
      <c r="K45" s="167">
        <v>0</v>
      </c>
      <c r="L45" s="167">
        <v>0</v>
      </c>
      <c r="M45" s="167">
        <v>0</v>
      </c>
      <c r="N45" s="167">
        <v>0</v>
      </c>
      <c r="O45" s="167">
        <v>0</v>
      </c>
      <c r="P45" s="167">
        <v>-471101</v>
      </c>
      <c r="Q45" s="167">
        <v>0</v>
      </c>
      <c r="R45" s="167">
        <v>0</v>
      </c>
      <c r="S45" s="167">
        <v>0</v>
      </c>
      <c r="T45" s="167">
        <v>0</v>
      </c>
      <c r="U45" s="167">
        <v>0</v>
      </c>
      <c r="V45" s="167">
        <v>-5970</v>
      </c>
      <c r="W45" s="167">
        <v>0</v>
      </c>
      <c r="X45" s="167">
        <v>0</v>
      </c>
      <c r="Y45" s="167">
        <v>0</v>
      </c>
      <c r="Z45" s="167">
        <v>0</v>
      </c>
      <c r="AA45" s="167">
        <v>0</v>
      </c>
      <c r="AB45" s="167">
        <v>0</v>
      </c>
      <c r="AC45" s="167">
        <v>0</v>
      </c>
      <c r="AD45" s="167">
        <v>8340</v>
      </c>
      <c r="AE45" s="167">
        <v>-477071</v>
      </c>
      <c r="AF45" s="169">
        <v>0</v>
      </c>
    </row>
    <row r="46" spans="1:32" ht="13.8" x14ac:dyDescent="0.25">
      <c r="A46" s="164" t="s">
        <v>186</v>
      </c>
      <c r="B46" s="164"/>
      <c r="C46" s="152">
        <v>45838</v>
      </c>
      <c r="D46" s="167">
        <v>0</v>
      </c>
      <c r="E46" s="167">
        <v>0</v>
      </c>
      <c r="F46" s="167">
        <v>-392</v>
      </c>
      <c r="G46" s="167">
        <v>0</v>
      </c>
      <c r="H46" s="167">
        <v>0</v>
      </c>
      <c r="I46" s="167">
        <v>0</v>
      </c>
      <c r="J46" s="167">
        <v>0</v>
      </c>
      <c r="K46" s="167">
        <v>0</v>
      </c>
      <c r="L46" s="167">
        <v>0</v>
      </c>
      <c r="M46" s="167">
        <v>0</v>
      </c>
      <c r="N46" s="167">
        <v>0</v>
      </c>
      <c r="O46" s="167">
        <v>-5880</v>
      </c>
      <c r="P46" s="167">
        <v>-579143</v>
      </c>
      <c r="Q46" s="167">
        <v>0</v>
      </c>
      <c r="R46" s="167">
        <v>0</v>
      </c>
      <c r="S46" s="167">
        <v>0</v>
      </c>
      <c r="T46" s="167">
        <v>0</v>
      </c>
      <c r="U46" s="167">
        <v>-7290</v>
      </c>
      <c r="V46" s="167">
        <v>0</v>
      </c>
      <c r="W46" s="167">
        <v>-200</v>
      </c>
      <c r="X46" s="167">
        <v>0</v>
      </c>
      <c r="Y46" s="167">
        <v>0</v>
      </c>
      <c r="Z46" s="167">
        <v>0</v>
      </c>
      <c r="AA46" s="167">
        <v>0</v>
      </c>
      <c r="AB46" s="167">
        <v>0</v>
      </c>
      <c r="AC46" s="167">
        <v>0</v>
      </c>
      <c r="AD46" s="167">
        <v>0</v>
      </c>
      <c r="AE46" s="167">
        <v>-592905</v>
      </c>
      <c r="AF46" s="169">
        <v>0</v>
      </c>
    </row>
    <row r="47" spans="1:32" ht="13.8" x14ac:dyDescent="0.25">
      <c r="A47" s="164" t="s">
        <v>187</v>
      </c>
      <c r="B47" s="164"/>
      <c r="C47" s="152">
        <v>45838</v>
      </c>
      <c r="D47" s="167">
        <v>0</v>
      </c>
      <c r="E47" s="167">
        <v>0</v>
      </c>
      <c r="F47" s="167">
        <v>0</v>
      </c>
      <c r="G47" s="167">
        <v>0</v>
      </c>
      <c r="H47" s="167">
        <v>0</v>
      </c>
      <c r="I47" s="167">
        <v>0</v>
      </c>
      <c r="J47" s="167">
        <v>0</v>
      </c>
      <c r="K47" s="167">
        <v>0</v>
      </c>
      <c r="L47" s="167">
        <v>0</v>
      </c>
      <c r="M47" s="167">
        <v>0</v>
      </c>
      <c r="N47" s="167">
        <v>0</v>
      </c>
      <c r="O47" s="167">
        <v>0</v>
      </c>
      <c r="P47" s="167">
        <v>-522911</v>
      </c>
      <c r="Q47" s="167">
        <v>0</v>
      </c>
      <c r="R47" s="167">
        <v>0</v>
      </c>
      <c r="S47" s="167">
        <v>0</v>
      </c>
      <c r="T47" s="167">
        <v>0</v>
      </c>
      <c r="U47" s="167">
        <v>0</v>
      </c>
      <c r="V47" s="167">
        <v>0</v>
      </c>
      <c r="W47" s="167">
        <v>0</v>
      </c>
      <c r="X47" s="167">
        <v>0</v>
      </c>
      <c r="Y47" s="167">
        <v>0</v>
      </c>
      <c r="Z47" s="167">
        <v>0</v>
      </c>
      <c r="AA47" s="167">
        <v>0</v>
      </c>
      <c r="AB47" s="167">
        <v>0</v>
      </c>
      <c r="AC47" s="167">
        <v>0</v>
      </c>
      <c r="AD47" s="167">
        <v>0</v>
      </c>
      <c r="AE47" s="167">
        <v>-522911</v>
      </c>
      <c r="AF47" s="169">
        <v>0</v>
      </c>
    </row>
    <row r="48" spans="1:32" ht="13.8" x14ac:dyDescent="0.25">
      <c r="A48" s="164" t="s">
        <v>188</v>
      </c>
      <c r="B48" s="164"/>
      <c r="C48" s="152">
        <v>45838</v>
      </c>
      <c r="D48" s="167">
        <v>0</v>
      </c>
      <c r="E48" s="167">
        <v>0</v>
      </c>
      <c r="F48" s="167">
        <v>-36499</v>
      </c>
      <c r="G48" s="167">
        <v>0</v>
      </c>
      <c r="H48" s="167">
        <v>0</v>
      </c>
      <c r="I48" s="167">
        <v>-11806</v>
      </c>
      <c r="J48" s="167">
        <v>0</v>
      </c>
      <c r="K48" s="167">
        <v>0</v>
      </c>
      <c r="L48" s="167">
        <v>0</v>
      </c>
      <c r="M48" s="167">
        <v>0</v>
      </c>
      <c r="N48" s="167">
        <v>0</v>
      </c>
      <c r="O48" s="167">
        <v>-3840</v>
      </c>
      <c r="P48" s="167">
        <v>-188177</v>
      </c>
      <c r="Q48" s="167">
        <v>-2600</v>
      </c>
      <c r="R48" s="167">
        <v>0</v>
      </c>
      <c r="S48" s="167">
        <v>0</v>
      </c>
      <c r="T48" s="167">
        <v>0</v>
      </c>
      <c r="U48" s="167">
        <v>0</v>
      </c>
      <c r="V48" s="167">
        <v>0</v>
      </c>
      <c r="W48" s="167">
        <v>0</v>
      </c>
      <c r="X48" s="167">
        <v>0</v>
      </c>
      <c r="Y48" s="167">
        <v>0</v>
      </c>
      <c r="Z48" s="167">
        <v>0</v>
      </c>
      <c r="AA48" s="167">
        <v>0</v>
      </c>
      <c r="AB48" s="167">
        <v>0</v>
      </c>
      <c r="AC48" s="167">
        <v>0</v>
      </c>
      <c r="AD48" s="167">
        <v>0</v>
      </c>
      <c r="AE48" s="167">
        <v>-242922</v>
      </c>
      <c r="AF48" s="169">
        <v>0</v>
      </c>
    </row>
    <row r="51" spans="1:32" ht="13.8" x14ac:dyDescent="0.25">
      <c r="A51" s="164" t="s">
        <v>189</v>
      </c>
      <c r="B51" s="164"/>
      <c r="C51" s="152">
        <v>45657</v>
      </c>
      <c r="D51" s="167">
        <v>0</v>
      </c>
      <c r="E51" s="167">
        <v>0</v>
      </c>
      <c r="F51" s="167">
        <v>0</v>
      </c>
      <c r="G51" s="167">
        <v>0</v>
      </c>
      <c r="H51" s="167">
        <v>0</v>
      </c>
      <c r="I51" s="167">
        <v>-73128</v>
      </c>
      <c r="J51" s="167">
        <v>0</v>
      </c>
      <c r="K51" s="167">
        <v>0</v>
      </c>
      <c r="L51" s="167">
        <v>0</v>
      </c>
      <c r="M51" s="167">
        <v>0</v>
      </c>
      <c r="N51" s="167">
        <v>0</v>
      </c>
      <c r="O51" s="167">
        <v>0</v>
      </c>
      <c r="P51" s="167">
        <v>0</v>
      </c>
      <c r="Q51" s="167">
        <v>0</v>
      </c>
      <c r="R51" s="167">
        <v>0</v>
      </c>
      <c r="S51" s="167">
        <v>0</v>
      </c>
      <c r="T51" s="167">
        <v>0</v>
      </c>
      <c r="U51" s="167">
        <v>0</v>
      </c>
      <c r="V51" s="167">
        <v>0</v>
      </c>
      <c r="W51" s="167">
        <v>0</v>
      </c>
      <c r="X51" s="167">
        <v>0</v>
      </c>
      <c r="Y51" s="167">
        <v>0</v>
      </c>
      <c r="Z51" s="167">
        <v>0</v>
      </c>
      <c r="AA51" s="167">
        <v>0</v>
      </c>
      <c r="AB51" s="167">
        <v>0</v>
      </c>
      <c r="AC51" s="167">
        <v>0</v>
      </c>
      <c r="AD51" s="167">
        <v>-73128</v>
      </c>
      <c r="AE51" s="167">
        <v>0</v>
      </c>
      <c r="AF51" s="169">
        <v>0</v>
      </c>
    </row>
    <row r="52" spans="1:32" ht="13.8" x14ac:dyDescent="0.25">
      <c r="A52" s="164" t="s">
        <v>189</v>
      </c>
      <c r="B52" s="164"/>
      <c r="C52" s="152">
        <v>45838</v>
      </c>
      <c r="D52" s="167">
        <v>0</v>
      </c>
      <c r="E52" s="167">
        <v>0</v>
      </c>
      <c r="F52" s="167">
        <v>0</v>
      </c>
      <c r="G52" s="167">
        <v>0</v>
      </c>
      <c r="H52" s="167">
        <v>0</v>
      </c>
      <c r="I52" s="167">
        <v>-6445557</v>
      </c>
      <c r="J52" s="167">
        <v>0</v>
      </c>
      <c r="K52" s="167">
        <v>0</v>
      </c>
      <c r="L52" s="167">
        <v>0</v>
      </c>
      <c r="M52" s="167">
        <v>0</v>
      </c>
      <c r="N52" s="167">
        <v>0</v>
      </c>
      <c r="O52" s="167">
        <v>0</v>
      </c>
      <c r="P52" s="167">
        <v>0</v>
      </c>
      <c r="Q52" s="167">
        <v>0</v>
      </c>
      <c r="R52" s="167">
        <v>0</v>
      </c>
      <c r="S52" s="167">
        <v>0</v>
      </c>
      <c r="T52" s="167">
        <v>0</v>
      </c>
      <c r="U52" s="167">
        <v>0</v>
      </c>
      <c r="V52" s="167">
        <v>0</v>
      </c>
      <c r="W52" s="167">
        <v>0</v>
      </c>
      <c r="X52" s="167">
        <v>0</v>
      </c>
      <c r="Y52" s="167">
        <v>0</v>
      </c>
      <c r="Z52" s="167">
        <v>0</v>
      </c>
      <c r="AA52" s="167">
        <v>0</v>
      </c>
      <c r="AB52" s="167">
        <v>0</v>
      </c>
      <c r="AC52" s="167">
        <v>0</v>
      </c>
      <c r="AD52" s="167">
        <v>0</v>
      </c>
      <c r="AE52" s="167">
        <v>-6445557</v>
      </c>
      <c r="AF52" s="169">
        <v>0</v>
      </c>
    </row>
  </sheetData>
  <autoFilter ref="A1:AF64" xr:uid="{00000000-0001-0000-08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COST &amp; STATS</vt:lpstr>
      <vt:lpstr>SUM COST &amp; STATS</vt:lpstr>
      <vt:lpstr>ALL</vt:lpstr>
      <vt:lpstr>SRC</vt:lpstr>
      <vt:lpstr>MAX PAYMENT</vt:lpstr>
      <vt:lpstr>Stats</vt:lpstr>
      <vt:lpstr>Revenue</vt:lpstr>
      <vt:lpstr>Offsets</vt:lpstr>
      <vt:lpstr>Unallow &amp; Limits</vt:lpstr>
      <vt:lpstr>Total Expense</vt:lpstr>
      <vt:lpstr>ICF.ID Expense</vt:lpstr>
      <vt:lpstr>'COST &amp; STATS'!Print_Titles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NicoleElizabethMosbaugh</dc:creator>
  <cp:lastModifiedBy>Andrew Johnson</cp:lastModifiedBy>
  <cp:lastPrinted>2021-01-28T22:35:38Z</cp:lastPrinted>
  <dcterms:created xsi:type="dcterms:W3CDTF">2005-12-12T15:06:46Z</dcterms:created>
  <dcterms:modified xsi:type="dcterms:W3CDTF">2026-01-28T22:36:35Z</dcterms:modified>
</cp:coreProperties>
</file>