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F Rate Setting\NF Rates\2027 SFY\CMI\09-30-25\"/>
    </mc:Choice>
  </mc:AlternateContent>
  <xr:revisionPtr revIDLastSave="0" documentId="13_ncr:1_{A47E0664-528D-4410-A8CA-A22F4D6303EE}" xr6:coauthVersionLast="47" xr6:coauthVersionMax="47" xr10:uidLastSave="{00000000-0000-0000-0000-000000000000}"/>
  <bookViews>
    <workbookView xWindow="22932" yWindow="2172" windowWidth="23256" windowHeight="1245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H41" i="1"/>
  <c r="I41" i="1" s="1"/>
  <c r="L41" i="1"/>
  <c r="M41" i="1"/>
  <c r="P41" i="1"/>
  <c r="Q41" i="1"/>
  <c r="T41" i="1"/>
  <c r="U41" i="1"/>
  <c r="X41" i="1"/>
  <c r="Y41" i="1"/>
  <c r="AB41" i="1"/>
  <c r="AC41" i="1" s="1"/>
  <c r="M38" i="1"/>
  <c r="N34" i="1" s="1"/>
  <c r="I38" i="1"/>
  <c r="J34" i="1" s="1"/>
  <c r="E38" i="1"/>
  <c r="Q36" i="1"/>
  <c r="R36" i="1" s="1"/>
  <c r="P36" i="1"/>
  <c r="N36" i="1"/>
  <c r="L36" i="1"/>
  <c r="J36" i="1"/>
  <c r="H36" i="1"/>
  <c r="F36" i="1"/>
  <c r="Q35" i="1"/>
  <c r="R35" i="1" s="1"/>
  <c r="P35" i="1"/>
  <c r="N35" i="1"/>
  <c r="L35" i="1"/>
  <c r="J35" i="1"/>
  <c r="H35" i="1"/>
  <c r="F35" i="1"/>
  <c r="Q34" i="1"/>
  <c r="P34" i="1"/>
  <c r="L34" i="1"/>
  <c r="H34" i="1"/>
  <c r="Q33" i="1"/>
  <c r="P33" i="1"/>
  <c r="N33" i="1"/>
  <c r="L33" i="1"/>
  <c r="J33" i="1"/>
  <c r="H33" i="1"/>
  <c r="Q32" i="1"/>
  <c r="R32" i="1" s="1"/>
  <c r="P32" i="1"/>
  <c r="N32" i="1"/>
  <c r="L32" i="1"/>
  <c r="J32" i="1"/>
  <c r="H32" i="1"/>
  <c r="F32" i="1"/>
  <c r="Q31" i="1"/>
  <c r="R31" i="1" s="1"/>
  <c r="P31" i="1"/>
  <c r="N31" i="1"/>
  <c r="L31" i="1"/>
  <c r="J31" i="1"/>
  <c r="H31" i="1"/>
  <c r="F31" i="1"/>
  <c r="Q30" i="1"/>
  <c r="P30" i="1"/>
  <c r="N30" i="1"/>
  <c r="L30" i="1"/>
  <c r="J30" i="1"/>
  <c r="H30" i="1"/>
  <c r="Q29" i="1"/>
  <c r="P29" i="1"/>
  <c r="N29" i="1"/>
  <c r="L29" i="1"/>
  <c r="J29" i="1"/>
  <c r="H29" i="1"/>
  <c r="F29" i="1"/>
  <c r="Q28" i="1"/>
  <c r="P28" i="1"/>
  <c r="N28" i="1"/>
  <c r="L28" i="1"/>
  <c r="J28" i="1"/>
  <c r="H28" i="1"/>
  <c r="F28" i="1"/>
  <c r="Q27" i="1"/>
  <c r="R27" i="1" s="1"/>
  <c r="P27" i="1"/>
  <c r="N27" i="1"/>
  <c r="L27" i="1"/>
  <c r="J27" i="1"/>
  <c r="H27" i="1"/>
  <c r="Q26" i="1"/>
  <c r="P26" i="1"/>
  <c r="N26" i="1"/>
  <c r="L26" i="1"/>
  <c r="J26" i="1"/>
  <c r="H26" i="1"/>
  <c r="F26" i="1"/>
  <c r="Q25" i="1"/>
  <c r="R25" i="1" s="1"/>
  <c r="P25" i="1"/>
  <c r="N25" i="1"/>
  <c r="L25" i="1"/>
  <c r="J25" i="1"/>
  <c r="H25" i="1"/>
  <c r="F25" i="1"/>
  <c r="Q24" i="1"/>
  <c r="R24" i="1" s="1"/>
  <c r="P24" i="1"/>
  <c r="N24" i="1"/>
  <c r="L24" i="1"/>
  <c r="J24" i="1"/>
  <c r="H24" i="1"/>
  <c r="Q23" i="1"/>
  <c r="R23" i="1" s="1"/>
  <c r="P23" i="1"/>
  <c r="N23" i="1"/>
  <c r="L23" i="1"/>
  <c r="J23" i="1"/>
  <c r="H23" i="1"/>
  <c r="F23" i="1"/>
  <c r="Q22" i="1"/>
  <c r="R22" i="1" s="1"/>
  <c r="P22" i="1"/>
  <c r="N22" i="1"/>
  <c r="L22" i="1"/>
  <c r="J22" i="1"/>
  <c r="H22" i="1"/>
  <c r="F22" i="1"/>
  <c r="Q21" i="1"/>
  <c r="P21" i="1"/>
  <c r="N21" i="1"/>
  <c r="L21" i="1"/>
  <c r="J21" i="1"/>
  <c r="H21" i="1"/>
  <c r="Q20" i="1"/>
  <c r="P20" i="1"/>
  <c r="N20" i="1"/>
  <c r="L20" i="1"/>
  <c r="J20" i="1"/>
  <c r="H20" i="1"/>
  <c r="F20" i="1"/>
  <c r="Q19" i="1"/>
  <c r="P19" i="1"/>
  <c r="N19" i="1"/>
  <c r="L19" i="1"/>
  <c r="J19" i="1"/>
  <c r="H19" i="1"/>
  <c r="F19" i="1"/>
  <c r="Q18" i="1"/>
  <c r="R18" i="1" s="1"/>
  <c r="P18" i="1"/>
  <c r="N18" i="1"/>
  <c r="L18" i="1"/>
  <c r="J18" i="1"/>
  <c r="H18" i="1"/>
  <c r="Q17" i="1"/>
  <c r="P17" i="1"/>
  <c r="N17" i="1"/>
  <c r="L17" i="1"/>
  <c r="J17" i="1"/>
  <c r="H17" i="1"/>
  <c r="F17" i="1"/>
  <c r="Q16" i="1"/>
  <c r="R16" i="1" s="1"/>
  <c r="P16" i="1"/>
  <c r="N16" i="1"/>
  <c r="L16" i="1"/>
  <c r="J16" i="1"/>
  <c r="H16" i="1"/>
  <c r="F16" i="1"/>
  <c r="Q15" i="1"/>
  <c r="R15" i="1" s="1"/>
  <c r="P15" i="1"/>
  <c r="N15" i="1"/>
  <c r="L15" i="1"/>
  <c r="J15" i="1"/>
  <c r="H15" i="1"/>
  <c r="Q14" i="1"/>
  <c r="R14" i="1" s="1"/>
  <c r="P14" i="1"/>
  <c r="N14" i="1"/>
  <c r="L14" i="1"/>
  <c r="J14" i="1"/>
  <c r="H14" i="1"/>
  <c r="F14" i="1"/>
  <c r="Q13" i="1"/>
  <c r="R13" i="1" s="1"/>
  <c r="P13" i="1"/>
  <c r="N13" i="1"/>
  <c r="L13" i="1"/>
  <c r="J13" i="1"/>
  <c r="H13" i="1"/>
  <c r="F13" i="1"/>
  <c r="Q12" i="1"/>
  <c r="P12" i="1"/>
  <c r="N12" i="1"/>
  <c r="L12" i="1"/>
  <c r="J12" i="1"/>
  <c r="H12" i="1"/>
  <c r="Q11" i="1"/>
  <c r="Q38" i="1" s="1"/>
  <c r="P11" i="1"/>
  <c r="N11" i="1"/>
  <c r="L11" i="1"/>
  <c r="J11" i="1"/>
  <c r="H11" i="1"/>
  <c r="F11" i="1"/>
  <c r="AG12" i="1"/>
  <c r="AF12" i="1" s="1"/>
  <c r="AG13" i="1"/>
  <c r="AF13" i="1" s="1"/>
  <c r="AG14" i="1"/>
  <c r="AG15" i="1"/>
  <c r="AF15" i="1" s="1"/>
  <c r="AG16" i="1"/>
  <c r="AF16" i="1" s="1"/>
  <c r="AG17" i="1"/>
  <c r="AF17" i="1" s="1"/>
  <c r="AG18" i="1"/>
  <c r="AG19" i="1"/>
  <c r="AF19" i="1" s="1"/>
  <c r="AG20" i="1"/>
  <c r="AF20" i="1" s="1"/>
  <c r="AG21" i="1"/>
  <c r="AF21" i="1" s="1"/>
  <c r="AG22" i="1"/>
  <c r="AG23" i="1"/>
  <c r="AF23" i="1" s="1"/>
  <c r="AG24" i="1"/>
  <c r="AF24" i="1" s="1"/>
  <c r="AG25" i="1"/>
  <c r="AF25" i="1" s="1"/>
  <c r="AG26" i="1"/>
  <c r="AG27" i="1"/>
  <c r="AF27" i="1" s="1"/>
  <c r="AG28" i="1"/>
  <c r="AF28" i="1" s="1"/>
  <c r="AG29" i="1"/>
  <c r="AF29" i="1" s="1"/>
  <c r="AG30" i="1"/>
  <c r="AG31" i="1"/>
  <c r="AF31" i="1" s="1"/>
  <c r="AG32" i="1"/>
  <c r="AF32" i="1" s="1"/>
  <c r="AG33" i="1"/>
  <c r="AF33" i="1" s="1"/>
  <c r="AG34" i="1"/>
  <c r="AG35" i="1"/>
  <c r="AF35" i="1" s="1"/>
  <c r="AG36" i="1"/>
  <c r="AH36" i="1" s="1"/>
  <c r="AG11" i="1"/>
  <c r="AF11" i="1" s="1"/>
  <c r="AB29" i="1"/>
  <c r="AB24" i="1"/>
  <c r="AB23" i="1"/>
  <c r="AB22" i="1"/>
  <c r="AB21" i="1"/>
  <c r="AB20" i="1"/>
  <c r="AB19" i="1"/>
  <c r="AB17" i="1"/>
  <c r="AB35" i="1"/>
  <c r="AB34" i="1"/>
  <c r="AB33" i="1"/>
  <c r="AB32" i="1"/>
  <c r="AB31" i="1"/>
  <c r="AB30" i="1"/>
  <c r="AB11" i="1"/>
  <c r="X35" i="1"/>
  <c r="X34" i="1"/>
  <c r="X33" i="1"/>
  <c r="X32" i="1"/>
  <c r="X31" i="1"/>
  <c r="X30" i="1"/>
  <c r="X29" i="1"/>
  <c r="X21" i="1"/>
  <c r="X17" i="1"/>
  <c r="X12" i="1"/>
  <c r="X11" i="1"/>
  <c r="X23" i="1"/>
  <c r="X22" i="1"/>
  <c r="X20" i="1"/>
  <c r="T36" i="1"/>
  <c r="T14" i="1"/>
  <c r="T15" i="1"/>
  <c r="T16" i="1"/>
  <c r="T17" i="1"/>
  <c r="T24" i="1"/>
  <c r="T25" i="1"/>
  <c r="T27" i="1"/>
  <c r="T28" i="1"/>
  <c r="T29" i="1"/>
  <c r="T33" i="1"/>
  <c r="AB12" i="1"/>
  <c r="AB13" i="1"/>
  <c r="AB14" i="1"/>
  <c r="AB15" i="1"/>
  <c r="AB16" i="1"/>
  <c r="AB18" i="1"/>
  <c r="AB25" i="1"/>
  <c r="AB26" i="1"/>
  <c r="AB27" i="1"/>
  <c r="AB28" i="1"/>
  <c r="AB36" i="1"/>
  <c r="AD36" i="1"/>
  <c r="Z36" i="1"/>
  <c r="X36" i="1"/>
  <c r="T35" i="1"/>
  <c r="T34" i="1"/>
  <c r="T32" i="1"/>
  <c r="T31" i="1"/>
  <c r="T30" i="1"/>
  <c r="X28" i="1"/>
  <c r="X27" i="1"/>
  <c r="X26" i="1"/>
  <c r="T26" i="1"/>
  <c r="X25" i="1"/>
  <c r="X24" i="1"/>
  <c r="T23" i="1"/>
  <c r="T22" i="1"/>
  <c r="T21" i="1"/>
  <c r="T20" i="1"/>
  <c r="X19" i="1"/>
  <c r="T19" i="1"/>
  <c r="X18" i="1"/>
  <c r="T18" i="1"/>
  <c r="X16" i="1"/>
  <c r="X15" i="1"/>
  <c r="X14" i="1"/>
  <c r="X13" i="1"/>
  <c r="T13" i="1"/>
  <c r="T12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R20" i="1" l="1"/>
  <c r="R29" i="1"/>
  <c r="R33" i="1"/>
  <c r="R17" i="1"/>
  <c r="R26" i="1"/>
  <c r="R28" i="1"/>
  <c r="R19" i="1"/>
  <c r="R12" i="1"/>
  <c r="R21" i="1"/>
  <c r="R30" i="1"/>
  <c r="R34" i="1"/>
  <c r="R11" i="1"/>
  <c r="F34" i="1"/>
  <c r="F12" i="1"/>
  <c r="F15" i="1"/>
  <c r="F18" i="1"/>
  <c r="F21" i="1"/>
  <c r="F24" i="1"/>
  <c r="F27" i="1"/>
  <c r="F30" i="1"/>
  <c r="F33" i="1"/>
  <c r="AC38" i="1"/>
  <c r="AD35" i="1" s="1"/>
  <c r="Y38" i="1"/>
  <c r="Z32" i="1" s="1"/>
  <c r="V36" i="1"/>
  <c r="U38" i="1"/>
  <c r="V34" i="1" s="1"/>
  <c r="T11" i="1"/>
  <c r="AF36" i="1"/>
  <c r="AF14" i="1"/>
  <c r="AF18" i="1"/>
  <c r="AF22" i="1"/>
  <c r="AF26" i="1"/>
  <c r="AF30" i="1"/>
  <c r="AF34" i="1"/>
  <c r="AG38" i="1"/>
  <c r="AH27" i="1" s="1"/>
  <c r="D41" i="1"/>
  <c r="AD28" i="1" l="1"/>
  <c r="AD16" i="1"/>
  <c r="AD11" i="1"/>
  <c r="AD24" i="1"/>
  <c r="AD19" i="1"/>
  <c r="AD15" i="1"/>
  <c r="AD12" i="1"/>
  <c r="V24" i="1"/>
  <c r="AD13" i="1"/>
  <c r="Z29" i="1"/>
  <c r="Z31" i="1"/>
  <c r="Z34" i="1"/>
  <c r="V30" i="1"/>
  <c r="AD17" i="1"/>
  <c r="AD29" i="1"/>
  <c r="AD31" i="1"/>
  <c r="AD27" i="1"/>
  <c r="AD34" i="1"/>
  <c r="AD20" i="1"/>
  <c r="AD25" i="1"/>
  <c r="AD33" i="1"/>
  <c r="AD26" i="1"/>
  <c r="AD14" i="1"/>
  <c r="AD30" i="1"/>
  <c r="AD21" i="1"/>
  <c r="AD32" i="1"/>
  <c r="AD23" i="1"/>
  <c r="AD18" i="1"/>
  <c r="AD22" i="1"/>
  <c r="Z11" i="1"/>
  <c r="Z25" i="1"/>
  <c r="Z23" i="1"/>
  <c r="Z30" i="1"/>
  <c r="Z24" i="1"/>
  <c r="Z20" i="1"/>
  <c r="Z17" i="1"/>
  <c r="Z22" i="1"/>
  <c r="Z21" i="1"/>
  <c r="Z27" i="1"/>
  <c r="Z16" i="1"/>
  <c r="Z19" i="1"/>
  <c r="Z18" i="1"/>
  <c r="Z15" i="1"/>
  <c r="Z14" i="1"/>
  <c r="Z28" i="1"/>
  <c r="Z12" i="1"/>
  <c r="Z13" i="1"/>
  <c r="Z35" i="1"/>
  <c r="Z26" i="1"/>
  <c r="Z33" i="1"/>
  <c r="V23" i="1"/>
  <c r="V25" i="1"/>
  <c r="V26" i="1"/>
  <c r="V19" i="1"/>
  <c r="V15" i="1"/>
  <c r="V13" i="1"/>
  <c r="V27" i="1"/>
  <c r="V29" i="1"/>
  <c r="V21" i="1"/>
  <c r="V11" i="1"/>
  <c r="V22" i="1"/>
  <c r="V28" i="1"/>
  <c r="V32" i="1"/>
  <c r="V18" i="1"/>
  <c r="V20" i="1"/>
  <c r="V16" i="1"/>
  <c r="V14" i="1"/>
  <c r="V12" i="1"/>
  <c r="V35" i="1"/>
  <c r="V17" i="1"/>
  <c r="V31" i="1"/>
  <c r="V33" i="1"/>
  <c r="AH14" i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<sst xmlns="http://schemas.openxmlformats.org/spreadsheetml/2006/main" count="134" uniqueCount="98">
  <si>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</si>
  <si>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</si>
  <si>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</si>
  <si>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</si>
  <si>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</si>
  <si>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</si>
  <si>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</si>
  <si>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</si>
  <si>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</si>
  <si>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</si>
  <si>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</si>
  <si>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</si>
  <si>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</si>
  <si>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</si>
  <si>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</si>
  <si>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</si>
  <si>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</si>
  <si>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</si>
  <si>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</si>
  <si>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</si>
  <si>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</si>
  <si>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</si>
  <si>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</si>
  <si>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</si>
  <si>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</si>
  <si>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</si>
  <si>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</si>
  <si>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</si>
  <si>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</si>
  <si>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</si>
  <si>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</si>
  <si>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</si>
  <si>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</si>
  <si>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</si>
  <si>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</si>
  <si>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</si>
  <si>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</si>
  <si>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</si>
  <si>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</si>
  <si>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</si>
  <si>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</si>
  <si>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Division of Medical Services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</si>
  <si>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</si>
  <si>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</si>
  <si>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</si>
  <si>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</si>
  <si>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</si>
  <si>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</si>
  <si>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</si>
  <si>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</si>
  <si>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</si>
  <si>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</si>
  <si>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</si>
  <si>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</si>
  <si>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</si>
  <si>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</si>
  <si>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</si>
  <si>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</si>
  <si>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</si>
  <si>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</si>
  <si>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</si>
  <si>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</si>
  <si>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</si>
  <si>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</si>
  <si>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</si>
  <si>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</si>
  <si>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</si>
  <si>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</si>
  <si>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</si>
  <si>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</si>
  <si>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</si>
  <si>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</si>
  <si>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</si>
  <si>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</si>
  <si>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</si>
  <si>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</si>
  <si>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</si>
  <si>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</si>
  <si>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</si>
  <si>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</si>
  <si>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</si>
  <si>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</si>
  <si>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</si>
  <si>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</si>
  <si>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</si>
  <si>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</si>
  <si>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</si>
  <si>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</si>
  <si>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</si>
  <si>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</si>
  <si>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</si>
  <si>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</si>
  <si>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</si>
  <si>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</si>
  <si>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June 30, 2025</t>
  </si>
  <si>
    <t>Resident Days for Quarter Ended September 30, 2025</t>
  </si>
  <si>
    <t>PDPM Distribution Analysis</t>
  </si>
  <si>
    <t>Iowa Department of Health and Human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</si>
</sst>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zoomScale="115" zoomScaleNormal="115" workbookViewId="0">
      <selection activeCell="N10" sqref="N10"/>
    </sheetView>
  </sheetViews>
  <sheetFormatPr defaultColWidth="9.109375" defaultRowHeight="12" x14ac:dyDescent="0.25"/>
  <cols>
    <col min="1" max="1" width="7.44140625" style="3" bestFit="1" customWidth="1"/>
    <col min="2" max="2" width="11.88671875" style="3" bestFit="1" customWidth="1"/>
    <col min="3" max="3" width="5.5546875" style="17" hidden="1" customWidth="1"/>
    <col min="4" max="4" width="10.88671875" style="3" hidden="1" customWidth="1"/>
    <col min="5" max="5" width="7.5546875" style="3" bestFit="1" customWidth="1"/>
    <col min="6" max="6" width="6.109375" style="3" bestFit="1" customWidth="1"/>
    <col min="7" max="7" width="1.88671875" style="3" customWidth="1"/>
    <col min="8" max="8" width="10" style="3" hidden="1" customWidth="1"/>
    <col min="9" max="9" width="6.88671875" style="3" bestFit="1" customWidth="1"/>
    <col min="10" max="10" width="6.109375" style="3" bestFit="1" customWidth="1"/>
    <col min="11" max="11" width="1.88671875" style="3" customWidth="1"/>
    <col min="12" max="12" width="10" style="3" hidden="1" customWidth="1"/>
    <col min="13" max="13" width="7.5546875" style="3" bestFit="1" customWidth="1"/>
    <col min="14" max="14" width="6.109375" style="3" bestFit="1" customWidth="1"/>
    <col min="15" max="15" width="1.88671875" style="3" customWidth="1"/>
    <col min="16" max="16" width="10.88671875" style="3" hidden="1" customWidth="1"/>
    <col min="17" max="17" width="7.88671875" style="3" bestFit="1" customWidth="1"/>
    <col min="18" max="18" width="6.109375" style="3" bestFit="1" customWidth="1"/>
    <col min="19" max="19" width="6.44140625" style="9" customWidth="1"/>
    <col min="20" max="20" width="10.88671875" style="3" hidden="1" customWidth="1"/>
    <col min="21" max="21" width="7.5546875" style="3" bestFit="1" customWidth="1"/>
    <col min="22" max="22" width="6.109375" style="3" bestFit="1" customWidth="1"/>
    <col min="23" max="23" width="1.88671875" style="3" customWidth="1"/>
    <col min="24" max="24" width="10" style="3" hidden="1" customWidth="1"/>
    <col min="25" max="25" width="6.88671875" style="3" bestFit="1" customWidth="1"/>
    <col min="26" max="26" width="6.109375" style="3" bestFit="1" customWidth="1"/>
    <col min="27" max="27" width="1.88671875" style="3" customWidth="1"/>
    <col min="28" max="28" width="10" style="3" hidden="1" customWidth="1"/>
    <col min="29" max="29" width="7.5546875" style="3" bestFit="1" customWidth="1"/>
    <col min="30" max="30" width="6.109375" style="3" bestFit="1" customWidth="1"/>
    <col min="31" max="31" width="1.88671875" style="3" customWidth="1"/>
    <col min="32" max="32" width="10.88671875" style="3" hidden="1" customWidth="1"/>
    <col min="33" max="33" width="7.88671875" style="3" bestFit="1" customWidth="1"/>
    <col min="34" max="34" width="6.109375" style="3" bestFit="1" customWidth="1"/>
    <col min="35" max="38" width="9.109375" style="3"/>
    <col min="39" max="16384" width="9.109375" style="1"/>
  </cols>
  <sheetData>
    <row r="1" spans="1:38" ht="13.8" x14ac:dyDescent="0.25">
      <c r="A1" s="34" t="s">
        <v>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8" ht="13.8" x14ac:dyDescent="0.25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8" ht="13.8" x14ac:dyDescent="0.2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8" ht="12" customHeight="1" x14ac:dyDescent="0.25">
      <c r="A4" s="13"/>
      <c r="B4" s="21"/>
      <c r="C4" s="13"/>
      <c r="D4" s="13"/>
      <c r="E4" s="10"/>
      <c r="F4" s="33"/>
      <c r="G4" s="33"/>
      <c r="H4" s="33"/>
      <c r="I4" s="10"/>
      <c r="J4" s="33"/>
      <c r="K4" s="33"/>
      <c r="L4" s="33"/>
      <c r="M4" s="10"/>
      <c r="N4" s="33"/>
      <c r="O4" s="33"/>
      <c r="P4" s="33"/>
      <c r="Q4" s="33"/>
      <c r="R4" s="33"/>
      <c r="S4" s="3"/>
      <c r="T4" s="16"/>
      <c r="U4" s="10"/>
      <c r="V4" s="20"/>
      <c r="W4" s="20"/>
      <c r="X4" s="20"/>
      <c r="Y4" s="10"/>
      <c r="Z4" s="20"/>
      <c r="AA4" s="20"/>
      <c r="AB4" s="20"/>
      <c r="AC4" s="10"/>
      <c r="AD4" s="20"/>
      <c r="AE4" s="20"/>
      <c r="AF4" s="20"/>
      <c r="AG4" s="20"/>
      <c r="AH4" s="20"/>
    </row>
    <row r="5" spans="1:38" x14ac:dyDescent="0.25">
      <c r="C5" s="9"/>
      <c r="S5" s="3"/>
      <c r="T5" s="17"/>
    </row>
    <row r="6" spans="1:38" s="11" customFormat="1" ht="13.8" x14ac:dyDescent="0.25">
      <c r="A6" s="10"/>
      <c r="B6" s="10"/>
      <c r="C6" s="9"/>
      <c r="D6" s="10"/>
      <c r="E6" s="37" t="s">
        <v>94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10"/>
      <c r="T6" s="18"/>
      <c r="U6" s="37" t="s">
        <v>95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10"/>
      <c r="AJ6" s="10"/>
      <c r="AK6" s="10"/>
      <c r="AL6" s="10"/>
    </row>
    <row r="7" spans="1:38" s="11" customFormat="1" ht="13.8" x14ac:dyDescent="0.25">
      <c r="A7" s="10"/>
      <c r="B7" s="10"/>
      <c r="C7" s="9"/>
      <c r="D7" s="12"/>
      <c r="E7" s="36" t="s">
        <v>0</v>
      </c>
      <c r="F7" s="36"/>
      <c r="G7" s="10"/>
      <c r="H7" s="10"/>
      <c r="I7" s="36" t="s">
        <v>2</v>
      </c>
      <c r="J7" s="36"/>
      <c r="K7" s="10"/>
      <c r="L7" s="10"/>
      <c r="M7" s="36" t="s">
        <v>1</v>
      </c>
      <c r="N7" s="36"/>
      <c r="O7" s="10"/>
      <c r="P7" s="10"/>
      <c r="Q7" s="36"/>
      <c r="R7" s="36"/>
      <c r="S7" s="10"/>
      <c r="T7" s="18"/>
      <c r="U7" s="36" t="s">
        <v>0</v>
      </c>
      <c r="V7" s="36"/>
      <c r="W7" s="10"/>
      <c r="X7" s="10"/>
      <c r="Y7" s="36" t="s">
        <v>2</v>
      </c>
      <c r="Z7" s="36"/>
      <c r="AA7" s="10"/>
      <c r="AB7" s="10"/>
      <c r="AC7" s="36" t="s">
        <v>1</v>
      </c>
      <c r="AD7" s="36"/>
      <c r="AE7" s="10"/>
      <c r="AF7" s="10"/>
      <c r="AG7" s="36"/>
      <c r="AH7" s="36"/>
      <c r="AI7" s="10"/>
      <c r="AJ7" s="10"/>
      <c r="AK7" s="10"/>
      <c r="AL7" s="10"/>
    </row>
    <row r="8" spans="1:38" s="11" customFormat="1" ht="13.8" x14ac:dyDescent="0.25">
      <c r="A8" s="10"/>
      <c r="B8" s="10"/>
      <c r="C8" s="9"/>
      <c r="D8" s="12"/>
      <c r="E8" s="35" t="s">
        <v>42</v>
      </c>
      <c r="F8" s="35"/>
      <c r="G8" s="10"/>
      <c r="H8" s="10"/>
      <c r="I8" s="35" t="s">
        <v>42</v>
      </c>
      <c r="J8" s="35"/>
      <c r="K8" s="10"/>
      <c r="L8" s="10"/>
      <c r="M8" s="35" t="s">
        <v>42</v>
      </c>
      <c r="N8" s="35"/>
      <c r="O8" s="10"/>
      <c r="P8" s="10"/>
      <c r="Q8" s="35" t="s">
        <v>43</v>
      </c>
      <c r="R8" s="35"/>
      <c r="S8" s="10"/>
      <c r="T8" s="18"/>
      <c r="U8" s="35" t="s">
        <v>42</v>
      </c>
      <c r="V8" s="35"/>
      <c r="W8" s="10"/>
      <c r="X8" s="10"/>
      <c r="Y8" s="35" t="s">
        <v>42</v>
      </c>
      <c r="Z8" s="35"/>
      <c r="AA8" s="10"/>
      <c r="AB8" s="10"/>
      <c r="AC8" s="35" t="s">
        <v>42</v>
      </c>
      <c r="AD8" s="35"/>
      <c r="AE8" s="10"/>
      <c r="AF8" s="10"/>
      <c r="AG8" s="35" t="s">
        <v>43</v>
      </c>
      <c r="AH8" s="35"/>
      <c r="AI8" s="10"/>
      <c r="AJ8" s="10"/>
      <c r="AK8" s="10"/>
      <c r="AL8" s="10"/>
    </row>
    <row r="9" spans="1:38" x14ac:dyDescent="0.25">
      <c r="C9" s="9"/>
      <c r="D9" s="7"/>
      <c r="E9" s="2"/>
      <c r="F9" s="2"/>
      <c r="I9" s="2"/>
      <c r="J9" s="2"/>
      <c r="M9" s="2"/>
      <c r="N9" s="2"/>
      <c r="Q9" s="2"/>
      <c r="R9" s="2"/>
      <c r="S9" s="3"/>
      <c r="T9" s="17"/>
      <c r="U9" s="2"/>
      <c r="V9" s="2"/>
      <c r="Y9" s="2"/>
      <c r="Z9" s="2"/>
      <c r="AC9" s="2"/>
      <c r="AD9" s="2"/>
      <c r="AG9" s="2"/>
      <c r="AH9" s="2"/>
    </row>
    <row r="10" spans="1:38" ht="74.099999999999994" customHeight="1" x14ac:dyDescent="0.25">
      <c r="A10" s="24" t="s">
        <v>44</v>
      </c>
      <c r="B10" s="24" t="s">
        <v>45</v>
      </c>
      <c r="C10" s="24" t="s">
        <v>38</v>
      </c>
      <c r="D10" s="7" t="s">
        <v>39</v>
      </c>
      <c r="E10" s="2" t="s">
        <v>3</v>
      </c>
      <c r="F10" s="2" t="s">
        <v>4</v>
      </c>
      <c r="H10" s="3" t="s">
        <v>39</v>
      </c>
      <c r="I10" s="2" t="s">
        <v>3</v>
      </c>
      <c r="J10" s="2" t="s">
        <v>4</v>
      </c>
      <c r="L10" s="3" t="s">
        <v>39</v>
      </c>
      <c r="M10" s="2" t="s">
        <v>3</v>
      </c>
      <c r="N10" s="2" t="s">
        <v>4</v>
      </c>
      <c r="P10" s="3" t="s">
        <v>39</v>
      </c>
      <c r="Q10" s="2" t="s">
        <v>3</v>
      </c>
      <c r="R10" s="2" t="s">
        <v>4</v>
      </c>
      <c r="S10" s="3"/>
      <c r="T10" s="7" t="s">
        <v>39</v>
      </c>
      <c r="U10" s="2" t="s">
        <v>3</v>
      </c>
      <c r="V10" s="2" t="s">
        <v>4</v>
      </c>
      <c r="X10" s="3" t="s">
        <v>39</v>
      </c>
      <c r="Y10" s="2" t="s">
        <v>3</v>
      </c>
      <c r="Z10" s="2" t="s">
        <v>4</v>
      </c>
      <c r="AB10" s="3" t="s">
        <v>39</v>
      </c>
      <c r="AC10" s="2" t="s">
        <v>3</v>
      </c>
      <c r="AD10" s="2" t="s">
        <v>4</v>
      </c>
      <c r="AF10" s="3" t="s">
        <v>39</v>
      </c>
      <c r="AG10" s="2" t="s">
        <v>3</v>
      </c>
      <c r="AH10" s="2" t="s">
        <v>4</v>
      </c>
    </row>
    <row r="11" spans="1:38" x14ac:dyDescent="0.25">
      <c r="A11" s="22" t="s">
        <v>46</v>
      </c>
      <c r="B11" s="3" t="s">
        <v>47</v>
      </c>
      <c r="C11" s="23">
        <v>4.0599999999999996</v>
      </c>
      <c r="D11" s="7">
        <f>E11*$C11</f>
        <v>22967.42</v>
      </c>
      <c r="E11" s="28">
        <v>5657</v>
      </c>
      <c r="F11" s="19">
        <f>IF(E11&lt;&gt;0,E11/E$38,0)</f>
        <v>5.8848863385749777E-3</v>
      </c>
      <c r="G11" s="6"/>
      <c r="H11" s="27">
        <f>I11*$C11</f>
        <v>1502.1999999999998</v>
      </c>
      <c r="I11" s="28">
        <v>370</v>
      </c>
      <c r="J11" s="19">
        <f>IF(I11&lt;&gt;0,I11/I$38,0)</f>
        <v>2.5967827966648887E-3</v>
      </c>
      <c r="K11" s="6"/>
      <c r="L11" s="27">
        <f>M11*$C11</f>
        <v>5667.7599999999993</v>
      </c>
      <c r="M11" s="28">
        <v>1396</v>
      </c>
      <c r="N11" s="19">
        <f>IF(M11&lt;&gt;0,M11/M$38,0)</f>
        <v>1.9413911263406168E-3</v>
      </c>
      <c r="O11" s="6"/>
      <c r="P11" s="27">
        <f t="shared" ref="P11:P36" si="0">Q11*$C11</f>
        <v>30137.379999999997</v>
      </c>
      <c r="Q11" s="30">
        <f>E11+I11+M11</f>
        <v>7423</v>
      </c>
      <c r="R11" s="19">
        <f>IF(Q11&lt;&gt;0,Q11/Q$38,0)</f>
        <v>4.0722348521421616E-3</v>
      </c>
      <c r="S11" s="6"/>
      <c r="T11" s="7">
        <f>U11*$C11</f>
        <v>23373.42</v>
      </c>
      <c r="U11" s="28">
        <v>5757</v>
      </c>
      <c r="V11" s="19">
        <f>IF(U11&lt;&gt;0,U11/U$38,0)</f>
        <v>5.723745041309989E-3</v>
      </c>
      <c r="W11" s="6"/>
      <c r="X11" s="27">
        <f>Y11*$C11</f>
        <v>556.21999999999991</v>
      </c>
      <c r="Y11" s="28">
        <v>137</v>
      </c>
      <c r="Z11" s="19">
        <f>IF(Y11&lt;&gt;0,Y11/Y$38,0)</f>
        <v>1.0114582718091076E-3</v>
      </c>
      <c r="AA11" s="6"/>
      <c r="AB11" s="27">
        <f>AC11*$C11</f>
        <v>5347.0199999999995</v>
      </c>
      <c r="AC11" s="28">
        <v>1317</v>
      </c>
      <c r="AD11" s="19">
        <f>IF(AC11&lt;&gt;0,AC11/AC$38,0)</f>
        <v>1.8308042193295115E-3</v>
      </c>
      <c r="AE11" s="6"/>
      <c r="AF11" s="27">
        <f t="shared" ref="AF11:AF36" si="1">AG11*$C11</f>
        <v>29276.659999999996</v>
      </c>
      <c r="AG11" s="30">
        <f>U11+Y11+AC11</f>
        <v>7211</v>
      </c>
      <c r="AH11" s="19">
        <f>IF(AG11&lt;&gt;0,AG11/AG$38,0)</f>
        <v>3.8756023549215476E-3</v>
      </c>
      <c r="AI11" s="6"/>
      <c r="AJ11" s="30"/>
      <c r="AK11" s="22"/>
    </row>
    <row r="12" spans="1:38" x14ac:dyDescent="0.25">
      <c r="A12" s="22" t="s">
        <v>48</v>
      </c>
      <c r="B12" s="3" t="s">
        <v>49</v>
      </c>
      <c r="C12" s="23">
        <v>3.07</v>
      </c>
      <c r="D12" s="7">
        <f t="shared" ref="D12:D36" si="2">E12*$C12</f>
        <v>10527.029999999999</v>
      </c>
      <c r="E12" s="28">
        <v>3429</v>
      </c>
      <c r="F12" s="19">
        <f t="shared" ref="F12:F36" si="3">IF(E12&lt;&gt;0,E12/E$38,0)</f>
        <v>3.5671336848106059E-3</v>
      </c>
      <c r="G12" s="6"/>
      <c r="H12" s="27">
        <f t="shared" ref="H12:H36" si="4">I12*$C12</f>
        <v>939.42</v>
      </c>
      <c r="I12" s="28">
        <v>306</v>
      </c>
      <c r="J12" s="19">
        <f t="shared" ref="J12:J36" si="5">IF(I12&lt;&gt;0,I12/I$38,0)</f>
        <v>2.1476095561606917E-3</v>
      </c>
      <c r="K12" s="6"/>
      <c r="L12" s="27">
        <f t="shared" ref="L12:L36" si="6">M12*$C12</f>
        <v>862.67</v>
      </c>
      <c r="M12" s="28">
        <v>281</v>
      </c>
      <c r="N12" s="19">
        <f t="shared" ref="N12:N36" si="7">IF(M12&lt;&gt;0,M12/M$38,0)</f>
        <v>3.9078145164879176E-4</v>
      </c>
      <c r="O12" s="6"/>
      <c r="P12" s="27">
        <f t="shared" si="0"/>
        <v>12329.119999999999</v>
      </c>
      <c r="Q12" s="30">
        <f t="shared" ref="Q12:Q36" si="8">E12+I12+M12</f>
        <v>4016</v>
      </c>
      <c r="R12" s="19">
        <f t="shared" ref="R12:R36" si="9">IF(Q12&lt;&gt;0,Q12/Q$38,0)</f>
        <v>2.2031651847235511E-3</v>
      </c>
      <c r="S12" s="6"/>
      <c r="T12" s="7">
        <f t="shared" ref="T12:T36" si="10">U12*$C12</f>
        <v>10840.17</v>
      </c>
      <c r="U12" s="28">
        <v>3531</v>
      </c>
      <c r="V12" s="19">
        <f t="shared" ref="V12:V36" si="11">IF(U12&lt;&gt;0,U12/U$38,0)</f>
        <v>3.5106033942792375E-3</v>
      </c>
      <c r="W12" s="6"/>
      <c r="X12" s="27">
        <f t="shared" ref="X12:X36" si="12">Y12*$C12</f>
        <v>1249.49</v>
      </c>
      <c r="Y12" s="28">
        <v>407</v>
      </c>
      <c r="Z12" s="19">
        <f t="shared" ref="Z12:Z36" si="13">IF(Y12&lt;&gt;0,Y12/Y$38,0)</f>
        <v>3.0048431870533343E-3</v>
      </c>
      <c r="AA12" s="6"/>
      <c r="AB12" s="27">
        <f t="shared" ref="AB12:AB36" si="14">AC12*$C12</f>
        <v>1221.8599999999999</v>
      </c>
      <c r="AC12" s="6">
        <v>398</v>
      </c>
      <c r="AD12" s="19">
        <f t="shared" ref="AD12:AD36" si="15">IF(AC12&lt;&gt;0,AC12/AC$38,0)</f>
        <v>5.5327264942531935E-4</v>
      </c>
      <c r="AE12" s="6"/>
      <c r="AF12" s="27">
        <f t="shared" si="1"/>
        <v>13311.519999999999</v>
      </c>
      <c r="AG12" s="30">
        <f t="shared" ref="AG12:AG36" si="16">U12+Y12+AC12</f>
        <v>4336</v>
      </c>
      <c r="AH12" s="19">
        <f t="shared" ref="AH12:AH36" si="17">IF(AG12&lt;&gt;0,AG12/AG$38,0)</f>
        <v>2.3304135086589695E-3</v>
      </c>
      <c r="AI12" s="6"/>
      <c r="AJ12" s="30"/>
      <c r="AK12" s="22"/>
    </row>
    <row r="13" spans="1:38" x14ac:dyDescent="0.25">
      <c r="A13" s="22" t="s">
        <v>50</v>
      </c>
      <c r="B13" s="3" t="s">
        <v>51</v>
      </c>
      <c r="C13" s="23">
        <v>2.93</v>
      </c>
      <c r="D13" s="7">
        <f t="shared" si="2"/>
        <v>45028.240000000005</v>
      </c>
      <c r="E13" s="28">
        <v>15368</v>
      </c>
      <c r="F13" s="19">
        <f t="shared" si="3"/>
        <v>1.5987083834403438E-2</v>
      </c>
      <c r="G13" s="6"/>
      <c r="H13" s="27">
        <f t="shared" si="4"/>
        <v>10199.33</v>
      </c>
      <c r="I13" s="28">
        <v>3481</v>
      </c>
      <c r="J13" s="19">
        <f t="shared" si="5"/>
        <v>2.4430813284298587E-2</v>
      </c>
      <c r="K13" s="6"/>
      <c r="L13" s="27">
        <f t="shared" si="6"/>
        <v>19850.75</v>
      </c>
      <c r="M13" s="28">
        <v>6775</v>
      </c>
      <c r="N13" s="19">
        <f t="shared" si="7"/>
        <v>9.4218659605714034E-3</v>
      </c>
      <c r="O13" s="6"/>
      <c r="P13" s="27">
        <f t="shared" si="0"/>
        <v>75078.320000000007</v>
      </c>
      <c r="Q13" s="30">
        <f t="shared" si="8"/>
        <v>25624</v>
      </c>
      <c r="R13" s="19">
        <f t="shared" si="9"/>
        <v>1.4057247184600665E-2</v>
      </c>
      <c r="S13" s="6"/>
      <c r="T13" s="7">
        <f t="shared" si="10"/>
        <v>18294.920000000002</v>
      </c>
      <c r="U13" s="28">
        <v>6244</v>
      </c>
      <c r="V13" s="19">
        <f t="shared" si="11"/>
        <v>6.2079319155705351E-3</v>
      </c>
      <c r="W13" s="6"/>
      <c r="X13" s="27">
        <f t="shared" si="12"/>
        <v>5901.02</v>
      </c>
      <c r="Y13" s="28">
        <v>2014</v>
      </c>
      <c r="Z13" s="19">
        <f t="shared" si="13"/>
        <v>1.4869174886303231E-2</v>
      </c>
      <c r="AA13" s="6"/>
      <c r="AB13" s="27">
        <f t="shared" si="14"/>
        <v>8617.130000000001</v>
      </c>
      <c r="AC13" s="28">
        <v>2941</v>
      </c>
      <c r="AD13" s="19">
        <f t="shared" si="15"/>
        <v>4.0883790501504121E-3</v>
      </c>
      <c r="AE13" s="6"/>
      <c r="AF13" s="27">
        <f t="shared" si="1"/>
        <v>32813.07</v>
      </c>
      <c r="AG13" s="30">
        <f t="shared" si="16"/>
        <v>11199</v>
      </c>
      <c r="AH13" s="19">
        <f t="shared" si="17"/>
        <v>6.0189808310589944E-3</v>
      </c>
      <c r="AI13" s="6"/>
      <c r="AJ13" s="30"/>
      <c r="AK13" s="22"/>
    </row>
    <row r="14" spans="1:38" x14ac:dyDescent="0.25">
      <c r="A14" s="22" t="s">
        <v>52</v>
      </c>
      <c r="B14" s="3" t="s">
        <v>53</v>
      </c>
      <c r="C14" s="23">
        <v>2.4</v>
      </c>
      <c r="D14" s="7">
        <f t="shared" si="2"/>
        <v>9552</v>
      </c>
      <c r="E14" s="28">
        <v>3980</v>
      </c>
      <c r="F14" s="19">
        <f t="shared" si="3"/>
        <v>4.1403301445162473E-3</v>
      </c>
      <c r="G14" s="6"/>
      <c r="H14" s="27">
        <f t="shared" si="4"/>
        <v>1140</v>
      </c>
      <c r="I14" s="28">
        <v>475</v>
      </c>
      <c r="J14" s="19">
        <f t="shared" si="5"/>
        <v>3.333707644367087E-3</v>
      </c>
      <c r="K14" s="6"/>
      <c r="L14" s="27">
        <f t="shared" si="6"/>
        <v>2112</v>
      </c>
      <c r="M14" s="28">
        <v>880</v>
      </c>
      <c r="N14" s="19">
        <f t="shared" si="7"/>
        <v>1.2237995638823373E-3</v>
      </c>
      <c r="O14" s="6"/>
      <c r="P14" s="27">
        <f t="shared" si="0"/>
        <v>12804</v>
      </c>
      <c r="Q14" s="30">
        <f t="shared" si="8"/>
        <v>5335</v>
      </c>
      <c r="R14" s="19">
        <f t="shared" si="9"/>
        <v>2.9267645070966495E-3</v>
      </c>
      <c r="S14" s="6"/>
      <c r="T14" s="7">
        <f t="shared" si="10"/>
        <v>10236</v>
      </c>
      <c r="U14" s="28">
        <v>4265</v>
      </c>
      <c r="V14" s="19">
        <f t="shared" si="11"/>
        <v>4.2403634881339417E-3</v>
      </c>
      <c r="W14" s="6"/>
      <c r="X14" s="27">
        <f t="shared" si="12"/>
        <v>2834.4</v>
      </c>
      <c r="Y14" s="28">
        <v>1181</v>
      </c>
      <c r="Z14" s="19">
        <f t="shared" si="13"/>
        <v>8.7192132774201164E-3</v>
      </c>
      <c r="AA14" s="6"/>
      <c r="AB14" s="27">
        <f t="shared" si="14"/>
        <v>2107.1999999999998</v>
      </c>
      <c r="AC14" s="28">
        <v>878</v>
      </c>
      <c r="AD14" s="19">
        <f t="shared" si="15"/>
        <v>1.2205361462196743E-3</v>
      </c>
      <c r="AE14" s="6"/>
      <c r="AF14" s="27">
        <f t="shared" si="1"/>
        <v>15177.599999999999</v>
      </c>
      <c r="AG14" s="30">
        <f t="shared" si="16"/>
        <v>6324</v>
      </c>
      <c r="AH14" s="19">
        <f t="shared" si="17"/>
        <v>3.3988780047876669E-3</v>
      </c>
      <c r="AI14" s="6"/>
      <c r="AJ14" s="30"/>
      <c r="AK14" s="22"/>
    </row>
    <row r="15" spans="1:38" x14ac:dyDescent="0.25">
      <c r="A15" s="22" t="s">
        <v>54</v>
      </c>
      <c r="B15" s="3" t="s">
        <v>55</v>
      </c>
      <c r="C15" s="23">
        <v>1.99</v>
      </c>
      <c r="D15" s="7">
        <f t="shared" si="2"/>
        <v>84037.7</v>
      </c>
      <c r="E15" s="28">
        <v>42230</v>
      </c>
      <c r="F15" s="19">
        <f t="shared" si="3"/>
        <v>4.393119145802038E-2</v>
      </c>
      <c r="G15" s="6"/>
      <c r="H15" s="27">
        <f t="shared" si="4"/>
        <v>19593.54</v>
      </c>
      <c r="I15" s="28">
        <v>9846</v>
      </c>
      <c r="J15" s="19">
        <f t="shared" si="5"/>
        <v>6.9102495718817547E-2</v>
      </c>
      <c r="K15" s="6"/>
      <c r="L15" s="27">
        <f t="shared" si="6"/>
        <v>26843.11</v>
      </c>
      <c r="M15" s="28">
        <v>13489</v>
      </c>
      <c r="N15" s="19">
        <f t="shared" si="7"/>
        <v>1.8758900360464598E-2</v>
      </c>
      <c r="O15" s="6"/>
      <c r="P15" s="27">
        <f t="shared" si="0"/>
        <v>130474.35</v>
      </c>
      <c r="Q15" s="30">
        <f t="shared" si="8"/>
        <v>65565</v>
      </c>
      <c r="R15" s="19">
        <f t="shared" si="9"/>
        <v>3.5968756308864445E-2</v>
      </c>
      <c r="S15" s="6"/>
      <c r="T15" s="7">
        <f t="shared" si="10"/>
        <v>91615.62</v>
      </c>
      <c r="U15" s="28">
        <v>46038</v>
      </c>
      <c r="V15" s="19">
        <f t="shared" si="11"/>
        <v>4.577206430637993E-2</v>
      </c>
      <c r="W15" s="6"/>
      <c r="X15" s="27">
        <f t="shared" si="12"/>
        <v>16306.06</v>
      </c>
      <c r="Y15" s="28">
        <v>8194</v>
      </c>
      <c r="Z15" s="19">
        <f t="shared" si="13"/>
        <v>6.0495540724115525E-2</v>
      </c>
      <c r="AA15" s="6"/>
      <c r="AB15" s="27">
        <f t="shared" si="14"/>
        <v>26451.079999999998</v>
      </c>
      <c r="AC15" s="28">
        <v>13292</v>
      </c>
      <c r="AD15" s="19">
        <f t="shared" si="15"/>
        <v>1.847763833206368E-2</v>
      </c>
      <c r="AE15" s="6"/>
      <c r="AF15" s="27">
        <f t="shared" si="1"/>
        <v>134372.76</v>
      </c>
      <c r="AG15" s="30">
        <f t="shared" si="16"/>
        <v>67524</v>
      </c>
      <c r="AH15" s="19">
        <f t="shared" si="17"/>
        <v>3.6291245793055413E-2</v>
      </c>
      <c r="AI15" s="6"/>
      <c r="AJ15" s="30"/>
      <c r="AK15" s="22"/>
    </row>
    <row r="16" spans="1:38" x14ac:dyDescent="0.25">
      <c r="A16" s="22" t="s">
        <v>56</v>
      </c>
      <c r="B16" s="3" t="s">
        <v>57</v>
      </c>
      <c r="C16" s="23">
        <v>2.2400000000000002</v>
      </c>
      <c r="D16" s="7">
        <f t="shared" si="2"/>
        <v>12803.840000000002</v>
      </c>
      <c r="E16" s="28">
        <v>5716</v>
      </c>
      <c r="F16" s="19">
        <f t="shared" si="3"/>
        <v>5.9462630919735852E-3</v>
      </c>
      <c r="G16" s="6"/>
      <c r="H16" s="27">
        <f t="shared" si="4"/>
        <v>3893.1200000000003</v>
      </c>
      <c r="I16" s="28">
        <v>1738</v>
      </c>
      <c r="J16" s="19">
        <f t="shared" si="5"/>
        <v>1.2197860812442099E-2</v>
      </c>
      <c r="K16" s="6"/>
      <c r="L16" s="27">
        <f t="shared" si="6"/>
        <v>3767.6800000000003</v>
      </c>
      <c r="M16" s="28">
        <v>1682</v>
      </c>
      <c r="N16" s="19">
        <f t="shared" si="7"/>
        <v>2.3391259846023763E-3</v>
      </c>
      <c r="O16" s="6"/>
      <c r="P16" s="27">
        <f t="shared" si="0"/>
        <v>20464.640000000003</v>
      </c>
      <c r="Q16" s="30">
        <f t="shared" si="8"/>
        <v>9136</v>
      </c>
      <c r="R16" s="19">
        <f t="shared" si="9"/>
        <v>5.0119813564826598E-3</v>
      </c>
      <c r="S16" s="6"/>
      <c r="T16" s="7">
        <f t="shared" si="10"/>
        <v>17536.960000000003</v>
      </c>
      <c r="U16" s="28">
        <v>7829</v>
      </c>
      <c r="V16" s="19">
        <f t="shared" si="11"/>
        <v>7.7837762599298078E-3</v>
      </c>
      <c r="W16" s="6"/>
      <c r="X16" s="27">
        <f t="shared" si="12"/>
        <v>4238.0800000000008</v>
      </c>
      <c r="Y16" s="28">
        <v>1892</v>
      </c>
      <c r="Z16" s="19">
        <f t="shared" si="13"/>
        <v>1.3968460220896581E-2</v>
      </c>
      <c r="AA16" s="6"/>
      <c r="AB16" s="27">
        <f t="shared" si="14"/>
        <v>4000.6400000000003</v>
      </c>
      <c r="AC16" s="28">
        <v>1786</v>
      </c>
      <c r="AD16" s="19">
        <f t="shared" si="15"/>
        <v>2.4827762609889955E-3</v>
      </c>
      <c r="AE16" s="6"/>
      <c r="AF16" s="27">
        <f t="shared" si="1"/>
        <v>25775.680000000004</v>
      </c>
      <c r="AG16" s="30">
        <f t="shared" si="16"/>
        <v>11507</v>
      </c>
      <c r="AH16" s="19">
        <f t="shared" si="17"/>
        <v>6.184517583980342E-3</v>
      </c>
      <c r="AI16" s="6"/>
      <c r="AJ16" s="30"/>
      <c r="AK16" s="22"/>
    </row>
    <row r="17" spans="1:37" x14ac:dyDescent="0.25">
      <c r="A17" s="22" t="s">
        <v>58</v>
      </c>
      <c r="B17" s="3" t="s">
        <v>59</v>
      </c>
      <c r="C17" s="23">
        <v>1.86</v>
      </c>
      <c r="D17" s="7">
        <f t="shared" si="2"/>
        <v>109754.88</v>
      </c>
      <c r="E17" s="28">
        <v>59008</v>
      </c>
      <c r="F17" s="19">
        <f t="shared" si="3"/>
        <v>6.1385075670254953E-2</v>
      </c>
      <c r="G17" s="6"/>
      <c r="H17" s="27">
        <f t="shared" si="4"/>
        <v>39076.740000000005</v>
      </c>
      <c r="I17" s="28">
        <v>21009</v>
      </c>
      <c r="J17" s="19">
        <f t="shared" si="5"/>
        <v>0.14744813452738553</v>
      </c>
      <c r="K17" s="6"/>
      <c r="L17" s="27">
        <f t="shared" si="6"/>
        <v>47115.66</v>
      </c>
      <c r="M17" s="28">
        <v>25331</v>
      </c>
      <c r="N17" s="19">
        <f t="shared" si="7"/>
        <v>3.5227348582617599E-2</v>
      </c>
      <c r="O17" s="6"/>
      <c r="P17" s="27">
        <f t="shared" si="0"/>
        <v>195947.28</v>
      </c>
      <c r="Q17" s="30">
        <f t="shared" si="8"/>
        <v>105348</v>
      </c>
      <c r="R17" s="19">
        <f t="shared" si="9"/>
        <v>5.7793587121577852E-2</v>
      </c>
      <c r="S17" s="6"/>
      <c r="T17" s="7">
        <f t="shared" si="10"/>
        <v>117613.38</v>
      </c>
      <c r="U17" s="28">
        <v>63233</v>
      </c>
      <c r="V17" s="19">
        <f t="shared" si="11"/>
        <v>6.2867738439665546E-2</v>
      </c>
      <c r="W17" s="6"/>
      <c r="X17" s="27">
        <f t="shared" si="12"/>
        <v>39091.620000000003</v>
      </c>
      <c r="Y17" s="28">
        <v>21017</v>
      </c>
      <c r="Z17" s="19">
        <f t="shared" si="13"/>
        <v>0.15516655838402929</v>
      </c>
      <c r="AA17" s="6"/>
      <c r="AB17" s="27">
        <f t="shared" si="14"/>
        <v>45054.78</v>
      </c>
      <c r="AC17" s="28">
        <v>24223</v>
      </c>
      <c r="AD17" s="19">
        <f t="shared" si="15"/>
        <v>3.3673174339270126E-2</v>
      </c>
      <c r="AE17" s="6"/>
      <c r="AF17" s="27">
        <f t="shared" si="1"/>
        <v>201759.78</v>
      </c>
      <c r="AG17" s="30">
        <f t="shared" si="16"/>
        <v>108473</v>
      </c>
      <c r="AH17" s="19">
        <f t="shared" si="17"/>
        <v>5.8299572076744556E-2</v>
      </c>
      <c r="AI17" s="6"/>
      <c r="AJ17" s="30"/>
      <c r="AK17" s="22"/>
    </row>
    <row r="18" spans="1:37" x14ac:dyDescent="0.25">
      <c r="A18" s="22" t="s">
        <v>60</v>
      </c>
      <c r="B18" s="3" t="s">
        <v>61</v>
      </c>
      <c r="C18" s="23">
        <v>2.08</v>
      </c>
      <c r="D18" s="7">
        <f t="shared" si="2"/>
        <v>5414.24</v>
      </c>
      <c r="E18" s="28">
        <v>2603</v>
      </c>
      <c r="F18" s="19">
        <f t="shared" si="3"/>
        <v>2.7078591372300983E-3</v>
      </c>
      <c r="G18" s="6"/>
      <c r="H18" s="27">
        <f t="shared" si="4"/>
        <v>1119.04</v>
      </c>
      <c r="I18" s="28">
        <v>538</v>
      </c>
      <c r="J18" s="19">
        <f t="shared" si="5"/>
        <v>3.7758625529884056E-3</v>
      </c>
      <c r="K18" s="6"/>
      <c r="L18" s="27">
        <f t="shared" si="6"/>
        <v>3762.7200000000003</v>
      </c>
      <c r="M18" s="28">
        <v>1809</v>
      </c>
      <c r="N18" s="19">
        <f t="shared" si="7"/>
        <v>2.515742512571759E-3</v>
      </c>
      <c r="O18" s="6"/>
      <c r="P18" s="27">
        <f t="shared" si="0"/>
        <v>10296</v>
      </c>
      <c r="Q18" s="30">
        <f t="shared" si="8"/>
        <v>4950</v>
      </c>
      <c r="R18" s="19">
        <f t="shared" si="9"/>
        <v>2.7155546973061696E-3</v>
      </c>
      <c r="S18" s="6"/>
      <c r="T18" s="7">
        <f t="shared" si="10"/>
        <v>6433.4400000000005</v>
      </c>
      <c r="U18" s="28">
        <v>3093</v>
      </c>
      <c r="V18" s="19">
        <f t="shared" si="11"/>
        <v>3.0751334745130789E-3</v>
      </c>
      <c r="W18" s="6"/>
      <c r="X18" s="27">
        <f t="shared" si="12"/>
        <v>1048.32</v>
      </c>
      <c r="Y18" s="28">
        <v>504</v>
      </c>
      <c r="Z18" s="19">
        <f t="shared" si="13"/>
        <v>3.7209851751225562E-3</v>
      </c>
      <c r="AA18" s="6"/>
      <c r="AB18" s="27">
        <f t="shared" si="14"/>
        <v>4110.08</v>
      </c>
      <c r="AC18" s="28">
        <v>1976</v>
      </c>
      <c r="AD18" s="19">
        <f t="shared" si="15"/>
        <v>2.7469013951367614E-3</v>
      </c>
      <c r="AE18" s="6"/>
      <c r="AF18" s="27">
        <f t="shared" si="1"/>
        <v>11591.84</v>
      </c>
      <c r="AG18" s="30">
        <f t="shared" si="16"/>
        <v>5573</v>
      </c>
      <c r="AH18" s="19">
        <f t="shared" si="17"/>
        <v>2.9952478052943815E-3</v>
      </c>
      <c r="AI18" s="6"/>
      <c r="AJ18" s="30"/>
      <c r="AK18" s="22"/>
    </row>
    <row r="19" spans="1:37" x14ac:dyDescent="0.25">
      <c r="A19" s="22" t="s">
        <v>62</v>
      </c>
      <c r="B19" s="3" t="s">
        <v>63</v>
      </c>
      <c r="C19" s="23">
        <v>1.73</v>
      </c>
      <c r="D19" s="7">
        <f t="shared" si="2"/>
        <v>91875.11</v>
      </c>
      <c r="E19" s="28">
        <v>53107</v>
      </c>
      <c r="F19" s="19">
        <f t="shared" si="3"/>
        <v>5.5246360046438278E-2</v>
      </c>
      <c r="G19" s="6"/>
      <c r="H19" s="27">
        <f t="shared" si="4"/>
        <v>15909.08</v>
      </c>
      <c r="I19" s="28">
        <v>9196</v>
      </c>
      <c r="J19" s="19">
        <f t="shared" si="5"/>
        <v>6.4540579994946806E-2</v>
      </c>
      <c r="K19" s="6"/>
      <c r="L19" s="27">
        <f t="shared" si="6"/>
        <v>61871.72</v>
      </c>
      <c r="M19" s="28">
        <v>35764</v>
      </c>
      <c r="N19" s="19">
        <f t="shared" si="7"/>
        <v>4.9736326821236257E-2</v>
      </c>
      <c r="O19" s="6"/>
      <c r="P19" s="27">
        <f t="shared" si="0"/>
        <v>169655.91</v>
      </c>
      <c r="Q19" s="30">
        <f t="shared" si="8"/>
        <v>98067</v>
      </c>
      <c r="R19" s="19">
        <f t="shared" si="9"/>
        <v>5.3799253030449322E-2</v>
      </c>
      <c r="S19" s="6"/>
      <c r="T19" s="7">
        <f t="shared" si="10"/>
        <v>95207.09</v>
      </c>
      <c r="U19" s="28">
        <v>55033</v>
      </c>
      <c r="V19" s="19">
        <f t="shared" si="11"/>
        <v>5.4715105238563946E-2</v>
      </c>
      <c r="W19" s="6"/>
      <c r="X19" s="27">
        <f t="shared" si="12"/>
        <v>12568.45</v>
      </c>
      <c r="Y19" s="28">
        <v>7265</v>
      </c>
      <c r="Z19" s="19">
        <f t="shared" si="13"/>
        <v>5.3636820034256689E-2</v>
      </c>
      <c r="AA19" s="6"/>
      <c r="AB19" s="27">
        <f t="shared" si="14"/>
        <v>65022.05</v>
      </c>
      <c r="AC19" s="28">
        <v>37585</v>
      </c>
      <c r="AD19" s="19">
        <f t="shared" si="15"/>
        <v>5.2248121931282983E-2</v>
      </c>
      <c r="AE19" s="6"/>
      <c r="AF19" s="27">
        <f t="shared" si="1"/>
        <v>172797.59</v>
      </c>
      <c r="AG19" s="30">
        <f t="shared" si="16"/>
        <v>99883</v>
      </c>
      <c r="AH19" s="19">
        <f t="shared" si="17"/>
        <v>5.3682816532606981E-2</v>
      </c>
      <c r="AI19" s="6"/>
      <c r="AJ19" s="30"/>
      <c r="AK19" s="22"/>
    </row>
    <row r="20" spans="1:37" x14ac:dyDescent="0.25">
      <c r="A20" s="22" t="s">
        <v>64</v>
      </c>
      <c r="B20" s="3" t="s">
        <v>65</v>
      </c>
      <c r="C20" s="23">
        <v>1.72</v>
      </c>
      <c r="D20" s="7">
        <f t="shared" si="2"/>
        <v>3703.16</v>
      </c>
      <c r="E20" s="28">
        <v>2153</v>
      </c>
      <c r="F20" s="19">
        <f t="shared" si="3"/>
        <v>2.2397313570712263E-3</v>
      </c>
      <c r="G20" s="6"/>
      <c r="H20" s="27">
        <f t="shared" si="4"/>
        <v>1219.48</v>
      </c>
      <c r="I20" s="28">
        <v>709</v>
      </c>
      <c r="J20" s="19">
        <f t="shared" si="5"/>
        <v>4.975997304960557E-3</v>
      </c>
      <c r="K20" s="6"/>
      <c r="L20" s="27">
        <f t="shared" si="6"/>
        <v>2982.48</v>
      </c>
      <c r="M20" s="28">
        <v>1734</v>
      </c>
      <c r="N20" s="19">
        <f t="shared" si="7"/>
        <v>2.4114414133772416E-3</v>
      </c>
      <c r="O20" s="6"/>
      <c r="P20" s="27">
        <f t="shared" si="0"/>
        <v>7905.12</v>
      </c>
      <c r="Q20" s="30">
        <f t="shared" si="8"/>
        <v>4596</v>
      </c>
      <c r="R20" s="19">
        <f t="shared" si="9"/>
        <v>2.5213513916806378E-3</v>
      </c>
      <c r="S20" s="6"/>
      <c r="T20" s="7">
        <f t="shared" si="10"/>
        <v>4590.68</v>
      </c>
      <c r="U20" s="28">
        <v>2669</v>
      </c>
      <c r="V20" s="19">
        <f t="shared" si="11"/>
        <v>2.6535826846024596E-3</v>
      </c>
      <c r="W20" s="6"/>
      <c r="X20" s="27">
        <f t="shared" si="12"/>
        <v>1978</v>
      </c>
      <c r="Y20" s="28">
        <v>1150</v>
      </c>
      <c r="Z20" s="19">
        <f t="shared" si="13"/>
        <v>8.4903431575217049E-3</v>
      </c>
      <c r="AA20" s="6"/>
      <c r="AB20" s="27">
        <f t="shared" si="14"/>
        <v>2972.16</v>
      </c>
      <c r="AC20" s="28">
        <v>1728</v>
      </c>
      <c r="AD20" s="19">
        <f t="shared" si="15"/>
        <v>2.4021485884596779E-3</v>
      </c>
      <c r="AE20" s="6"/>
      <c r="AF20" s="27">
        <f t="shared" si="1"/>
        <v>9540.84</v>
      </c>
      <c r="AG20" s="30">
        <f t="shared" si="16"/>
        <v>5547</v>
      </c>
      <c r="AH20" s="19">
        <f t="shared" si="17"/>
        <v>2.9812739235542678E-3</v>
      </c>
      <c r="AI20" s="6"/>
      <c r="AJ20" s="30"/>
      <c r="AK20" s="22"/>
    </row>
    <row r="21" spans="1:37" x14ac:dyDescent="0.25">
      <c r="A21" s="22" t="s">
        <v>66</v>
      </c>
      <c r="B21" s="3" t="s">
        <v>67</v>
      </c>
      <c r="C21" s="23">
        <v>1.43</v>
      </c>
      <c r="D21" s="7">
        <f t="shared" si="2"/>
        <v>55039.27</v>
      </c>
      <c r="E21" s="28">
        <v>38489</v>
      </c>
      <c r="F21" s="19">
        <f t="shared" si="3"/>
        <v>4.0039489178966291E-2</v>
      </c>
      <c r="G21" s="6"/>
      <c r="H21" s="27">
        <f t="shared" si="4"/>
        <v>17062.759999999998</v>
      </c>
      <c r="I21" s="28">
        <v>11932</v>
      </c>
      <c r="J21" s="19">
        <f t="shared" si="5"/>
        <v>8.3742736026501216E-2</v>
      </c>
      <c r="K21" s="6"/>
      <c r="L21" s="27">
        <f t="shared" si="6"/>
        <v>57671.899999999994</v>
      </c>
      <c r="M21" s="28">
        <v>40330</v>
      </c>
      <c r="N21" s="19">
        <f t="shared" si="7"/>
        <v>5.608617774019848E-2</v>
      </c>
      <c r="O21" s="6"/>
      <c r="P21" s="27">
        <f t="shared" si="0"/>
        <v>129773.93</v>
      </c>
      <c r="Q21" s="30">
        <f t="shared" si="8"/>
        <v>90751</v>
      </c>
      <c r="R21" s="19">
        <f t="shared" si="9"/>
        <v>4.978571804752166E-2</v>
      </c>
      <c r="S21" s="6"/>
      <c r="T21" s="7">
        <f t="shared" si="10"/>
        <v>59363.59</v>
      </c>
      <c r="U21" s="28">
        <v>41513</v>
      </c>
      <c r="V21" s="19">
        <f t="shared" si="11"/>
        <v>4.1273202692357402E-2</v>
      </c>
      <c r="W21" s="6"/>
      <c r="X21" s="27">
        <f t="shared" si="12"/>
        <v>17037.02</v>
      </c>
      <c r="Y21" s="28">
        <v>11914</v>
      </c>
      <c r="Z21" s="19">
        <f t="shared" si="13"/>
        <v>8.7959955111924865E-2</v>
      </c>
      <c r="AA21" s="6"/>
      <c r="AB21" s="27">
        <f t="shared" si="14"/>
        <v>58987.5</v>
      </c>
      <c r="AC21" s="28">
        <v>41250</v>
      </c>
      <c r="AD21" s="19">
        <f t="shared" si="15"/>
        <v>5.7342956755764882E-2</v>
      </c>
      <c r="AE21" s="6"/>
      <c r="AF21" s="27">
        <f t="shared" si="1"/>
        <v>135388.10999999999</v>
      </c>
      <c r="AG21" s="30">
        <f t="shared" si="16"/>
        <v>94677</v>
      </c>
      <c r="AH21" s="19">
        <f t="shared" si="17"/>
        <v>5.0884815442644199E-2</v>
      </c>
      <c r="AI21" s="6"/>
      <c r="AJ21" s="30"/>
      <c r="AK21" s="22"/>
    </row>
    <row r="22" spans="1:37" x14ac:dyDescent="0.25">
      <c r="A22" s="22" t="s">
        <v>68</v>
      </c>
      <c r="B22" s="3" t="s">
        <v>69</v>
      </c>
      <c r="C22" s="23">
        <v>1.87</v>
      </c>
      <c r="D22" s="7">
        <f t="shared" si="2"/>
        <v>5464.14</v>
      </c>
      <c r="E22" s="28">
        <v>2922</v>
      </c>
      <c r="F22" s="19">
        <f t="shared" si="3"/>
        <v>3.0397097191649431E-3</v>
      </c>
      <c r="G22" s="6"/>
      <c r="H22" s="27">
        <f t="shared" si="4"/>
        <v>931.2600000000001</v>
      </c>
      <c r="I22" s="28">
        <v>498</v>
      </c>
      <c r="J22" s="19">
        <f t="shared" si="5"/>
        <v>3.4951292776732824E-3</v>
      </c>
      <c r="K22" s="6"/>
      <c r="L22" s="27">
        <f t="shared" si="6"/>
        <v>2917.2000000000003</v>
      </c>
      <c r="M22" s="28">
        <v>1560</v>
      </c>
      <c r="N22" s="19">
        <f t="shared" si="7"/>
        <v>2.1694628632459613E-3</v>
      </c>
      <c r="O22" s="6"/>
      <c r="P22" s="27">
        <f t="shared" si="0"/>
        <v>9312.6</v>
      </c>
      <c r="Q22" s="30">
        <f t="shared" si="8"/>
        <v>4980</v>
      </c>
      <c r="R22" s="19">
        <f t="shared" si="9"/>
        <v>2.7320126045625708E-3</v>
      </c>
      <c r="S22" s="6"/>
      <c r="T22" s="7">
        <f t="shared" si="10"/>
        <v>6503.8600000000006</v>
      </c>
      <c r="U22" s="28">
        <v>3478</v>
      </c>
      <c r="V22" s="19">
        <f t="shared" si="11"/>
        <v>3.4579095455404101E-3</v>
      </c>
      <c r="W22" s="6"/>
      <c r="X22" s="27">
        <f t="shared" si="12"/>
        <v>940.61</v>
      </c>
      <c r="Y22" s="28">
        <v>503</v>
      </c>
      <c r="Z22" s="19">
        <f t="shared" si="13"/>
        <v>3.7136022680290593E-3</v>
      </c>
      <c r="AA22" s="6"/>
      <c r="AB22" s="27">
        <f t="shared" si="14"/>
        <v>3452.02</v>
      </c>
      <c r="AC22" s="28">
        <v>1846</v>
      </c>
      <c r="AD22" s="19">
        <f t="shared" si="15"/>
        <v>2.5661841980882901E-3</v>
      </c>
      <c r="AE22" s="6"/>
      <c r="AF22" s="27">
        <f t="shared" si="1"/>
        <v>10896.49</v>
      </c>
      <c r="AG22" s="30">
        <f t="shared" si="16"/>
        <v>5827</v>
      </c>
      <c r="AH22" s="19">
        <f t="shared" si="17"/>
        <v>3.1317618807554927E-3</v>
      </c>
      <c r="AI22" s="6"/>
      <c r="AJ22" s="30"/>
      <c r="AK22" s="22"/>
    </row>
    <row r="23" spans="1:37" x14ac:dyDescent="0.25">
      <c r="A23" s="22" t="s">
        <v>70</v>
      </c>
      <c r="B23" s="3" t="s">
        <v>71</v>
      </c>
      <c r="C23" s="23">
        <v>1.62</v>
      </c>
      <c r="D23" s="7">
        <f t="shared" si="2"/>
        <v>81456.840000000011</v>
      </c>
      <c r="E23" s="28">
        <v>50282</v>
      </c>
      <c r="F23" s="19">
        <f t="shared" si="3"/>
        <v>5.2307557870996467E-2</v>
      </c>
      <c r="G23" s="6"/>
      <c r="H23" s="27">
        <f t="shared" si="4"/>
        <v>17001.900000000001</v>
      </c>
      <c r="I23" s="28">
        <v>10495</v>
      </c>
      <c r="J23" s="19">
        <f t="shared" si="5"/>
        <v>7.3657393110805422E-2</v>
      </c>
      <c r="K23" s="6"/>
      <c r="L23" s="27">
        <f t="shared" si="6"/>
        <v>53424.36</v>
      </c>
      <c r="M23" s="28">
        <v>32978</v>
      </c>
      <c r="N23" s="19">
        <f t="shared" si="7"/>
        <v>4.5861888656490588E-2</v>
      </c>
      <c r="O23" s="6"/>
      <c r="P23" s="27">
        <f t="shared" si="0"/>
        <v>151883.1</v>
      </c>
      <c r="Q23" s="30">
        <f t="shared" si="8"/>
        <v>93755</v>
      </c>
      <c r="R23" s="19">
        <f t="shared" si="9"/>
        <v>5.143370316079595E-2</v>
      </c>
      <c r="S23" s="6"/>
      <c r="T23" s="7">
        <f t="shared" si="10"/>
        <v>82297.62000000001</v>
      </c>
      <c r="U23" s="28">
        <v>50801</v>
      </c>
      <c r="V23" s="19">
        <f t="shared" si="11"/>
        <v>5.050755112794663E-2</v>
      </c>
      <c r="W23" s="6"/>
      <c r="X23" s="27">
        <f t="shared" si="12"/>
        <v>15543.900000000001</v>
      </c>
      <c r="Y23" s="28">
        <v>9595</v>
      </c>
      <c r="Z23" s="19">
        <f t="shared" si="13"/>
        <v>7.0838993562105018E-2</v>
      </c>
      <c r="AA23" s="6"/>
      <c r="AB23" s="27">
        <f t="shared" si="14"/>
        <v>54799.740000000005</v>
      </c>
      <c r="AC23" s="28">
        <v>33827</v>
      </c>
      <c r="AD23" s="19">
        <f t="shared" si="15"/>
        <v>4.7024004804297179E-2</v>
      </c>
      <c r="AE23" s="6"/>
      <c r="AF23" s="27">
        <f t="shared" si="1"/>
        <v>152641.26</v>
      </c>
      <c r="AG23" s="30">
        <f t="shared" si="16"/>
        <v>94223</v>
      </c>
      <c r="AH23" s="19">
        <f t="shared" si="17"/>
        <v>5.0640809969182216E-2</v>
      </c>
      <c r="AI23" s="6"/>
      <c r="AJ23" s="30"/>
      <c r="AK23" s="22"/>
    </row>
    <row r="24" spans="1:37" x14ac:dyDescent="0.25">
      <c r="A24" s="22" t="s">
        <v>72</v>
      </c>
      <c r="B24" s="3" t="s">
        <v>73</v>
      </c>
      <c r="C24" s="23">
        <v>1.55</v>
      </c>
      <c r="D24" s="7">
        <f t="shared" si="2"/>
        <v>4453.1500000000005</v>
      </c>
      <c r="E24" s="28">
        <v>2873</v>
      </c>
      <c r="F24" s="19">
        <f t="shared" si="3"/>
        <v>2.9887358053254215E-3</v>
      </c>
      <c r="G24" s="6"/>
      <c r="H24" s="27">
        <f t="shared" si="4"/>
        <v>1379.5</v>
      </c>
      <c r="I24" s="28">
        <v>890</v>
      </c>
      <c r="J24" s="19">
        <f t="shared" si="5"/>
        <v>6.2463153757614893E-3</v>
      </c>
      <c r="K24" s="6"/>
      <c r="L24" s="27">
        <f t="shared" si="6"/>
        <v>3036.4500000000003</v>
      </c>
      <c r="M24" s="28">
        <v>1959</v>
      </c>
      <c r="N24" s="19">
        <f t="shared" si="7"/>
        <v>2.7243447109607938E-3</v>
      </c>
      <c r="O24" s="6"/>
      <c r="P24" s="27">
        <f t="shared" si="0"/>
        <v>8869.1</v>
      </c>
      <c r="Q24" s="30">
        <f t="shared" si="8"/>
        <v>5722</v>
      </c>
      <c r="R24" s="19">
        <f t="shared" si="9"/>
        <v>3.1390715107042231E-3</v>
      </c>
      <c r="S24" s="6"/>
      <c r="T24" s="7">
        <f t="shared" si="10"/>
        <v>4775.55</v>
      </c>
      <c r="U24" s="28">
        <v>3081</v>
      </c>
      <c r="V24" s="19">
        <f t="shared" si="11"/>
        <v>3.0632027917797595E-3</v>
      </c>
      <c r="W24" s="6"/>
      <c r="X24" s="27">
        <f t="shared" si="12"/>
        <v>1415.15</v>
      </c>
      <c r="Y24" s="28">
        <v>913</v>
      </c>
      <c r="Z24" s="19">
        <f t="shared" si="13"/>
        <v>6.7405941763628843E-3</v>
      </c>
      <c r="AA24" s="6"/>
      <c r="AB24" s="27">
        <f t="shared" si="14"/>
        <v>2438.15</v>
      </c>
      <c r="AC24" s="28">
        <v>1573</v>
      </c>
      <c r="AD24" s="19">
        <f t="shared" si="15"/>
        <v>2.1866780842865006E-3</v>
      </c>
      <c r="AE24" s="6"/>
      <c r="AF24" s="27">
        <f t="shared" si="1"/>
        <v>8628.85</v>
      </c>
      <c r="AG24" s="30">
        <f t="shared" si="16"/>
        <v>5567</v>
      </c>
      <c r="AH24" s="19">
        <f t="shared" si="17"/>
        <v>2.9920230633543551E-3</v>
      </c>
      <c r="AI24" s="6"/>
      <c r="AJ24" s="30"/>
      <c r="AK24" s="22"/>
    </row>
    <row r="25" spans="1:37" x14ac:dyDescent="0.25">
      <c r="A25" s="22" t="s">
        <v>19</v>
      </c>
      <c r="B25" s="3" t="s">
        <v>74</v>
      </c>
      <c r="C25" s="23">
        <v>1.0900000000000001</v>
      </c>
      <c r="D25" s="7">
        <f t="shared" si="2"/>
        <v>4510.42</v>
      </c>
      <c r="E25" s="28">
        <v>4138</v>
      </c>
      <c r="F25" s="19">
        <f t="shared" si="3"/>
        <v>4.304695009549807E-3</v>
      </c>
      <c r="G25" s="6"/>
      <c r="H25" s="27">
        <f t="shared" si="4"/>
        <v>249.61</v>
      </c>
      <c r="I25" s="28">
        <v>229</v>
      </c>
      <c r="J25" s="19">
        <f t="shared" si="5"/>
        <v>1.6071980011790798E-3</v>
      </c>
      <c r="K25" s="6"/>
      <c r="L25" s="27">
        <f t="shared" si="6"/>
        <v>522.11</v>
      </c>
      <c r="M25" s="28">
        <v>479</v>
      </c>
      <c r="N25" s="19">
        <f t="shared" si="7"/>
        <v>6.6613635352231765E-4</v>
      </c>
      <c r="O25" s="6"/>
      <c r="P25" s="27">
        <f t="shared" si="0"/>
        <v>5282.14</v>
      </c>
      <c r="Q25" s="30">
        <f t="shared" si="8"/>
        <v>4846</v>
      </c>
      <c r="R25" s="19">
        <f t="shared" si="9"/>
        <v>2.6585006188173128E-3</v>
      </c>
      <c r="S25" s="6"/>
      <c r="T25" s="7">
        <f t="shared" si="10"/>
        <v>4504.97</v>
      </c>
      <c r="U25" s="28">
        <v>4133</v>
      </c>
      <c r="V25" s="19">
        <f t="shared" si="11"/>
        <v>4.1091259780674282E-3</v>
      </c>
      <c r="W25" s="6"/>
      <c r="X25" s="27">
        <f t="shared" si="12"/>
        <v>139.52000000000001</v>
      </c>
      <c r="Y25" s="28">
        <v>128</v>
      </c>
      <c r="Z25" s="19">
        <f t="shared" si="13"/>
        <v>9.4501210796763338E-4</v>
      </c>
      <c r="AA25" s="6"/>
      <c r="AB25" s="27">
        <f t="shared" si="14"/>
        <v>906.88000000000011</v>
      </c>
      <c r="AC25" s="28">
        <v>832</v>
      </c>
      <c r="AD25" s="19">
        <f t="shared" si="15"/>
        <v>1.1565900611102153E-3</v>
      </c>
      <c r="AE25" s="6"/>
      <c r="AF25" s="27">
        <f t="shared" si="1"/>
        <v>5551.3700000000008</v>
      </c>
      <c r="AG25" s="30">
        <f t="shared" si="16"/>
        <v>5093</v>
      </c>
      <c r="AH25" s="19">
        <f t="shared" si="17"/>
        <v>2.7372684500922813E-3</v>
      </c>
      <c r="AI25" s="6"/>
      <c r="AJ25" s="30"/>
      <c r="AK25" s="22"/>
    </row>
    <row r="26" spans="1:37" x14ac:dyDescent="0.25">
      <c r="A26" s="22" t="s">
        <v>75</v>
      </c>
      <c r="B26" s="3" t="s">
        <v>76</v>
      </c>
      <c r="C26" s="23">
        <v>1.34</v>
      </c>
      <c r="D26" s="7">
        <f t="shared" si="2"/>
        <v>63489.200000000004</v>
      </c>
      <c r="E26" s="28">
        <v>47380</v>
      </c>
      <c r="F26" s="19">
        <f t="shared" si="3"/>
        <v>4.9288653830949693E-2</v>
      </c>
      <c r="G26" s="6"/>
      <c r="H26" s="27">
        <f t="shared" si="4"/>
        <v>28307.5</v>
      </c>
      <c r="I26" s="28">
        <v>21125</v>
      </c>
      <c r="J26" s="19">
        <f t="shared" si="5"/>
        <v>0.1482622610257994</v>
      </c>
      <c r="K26" s="6"/>
      <c r="L26" s="27">
        <f t="shared" si="6"/>
        <v>64392.36</v>
      </c>
      <c r="M26" s="28">
        <v>48054</v>
      </c>
      <c r="N26" s="19">
        <f t="shared" si="7"/>
        <v>6.6827800275911176E-2</v>
      </c>
      <c r="O26" s="6"/>
      <c r="P26" s="27">
        <f t="shared" si="0"/>
        <v>156189.06</v>
      </c>
      <c r="Q26" s="30">
        <f t="shared" si="8"/>
        <v>116559</v>
      </c>
      <c r="R26" s="19">
        <f t="shared" si="9"/>
        <v>6.3943907063294919E-2</v>
      </c>
      <c r="S26" s="6"/>
      <c r="T26" s="7">
        <f t="shared" si="10"/>
        <v>66933</v>
      </c>
      <c r="U26" s="28">
        <v>49950</v>
      </c>
      <c r="V26" s="19">
        <f t="shared" si="11"/>
        <v>4.9661466877442065E-2</v>
      </c>
      <c r="W26" s="6"/>
      <c r="X26" s="27">
        <f t="shared" si="12"/>
        <v>26592.300000000003</v>
      </c>
      <c r="Y26" s="28">
        <v>19845</v>
      </c>
      <c r="Z26" s="19">
        <f t="shared" si="13"/>
        <v>0.14651379127045067</v>
      </c>
      <c r="AA26" s="6"/>
      <c r="AB26" s="27">
        <f t="shared" si="14"/>
        <v>64645.62</v>
      </c>
      <c r="AC26" s="28">
        <v>48243</v>
      </c>
      <c r="AD26" s="19">
        <f t="shared" si="15"/>
        <v>6.706415182468764E-2</v>
      </c>
      <c r="AE26" s="6"/>
      <c r="AF26" s="27">
        <f t="shared" si="1"/>
        <v>158170.92000000001</v>
      </c>
      <c r="AG26" s="30">
        <f t="shared" si="16"/>
        <v>118038</v>
      </c>
      <c r="AH26" s="19">
        <f t="shared" si="17"/>
        <v>6.3440348186136405E-2</v>
      </c>
      <c r="AI26" s="6"/>
      <c r="AJ26" s="30"/>
      <c r="AK26" s="22"/>
    </row>
    <row r="27" spans="1:37" x14ac:dyDescent="0.25">
      <c r="A27" s="22" t="s">
        <v>20</v>
      </c>
      <c r="B27" s="3" t="s">
        <v>77</v>
      </c>
      <c r="C27" s="23">
        <v>0.94</v>
      </c>
      <c r="D27" s="7">
        <f t="shared" si="2"/>
        <v>58927.659999999996</v>
      </c>
      <c r="E27" s="28">
        <v>62689</v>
      </c>
      <c r="F27" s="19">
        <f t="shared" si="3"/>
        <v>6.5214360911954525E-2</v>
      </c>
      <c r="G27" s="6"/>
      <c r="H27" s="27">
        <f t="shared" si="4"/>
        <v>2240.96</v>
      </c>
      <c r="I27" s="28">
        <v>2384</v>
      </c>
      <c r="J27" s="19">
        <f t="shared" si="5"/>
        <v>1.6731703208781337E-2</v>
      </c>
      <c r="K27" s="6"/>
      <c r="L27" s="27">
        <f t="shared" si="6"/>
        <v>20892.439999999999</v>
      </c>
      <c r="M27" s="28">
        <v>22226</v>
      </c>
      <c r="N27" s="19">
        <f t="shared" si="7"/>
        <v>3.0909283075964578E-2</v>
      </c>
      <c r="O27" s="6"/>
      <c r="P27" s="27">
        <f t="shared" si="0"/>
        <v>82061.06</v>
      </c>
      <c r="Q27" s="30">
        <f t="shared" si="8"/>
        <v>87299</v>
      </c>
      <c r="R27" s="19">
        <f t="shared" si="9"/>
        <v>4.789196151921845E-2</v>
      </c>
      <c r="S27" s="6"/>
      <c r="T27" s="7">
        <f t="shared" si="10"/>
        <v>59004.74</v>
      </c>
      <c r="U27" s="28">
        <v>62771</v>
      </c>
      <c r="V27" s="19">
        <f t="shared" si="11"/>
        <v>6.2408407154432743E-2</v>
      </c>
      <c r="W27" s="6"/>
      <c r="X27" s="27">
        <f t="shared" si="12"/>
        <v>1850.86</v>
      </c>
      <c r="Y27" s="28">
        <v>1969</v>
      </c>
      <c r="Z27" s="19">
        <f t="shared" si="13"/>
        <v>1.453694406709586E-2</v>
      </c>
      <c r="AA27" s="6"/>
      <c r="AB27" s="27">
        <f t="shared" si="14"/>
        <v>18366.66</v>
      </c>
      <c r="AC27" s="28">
        <v>19539</v>
      </c>
      <c r="AD27" s="19">
        <f t="shared" si="15"/>
        <v>2.7161794716385211E-2</v>
      </c>
      <c r="AE27" s="6"/>
      <c r="AF27" s="27">
        <f t="shared" si="1"/>
        <v>79222.259999999995</v>
      </c>
      <c r="AG27" s="30">
        <f t="shared" si="16"/>
        <v>84279</v>
      </c>
      <c r="AH27" s="19">
        <f t="shared" si="17"/>
        <v>4.5296337660578709E-2</v>
      </c>
      <c r="AI27" s="6"/>
      <c r="AJ27" s="30"/>
      <c r="AK27" s="22"/>
    </row>
    <row r="28" spans="1:37" x14ac:dyDescent="0.25">
      <c r="A28" s="22" t="s">
        <v>78</v>
      </c>
      <c r="B28" s="3" t="s">
        <v>79</v>
      </c>
      <c r="C28" s="23">
        <v>1.04</v>
      </c>
      <c r="D28" s="7">
        <f t="shared" si="2"/>
        <v>9104.16</v>
      </c>
      <c r="E28" s="28">
        <v>8754</v>
      </c>
      <c r="F28" s="19">
        <f t="shared" si="3"/>
        <v>9.1066457500239267E-3</v>
      </c>
      <c r="G28" s="6"/>
      <c r="H28" s="27">
        <f t="shared" si="4"/>
        <v>38.480000000000004</v>
      </c>
      <c r="I28" s="28">
        <v>37</v>
      </c>
      <c r="J28" s="19">
        <f t="shared" si="5"/>
        <v>2.5967827966648886E-4</v>
      </c>
      <c r="K28" s="6"/>
      <c r="L28" s="27">
        <f t="shared" si="6"/>
        <v>8563.36</v>
      </c>
      <c r="M28" s="28">
        <v>8234</v>
      </c>
      <c r="N28" s="19">
        <f t="shared" si="7"/>
        <v>1.1450870010235415E-2</v>
      </c>
      <c r="O28" s="6"/>
      <c r="P28" s="27">
        <f t="shared" si="0"/>
        <v>17706</v>
      </c>
      <c r="Q28" s="30">
        <f t="shared" si="8"/>
        <v>17025</v>
      </c>
      <c r="R28" s="19">
        <f t="shared" si="9"/>
        <v>9.3398623680075836E-3</v>
      </c>
      <c r="S28" s="6"/>
      <c r="T28" s="7">
        <f t="shared" si="10"/>
        <v>9740.6400000000012</v>
      </c>
      <c r="U28" s="28">
        <v>9366</v>
      </c>
      <c r="V28" s="19">
        <f t="shared" si="11"/>
        <v>9.3118978733558021E-3</v>
      </c>
      <c r="W28" s="6"/>
      <c r="X28" s="27">
        <f t="shared" si="12"/>
        <v>24.96</v>
      </c>
      <c r="Y28" s="28">
        <v>24</v>
      </c>
      <c r="Z28" s="19">
        <f t="shared" si="13"/>
        <v>1.7718977024393126E-4</v>
      </c>
      <c r="AA28" s="6"/>
      <c r="AB28" s="27">
        <f t="shared" si="14"/>
        <v>8983.52</v>
      </c>
      <c r="AC28" s="28">
        <v>8638</v>
      </c>
      <c r="AD28" s="19">
        <f t="shared" si="15"/>
        <v>1.2007962677728412E-2</v>
      </c>
      <c r="AE28" s="6"/>
      <c r="AF28" s="27">
        <f t="shared" si="1"/>
        <v>18749.12</v>
      </c>
      <c r="AG28" s="30">
        <f t="shared" si="16"/>
        <v>18028</v>
      </c>
      <c r="AH28" s="19">
        <f t="shared" si="17"/>
        <v>9.6892746157988714E-3</v>
      </c>
      <c r="AI28" s="6"/>
      <c r="AJ28" s="30"/>
      <c r="AK28" s="22"/>
    </row>
    <row r="29" spans="1:37" x14ac:dyDescent="0.25">
      <c r="A29" s="22" t="s">
        <v>80</v>
      </c>
      <c r="B29" s="3" t="s">
        <v>81</v>
      </c>
      <c r="C29" s="23">
        <v>0.99</v>
      </c>
      <c r="D29" s="7">
        <f t="shared" si="2"/>
        <v>112550.13</v>
      </c>
      <c r="E29" s="28">
        <v>113687</v>
      </c>
      <c r="F29" s="19">
        <f t="shared" si="3"/>
        <v>0.11826676209538156</v>
      </c>
      <c r="G29" s="6"/>
      <c r="H29" s="27">
        <f t="shared" si="4"/>
        <v>3528.36</v>
      </c>
      <c r="I29" s="28">
        <v>3564</v>
      </c>
      <c r="J29" s="19">
        <f t="shared" si="5"/>
        <v>2.501333483057747E-2</v>
      </c>
      <c r="K29" s="6"/>
      <c r="L29" s="27">
        <f t="shared" si="6"/>
        <v>94465.8</v>
      </c>
      <c r="M29" s="28">
        <v>95420</v>
      </c>
      <c r="N29" s="19">
        <f t="shared" si="7"/>
        <v>0.13269881180187798</v>
      </c>
      <c r="O29" s="6"/>
      <c r="P29" s="27">
        <f t="shared" si="0"/>
        <v>210544.29</v>
      </c>
      <c r="Q29" s="30">
        <f t="shared" si="8"/>
        <v>212671</v>
      </c>
      <c r="R29" s="19">
        <f t="shared" si="9"/>
        <v>0.11667065313753544</v>
      </c>
      <c r="S29" s="6"/>
      <c r="T29" s="7">
        <f t="shared" si="10"/>
        <v>118663.38</v>
      </c>
      <c r="U29" s="28">
        <v>119862</v>
      </c>
      <c r="V29" s="19">
        <f t="shared" si="11"/>
        <v>0.11916962448176097</v>
      </c>
      <c r="W29" s="6"/>
      <c r="X29" s="27">
        <f t="shared" si="12"/>
        <v>3939.21</v>
      </c>
      <c r="Y29" s="28">
        <v>3979</v>
      </c>
      <c r="Z29" s="19">
        <f t="shared" si="13"/>
        <v>2.9376587325025103E-2</v>
      </c>
      <c r="AA29" s="6"/>
      <c r="AB29" s="27">
        <f t="shared" si="14"/>
        <v>92421.45</v>
      </c>
      <c r="AC29" s="28">
        <v>93355</v>
      </c>
      <c r="AD29" s="19">
        <f t="shared" si="15"/>
        <v>0.12977579946507709</v>
      </c>
      <c r="AE29" s="6"/>
      <c r="AF29" s="27">
        <f t="shared" si="1"/>
        <v>215024.04</v>
      </c>
      <c r="AG29" s="30">
        <f t="shared" si="16"/>
        <v>217196</v>
      </c>
      <c r="AH29" s="19">
        <f t="shared" si="17"/>
        <v>0.11673350840099021</v>
      </c>
      <c r="AI29" s="6"/>
      <c r="AJ29" s="30"/>
      <c r="AK29" s="22"/>
    </row>
    <row r="30" spans="1:37" x14ac:dyDescent="0.25">
      <c r="A30" s="22" t="s">
        <v>82</v>
      </c>
      <c r="B30" s="3" t="s">
        <v>83</v>
      </c>
      <c r="C30" s="23">
        <v>1.57</v>
      </c>
      <c r="D30" s="7">
        <f t="shared" si="2"/>
        <v>10756.07</v>
      </c>
      <c r="E30" s="28">
        <v>6851</v>
      </c>
      <c r="F30" s="19">
        <f t="shared" si="3"/>
        <v>7.1269853819298512E-3</v>
      </c>
      <c r="G30" s="6"/>
      <c r="H30" s="27">
        <f t="shared" si="4"/>
        <v>406.63</v>
      </c>
      <c r="I30" s="28">
        <v>259</v>
      </c>
      <c r="J30" s="19">
        <f t="shared" si="5"/>
        <v>1.817747957665422E-3</v>
      </c>
      <c r="K30" s="6"/>
      <c r="L30" s="27">
        <f t="shared" si="6"/>
        <v>9308.5300000000007</v>
      </c>
      <c r="M30" s="28">
        <v>5929</v>
      </c>
      <c r="N30" s="19">
        <f t="shared" si="7"/>
        <v>8.2453495616572475E-3</v>
      </c>
      <c r="O30" s="6"/>
      <c r="P30" s="27">
        <f t="shared" si="0"/>
        <v>20471.23</v>
      </c>
      <c r="Q30" s="30">
        <f t="shared" si="8"/>
        <v>13039</v>
      </c>
      <c r="R30" s="19">
        <f t="shared" si="9"/>
        <v>7.1531550905404341E-3</v>
      </c>
      <c r="S30" s="6"/>
      <c r="T30" s="7">
        <f t="shared" si="10"/>
        <v>11862.92</v>
      </c>
      <c r="U30" s="28">
        <v>7556</v>
      </c>
      <c r="V30" s="19">
        <f t="shared" si="11"/>
        <v>7.5123532277467913E-3</v>
      </c>
      <c r="W30" s="6"/>
      <c r="X30" s="27">
        <f t="shared" si="12"/>
        <v>505.54</v>
      </c>
      <c r="Y30" s="28">
        <v>322</v>
      </c>
      <c r="Z30" s="19">
        <f t="shared" si="13"/>
        <v>2.3772960841060777E-3</v>
      </c>
      <c r="AA30" s="6"/>
      <c r="AB30" s="27">
        <f t="shared" si="14"/>
        <v>9230.0300000000007</v>
      </c>
      <c r="AC30" s="28">
        <v>5879</v>
      </c>
      <c r="AD30" s="19">
        <f t="shared" si="15"/>
        <v>8.1725877034458591E-3</v>
      </c>
      <c r="AE30" s="6"/>
      <c r="AF30" s="27">
        <f t="shared" si="1"/>
        <v>21598.49</v>
      </c>
      <c r="AG30" s="30">
        <f t="shared" si="16"/>
        <v>13757</v>
      </c>
      <c r="AH30" s="19">
        <f t="shared" si="17"/>
        <v>7.3937958114901857E-3</v>
      </c>
      <c r="AI30" s="6"/>
      <c r="AJ30" s="30"/>
      <c r="AK30" s="22"/>
    </row>
    <row r="31" spans="1:37" x14ac:dyDescent="0.25">
      <c r="A31" s="22" t="s">
        <v>84</v>
      </c>
      <c r="B31" s="3" t="s">
        <v>85</v>
      </c>
      <c r="C31" s="23">
        <v>1.47</v>
      </c>
      <c r="D31" s="7">
        <f t="shared" si="2"/>
        <v>161763.21</v>
      </c>
      <c r="E31" s="28">
        <v>110043</v>
      </c>
      <c r="F31" s="19">
        <f t="shared" si="3"/>
        <v>0.1144759673600506</v>
      </c>
      <c r="G31" s="6"/>
      <c r="H31" s="27">
        <f t="shared" si="4"/>
        <v>12980.1</v>
      </c>
      <c r="I31" s="28">
        <v>8830</v>
      </c>
      <c r="J31" s="19">
        <f t="shared" si="5"/>
        <v>6.1971870525813426E-2</v>
      </c>
      <c r="K31" s="6"/>
      <c r="L31" s="27">
        <f t="shared" si="6"/>
        <v>153778.16999999998</v>
      </c>
      <c r="M31" s="28">
        <v>104611</v>
      </c>
      <c r="N31" s="19">
        <f t="shared" si="7"/>
        <v>0.14548056383783542</v>
      </c>
      <c r="O31" s="6"/>
      <c r="P31" s="27">
        <f t="shared" si="0"/>
        <v>328521.48</v>
      </c>
      <c r="Q31" s="30">
        <f t="shared" si="8"/>
        <v>223484</v>
      </c>
      <c r="R31" s="19">
        <f t="shared" si="9"/>
        <v>0.12260263150965092</v>
      </c>
      <c r="S31" s="6"/>
      <c r="T31" s="7">
        <f t="shared" si="10"/>
        <v>170672.88</v>
      </c>
      <c r="U31" s="28">
        <v>116104</v>
      </c>
      <c r="V31" s="19">
        <f t="shared" si="11"/>
        <v>0.11543333233910977</v>
      </c>
      <c r="W31" s="6"/>
      <c r="X31" s="27">
        <f t="shared" si="12"/>
        <v>12528.81</v>
      </c>
      <c r="Y31" s="28">
        <v>8523</v>
      </c>
      <c r="Z31" s="19">
        <f t="shared" si="13"/>
        <v>6.2924517157876086E-2</v>
      </c>
      <c r="AA31" s="6"/>
      <c r="AB31" s="27">
        <f t="shared" si="14"/>
        <v>160851.81</v>
      </c>
      <c r="AC31" s="28">
        <v>109423</v>
      </c>
      <c r="AD31" s="19">
        <f t="shared" si="15"/>
        <v>0.15211244502026813</v>
      </c>
      <c r="AE31" s="6"/>
      <c r="AF31" s="27">
        <f t="shared" si="1"/>
        <v>344053.5</v>
      </c>
      <c r="AG31" s="30">
        <f t="shared" si="16"/>
        <v>234050</v>
      </c>
      <c r="AH31" s="19">
        <f t="shared" si="17"/>
        <v>0.12579180851052393</v>
      </c>
      <c r="AI31" s="6"/>
      <c r="AJ31" s="30"/>
      <c r="AK31" s="22"/>
    </row>
    <row r="32" spans="1:37" x14ac:dyDescent="0.25">
      <c r="A32" s="22" t="s">
        <v>86</v>
      </c>
      <c r="B32" s="3" t="s">
        <v>87</v>
      </c>
      <c r="C32" s="23">
        <v>1.22</v>
      </c>
      <c r="D32" s="7">
        <f t="shared" si="2"/>
        <v>16454.14</v>
      </c>
      <c r="E32" s="28">
        <v>13487</v>
      </c>
      <c r="F32" s="19">
        <f t="shared" si="3"/>
        <v>1.4030309713339352E-2</v>
      </c>
      <c r="G32" s="6"/>
      <c r="H32" s="27">
        <f t="shared" si="4"/>
        <v>414.8</v>
      </c>
      <c r="I32" s="28">
        <v>340</v>
      </c>
      <c r="J32" s="19">
        <f t="shared" si="5"/>
        <v>2.3862328401785464E-3</v>
      </c>
      <c r="K32" s="6"/>
      <c r="L32" s="27">
        <f t="shared" si="6"/>
        <v>15886.84</v>
      </c>
      <c r="M32" s="28">
        <v>13022</v>
      </c>
      <c r="N32" s="19">
        <f t="shared" si="7"/>
        <v>1.8109452182813405E-2</v>
      </c>
      <c r="O32" s="6"/>
      <c r="P32" s="27">
        <f t="shared" si="0"/>
        <v>32755.78</v>
      </c>
      <c r="Q32" s="30">
        <f t="shared" si="8"/>
        <v>26849</v>
      </c>
      <c r="R32" s="19">
        <f t="shared" si="9"/>
        <v>1.4729278397570374E-2</v>
      </c>
      <c r="S32" s="6"/>
      <c r="T32" s="7">
        <f t="shared" si="10"/>
        <v>18939.28</v>
      </c>
      <c r="U32" s="28">
        <v>15524</v>
      </c>
      <c r="V32" s="19">
        <f t="shared" si="11"/>
        <v>1.5434326562670882E-2</v>
      </c>
      <c r="W32" s="6"/>
      <c r="X32" s="27">
        <f t="shared" si="12"/>
        <v>1063.8399999999999</v>
      </c>
      <c r="Y32" s="28">
        <v>872</v>
      </c>
      <c r="Z32" s="19">
        <f t="shared" si="13"/>
        <v>6.4378949855295022E-3</v>
      </c>
      <c r="AA32" s="6"/>
      <c r="AB32" s="27">
        <f t="shared" si="14"/>
        <v>17641.2</v>
      </c>
      <c r="AC32" s="28">
        <v>14460</v>
      </c>
      <c r="AD32" s="19">
        <f t="shared" si="15"/>
        <v>2.0101312840929943E-2</v>
      </c>
      <c r="AE32" s="6"/>
      <c r="AF32" s="27">
        <f t="shared" si="1"/>
        <v>37644.32</v>
      </c>
      <c r="AG32" s="30">
        <f t="shared" si="16"/>
        <v>30856</v>
      </c>
      <c r="AH32" s="19">
        <f t="shared" si="17"/>
        <v>1.6583772883574991E-2</v>
      </c>
      <c r="AI32" s="6"/>
      <c r="AJ32" s="30"/>
      <c r="AK32" s="22"/>
    </row>
    <row r="33" spans="1:37" x14ac:dyDescent="0.25">
      <c r="A33" s="22" t="s">
        <v>36</v>
      </c>
      <c r="B33" s="3" t="s">
        <v>88</v>
      </c>
      <c r="C33" s="23">
        <v>0.71</v>
      </c>
      <c r="D33" s="7">
        <f t="shared" si="2"/>
        <v>4566.7199999999993</v>
      </c>
      <c r="E33" s="28">
        <v>6432</v>
      </c>
      <c r="F33" s="19">
        <f t="shared" si="3"/>
        <v>6.6911064044041461E-3</v>
      </c>
      <c r="G33" s="6"/>
      <c r="H33" s="27">
        <f t="shared" si="4"/>
        <v>0</v>
      </c>
      <c r="I33" s="28">
        <v>0</v>
      </c>
      <c r="J33" s="19">
        <f t="shared" si="5"/>
        <v>0</v>
      </c>
      <c r="K33" s="6"/>
      <c r="L33" s="27">
        <f t="shared" si="6"/>
        <v>2012.85</v>
      </c>
      <c r="M33" s="28">
        <v>2835</v>
      </c>
      <c r="N33" s="19">
        <f t="shared" si="7"/>
        <v>3.9425815495527572E-3</v>
      </c>
      <c r="O33" s="6"/>
      <c r="P33" s="27">
        <f t="shared" si="0"/>
        <v>6579.57</v>
      </c>
      <c r="Q33" s="30">
        <f t="shared" si="8"/>
        <v>9267</v>
      </c>
      <c r="R33" s="19">
        <f t="shared" si="9"/>
        <v>5.0838475515022777E-3</v>
      </c>
      <c r="S33" s="6"/>
      <c r="T33" s="7">
        <f t="shared" si="10"/>
        <v>4656.8899999999994</v>
      </c>
      <c r="U33" s="28">
        <v>6559</v>
      </c>
      <c r="V33" s="19">
        <f t="shared" si="11"/>
        <v>6.52111233732017E-3</v>
      </c>
      <c r="W33" s="6"/>
      <c r="X33" s="27">
        <f t="shared" si="12"/>
        <v>9.94</v>
      </c>
      <c r="Y33" s="28">
        <v>14</v>
      </c>
      <c r="Z33" s="19">
        <f t="shared" si="13"/>
        <v>1.033606993089599E-4</v>
      </c>
      <c r="AA33" s="6"/>
      <c r="AB33" s="27">
        <f t="shared" si="14"/>
        <v>2488.5499999999997</v>
      </c>
      <c r="AC33" s="28">
        <v>3505</v>
      </c>
      <c r="AD33" s="19">
        <f t="shared" si="15"/>
        <v>4.8724136588837791E-3</v>
      </c>
      <c r="AE33" s="6"/>
      <c r="AF33" s="27">
        <f t="shared" si="1"/>
        <v>7155.3799999999992</v>
      </c>
      <c r="AG33" s="30">
        <f t="shared" si="16"/>
        <v>10078</v>
      </c>
      <c r="AH33" s="19">
        <f t="shared" si="17"/>
        <v>5.4164915452640907E-3</v>
      </c>
      <c r="AI33" s="6"/>
      <c r="AJ33" s="30"/>
      <c r="AK33" s="22"/>
    </row>
    <row r="34" spans="1:37" x14ac:dyDescent="0.25">
      <c r="A34" s="22" t="s">
        <v>89</v>
      </c>
      <c r="B34" s="3" t="s">
        <v>90</v>
      </c>
      <c r="C34" s="23">
        <v>1.1299999999999999</v>
      </c>
      <c r="D34" s="7">
        <f t="shared" si="2"/>
        <v>181126.56999999998</v>
      </c>
      <c r="E34" s="28">
        <v>160289</v>
      </c>
      <c r="F34" s="19">
        <f t="shared" si="3"/>
        <v>0.16674607500863436</v>
      </c>
      <c r="G34" s="6"/>
      <c r="H34" s="27">
        <f t="shared" si="4"/>
        <v>37199.599999999999</v>
      </c>
      <c r="I34" s="28">
        <v>32920</v>
      </c>
      <c r="J34" s="19">
        <f t="shared" si="5"/>
        <v>0.23104348558434631</v>
      </c>
      <c r="K34" s="6"/>
      <c r="L34" s="27">
        <f t="shared" si="6"/>
        <v>207721.11999999997</v>
      </c>
      <c r="M34" s="28">
        <v>183824</v>
      </c>
      <c r="N34" s="19">
        <f t="shared" si="7"/>
        <v>0.25564060344443951</v>
      </c>
      <c r="O34" s="6"/>
      <c r="P34" s="27">
        <f t="shared" si="0"/>
        <v>426047.29</v>
      </c>
      <c r="Q34" s="30">
        <f t="shared" si="8"/>
        <v>377033</v>
      </c>
      <c r="R34" s="19">
        <f t="shared" si="9"/>
        <v>0.20683913822008831</v>
      </c>
      <c r="S34" s="6"/>
      <c r="T34" s="7">
        <f t="shared" si="10"/>
        <v>193418.71</v>
      </c>
      <c r="U34" s="28">
        <v>171167</v>
      </c>
      <c r="V34" s="19">
        <f t="shared" si="11"/>
        <v>0.17017826428450702</v>
      </c>
      <c r="W34" s="6"/>
      <c r="X34" s="27">
        <f t="shared" si="12"/>
        <v>35922.699999999997</v>
      </c>
      <c r="Y34" s="28">
        <v>31790</v>
      </c>
      <c r="Z34" s="19">
        <f t="shared" si="13"/>
        <v>0.23470261650227395</v>
      </c>
      <c r="AA34" s="6"/>
      <c r="AB34" s="27">
        <f t="shared" si="14"/>
        <v>206110.86999999997</v>
      </c>
      <c r="AC34" s="28">
        <v>182399</v>
      </c>
      <c r="AD34" s="19">
        <f t="shared" si="15"/>
        <v>0.2535587386495699</v>
      </c>
      <c r="AE34" s="6"/>
      <c r="AF34" s="27">
        <f t="shared" si="1"/>
        <v>435452.27999999997</v>
      </c>
      <c r="AG34" s="30">
        <f t="shared" si="16"/>
        <v>385356</v>
      </c>
      <c r="AH34" s="19">
        <f t="shared" si="17"/>
        <v>0.2071122758401259</v>
      </c>
      <c r="AI34" s="6"/>
      <c r="AJ34" s="30"/>
      <c r="AK34" s="22"/>
    </row>
    <row r="35" spans="1:37" x14ac:dyDescent="0.25">
      <c r="A35" s="22" t="s">
        <v>37</v>
      </c>
      <c r="B35" s="3" t="s">
        <v>91</v>
      </c>
      <c r="C35" s="23">
        <v>0.66</v>
      </c>
      <c r="D35" s="7">
        <f t="shared" si="2"/>
        <v>92207.94</v>
      </c>
      <c r="E35" s="28">
        <v>139709</v>
      </c>
      <c r="F35" s="19">
        <f t="shared" si="3"/>
        <v>0.14533703119603528</v>
      </c>
      <c r="G35" s="6"/>
      <c r="H35" s="27">
        <f t="shared" si="4"/>
        <v>866.58</v>
      </c>
      <c r="I35" s="28">
        <v>1313</v>
      </c>
      <c r="J35" s="19">
        <f t="shared" si="5"/>
        <v>9.2150697622189158E-3</v>
      </c>
      <c r="K35" s="6"/>
      <c r="L35" s="27">
        <f t="shared" si="6"/>
        <v>45190.200000000004</v>
      </c>
      <c r="M35" s="28">
        <v>68470</v>
      </c>
      <c r="N35" s="19">
        <f t="shared" si="7"/>
        <v>9.5219950157981403E-2</v>
      </c>
      <c r="O35" s="6"/>
      <c r="P35" s="27">
        <f t="shared" si="0"/>
        <v>138264.72</v>
      </c>
      <c r="Q35" s="30">
        <f t="shared" si="8"/>
        <v>209492</v>
      </c>
      <c r="R35" s="19">
        <f t="shared" si="9"/>
        <v>0.11492666356526547</v>
      </c>
      <c r="S35" s="6"/>
      <c r="T35" s="7">
        <f t="shared" si="10"/>
        <v>96526.98000000001</v>
      </c>
      <c r="U35" s="28">
        <v>146253</v>
      </c>
      <c r="V35" s="19">
        <f t="shared" si="11"/>
        <v>0.14540817848301368</v>
      </c>
      <c r="W35" s="6"/>
      <c r="X35" s="27">
        <f t="shared" si="12"/>
        <v>855.36</v>
      </c>
      <c r="Y35" s="28">
        <v>1296</v>
      </c>
      <c r="Z35" s="19">
        <f t="shared" si="13"/>
        <v>9.5682475931722875E-3</v>
      </c>
      <c r="AA35" s="6"/>
      <c r="AB35" s="27">
        <f t="shared" si="14"/>
        <v>45185.58</v>
      </c>
      <c r="AC35" s="28">
        <v>68463</v>
      </c>
      <c r="AD35" s="19">
        <f t="shared" si="15"/>
        <v>9.5172626627149842E-2</v>
      </c>
      <c r="AE35" s="6"/>
      <c r="AF35" s="27">
        <f t="shared" si="1"/>
        <v>142567.92000000001</v>
      </c>
      <c r="AG35" s="30">
        <f t="shared" si="16"/>
        <v>216012</v>
      </c>
      <c r="AH35" s="19">
        <f t="shared" si="17"/>
        <v>0.11609715932482503</v>
      </c>
      <c r="AI35" s="6"/>
      <c r="AJ35" s="30"/>
      <c r="AK35" s="22"/>
    </row>
    <row r="36" spans="1:37" x14ac:dyDescent="0.25">
      <c r="A36" s="22" t="s">
        <v>40</v>
      </c>
      <c r="B36" s="3" t="s">
        <v>92</v>
      </c>
      <c r="C36" s="23">
        <v>0.66</v>
      </c>
      <c r="D36" s="7">
        <f t="shared" si="2"/>
        <v>0</v>
      </c>
      <c r="E36" s="29">
        <v>0</v>
      </c>
      <c r="F36" s="19">
        <f t="shared" si="3"/>
        <v>0</v>
      </c>
      <c r="G36" s="6"/>
      <c r="H36" s="27">
        <f t="shared" si="4"/>
        <v>0</v>
      </c>
      <c r="I36" s="29">
        <v>0</v>
      </c>
      <c r="J36" s="19">
        <f t="shared" si="5"/>
        <v>0</v>
      </c>
      <c r="K36" s="6"/>
      <c r="L36" s="27">
        <f t="shared" si="6"/>
        <v>0</v>
      </c>
      <c r="M36" s="29">
        <v>0</v>
      </c>
      <c r="N36" s="19">
        <f t="shared" si="7"/>
        <v>0</v>
      </c>
      <c r="O36" s="6"/>
      <c r="P36" s="27">
        <f t="shared" si="0"/>
        <v>0</v>
      </c>
      <c r="Q36" s="31">
        <f t="shared" si="8"/>
        <v>0</v>
      </c>
      <c r="R36" s="19">
        <f t="shared" si="9"/>
        <v>0</v>
      </c>
      <c r="S36" s="6"/>
      <c r="T36" s="7">
        <f t="shared" si="10"/>
        <v>0</v>
      </c>
      <c r="U36" s="29">
        <v>0</v>
      </c>
      <c r="V36" s="19">
        <f t="shared" si="11"/>
        <v>0</v>
      </c>
      <c r="W36" s="6"/>
      <c r="X36" s="27">
        <f t="shared" si="12"/>
        <v>0</v>
      </c>
      <c r="Y36" s="29">
        <v>0</v>
      </c>
      <c r="Z36" s="19">
        <f t="shared" si="13"/>
        <v>0</v>
      </c>
      <c r="AA36" s="6"/>
      <c r="AB36" s="27">
        <f t="shared" si="14"/>
        <v>0</v>
      </c>
      <c r="AC36" s="29">
        <v>0</v>
      </c>
      <c r="AD36" s="19">
        <f t="shared" si="15"/>
        <v>0</v>
      </c>
      <c r="AE36" s="6"/>
      <c r="AF36" s="27">
        <f t="shared" si="1"/>
        <v>0</v>
      </c>
      <c r="AG36" s="31">
        <f t="shared" si="16"/>
        <v>0</v>
      </c>
      <c r="AH36" s="19">
        <f t="shared" si="17"/>
        <v>0</v>
      </c>
      <c r="AI36" s="6"/>
      <c r="AJ36" s="30"/>
      <c r="AK36" s="22"/>
    </row>
    <row r="37" spans="1:37" x14ac:dyDescent="0.25">
      <c r="A37" s="22"/>
      <c r="C37" s="23"/>
      <c r="D37" s="7"/>
      <c r="E37" s="15"/>
      <c r="F37" s="19"/>
      <c r="G37" s="6"/>
      <c r="H37" s="6"/>
      <c r="I37" s="15"/>
      <c r="J37" s="19"/>
      <c r="K37" s="6"/>
      <c r="L37" s="6"/>
      <c r="M37" s="15"/>
      <c r="N37" s="19"/>
      <c r="O37" s="6"/>
      <c r="P37" s="6"/>
      <c r="Q37" s="15"/>
      <c r="R37" s="19"/>
      <c r="S37" s="6"/>
      <c r="T37" s="7"/>
      <c r="U37" s="15"/>
      <c r="V37" s="19"/>
      <c r="W37" s="6"/>
      <c r="X37" s="6"/>
      <c r="Y37" s="15"/>
      <c r="Z37" s="19"/>
      <c r="AA37" s="6"/>
      <c r="AB37" s="6"/>
      <c r="AC37" s="15"/>
      <c r="AD37" s="19"/>
      <c r="AE37" s="6"/>
      <c r="AF37" s="6"/>
      <c r="AG37" s="15"/>
      <c r="AH37" s="19"/>
      <c r="AI37" s="6"/>
      <c r="AJ37" s="6"/>
    </row>
    <row r="38" spans="1:37" x14ac:dyDescent="0.25">
      <c r="A38" s="1"/>
      <c r="B38" s="32" t="s">
        <v>43</v>
      </c>
      <c r="C38" s="14"/>
      <c r="D38" s="14"/>
      <c r="E38" s="14">
        <f>SUM(E11:E36)</f>
        <v>961276</v>
      </c>
      <c r="F38" s="14"/>
      <c r="G38" s="14"/>
      <c r="H38" s="14"/>
      <c r="I38" s="14">
        <f>SUM(I11:I36)</f>
        <v>142484</v>
      </c>
      <c r="J38" s="14"/>
      <c r="K38" s="14"/>
      <c r="L38" s="14"/>
      <c r="M38" s="14">
        <f>SUM(M11:M36)</f>
        <v>719072</v>
      </c>
      <c r="N38" s="14"/>
      <c r="O38" s="14"/>
      <c r="P38" s="14"/>
      <c r="Q38" s="14">
        <f>SUM(Q11:Q36)</f>
        <v>1822832</v>
      </c>
      <c r="R38" s="6"/>
      <c r="S38" s="6"/>
      <c r="T38" s="14"/>
      <c r="U38" s="14">
        <f>SUM(U11:U36)</f>
        <v>1005810</v>
      </c>
      <c r="V38" s="14"/>
      <c r="W38" s="14"/>
      <c r="X38" s="14"/>
      <c r="Y38" s="14">
        <f>SUM(Y11:Y36)</f>
        <v>135448</v>
      </c>
      <c r="Z38" s="14"/>
      <c r="AA38" s="14"/>
      <c r="AB38" s="14"/>
      <c r="AC38" s="14">
        <f>SUM(AC11:AC36)</f>
        <v>719356</v>
      </c>
      <c r="AD38" s="14"/>
      <c r="AE38" s="14"/>
      <c r="AF38" s="14"/>
      <c r="AG38" s="14">
        <f>SUM(AG11:AG36)</f>
        <v>1860614</v>
      </c>
      <c r="AH38" s="6"/>
      <c r="AI38" s="6"/>
      <c r="AJ38" s="6"/>
    </row>
    <row r="39" spans="1:37" x14ac:dyDescent="0.25">
      <c r="A39" s="1"/>
      <c r="B39" s="32"/>
      <c r="C39" s="9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5"/>
      <c r="R39" s="6"/>
      <c r="S39" s="6"/>
      <c r="T39" s="7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5"/>
      <c r="AH39" s="6"/>
      <c r="AI39" s="6"/>
      <c r="AJ39" s="6"/>
    </row>
    <row r="40" spans="1:37" x14ac:dyDescent="0.25">
      <c r="A40" s="1"/>
      <c r="B40" s="32"/>
      <c r="C40" s="9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15"/>
      <c r="R40" s="6"/>
      <c r="S40" s="6"/>
      <c r="T40" s="7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5"/>
      <c r="AH40" s="6"/>
      <c r="AI40" s="6"/>
      <c r="AJ40" s="6"/>
    </row>
    <row r="41" spans="1:37" x14ac:dyDescent="0.25">
      <c r="A41" s="1"/>
      <c r="B41" s="32" t="s">
        <v>93</v>
      </c>
      <c r="C41" s="9"/>
      <c r="D41" s="7">
        <f>SUM(D11:D36)</f>
        <v>1257533.24</v>
      </c>
      <c r="E41" s="17">
        <f>IF(E38&lt;&gt;0,D41/E38,0)</f>
        <v>1.308191653593765</v>
      </c>
      <c r="F41" s="6"/>
      <c r="G41" s="6"/>
      <c r="H41" s="7">
        <f>SUM(H11:H36)</f>
        <v>217199.98999999996</v>
      </c>
      <c r="I41" s="17">
        <f>IF(I38&lt;&gt;0,H41/I38,0)</f>
        <v>1.5243816147777993</v>
      </c>
      <c r="J41" s="6"/>
      <c r="K41" s="6"/>
      <c r="L41" s="7">
        <f>SUM(L11:L36)</f>
        <v>914620.23999999987</v>
      </c>
      <c r="M41" s="17">
        <f>IF(M38&lt;&gt;0,L41/M38,0)</f>
        <v>1.2719452850340438</v>
      </c>
      <c r="N41" s="6"/>
      <c r="O41" s="6"/>
      <c r="P41" s="7">
        <f>SUM(P11:P36)</f>
        <v>2389353.4700000002</v>
      </c>
      <c r="Q41" s="17">
        <f>IF(Q38&lt;&gt;0,P41/Q38,0)</f>
        <v>1.3107919270673327</v>
      </c>
      <c r="R41" s="6"/>
      <c r="S41" s="6"/>
      <c r="T41" s="7">
        <f>SUM(T11:T36)</f>
        <v>1303606.6900000002</v>
      </c>
      <c r="U41" s="17">
        <f>IF(U38&lt;&gt;0,T41/U38,0)</f>
        <v>1.2960764856185563</v>
      </c>
      <c r="V41" s="6"/>
      <c r="W41" s="6"/>
      <c r="X41" s="7">
        <f>SUM(X11:X36)</f>
        <v>204141.38</v>
      </c>
      <c r="Y41" s="17">
        <f>IF(Y38&lt;&gt;0,X41/Y38,0)</f>
        <v>1.5071568424782942</v>
      </c>
      <c r="Z41" s="6"/>
      <c r="AA41" s="6"/>
      <c r="AB41" s="7">
        <f>SUM(AB11:AB36)</f>
        <v>911413.58000000007</v>
      </c>
      <c r="AC41" s="17">
        <f>IF(AC38&lt;&gt;0,AB41/AC38,0)</f>
        <v>1.2669854425347118</v>
      </c>
      <c r="AD41" s="6"/>
      <c r="AE41" s="6"/>
      <c r="AF41" s="7">
        <f>SUM(AF11:AF36)</f>
        <v>2419161.65</v>
      </c>
      <c r="AG41" s="17">
        <f>IF(AG38&lt;&gt;0,AF41/AG38,0)</f>
        <v>1.300195338743017</v>
      </c>
      <c r="AH41" s="6"/>
      <c r="AI41" s="6"/>
      <c r="AJ41" s="6"/>
    </row>
    <row r="42" spans="1:37" x14ac:dyDescent="0.25">
      <c r="C42" s="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15"/>
      <c r="R42" s="6"/>
      <c r="S42" s="6"/>
      <c r="T42" s="17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5"/>
      <c r="AH42" s="6"/>
      <c r="AI42" s="6"/>
      <c r="AJ42" s="6"/>
    </row>
    <row r="43" spans="1:37" x14ac:dyDescent="0.25">
      <c r="C43" s="9"/>
      <c r="E43" s="25"/>
      <c r="F43" s="6"/>
      <c r="G43" s="6"/>
      <c r="H43" s="6"/>
      <c r="I43" s="25"/>
      <c r="J43" s="6"/>
      <c r="K43" s="6"/>
      <c r="L43" s="6"/>
      <c r="M43" s="25"/>
      <c r="N43" s="6"/>
      <c r="O43" s="6"/>
      <c r="P43" s="6"/>
      <c r="Q43" s="25"/>
      <c r="R43" s="26"/>
      <c r="S43" s="6"/>
      <c r="T43" s="17"/>
      <c r="U43" s="25"/>
      <c r="V43" s="6"/>
      <c r="W43" s="6"/>
      <c r="X43" s="6"/>
      <c r="Y43" s="25"/>
      <c r="Z43" s="6"/>
      <c r="AA43" s="6"/>
      <c r="AB43" s="6"/>
      <c r="AC43" s="25"/>
      <c r="AD43" s="6"/>
      <c r="AE43" s="6"/>
      <c r="AF43" s="6"/>
      <c r="AG43" s="25"/>
      <c r="AH43" s="26"/>
      <c r="AI43" s="6"/>
      <c r="AJ43" s="6"/>
    </row>
    <row r="44" spans="1:37" x14ac:dyDescent="0.25">
      <c r="C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15"/>
      <c r="R44" s="26"/>
      <c r="S44" s="6"/>
      <c r="T44" s="17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5"/>
      <c r="AH44" s="26"/>
      <c r="AI44" s="6"/>
      <c r="AJ44" s="6"/>
    </row>
    <row r="45" spans="1:37" x14ac:dyDescent="0.25">
      <c r="C45" s="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5"/>
      <c r="R45" s="26"/>
      <c r="S45" s="6"/>
      <c r="T45" s="17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5"/>
      <c r="AH45" s="26"/>
      <c r="AI45" s="6"/>
      <c r="AJ45" s="6"/>
    </row>
    <row r="46" spans="1:37" x14ac:dyDescent="0.25">
      <c r="C46" s="9"/>
      <c r="Q46" s="4"/>
      <c r="R46" s="5"/>
      <c r="S46" s="3"/>
      <c r="T46" s="17"/>
      <c r="AG46" s="4"/>
      <c r="AH46" s="5"/>
    </row>
    <row r="47" spans="1:37" x14ac:dyDescent="0.25">
      <c r="C47" s="9"/>
      <c r="Q47" s="4"/>
      <c r="R47" s="5"/>
      <c r="S47" s="3"/>
      <c r="T47" s="17"/>
      <c r="AG47" s="4"/>
      <c r="AH47" s="5"/>
    </row>
    <row r="48" spans="1:37" x14ac:dyDescent="0.25">
      <c r="C48" s="9"/>
      <c r="Q48" s="4"/>
      <c r="R48" s="5"/>
      <c r="S48" s="3"/>
      <c r="T48" s="17"/>
      <c r="AG48" s="4"/>
      <c r="AH48" s="5"/>
    </row>
    <row r="49" spans="3:34" x14ac:dyDescent="0.25">
      <c r="C49" s="9"/>
      <c r="Q49" s="4"/>
      <c r="R49" s="5"/>
      <c r="S49" s="3"/>
      <c r="T49" s="17"/>
      <c r="AG49" s="4"/>
      <c r="AH49" s="5"/>
    </row>
    <row r="50" spans="3:34" x14ac:dyDescent="0.25">
      <c r="C50" s="9"/>
      <c r="Q50" s="4"/>
      <c r="R50" s="5"/>
      <c r="S50" s="3"/>
      <c r="T50" s="17"/>
      <c r="AG50" s="4"/>
      <c r="AH50" s="5"/>
    </row>
    <row r="51" spans="3:34" x14ac:dyDescent="0.25">
      <c r="C51" s="9"/>
      <c r="Q51" s="4"/>
      <c r="R51" s="5"/>
      <c r="S51" s="3"/>
      <c r="T51" s="17"/>
      <c r="AG51" s="4"/>
      <c r="AH51" s="5"/>
    </row>
    <row r="52" spans="3:34" x14ac:dyDescent="0.25">
      <c r="C52" s="9"/>
      <c r="Q52" s="4"/>
      <c r="R52" s="5"/>
      <c r="S52" s="3"/>
      <c r="T52" s="17"/>
      <c r="AG52" s="4"/>
      <c r="AH52" s="5"/>
    </row>
    <row r="53" spans="3:34" x14ac:dyDescent="0.25">
      <c r="C53" s="9"/>
      <c r="Q53" s="4"/>
      <c r="R53" s="5"/>
      <c r="S53" s="3"/>
      <c r="T53" s="17"/>
      <c r="AG53" s="4"/>
      <c r="AH53" s="5"/>
    </row>
    <row r="54" spans="3:34" x14ac:dyDescent="0.25">
      <c r="C54" s="9"/>
      <c r="Q54" s="4"/>
      <c r="R54" s="5"/>
      <c r="S54" s="3"/>
      <c r="T54" s="17"/>
      <c r="AG54" s="4"/>
      <c r="AH54" s="5"/>
    </row>
    <row r="55" spans="3:34" x14ac:dyDescent="0.25">
      <c r="C55" s="9"/>
      <c r="Q55" s="4"/>
      <c r="R55" s="5"/>
      <c r="S55" s="3"/>
      <c r="T55" s="17"/>
      <c r="AG55" s="4"/>
      <c r="AH55" s="5"/>
    </row>
    <row r="56" spans="3:34" x14ac:dyDescent="0.25">
      <c r="C56" s="9"/>
      <c r="Q56" s="4"/>
      <c r="R56" s="5"/>
      <c r="S56" s="3"/>
      <c r="T56" s="17"/>
      <c r="AG56" s="4"/>
      <c r="AH56" s="5"/>
    </row>
    <row r="57" spans="3:34" x14ac:dyDescent="0.25">
      <c r="C57" s="9"/>
      <c r="Q57" s="4"/>
      <c r="R57" s="5"/>
      <c r="S57" s="3"/>
      <c r="T57" s="17"/>
      <c r="AG57" s="4"/>
      <c r="AH57" s="5"/>
    </row>
    <row r="58" spans="3:34" x14ac:dyDescent="0.25">
      <c r="C58" s="9"/>
      <c r="Q58" s="4"/>
      <c r="R58" s="5"/>
      <c r="S58" s="3"/>
      <c r="T58" s="17"/>
      <c r="AG58" s="4"/>
      <c r="AH58" s="5"/>
    </row>
    <row r="59" spans="3:34" x14ac:dyDescent="0.25">
      <c r="C59" s="9"/>
      <c r="Q59" s="4"/>
      <c r="R59" s="5"/>
      <c r="S59" s="3"/>
      <c r="T59" s="17"/>
      <c r="AG59" s="4"/>
      <c r="AH59" s="5"/>
    </row>
    <row r="60" spans="3:34" x14ac:dyDescent="0.25">
      <c r="C60" s="9"/>
      <c r="Q60" s="4"/>
      <c r="R60" s="5"/>
      <c r="S60" s="3"/>
      <c r="T60" s="17"/>
      <c r="AG60" s="4"/>
      <c r="AH60" s="5"/>
    </row>
    <row r="61" spans="3:34" x14ac:dyDescent="0.25">
      <c r="C61" s="9"/>
      <c r="Q61" s="4"/>
      <c r="R61" s="5"/>
      <c r="S61" s="3"/>
      <c r="T61" s="17"/>
      <c r="AG61" s="4"/>
      <c r="AH61" s="5"/>
    </row>
    <row r="62" spans="3:34" x14ac:dyDescent="0.25">
      <c r="C62" s="9"/>
      <c r="Q62" s="4"/>
      <c r="R62" s="5"/>
      <c r="S62" s="3"/>
      <c r="T62" s="17"/>
      <c r="AG62" s="4"/>
      <c r="AH62" s="5"/>
    </row>
    <row r="63" spans="3:34" x14ac:dyDescent="0.25">
      <c r="C63" s="9"/>
      <c r="Q63" s="4"/>
      <c r="R63" s="5"/>
      <c r="S63" s="3"/>
      <c r="T63" s="17"/>
      <c r="AG63" s="4"/>
      <c r="AH63" s="5"/>
    </row>
    <row r="64" spans="3:34" x14ac:dyDescent="0.25">
      <c r="C64" s="9"/>
      <c r="Q64" s="4"/>
      <c r="R64" s="5"/>
      <c r="S64" s="3"/>
      <c r="T64" s="17"/>
      <c r="AG64" s="4"/>
      <c r="AH64" s="5"/>
    </row>
    <row r="65" spans="3:34" x14ac:dyDescent="0.25">
      <c r="C65" s="9"/>
      <c r="Q65" s="4"/>
      <c r="R65" s="5"/>
      <c r="S65" s="3"/>
      <c r="T65" s="17"/>
      <c r="AG65" s="4"/>
      <c r="AH65" s="5"/>
    </row>
    <row r="66" spans="3:34" x14ac:dyDescent="0.25">
      <c r="C66" s="9"/>
      <c r="Q66" s="4"/>
      <c r="R66" s="5"/>
      <c r="S66" s="3"/>
      <c r="T66" s="17"/>
      <c r="AG66" s="4"/>
      <c r="AH66" s="5"/>
    </row>
    <row r="67" spans="3:34" x14ac:dyDescent="0.25">
      <c r="C67" s="9"/>
      <c r="Q67" s="4"/>
      <c r="R67" s="5"/>
      <c r="S67" s="3"/>
      <c r="T67" s="17"/>
      <c r="AG67" s="4"/>
      <c r="AH67" s="5"/>
    </row>
    <row r="68" spans="3:34" x14ac:dyDescent="0.25">
      <c r="C68" s="9"/>
      <c r="Q68" s="4"/>
      <c r="R68" s="5"/>
      <c r="S68" s="3"/>
      <c r="T68" s="17"/>
      <c r="AG68" s="4"/>
      <c r="AH68" s="5"/>
    </row>
    <row r="69" spans="3:34" x14ac:dyDescent="0.25">
      <c r="C69" s="9"/>
      <c r="Q69" s="4"/>
      <c r="R69" s="5"/>
      <c r="S69" s="3"/>
      <c r="T69" s="17"/>
      <c r="AG69" s="4"/>
      <c r="AH69" s="5"/>
    </row>
    <row r="70" spans="3:34" x14ac:dyDescent="0.25">
      <c r="C70" s="9"/>
      <c r="Q70" s="4"/>
      <c r="R70" s="5"/>
      <c r="S70" s="3"/>
      <c r="T70" s="17"/>
      <c r="AG70" s="4"/>
      <c r="AH70" s="5"/>
    </row>
    <row r="71" spans="3:34" x14ac:dyDescent="0.25">
      <c r="C71" s="9"/>
      <c r="Q71" s="4"/>
      <c r="R71" s="5"/>
      <c r="S71" s="3"/>
      <c r="T71" s="17"/>
      <c r="AG71" s="4"/>
      <c r="AH71" s="5"/>
    </row>
    <row r="72" spans="3:34" x14ac:dyDescent="0.25">
      <c r="C72" s="9"/>
      <c r="Q72" s="4"/>
      <c r="R72" s="5"/>
      <c r="S72" s="3"/>
      <c r="T72" s="17"/>
      <c r="AG72" s="4"/>
      <c r="AH72" s="5"/>
    </row>
    <row r="73" spans="3:34" x14ac:dyDescent="0.25">
      <c r="C73" s="9"/>
      <c r="Q73" s="4"/>
      <c r="R73" s="5"/>
      <c r="S73" s="3"/>
      <c r="T73" s="17"/>
      <c r="AG73" s="4"/>
      <c r="AH73" s="5"/>
    </row>
    <row r="74" spans="3:34" x14ac:dyDescent="0.25">
      <c r="C74" s="9"/>
      <c r="Q74" s="4"/>
      <c r="R74" s="5"/>
      <c r="S74" s="3"/>
      <c r="T74" s="17"/>
      <c r="AG74" s="4"/>
      <c r="AH74" s="5"/>
    </row>
    <row r="75" spans="3:34" x14ac:dyDescent="0.25">
      <c r="C75" s="9"/>
      <c r="Q75" s="4"/>
      <c r="R75" s="5"/>
      <c r="S75" s="3"/>
      <c r="T75" s="17"/>
      <c r="AG75" s="4"/>
      <c r="AH75" s="5"/>
    </row>
    <row r="76" spans="3:34" x14ac:dyDescent="0.25">
      <c r="C76" s="9"/>
      <c r="Q76" s="4"/>
      <c r="R76" s="5"/>
      <c r="S76" s="3"/>
      <c r="T76" s="17"/>
      <c r="AG76" s="4"/>
      <c r="AH76" s="5"/>
    </row>
    <row r="77" spans="3:34" x14ac:dyDescent="0.25">
      <c r="C77" s="9"/>
      <c r="Q77" s="4"/>
      <c r="R77" s="5"/>
      <c r="S77" s="3"/>
      <c r="T77" s="17"/>
      <c r="AG77" s="4"/>
      <c r="AH77" s="5"/>
    </row>
    <row r="78" spans="3:34" x14ac:dyDescent="0.25">
      <c r="C78" s="9"/>
      <c r="Q78" s="4"/>
      <c r="R78" s="5"/>
      <c r="S78" s="3"/>
      <c r="T78" s="17"/>
      <c r="AG78" s="4"/>
      <c r="AH78" s="5"/>
    </row>
    <row r="79" spans="3:34" x14ac:dyDescent="0.25">
      <c r="C79" s="9"/>
      <c r="Q79" s="4"/>
      <c r="R79" s="5"/>
      <c r="S79" s="3"/>
      <c r="T79" s="17"/>
      <c r="AG79" s="4"/>
      <c r="AH79" s="5"/>
    </row>
    <row r="80" spans="3:34" x14ac:dyDescent="0.25">
      <c r="C80" s="9"/>
      <c r="Q80" s="4"/>
      <c r="R80" s="5"/>
      <c r="S80" s="3"/>
      <c r="T80" s="17"/>
      <c r="AG80" s="4"/>
      <c r="AH80" s="5"/>
    </row>
    <row r="81" spans="3:34" x14ac:dyDescent="0.25">
      <c r="C81" s="9"/>
      <c r="Q81" s="4"/>
      <c r="R81" s="5"/>
      <c r="S81" s="3"/>
      <c r="T81" s="17"/>
      <c r="AG81" s="4"/>
      <c r="AH81" s="5"/>
    </row>
    <row r="82" spans="3:34" x14ac:dyDescent="0.25">
      <c r="C82" s="9"/>
      <c r="Q82" s="4"/>
      <c r="R82" s="5"/>
      <c r="S82" s="3"/>
      <c r="T82" s="17"/>
      <c r="AG82" s="4"/>
      <c r="AH82" s="5"/>
    </row>
    <row r="83" spans="3:34" x14ac:dyDescent="0.25">
      <c r="C83" s="9"/>
      <c r="Q83" s="4"/>
      <c r="R83" s="5"/>
      <c r="S83" s="3"/>
      <c r="T83" s="17"/>
      <c r="AG83" s="4"/>
      <c r="AH83" s="5"/>
    </row>
    <row r="84" spans="3:34" x14ac:dyDescent="0.25">
      <c r="C84" s="9"/>
      <c r="Q84" s="4"/>
      <c r="R84" s="5"/>
      <c r="S84" s="3"/>
      <c r="T84" s="17"/>
      <c r="AG84" s="4"/>
      <c r="AH84" s="5"/>
    </row>
    <row r="85" spans="3:34" x14ac:dyDescent="0.25">
      <c r="C85" s="9"/>
      <c r="Q85" s="4"/>
      <c r="R85" s="5"/>
      <c r="S85" s="3"/>
      <c r="T85" s="17"/>
      <c r="AG85" s="4"/>
      <c r="AH85" s="5"/>
    </row>
    <row r="86" spans="3:34" x14ac:dyDescent="0.25">
      <c r="C86" s="9"/>
      <c r="Q86" s="4"/>
      <c r="R86" s="5"/>
      <c r="S86" s="3"/>
      <c r="T86" s="17"/>
      <c r="AG86" s="4"/>
      <c r="AH86" s="5"/>
    </row>
    <row r="87" spans="3:34" x14ac:dyDescent="0.25">
      <c r="C87" s="9"/>
      <c r="Q87" s="4"/>
      <c r="R87" s="5"/>
      <c r="S87" s="3"/>
      <c r="T87" s="17"/>
      <c r="AG87" s="4"/>
      <c r="AH87" s="5"/>
    </row>
    <row r="88" spans="3:34" x14ac:dyDescent="0.25">
      <c r="C88" s="9"/>
      <c r="Q88" s="4"/>
      <c r="R88" s="5"/>
      <c r="S88" s="3"/>
      <c r="T88" s="17"/>
      <c r="AG88" s="4"/>
      <c r="AH88" s="5"/>
    </row>
    <row r="89" spans="3:34" x14ac:dyDescent="0.25">
      <c r="C89" s="9"/>
      <c r="Q89" s="4"/>
      <c r="R89" s="5"/>
      <c r="S89" s="3"/>
      <c r="T89" s="17"/>
      <c r="AG89" s="4"/>
      <c r="AH89" s="5"/>
    </row>
    <row r="90" spans="3:34" x14ac:dyDescent="0.25">
      <c r="C90" s="9"/>
      <c r="Q90" s="4"/>
      <c r="R90" s="5"/>
      <c r="S90" s="3"/>
      <c r="T90" s="17"/>
      <c r="AG90" s="4"/>
      <c r="AH90" s="5"/>
    </row>
    <row r="91" spans="3:34" x14ac:dyDescent="0.25">
      <c r="C91" s="9"/>
      <c r="Q91" s="4"/>
      <c r="R91" s="5"/>
      <c r="S91" s="3"/>
      <c r="T91" s="17"/>
      <c r="AG91" s="4"/>
      <c r="AH91" s="5"/>
    </row>
    <row r="92" spans="3:34" x14ac:dyDescent="0.25">
      <c r="C92" s="9"/>
      <c r="Q92" s="4"/>
      <c r="R92" s="5"/>
      <c r="S92" s="3"/>
      <c r="T92" s="17"/>
      <c r="AG92" s="4"/>
      <c r="AH92" s="5"/>
    </row>
    <row r="93" spans="3:34" x14ac:dyDescent="0.25">
      <c r="C93" s="9"/>
      <c r="Q93" s="4"/>
      <c r="R93" s="5"/>
      <c r="S93" s="3"/>
      <c r="T93" s="17"/>
      <c r="AG93" s="4"/>
      <c r="AH93" s="5"/>
    </row>
    <row r="94" spans="3:34" x14ac:dyDescent="0.25">
      <c r="C94" s="9"/>
      <c r="Q94" s="4"/>
      <c r="R94" s="5"/>
      <c r="S94" s="3"/>
      <c r="T94" s="17"/>
      <c r="AG94" s="4"/>
      <c r="AH94" s="5"/>
    </row>
    <row r="95" spans="3:34" x14ac:dyDescent="0.25">
      <c r="C95" s="9"/>
      <c r="Q95" s="4"/>
      <c r="R95" s="5"/>
      <c r="S95" s="3"/>
      <c r="T95" s="17"/>
      <c r="AG95" s="4"/>
      <c r="AH95" s="5"/>
    </row>
    <row r="96" spans="3:34" x14ac:dyDescent="0.25">
      <c r="C96" s="9"/>
      <c r="Q96" s="4"/>
      <c r="R96" s="5"/>
      <c r="S96" s="3"/>
      <c r="T96" s="17"/>
      <c r="AG96" s="4"/>
      <c r="AH96" s="5"/>
    </row>
    <row r="97" spans="3:34" x14ac:dyDescent="0.25">
      <c r="C97" s="9"/>
      <c r="Q97" s="4"/>
      <c r="R97" s="5"/>
      <c r="S97" s="3"/>
      <c r="T97" s="17"/>
      <c r="AG97" s="4"/>
      <c r="AH97" s="5"/>
    </row>
    <row r="98" spans="3:34" x14ac:dyDescent="0.25">
      <c r="C98" s="9"/>
      <c r="Q98" s="4"/>
      <c r="R98" s="5"/>
      <c r="S98" s="3"/>
      <c r="T98" s="17"/>
      <c r="AG98" s="4"/>
      <c r="AH98" s="5"/>
    </row>
    <row r="99" spans="3:34" x14ac:dyDescent="0.25">
      <c r="C99" s="9"/>
      <c r="Q99" s="4"/>
      <c r="R99" s="5"/>
      <c r="S99" s="3"/>
      <c r="T99" s="17"/>
      <c r="AG99" s="4"/>
      <c r="AH99" s="5"/>
    </row>
    <row r="100" spans="3:34" x14ac:dyDescent="0.25">
      <c r="C100" s="9"/>
      <c r="Q100" s="4"/>
      <c r="R100" s="5"/>
      <c r="S100" s="3"/>
      <c r="T100" s="17"/>
      <c r="AG100" s="4"/>
      <c r="AH100" s="5"/>
    </row>
    <row r="101" spans="3:34" x14ac:dyDescent="0.25">
      <c r="C101" s="9"/>
      <c r="Q101" s="4"/>
      <c r="R101" s="5"/>
      <c r="S101" s="3"/>
      <c r="T101" s="17"/>
      <c r="AG101" s="4"/>
      <c r="AH101" s="5"/>
    </row>
    <row r="102" spans="3:34" x14ac:dyDescent="0.25">
      <c r="C102" s="9"/>
      <c r="Q102" s="4"/>
      <c r="R102" s="5"/>
      <c r="S102" s="3"/>
      <c r="T102" s="17"/>
      <c r="AG102" s="4"/>
      <c r="AH102" s="5"/>
    </row>
    <row r="103" spans="3:34" x14ac:dyDescent="0.25">
      <c r="C103" s="9"/>
      <c r="Q103" s="4"/>
      <c r="R103" s="5"/>
      <c r="S103" s="3"/>
      <c r="T103" s="17"/>
      <c r="AG103" s="4"/>
      <c r="AH103" s="5"/>
    </row>
    <row r="104" spans="3:34" x14ac:dyDescent="0.25">
      <c r="C104" s="9"/>
      <c r="Q104" s="4"/>
      <c r="R104" s="5"/>
      <c r="S104" s="3"/>
      <c r="T104" s="17"/>
      <c r="AG104" s="4"/>
      <c r="AH104" s="5"/>
    </row>
    <row r="105" spans="3:34" x14ac:dyDescent="0.25">
      <c r="C105" s="9"/>
      <c r="Q105" s="4"/>
      <c r="R105" s="5"/>
      <c r="S105" s="3"/>
      <c r="T105" s="17"/>
      <c r="AG105" s="4"/>
      <c r="AH105" s="5"/>
    </row>
    <row r="106" spans="3:34" x14ac:dyDescent="0.25">
      <c r="C106" s="9"/>
      <c r="Q106" s="4"/>
      <c r="R106" s="5"/>
      <c r="S106" s="3"/>
      <c r="T106" s="17"/>
      <c r="AG106" s="4"/>
      <c r="AH106" s="5"/>
    </row>
    <row r="107" spans="3:34" x14ac:dyDescent="0.25">
      <c r="C107" s="9"/>
      <c r="Q107" s="4"/>
      <c r="R107" s="5"/>
      <c r="S107" s="3"/>
      <c r="T107" s="17"/>
      <c r="AG107" s="4"/>
      <c r="AH107" s="5"/>
    </row>
    <row r="108" spans="3:34" x14ac:dyDescent="0.25">
      <c r="C108" s="9"/>
      <c r="Q108" s="4"/>
      <c r="R108" s="5"/>
      <c r="S108" s="3"/>
      <c r="T108" s="17"/>
      <c r="AG108" s="4"/>
      <c r="AH108" s="5"/>
    </row>
    <row r="109" spans="3:34" x14ac:dyDescent="0.25">
      <c r="C109" s="9"/>
      <c r="Q109" s="4"/>
      <c r="R109" s="5"/>
      <c r="S109" s="3"/>
      <c r="T109" s="17"/>
      <c r="AG109" s="4"/>
      <c r="AH109" s="5"/>
    </row>
    <row r="110" spans="3:34" x14ac:dyDescent="0.25">
      <c r="C110" s="9"/>
      <c r="Q110" s="4"/>
      <c r="R110" s="5"/>
      <c r="S110" s="3"/>
      <c r="T110" s="17"/>
      <c r="AG110" s="4"/>
      <c r="AH110" s="5"/>
    </row>
    <row r="111" spans="3:34" x14ac:dyDescent="0.25">
      <c r="C111" s="9"/>
      <c r="Q111" s="4"/>
      <c r="R111" s="5"/>
      <c r="S111" s="3"/>
      <c r="T111" s="17"/>
      <c r="AG111" s="4"/>
      <c r="AH111" s="5"/>
    </row>
    <row r="112" spans="3:34" x14ac:dyDescent="0.25">
      <c r="C112" s="9"/>
      <c r="Q112" s="4"/>
      <c r="R112" s="5"/>
      <c r="S112" s="3"/>
      <c r="T112" s="17"/>
      <c r="AG112" s="4"/>
      <c r="AH112" s="5"/>
    </row>
    <row r="113" spans="3:34" x14ac:dyDescent="0.25">
      <c r="C113" s="9"/>
      <c r="Q113" s="4"/>
      <c r="R113" s="5"/>
      <c r="S113" s="3"/>
      <c r="T113" s="17"/>
      <c r="AG113" s="4"/>
      <c r="AH113" s="5"/>
    </row>
    <row r="114" spans="3:34" x14ac:dyDescent="0.25">
      <c r="C114" s="9"/>
      <c r="Q114" s="4"/>
      <c r="R114" s="5"/>
      <c r="S114" s="3"/>
      <c r="T114" s="17"/>
      <c r="AG114" s="4"/>
      <c r="AH114" s="5"/>
    </row>
    <row r="115" spans="3:34" x14ac:dyDescent="0.25">
      <c r="C115" s="9"/>
      <c r="Q115" s="4"/>
      <c r="R115" s="5"/>
      <c r="S115" s="3"/>
      <c r="T115" s="17"/>
      <c r="AG115" s="4"/>
      <c r="AH115" s="5"/>
    </row>
    <row r="116" spans="3:34" x14ac:dyDescent="0.25">
      <c r="C116" s="9"/>
      <c r="Q116" s="4"/>
      <c r="R116" s="5"/>
      <c r="S116" s="3"/>
      <c r="T116" s="17"/>
      <c r="AG116" s="4"/>
      <c r="AH116" s="5"/>
    </row>
    <row r="117" spans="3:34" x14ac:dyDescent="0.25">
      <c r="C117" s="9"/>
      <c r="Q117" s="4"/>
      <c r="R117" s="5"/>
      <c r="S117" s="3"/>
      <c r="T117" s="17"/>
      <c r="AG117" s="4"/>
      <c r="AH117" s="5"/>
    </row>
    <row r="118" spans="3:34" x14ac:dyDescent="0.25">
      <c r="C118" s="9"/>
      <c r="Q118" s="4"/>
      <c r="R118" s="5"/>
      <c r="S118" s="3"/>
      <c r="T118" s="17"/>
      <c r="AG118" s="4"/>
      <c r="AH118" s="5"/>
    </row>
    <row r="119" spans="3:34" x14ac:dyDescent="0.25">
      <c r="C119" s="9"/>
      <c r="Q119" s="4"/>
      <c r="R119" s="5"/>
      <c r="S119" s="3"/>
      <c r="T119" s="17"/>
      <c r="AG119" s="4"/>
      <c r="AH119" s="5"/>
    </row>
    <row r="120" spans="3:34" x14ac:dyDescent="0.25">
      <c r="C120" s="9"/>
      <c r="Q120" s="4"/>
      <c r="R120" s="5"/>
      <c r="S120" s="3"/>
      <c r="T120" s="17"/>
      <c r="AG120" s="4"/>
      <c r="AH120" s="5"/>
    </row>
    <row r="121" spans="3:34" x14ac:dyDescent="0.25">
      <c r="C121" s="9"/>
      <c r="Q121" s="4"/>
      <c r="R121" s="5"/>
      <c r="S121" s="3"/>
      <c r="T121" s="17"/>
      <c r="AG121" s="4"/>
      <c r="AH121" s="5"/>
    </row>
    <row r="122" spans="3:34" x14ac:dyDescent="0.25">
      <c r="C122" s="9"/>
      <c r="Q122" s="4"/>
      <c r="R122" s="5"/>
      <c r="S122" s="3"/>
      <c r="T122" s="17"/>
      <c r="AG122" s="4"/>
      <c r="AH122" s="5"/>
    </row>
    <row r="123" spans="3:34" x14ac:dyDescent="0.25">
      <c r="C123" s="9"/>
      <c r="Q123" s="4"/>
      <c r="R123" s="5"/>
      <c r="S123" s="3"/>
      <c r="T123" s="17"/>
      <c r="AG123" s="4"/>
      <c r="AH123" s="5"/>
    </row>
    <row r="124" spans="3:34" x14ac:dyDescent="0.25">
      <c r="C124" s="9"/>
      <c r="Q124" s="4"/>
      <c r="R124" s="5"/>
      <c r="S124" s="3"/>
      <c r="T124" s="17"/>
      <c r="AG124" s="4"/>
      <c r="AH124" s="5"/>
    </row>
    <row r="125" spans="3:34" x14ac:dyDescent="0.25">
      <c r="C125" s="9"/>
      <c r="Q125" s="4"/>
      <c r="R125" s="5"/>
      <c r="S125" s="3"/>
      <c r="T125" s="17"/>
      <c r="AG125" s="4"/>
      <c r="AH125" s="5"/>
    </row>
    <row r="126" spans="3:34" x14ac:dyDescent="0.25">
      <c r="C126" s="9"/>
      <c r="Q126" s="4"/>
      <c r="R126" s="5"/>
      <c r="S126" s="3"/>
      <c r="T126" s="17"/>
      <c r="AG126" s="4"/>
      <c r="AH126" s="5"/>
    </row>
    <row r="127" spans="3:34" x14ac:dyDescent="0.25">
      <c r="C127" s="9"/>
      <c r="Q127" s="4"/>
      <c r="R127" s="5"/>
      <c r="S127" s="3"/>
      <c r="T127" s="17"/>
      <c r="AG127" s="4"/>
      <c r="AH127" s="5"/>
    </row>
    <row r="128" spans="3:34" x14ac:dyDescent="0.25">
      <c r="C128" s="9"/>
      <c r="Q128" s="4"/>
      <c r="R128" s="5"/>
      <c r="S128" s="3"/>
      <c r="T128" s="17"/>
      <c r="AG128" s="4"/>
      <c r="AH128" s="5"/>
    </row>
    <row r="129" spans="3:34" x14ac:dyDescent="0.25">
      <c r="C129" s="9"/>
      <c r="Q129" s="4"/>
      <c r="R129" s="5"/>
      <c r="S129" s="3"/>
      <c r="T129" s="17"/>
      <c r="AG129" s="4"/>
      <c r="AH129" s="5"/>
    </row>
    <row r="130" spans="3:34" x14ac:dyDescent="0.25">
      <c r="C130" s="9"/>
      <c r="Q130" s="4"/>
      <c r="R130" s="5"/>
      <c r="S130" s="3"/>
      <c r="T130" s="17"/>
      <c r="AG130" s="4"/>
      <c r="AH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  <row r="65492" spans="16:33" x14ac:dyDescent="0.25">
      <c r="P65492" s="4"/>
      <c r="Q65492" s="5"/>
      <c r="AF65492" s="4"/>
      <c r="AG65492" s="5"/>
    </row>
  </sheetData>
  <mergeCells count="21">
    <mergeCell ref="E6:R6"/>
    <mergeCell ref="E7:F7"/>
    <mergeCell ref="I7:J7"/>
    <mergeCell ref="M7:N7"/>
    <mergeCell ref="Q7:R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</mergeCells>
  <phoneticPr fontId="0" type="noConversion"/>
  <printOptions horizontalCentered="1"/>
  <pageMargins left="0.2" right="0.2" top="0.84" bottom="0.4" header="0.5" footer="0.17"/>
  <pageSetup scale="94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8">
        <v>2.1</v>
      </c>
      <c r="B1" t="s">
        <v>9</v>
      </c>
    </row>
    <row r="2" spans="1:2" x14ac:dyDescent="0.25">
      <c r="A2" s="8">
        <v>1.79</v>
      </c>
      <c r="B2" t="s">
        <v>10</v>
      </c>
    </row>
    <row r="3" spans="1:2" x14ac:dyDescent="0.25">
      <c r="A3" s="8">
        <v>1.54</v>
      </c>
      <c r="B3" t="s">
        <v>11</v>
      </c>
    </row>
    <row r="4" spans="1:2" x14ac:dyDescent="0.25">
      <c r="A4" s="8">
        <v>1.66</v>
      </c>
      <c r="B4" t="s">
        <v>5</v>
      </c>
    </row>
    <row r="5" spans="1:2" x14ac:dyDescent="0.25">
      <c r="A5" s="8">
        <v>1.31</v>
      </c>
      <c r="B5" t="s">
        <v>6</v>
      </c>
    </row>
    <row r="6" spans="1:2" x14ac:dyDescent="0.25">
      <c r="A6" s="8">
        <v>1.24</v>
      </c>
      <c r="B6" t="s">
        <v>7</v>
      </c>
    </row>
    <row r="7" spans="1:2" x14ac:dyDescent="0.25">
      <c r="A7" s="8">
        <v>1.07</v>
      </c>
      <c r="B7" t="s">
        <v>8</v>
      </c>
    </row>
    <row r="8" spans="1:2" x14ac:dyDescent="0.25">
      <c r="A8" s="8">
        <v>1.44</v>
      </c>
      <c r="B8" t="s">
        <v>12</v>
      </c>
    </row>
    <row r="9" spans="1:2" x14ac:dyDescent="0.25">
      <c r="A9" s="8">
        <v>1.33</v>
      </c>
      <c r="B9" t="s">
        <v>13</v>
      </c>
    </row>
    <row r="10" spans="1:2" x14ac:dyDescent="0.25">
      <c r="A10" s="8">
        <v>1.28</v>
      </c>
      <c r="B10" t="s">
        <v>14</v>
      </c>
    </row>
    <row r="11" spans="1:2" x14ac:dyDescent="0.25">
      <c r="A11" s="8">
        <v>1.42</v>
      </c>
      <c r="B11" t="s">
        <v>15</v>
      </c>
    </row>
    <row r="12" spans="1:2" x14ac:dyDescent="0.25">
      <c r="A12" s="8">
        <v>1.25</v>
      </c>
      <c r="B12" t="s">
        <v>16</v>
      </c>
    </row>
    <row r="13" spans="1:2" x14ac:dyDescent="0.25">
      <c r="A13" s="8">
        <v>1.1499999999999999</v>
      </c>
      <c r="B13" t="s">
        <v>17</v>
      </c>
    </row>
    <row r="14" spans="1:2" x14ac:dyDescent="0.25">
      <c r="A14" s="8">
        <v>1.07</v>
      </c>
      <c r="B14" t="s">
        <v>18</v>
      </c>
    </row>
    <row r="15" spans="1:2" x14ac:dyDescent="0.25">
      <c r="A15" s="8">
        <v>1.06</v>
      </c>
      <c r="B15" t="s">
        <v>19</v>
      </c>
    </row>
    <row r="16" spans="1:2" x14ac:dyDescent="0.25">
      <c r="A16" s="8">
        <v>0.95</v>
      </c>
      <c r="B16" t="s">
        <v>20</v>
      </c>
    </row>
    <row r="17" spans="1:2" x14ac:dyDescent="0.25">
      <c r="A17" s="8">
        <v>0.88</v>
      </c>
      <c r="B17" t="s">
        <v>21</v>
      </c>
    </row>
    <row r="18" spans="1:2" x14ac:dyDescent="0.25">
      <c r="A18" s="8">
        <v>0.85</v>
      </c>
      <c r="B18" t="s">
        <v>22</v>
      </c>
    </row>
    <row r="19" spans="1:2" x14ac:dyDescent="0.25">
      <c r="A19" s="8">
        <v>0.72</v>
      </c>
      <c r="B19" t="s">
        <v>24</v>
      </c>
    </row>
    <row r="20" spans="1:2" x14ac:dyDescent="0.25">
      <c r="A20" s="8">
        <v>0.67</v>
      </c>
      <c r="B20" t="s">
        <v>23</v>
      </c>
    </row>
    <row r="21" spans="1:2" x14ac:dyDescent="0.25">
      <c r="A21" s="8">
        <v>0.86</v>
      </c>
      <c r="B21" t="s">
        <v>25</v>
      </c>
    </row>
    <row r="22" spans="1:2" x14ac:dyDescent="0.25">
      <c r="A22" s="8">
        <v>0.82</v>
      </c>
      <c r="B22" t="s">
        <v>26</v>
      </c>
    </row>
    <row r="23" spans="1:2" x14ac:dyDescent="0.25">
      <c r="A23" s="8">
        <v>0.71</v>
      </c>
      <c r="B23" t="s">
        <v>27</v>
      </c>
    </row>
    <row r="24" spans="1:2" x14ac:dyDescent="0.25">
      <c r="A24" s="8">
        <v>0.6</v>
      </c>
      <c r="B24" t="s">
        <v>28</v>
      </c>
    </row>
    <row r="25" spans="1:2" x14ac:dyDescent="0.25">
      <c r="A25" s="8">
        <v>0.97</v>
      </c>
      <c r="B25" t="s">
        <v>29</v>
      </c>
    </row>
    <row r="26" spans="1:2" x14ac:dyDescent="0.25">
      <c r="A26" s="8">
        <v>0.91</v>
      </c>
      <c r="B26" t="s">
        <v>30</v>
      </c>
    </row>
    <row r="27" spans="1:2" x14ac:dyDescent="0.25">
      <c r="A27" s="8">
        <v>0.89</v>
      </c>
      <c r="B27" t="s">
        <v>31</v>
      </c>
    </row>
    <row r="28" spans="1:2" x14ac:dyDescent="0.25">
      <c r="A28" s="8">
        <v>0.83</v>
      </c>
      <c r="B28" t="s">
        <v>32</v>
      </c>
    </row>
    <row r="29" spans="1:2" x14ac:dyDescent="0.25">
      <c r="A29" s="8">
        <v>0.81</v>
      </c>
      <c r="B29" t="s">
        <v>33</v>
      </c>
    </row>
    <row r="30" spans="1:2" x14ac:dyDescent="0.25">
      <c r="A30" s="8">
        <v>0.65</v>
      </c>
      <c r="B30" t="s">
        <v>34</v>
      </c>
    </row>
    <row r="31" spans="1:2" x14ac:dyDescent="0.25">
      <c r="A31" s="8">
        <v>0.63</v>
      </c>
      <c r="B31" t="s">
        <v>35</v>
      </c>
    </row>
    <row r="32" spans="1:2" x14ac:dyDescent="0.25">
      <c r="A32" s="8">
        <v>0.62</v>
      </c>
      <c r="B32" t="s">
        <v>36</v>
      </c>
    </row>
    <row r="33" spans="1:2" x14ac:dyDescent="0.25">
      <c r="A33" s="8">
        <v>0.59</v>
      </c>
      <c r="B33" t="s">
        <v>37</v>
      </c>
    </row>
    <row r="34" spans="1:2" x14ac:dyDescent="0.25">
      <c r="A34" s="8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0DCEC4-69C1-4089-9F5E-D3A962A3B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48F0D1-5E91-4947-8C61-4966B2720B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D40364-50F2-4B8A-AE4F-A8AB414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2026-02-03T21:57:56Z</cp:lastPrinted>
  <dcterms:created xsi:type="dcterms:W3CDTF">2005-02-17T18:17:16Z</dcterms:created>
  <dcterms:modified xsi:type="dcterms:W3CDTF">2026-02-03T21:58:39Z</dcterms:modified>
</cp:coreProperties>
</file>