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fileSharing readOnlyRecommended="1"/>
  <workbookPr filterPrivacy="1" codeName="ThisWorkbook" autoCompressPictures="0" defaultThemeVersion="124226"/>
  <xr:revisionPtr revIDLastSave="0" documentId="8_{8909A8D9-74BC-454D-BB55-9F0E262F7707}" xr6:coauthVersionLast="47" xr6:coauthVersionMax="47" xr10:uidLastSave="{00000000-0000-0000-0000-000000000000}"/>
  <bookViews>
    <workbookView xWindow="-120" yWindow="-120" windowWidth="29040" windowHeight="16440" firstSheet="1" activeTab="1" xr2:uid="{00000000-000D-0000-FFFF-FFFF00000000}"/>
  </bookViews>
  <sheets>
    <sheet name="Inputs (Hide)" sheetId="50" state="hidden" r:id="rId1"/>
    <sheet name="Overview" sheetId="1" r:id="rId2"/>
    <sheet name="COS Logic" sheetId="16" r:id="rId3"/>
    <sheet name="Checklist" sheetId="21" r:id="rId4"/>
    <sheet name="1. Enrollment" sheetId="2" r:id="rId5"/>
    <sheet name="2. Costs" sheetId="3" r:id="rId6"/>
    <sheet name="3. Utilization" sheetId="14" r:id="rId7"/>
    <sheet name="4A. Lag Triangles" sheetId="8" r:id="rId8"/>
    <sheet name="4B. IBNR Estimates" sheetId="18" r:id="rId9"/>
    <sheet name="5A. Incentive &amp; Prov Payments " sheetId="6" r:id="rId10"/>
    <sheet name="5B. Incentive &amp; Prov Allocation" sheetId="5" r:id="rId11"/>
    <sheet name="5C. Earned Withhold" sheetId="34" r:id="rId12"/>
    <sheet name="6. Admin and QI Expenses" sheetId="4" r:id="rId13"/>
    <sheet name="7. Revenue Summary" sheetId="10" r:id="rId14"/>
    <sheet name="8. Fraud, Waste and Abuse" sheetId="44" r:id="rId15"/>
    <sheet name="9. Third Party Liability" sheetId="45" r:id="rId16"/>
    <sheet name="10. Encounter to Financial Comp" sheetId="42" r:id="rId17"/>
    <sheet name="11. Incurred Overview" sheetId="11" r:id="rId18"/>
    <sheet name="12. MLR Calculation" sheetId="38" r:id="rId19"/>
    <sheet name="13. Certification" sheetId="12" r:id="rId20"/>
    <sheet name="Dental Carrier Scratch Sheet" sheetId="13" r:id="rId21"/>
    <sheet name="B-1 IDD Reporting" sheetId="54" r:id="rId22"/>
    <sheet name="B-3 Insurance Premium" sheetId="55" r:id="rId23"/>
    <sheet name="B-4 Reinsurance" sheetId="56" r:id="rId24"/>
    <sheet name="Template Change Log" sheetId="57" r:id="rId25"/>
  </sheets>
  <externalReferences>
    <externalReference r:id="rId26"/>
    <externalReference r:id="rId27"/>
    <externalReference r:id="rId28"/>
    <externalReference r:id="rId29"/>
  </externalReferences>
  <definedNames>
    <definedName name="Issue" localSheetId="24">'[1]Provider Network'!$I$7:$I$8</definedName>
    <definedName name="Issue">'[1]Provider Network'!$I$7:$I$8</definedName>
    <definedName name="_xlnm.Print_Area" localSheetId="4">'1. Enrollment'!$C$2:$H$28</definedName>
    <definedName name="_xlnm.Print_Area" localSheetId="17">'11. Incurred Overview'!$C$2:$M$119</definedName>
    <definedName name="_xlnm.Print_Area" localSheetId="18">'12. MLR Calculation'!$B$3:$H$75</definedName>
    <definedName name="_xlnm.Print_Area" localSheetId="19">'13. Certification'!$B$2:$M$22</definedName>
    <definedName name="_xlnm.Print_Area" localSheetId="8">'4B. IBNR Estimates'!$C$2:$H$36</definedName>
    <definedName name="_xlnm.Print_Area" localSheetId="9">'5A. Incentive &amp; Prov Payments '!$A$2:$H$33</definedName>
    <definedName name="_xlnm.Print_Area" localSheetId="10">'5B. Incentive &amp; Prov Allocation'!$C$2:$H$27</definedName>
    <definedName name="_xlnm.Print_Area" localSheetId="11">'5C. Earned Withhold'!$B$2:$G$12</definedName>
    <definedName name="_xlnm.Print_Area" localSheetId="12">'6. Admin and QI Expenses'!$C$2:$H$39</definedName>
    <definedName name="_xlnm.Print_Area" localSheetId="13">'7. Revenue Summary'!$C$2:$H$30</definedName>
    <definedName name="_xlnm.Print_Area" localSheetId="3">Checklist!$B$2:$F$22</definedName>
    <definedName name="_xlnm.Print_Area" localSheetId="2">'COS Logic'!$B$2:$C$24</definedName>
    <definedName name="_xlnm.Print_Area" localSheetId="1">Overview!$B$40:$H$234</definedName>
    <definedName name="_xlnm.Print_Titles" localSheetId="4">'1. Enrollment'!$2:$16</definedName>
    <definedName name="_xlnm.Print_Titles" localSheetId="5">'2. Costs'!$C:$C</definedName>
    <definedName name="_xlnm.Print_Titles" localSheetId="6">'3. Utilization'!$C:$C</definedName>
    <definedName name="_xlnm.Print_Titles" localSheetId="8">'4B. IBNR Estimates'!$C:$C</definedName>
    <definedName name="_xlnm.Print_Titles" localSheetId="3">Checklist!$2:$9</definedName>
    <definedName name="Program" localSheetId="24">'[2]Data Definitions'!#REF!</definedName>
    <definedName name="Program">'[3]Data Definitions'!#REF!</definedName>
    <definedName name="Reason">#REF!</definedName>
    <definedName name="Reasons" localSheetId="24">'[2]Data Definitions'!#REF!</definedName>
    <definedName name="Reasons">'[3]Data Definitions'!#REF!</definedName>
    <definedName name="Standard">#REF!</definedName>
    <definedName name="TerminationTypes">'[4]Type-Codes and hierarchy'!$A$2:$A$21</definedName>
    <definedName name="Timelines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6" l="1"/>
  <c r="C8" i="56"/>
  <c r="C7" i="56"/>
  <c r="C6" i="56"/>
  <c r="C5" i="56"/>
  <c r="C9" i="55"/>
  <c r="C8" i="55"/>
  <c r="C7" i="55"/>
  <c r="C6" i="55"/>
  <c r="C5" i="55"/>
  <c r="B9" i="54"/>
  <c r="B8" i="54"/>
  <c r="B7" i="54"/>
  <c r="B6" i="54"/>
  <c r="B5" i="54"/>
  <c r="F7" i="21"/>
  <c r="E7" i="21"/>
  <c r="D7" i="21"/>
  <c r="C7" i="21"/>
  <c r="G7" i="10"/>
  <c r="F7" i="10"/>
  <c r="E7" i="10"/>
  <c r="D7" i="10"/>
  <c r="G15" i="56"/>
  <c r="G14" i="56"/>
  <c r="G13" i="56"/>
  <c r="G12" i="56"/>
  <c r="B9" i="12"/>
  <c r="S216" i="14"/>
  <c r="R216" i="14"/>
  <c r="P216" i="14"/>
  <c r="O216" i="14"/>
  <c r="N216" i="14"/>
  <c r="M216" i="14"/>
  <c r="L216" i="14"/>
  <c r="K216" i="14"/>
  <c r="J216" i="14"/>
  <c r="I216" i="14"/>
  <c r="H216" i="14"/>
  <c r="G216" i="14"/>
  <c r="F216" i="14"/>
  <c r="E216" i="14"/>
  <c r="D216" i="14"/>
  <c r="B197" i="14"/>
  <c r="B198" i="14" s="1"/>
  <c r="B199" i="14" s="1"/>
  <c r="B200" i="14" s="1"/>
  <c r="B201" i="14" s="1"/>
  <c r="B202" i="14" s="1"/>
  <c r="B203" i="14" s="1"/>
  <c r="B204" i="14" s="1"/>
  <c r="B205" i="14" s="1"/>
  <c r="B206" i="14" s="1"/>
  <c r="B207" i="14" s="1"/>
  <c r="B208" i="14" s="1"/>
  <c r="B209" i="14" s="1"/>
  <c r="B210" i="14" s="1"/>
  <c r="B211" i="14" s="1"/>
  <c r="B212" i="14" s="1"/>
  <c r="B213" i="14" s="1"/>
  <c r="B214" i="14" s="1"/>
  <c r="B215" i="14" s="1"/>
  <c r="B216" i="14" s="1"/>
  <c r="S191" i="14"/>
  <c r="R191" i="14"/>
  <c r="P191" i="14"/>
  <c r="O191" i="14"/>
  <c r="N191" i="14"/>
  <c r="M191" i="14"/>
  <c r="L191" i="14"/>
  <c r="K191" i="14"/>
  <c r="J191" i="14"/>
  <c r="I191" i="14"/>
  <c r="H191" i="14"/>
  <c r="G191" i="14"/>
  <c r="F191" i="14"/>
  <c r="E191" i="14"/>
  <c r="D191" i="14"/>
  <c r="B172" i="14"/>
  <c r="B173" i="14" s="1"/>
  <c r="B174" i="14" s="1"/>
  <c r="B175" i="14" s="1"/>
  <c r="B176" i="14" s="1"/>
  <c r="B177" i="14" s="1"/>
  <c r="B178" i="14" s="1"/>
  <c r="B179" i="14" s="1"/>
  <c r="B180" i="14" s="1"/>
  <c r="B181" i="14" s="1"/>
  <c r="B182" i="14" s="1"/>
  <c r="B183" i="14" s="1"/>
  <c r="B184" i="14" s="1"/>
  <c r="B185" i="14" s="1"/>
  <c r="B186" i="14" s="1"/>
  <c r="B187" i="14" s="1"/>
  <c r="B188" i="14" s="1"/>
  <c r="B189" i="14" s="1"/>
  <c r="B190" i="14" s="1"/>
  <c r="B191" i="14" s="1"/>
  <c r="S162" i="14"/>
  <c r="R162" i="14"/>
  <c r="P162" i="14"/>
  <c r="O162" i="14"/>
  <c r="N162" i="14"/>
  <c r="M162" i="14"/>
  <c r="L162" i="14"/>
  <c r="K162" i="14"/>
  <c r="J162" i="14"/>
  <c r="I162" i="14"/>
  <c r="H162" i="14"/>
  <c r="G162" i="14"/>
  <c r="F162" i="14"/>
  <c r="E162" i="14"/>
  <c r="D162" i="14"/>
  <c r="B144" i="14"/>
  <c r="B145" i="14" s="1"/>
  <c r="B146" i="14" s="1"/>
  <c r="B147" i="14" s="1"/>
  <c r="B148" i="14" s="1"/>
  <c r="B149" i="14" s="1"/>
  <c r="B150" i="14" s="1"/>
  <c r="B151" i="14" s="1"/>
  <c r="B152" i="14" s="1"/>
  <c r="B153" i="14" s="1"/>
  <c r="B154" i="14" s="1"/>
  <c r="B155" i="14" s="1"/>
  <c r="B156" i="14" s="1"/>
  <c r="B157" i="14" s="1"/>
  <c r="B158" i="14" s="1"/>
  <c r="B159" i="14" s="1"/>
  <c r="B160" i="14" s="1"/>
  <c r="B161" i="14" s="1"/>
  <c r="B162" i="14" s="1"/>
  <c r="B143" i="14"/>
  <c r="S137" i="14"/>
  <c r="R137" i="14"/>
  <c r="P137" i="14"/>
  <c r="O137" i="14"/>
  <c r="N137" i="14"/>
  <c r="M137" i="14"/>
  <c r="L137" i="14"/>
  <c r="K137" i="14"/>
  <c r="J137" i="14"/>
  <c r="I137" i="14"/>
  <c r="H137" i="14"/>
  <c r="G137" i="14"/>
  <c r="F137" i="14"/>
  <c r="E137" i="14"/>
  <c r="D137" i="14"/>
  <c r="B119" i="14"/>
  <c r="B120" i="14" s="1"/>
  <c r="B121" i="14" s="1"/>
  <c r="B122" i="14" s="1"/>
  <c r="B123" i="14" s="1"/>
  <c r="B124" i="14" s="1"/>
  <c r="B125" i="14" s="1"/>
  <c r="B126" i="14" s="1"/>
  <c r="B127" i="14" s="1"/>
  <c r="B128" i="14" s="1"/>
  <c r="B129" i="14" s="1"/>
  <c r="B130" i="14" s="1"/>
  <c r="B131" i="14" s="1"/>
  <c r="B132" i="14" s="1"/>
  <c r="B133" i="14" s="1"/>
  <c r="B134" i="14" s="1"/>
  <c r="B135" i="14" s="1"/>
  <c r="B136" i="14" s="1"/>
  <c r="B137" i="14" s="1"/>
  <c r="B118" i="14"/>
  <c r="S108" i="14"/>
  <c r="R108" i="14"/>
  <c r="P108" i="14"/>
  <c r="O108" i="14"/>
  <c r="N108" i="14"/>
  <c r="M108" i="14"/>
  <c r="L108" i="14"/>
  <c r="K108" i="14"/>
  <c r="J108" i="14"/>
  <c r="I108" i="14"/>
  <c r="H108" i="14"/>
  <c r="G108" i="14"/>
  <c r="F108" i="14"/>
  <c r="E108" i="14"/>
  <c r="D108" i="14"/>
  <c r="B89" i="14"/>
  <c r="B90" i="14" s="1"/>
  <c r="B91" i="14" s="1"/>
  <c r="B92" i="14" s="1"/>
  <c r="B93" i="14" s="1"/>
  <c r="B94" i="14" s="1"/>
  <c r="B95" i="14" s="1"/>
  <c r="B96" i="14" s="1"/>
  <c r="B97" i="14" s="1"/>
  <c r="B98" i="14" s="1"/>
  <c r="B99" i="14" s="1"/>
  <c r="B100" i="14" s="1"/>
  <c r="B101" i="14" s="1"/>
  <c r="B102" i="14" s="1"/>
  <c r="B103" i="14" s="1"/>
  <c r="B104" i="14" s="1"/>
  <c r="B105" i="14" s="1"/>
  <c r="B106" i="14" s="1"/>
  <c r="B107" i="14" s="1"/>
  <c r="B108" i="14" s="1"/>
  <c r="S83" i="14"/>
  <c r="R83" i="14"/>
  <c r="P83" i="14"/>
  <c r="O83" i="14"/>
  <c r="N83" i="14"/>
  <c r="M83" i="14"/>
  <c r="L83" i="14"/>
  <c r="K83" i="14"/>
  <c r="J83" i="14"/>
  <c r="I83" i="14"/>
  <c r="H83" i="14"/>
  <c r="G83" i="14"/>
  <c r="F83" i="14"/>
  <c r="E83" i="14"/>
  <c r="D83" i="14"/>
  <c r="B64" i="14"/>
  <c r="B65" i="14" s="1"/>
  <c r="B66" i="14" s="1"/>
  <c r="B67" i="14" s="1"/>
  <c r="B68" i="14" s="1"/>
  <c r="B69" i="14" s="1"/>
  <c r="B70" i="14" s="1"/>
  <c r="B71" i="14" s="1"/>
  <c r="B72" i="14" s="1"/>
  <c r="B73" i="14" s="1"/>
  <c r="B74" i="14" s="1"/>
  <c r="B75" i="14" s="1"/>
  <c r="B76" i="14" s="1"/>
  <c r="B77" i="14" s="1"/>
  <c r="B78" i="14" s="1"/>
  <c r="B79" i="14" s="1"/>
  <c r="B80" i="14" s="1"/>
  <c r="B81" i="14" s="1"/>
  <c r="B82" i="14" s="1"/>
  <c r="B83" i="14" s="1"/>
  <c r="S54" i="14"/>
  <c r="R54" i="14"/>
  <c r="P54" i="14"/>
  <c r="O54" i="14"/>
  <c r="N54" i="14"/>
  <c r="M54" i="14"/>
  <c r="L54" i="14"/>
  <c r="K54" i="14"/>
  <c r="J54" i="14"/>
  <c r="I54" i="14"/>
  <c r="H54" i="14"/>
  <c r="G54" i="14"/>
  <c r="F54" i="14"/>
  <c r="E54" i="14"/>
  <c r="D54" i="14"/>
  <c r="B35" i="14"/>
  <c r="B36" i="14" s="1"/>
  <c r="B37" i="14" s="1"/>
  <c r="B38" i="14" s="1"/>
  <c r="B39" i="14" s="1"/>
  <c r="B40" i="14" s="1"/>
  <c r="B41" i="14" s="1"/>
  <c r="B42" i="14" s="1"/>
  <c r="B43" i="14" s="1"/>
  <c r="B44" i="14" s="1"/>
  <c r="B45" i="14" s="1"/>
  <c r="B46" i="14" s="1"/>
  <c r="B47" i="14" s="1"/>
  <c r="B48" i="14" s="1"/>
  <c r="B49" i="14" s="1"/>
  <c r="B50" i="14" s="1"/>
  <c r="B51" i="14" s="1"/>
  <c r="B52" i="14" s="1"/>
  <c r="B53" i="14" s="1"/>
  <c r="B54" i="14" s="1"/>
  <c r="B189" i="3"/>
  <c r="B190" i="3" s="1"/>
  <c r="B191" i="3" s="1"/>
  <c r="B192" i="3" s="1"/>
  <c r="B193" i="3" s="1"/>
  <c r="B194" i="3" s="1"/>
  <c r="B195" i="3" s="1"/>
  <c r="B196" i="3" s="1"/>
  <c r="B197" i="3" s="1"/>
  <c r="B198" i="3" s="1"/>
  <c r="B199" i="3" s="1"/>
  <c r="B200" i="3" s="1"/>
  <c r="B201" i="3" s="1"/>
  <c r="B202" i="3" s="1"/>
  <c r="B203" i="3" s="1"/>
  <c r="B204" i="3" s="1"/>
  <c r="B205" i="3" s="1"/>
  <c r="B206" i="3" s="1"/>
  <c r="B207" i="3" s="1"/>
  <c r="B208" i="3" s="1"/>
  <c r="B165" i="3"/>
  <c r="B166" i="3" s="1"/>
  <c r="B167" i="3" s="1"/>
  <c r="B168" i="3" s="1"/>
  <c r="B169" i="3" s="1"/>
  <c r="B170" i="3" s="1"/>
  <c r="B171" i="3" s="1"/>
  <c r="B172" i="3" s="1"/>
  <c r="B173" i="3" s="1"/>
  <c r="B174" i="3" s="1"/>
  <c r="B175" i="3" s="1"/>
  <c r="B176" i="3" s="1"/>
  <c r="B177" i="3" s="1"/>
  <c r="B178" i="3" s="1"/>
  <c r="B179" i="3" s="1"/>
  <c r="B180" i="3" s="1"/>
  <c r="B181" i="3" s="1"/>
  <c r="B182" i="3" s="1"/>
  <c r="B183" i="3" s="1"/>
  <c r="B184" i="3" s="1"/>
  <c r="B137" i="3"/>
  <c r="B138" i="3" s="1"/>
  <c r="B139" i="3" s="1"/>
  <c r="B140" i="3" s="1"/>
  <c r="B141" i="3" s="1"/>
  <c r="B142" i="3" s="1"/>
  <c r="B143" i="3" s="1"/>
  <c r="B144" i="3" s="1"/>
  <c r="B145" i="3" s="1"/>
  <c r="B146" i="3" s="1"/>
  <c r="B147" i="3" s="1"/>
  <c r="B148" i="3" s="1"/>
  <c r="B149" i="3" s="1"/>
  <c r="B150" i="3" s="1"/>
  <c r="B151" i="3" s="1"/>
  <c r="B152" i="3" s="1"/>
  <c r="B153" i="3" s="1"/>
  <c r="B154" i="3" s="1"/>
  <c r="B155" i="3" s="1"/>
  <c r="B156" i="3" s="1"/>
  <c r="B113" i="3"/>
  <c r="B114" i="3" s="1"/>
  <c r="B115" i="3" s="1"/>
  <c r="B116" i="3" s="1"/>
  <c r="B117" i="3" s="1"/>
  <c r="B118" i="3" s="1"/>
  <c r="B119" i="3" s="1"/>
  <c r="B120" i="3" s="1"/>
  <c r="B121" i="3" s="1"/>
  <c r="B122" i="3" s="1"/>
  <c r="B123" i="3" s="1"/>
  <c r="B124" i="3" s="1"/>
  <c r="B125" i="3" s="1"/>
  <c r="B126" i="3" s="1"/>
  <c r="B127" i="3" s="1"/>
  <c r="B128" i="3" s="1"/>
  <c r="B129" i="3" s="1"/>
  <c r="B130" i="3" s="1"/>
  <c r="B131" i="3" s="1"/>
  <c r="B132" i="3" s="1"/>
  <c r="B85" i="3"/>
  <c r="B86" i="3" s="1"/>
  <c r="B87" i="3" s="1"/>
  <c r="B88" i="3" s="1"/>
  <c r="B89" i="3" s="1"/>
  <c r="B90" i="3" s="1"/>
  <c r="B91" i="3" s="1"/>
  <c r="B92" i="3" s="1"/>
  <c r="B93" i="3" s="1"/>
  <c r="B94" i="3" s="1"/>
  <c r="B95" i="3" s="1"/>
  <c r="B96" i="3" s="1"/>
  <c r="B97" i="3" s="1"/>
  <c r="B98" i="3" s="1"/>
  <c r="B99" i="3" s="1"/>
  <c r="B100" i="3" s="1"/>
  <c r="B101" i="3" s="1"/>
  <c r="B102" i="3" s="1"/>
  <c r="B103" i="3" s="1"/>
  <c r="B104" i="3" s="1"/>
  <c r="B61" i="3"/>
  <c r="B62" i="3" s="1"/>
  <c r="B63" i="3" s="1"/>
  <c r="B64" i="3" s="1"/>
  <c r="B65" i="3" s="1"/>
  <c r="B66" i="3" s="1"/>
  <c r="B67" i="3" s="1"/>
  <c r="B68" i="3" s="1"/>
  <c r="B69" i="3" s="1"/>
  <c r="B70" i="3" s="1"/>
  <c r="B71" i="3" s="1"/>
  <c r="B72" i="3" s="1"/>
  <c r="B73" i="3" s="1"/>
  <c r="B74" i="3" s="1"/>
  <c r="B75" i="3" s="1"/>
  <c r="B76" i="3" s="1"/>
  <c r="B77" i="3" s="1"/>
  <c r="B78" i="3" s="1"/>
  <c r="B79" i="3" s="1"/>
  <c r="B80" i="3" s="1"/>
  <c r="B33" i="3"/>
  <c r="B34" i="3" s="1"/>
  <c r="B35" i="3" s="1"/>
  <c r="B36" i="3" s="1"/>
  <c r="B37" i="3" s="1"/>
  <c r="B38" i="3" s="1"/>
  <c r="B39" i="3" s="1"/>
  <c r="B40" i="3" s="1"/>
  <c r="B41" i="3" s="1"/>
  <c r="B42" i="3" s="1"/>
  <c r="B43" i="3" s="1"/>
  <c r="B44" i="3" s="1"/>
  <c r="B45" i="3" s="1"/>
  <c r="B46" i="3" s="1"/>
  <c r="B47" i="3" s="1"/>
  <c r="B48" i="3" s="1"/>
  <c r="B49" i="3" s="1"/>
  <c r="B50" i="3" s="1"/>
  <c r="B51" i="3" s="1"/>
  <c r="B52" i="3" s="1"/>
  <c r="H9" i="2"/>
  <c r="H10" i="2"/>
  <c r="H11" i="2"/>
  <c r="H12" i="2"/>
  <c r="H13" i="2"/>
  <c r="H14" i="2"/>
  <c r="H15" i="2"/>
  <c r="H16" i="2"/>
  <c r="H17" i="2"/>
  <c r="H18" i="2"/>
  <c r="H19" i="2"/>
  <c r="H20" i="2"/>
  <c r="H21" i="2"/>
  <c r="H22" i="2"/>
  <c r="H23" i="2"/>
  <c r="H24" i="2"/>
  <c r="H25" i="2"/>
  <c r="H26" i="2"/>
  <c r="H27" i="2"/>
  <c r="G28" i="10"/>
  <c r="F28" i="10"/>
  <c r="E28" i="10"/>
  <c r="G28" i="4"/>
  <c r="F28" i="4"/>
  <c r="E28" i="4"/>
  <c r="K21" i="5"/>
  <c r="J21" i="5"/>
  <c r="I21" i="5"/>
  <c r="H21" i="5"/>
  <c r="G21" i="5"/>
  <c r="F21" i="5"/>
  <c r="E21" i="5"/>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S29" i="14"/>
  <c r="R29" i="14"/>
  <c r="P29" i="14"/>
  <c r="S208" i="3"/>
  <c r="R208" i="3"/>
  <c r="Q208" i="3"/>
  <c r="O208" i="3"/>
  <c r="N208" i="3"/>
  <c r="M208" i="3"/>
  <c r="L208" i="3"/>
  <c r="K208" i="3"/>
  <c r="J208" i="3"/>
  <c r="I208" i="3"/>
  <c r="H208" i="3"/>
  <c r="G208" i="3"/>
  <c r="F208" i="3"/>
  <c r="E208" i="3"/>
  <c r="D208" i="3"/>
  <c r="P207" i="3"/>
  <c r="T207" i="3" s="1"/>
  <c r="P206" i="3"/>
  <c r="T206" i="3" s="1"/>
  <c r="P205" i="3"/>
  <c r="T205" i="3" s="1"/>
  <c r="P204" i="3"/>
  <c r="T204" i="3" s="1"/>
  <c r="P203" i="3"/>
  <c r="T203" i="3" s="1"/>
  <c r="T202" i="3"/>
  <c r="P202" i="3"/>
  <c r="T201" i="3"/>
  <c r="P201" i="3"/>
  <c r="P200" i="3"/>
  <c r="T200" i="3" s="1"/>
  <c r="P199" i="3"/>
  <c r="T199" i="3" s="1"/>
  <c r="P198" i="3"/>
  <c r="T198" i="3" s="1"/>
  <c r="T197" i="3"/>
  <c r="P197" i="3"/>
  <c r="P196" i="3"/>
  <c r="T196" i="3" s="1"/>
  <c r="P195" i="3"/>
  <c r="T195" i="3" s="1"/>
  <c r="P194" i="3"/>
  <c r="T194" i="3" s="1"/>
  <c r="P193" i="3"/>
  <c r="T193" i="3" s="1"/>
  <c r="P192" i="3"/>
  <c r="T192" i="3" s="1"/>
  <c r="P191" i="3"/>
  <c r="T191" i="3" s="1"/>
  <c r="T190" i="3"/>
  <c r="P190" i="3"/>
  <c r="P189" i="3"/>
  <c r="T189" i="3" s="1"/>
  <c r="P188" i="3"/>
  <c r="S184" i="3"/>
  <c r="R184" i="3"/>
  <c r="Q184" i="3"/>
  <c r="O184" i="3"/>
  <c r="N184" i="3"/>
  <c r="M184" i="3"/>
  <c r="L184" i="3"/>
  <c r="K184" i="3"/>
  <c r="J184" i="3"/>
  <c r="I184" i="3"/>
  <c r="H184" i="3"/>
  <c r="G184" i="3"/>
  <c r="F184" i="3"/>
  <c r="E184" i="3"/>
  <c r="D184" i="3"/>
  <c r="P183" i="3"/>
  <c r="T183" i="3" s="1"/>
  <c r="T182" i="3"/>
  <c r="P182" i="3"/>
  <c r="P181" i="3"/>
  <c r="T181" i="3" s="1"/>
  <c r="P180" i="3"/>
  <c r="T180" i="3" s="1"/>
  <c r="P179" i="3"/>
  <c r="T179" i="3" s="1"/>
  <c r="P178" i="3"/>
  <c r="T178" i="3" s="1"/>
  <c r="T177" i="3"/>
  <c r="P177" i="3"/>
  <c r="P176" i="3"/>
  <c r="T176" i="3" s="1"/>
  <c r="P175" i="3"/>
  <c r="T175" i="3" s="1"/>
  <c r="T174" i="3"/>
  <c r="P174" i="3"/>
  <c r="T173" i="3"/>
  <c r="P173" i="3"/>
  <c r="P172" i="3"/>
  <c r="T172" i="3" s="1"/>
  <c r="P171" i="3"/>
  <c r="T171" i="3" s="1"/>
  <c r="P170" i="3"/>
  <c r="T170" i="3" s="1"/>
  <c r="T169" i="3"/>
  <c r="P169" i="3"/>
  <c r="P168" i="3"/>
  <c r="T168" i="3" s="1"/>
  <c r="P167" i="3"/>
  <c r="T167" i="3" s="1"/>
  <c r="T166" i="3"/>
  <c r="P166" i="3"/>
  <c r="P165" i="3"/>
  <c r="T165" i="3" s="1"/>
  <c r="P164" i="3"/>
  <c r="S156" i="3"/>
  <c r="R156" i="3"/>
  <c r="Q156" i="3"/>
  <c r="O156" i="3"/>
  <c r="N156" i="3"/>
  <c r="M156" i="3"/>
  <c r="L156" i="3"/>
  <c r="K156" i="3"/>
  <c r="J156" i="3"/>
  <c r="I156" i="3"/>
  <c r="H156" i="3"/>
  <c r="G156" i="3"/>
  <c r="F156" i="3"/>
  <c r="E156" i="3"/>
  <c r="D156" i="3"/>
  <c r="P155" i="3"/>
  <c r="T155" i="3" s="1"/>
  <c r="T154" i="3"/>
  <c r="P154" i="3"/>
  <c r="P153" i="3"/>
  <c r="T153" i="3" s="1"/>
  <c r="T152" i="3"/>
  <c r="P152" i="3"/>
  <c r="P151" i="3"/>
  <c r="T151" i="3" s="1"/>
  <c r="P150" i="3"/>
  <c r="T150" i="3" s="1"/>
  <c r="P149" i="3"/>
  <c r="T149" i="3" s="1"/>
  <c r="P148" i="3"/>
  <c r="T148" i="3" s="1"/>
  <c r="P147" i="3"/>
  <c r="T147" i="3" s="1"/>
  <c r="P146" i="3"/>
  <c r="T146" i="3" s="1"/>
  <c r="P145" i="3"/>
  <c r="T145" i="3" s="1"/>
  <c r="P144" i="3"/>
  <c r="T144" i="3" s="1"/>
  <c r="P143" i="3"/>
  <c r="T143" i="3" s="1"/>
  <c r="P142" i="3"/>
  <c r="T142" i="3" s="1"/>
  <c r="P141" i="3"/>
  <c r="T141" i="3" s="1"/>
  <c r="P140" i="3"/>
  <c r="T140" i="3" s="1"/>
  <c r="P139" i="3"/>
  <c r="T139" i="3" s="1"/>
  <c r="P138" i="3"/>
  <c r="T138" i="3" s="1"/>
  <c r="P137" i="3"/>
  <c r="T137" i="3" s="1"/>
  <c r="T136" i="3"/>
  <c r="P136" i="3"/>
  <c r="S132" i="3"/>
  <c r="R132" i="3"/>
  <c r="Q132" i="3"/>
  <c r="O132" i="3"/>
  <c r="N132" i="3"/>
  <c r="M132" i="3"/>
  <c r="L132" i="3"/>
  <c r="K132" i="3"/>
  <c r="J132" i="3"/>
  <c r="I132" i="3"/>
  <c r="H132" i="3"/>
  <c r="G132" i="3"/>
  <c r="F132" i="3"/>
  <c r="E132" i="3"/>
  <c r="D132" i="3"/>
  <c r="P131" i="3"/>
  <c r="T131" i="3" s="1"/>
  <c r="P130" i="3"/>
  <c r="T130" i="3" s="1"/>
  <c r="T129" i="3"/>
  <c r="P129" i="3"/>
  <c r="P128" i="3"/>
  <c r="T128" i="3" s="1"/>
  <c r="P127" i="3"/>
  <c r="T127" i="3" s="1"/>
  <c r="P126" i="3"/>
  <c r="T126" i="3" s="1"/>
  <c r="T125" i="3"/>
  <c r="P125" i="3"/>
  <c r="P124" i="3"/>
  <c r="T124" i="3" s="1"/>
  <c r="P123" i="3"/>
  <c r="T123" i="3" s="1"/>
  <c r="P122" i="3"/>
  <c r="T122" i="3" s="1"/>
  <c r="P121" i="3"/>
  <c r="T121" i="3" s="1"/>
  <c r="P120" i="3"/>
  <c r="T120" i="3" s="1"/>
  <c r="P119" i="3"/>
  <c r="T119" i="3" s="1"/>
  <c r="P118" i="3"/>
  <c r="T118" i="3" s="1"/>
  <c r="T117" i="3"/>
  <c r="P117" i="3"/>
  <c r="P116" i="3"/>
  <c r="T116" i="3" s="1"/>
  <c r="P115" i="3"/>
  <c r="T115" i="3" s="1"/>
  <c r="T114" i="3"/>
  <c r="P114" i="3"/>
  <c r="T113" i="3"/>
  <c r="P113" i="3"/>
  <c r="P112" i="3"/>
  <c r="S104" i="3"/>
  <c r="R104" i="3"/>
  <c r="Q104" i="3"/>
  <c r="O104" i="3"/>
  <c r="N104" i="3"/>
  <c r="M104" i="3"/>
  <c r="L104" i="3"/>
  <c r="K104" i="3"/>
  <c r="J104" i="3"/>
  <c r="I104" i="3"/>
  <c r="H104" i="3"/>
  <c r="G104" i="3"/>
  <c r="F104" i="3"/>
  <c r="E104" i="3"/>
  <c r="D104" i="3"/>
  <c r="P103" i="3"/>
  <c r="T103" i="3" s="1"/>
  <c r="P102" i="3"/>
  <c r="T102" i="3" s="1"/>
  <c r="P101" i="3"/>
  <c r="T101" i="3" s="1"/>
  <c r="P100" i="3"/>
  <c r="T100" i="3" s="1"/>
  <c r="P99" i="3"/>
  <c r="T99" i="3" s="1"/>
  <c r="P98" i="3"/>
  <c r="T98" i="3" s="1"/>
  <c r="P97" i="3"/>
  <c r="T97" i="3" s="1"/>
  <c r="P96" i="3"/>
  <c r="T96" i="3" s="1"/>
  <c r="T95" i="3"/>
  <c r="P95" i="3"/>
  <c r="P94" i="3"/>
  <c r="T94" i="3" s="1"/>
  <c r="P93" i="3"/>
  <c r="T93" i="3" s="1"/>
  <c r="P92" i="3"/>
  <c r="T92" i="3" s="1"/>
  <c r="T91" i="3"/>
  <c r="P91" i="3"/>
  <c r="P90" i="3"/>
  <c r="T90" i="3" s="1"/>
  <c r="P89" i="3"/>
  <c r="T89" i="3" s="1"/>
  <c r="P88" i="3"/>
  <c r="T88" i="3" s="1"/>
  <c r="T87" i="3"/>
  <c r="P87" i="3"/>
  <c r="P86" i="3"/>
  <c r="T86" i="3" s="1"/>
  <c r="P85" i="3"/>
  <c r="T85" i="3" s="1"/>
  <c r="P84" i="3"/>
  <c r="S80" i="3"/>
  <c r="R80" i="3"/>
  <c r="Q80" i="3"/>
  <c r="O80" i="3"/>
  <c r="N80" i="3"/>
  <c r="M80" i="3"/>
  <c r="L80" i="3"/>
  <c r="K80" i="3"/>
  <c r="J80" i="3"/>
  <c r="I80" i="3"/>
  <c r="H80" i="3"/>
  <c r="G80" i="3"/>
  <c r="F80" i="3"/>
  <c r="E80" i="3"/>
  <c r="D80" i="3"/>
  <c r="T79" i="3"/>
  <c r="P79" i="3"/>
  <c r="P78" i="3"/>
  <c r="T78" i="3" s="1"/>
  <c r="P77" i="3"/>
  <c r="T77" i="3" s="1"/>
  <c r="P76" i="3"/>
  <c r="T76" i="3" s="1"/>
  <c r="T75" i="3"/>
  <c r="P75" i="3"/>
  <c r="P74" i="3"/>
  <c r="T74" i="3" s="1"/>
  <c r="P73" i="3"/>
  <c r="T73" i="3" s="1"/>
  <c r="P72" i="3"/>
  <c r="T72" i="3" s="1"/>
  <c r="T71" i="3"/>
  <c r="P71" i="3"/>
  <c r="P70" i="3"/>
  <c r="T70" i="3" s="1"/>
  <c r="P69" i="3"/>
  <c r="T69" i="3" s="1"/>
  <c r="P68" i="3"/>
  <c r="T68" i="3" s="1"/>
  <c r="T67" i="3"/>
  <c r="P67" i="3"/>
  <c r="P66" i="3"/>
  <c r="T66" i="3" s="1"/>
  <c r="P65" i="3"/>
  <c r="T65" i="3" s="1"/>
  <c r="P64" i="3"/>
  <c r="T64" i="3" s="1"/>
  <c r="P63" i="3"/>
  <c r="T63" i="3" s="1"/>
  <c r="P62" i="3"/>
  <c r="T62" i="3" s="1"/>
  <c r="P61" i="3"/>
  <c r="T61" i="3" s="1"/>
  <c r="P60" i="3"/>
  <c r="T60" i="3" s="1"/>
  <c r="S52" i="3"/>
  <c r="R52" i="3"/>
  <c r="Q52" i="3"/>
  <c r="O52" i="3"/>
  <c r="N52" i="3"/>
  <c r="M52" i="3"/>
  <c r="L52" i="3"/>
  <c r="K52" i="3"/>
  <c r="J52" i="3"/>
  <c r="I52" i="3"/>
  <c r="H52" i="3"/>
  <c r="G52" i="3"/>
  <c r="F52" i="3"/>
  <c r="E52" i="3"/>
  <c r="D52" i="3"/>
  <c r="P51" i="3"/>
  <c r="T51" i="3" s="1"/>
  <c r="P50" i="3"/>
  <c r="T50" i="3" s="1"/>
  <c r="T49" i="3"/>
  <c r="P49" i="3"/>
  <c r="P48" i="3"/>
  <c r="T48" i="3" s="1"/>
  <c r="P47" i="3"/>
  <c r="T47" i="3" s="1"/>
  <c r="P46" i="3"/>
  <c r="T46" i="3" s="1"/>
  <c r="P45" i="3"/>
  <c r="T45" i="3" s="1"/>
  <c r="P44" i="3"/>
  <c r="T44" i="3" s="1"/>
  <c r="T43" i="3"/>
  <c r="P43" i="3"/>
  <c r="P42" i="3"/>
  <c r="T42" i="3" s="1"/>
  <c r="T41" i="3"/>
  <c r="P41" i="3"/>
  <c r="T40" i="3"/>
  <c r="P40" i="3"/>
  <c r="P39" i="3"/>
  <c r="T39" i="3" s="1"/>
  <c r="P38" i="3"/>
  <c r="T38" i="3" s="1"/>
  <c r="P37" i="3"/>
  <c r="T37" i="3" s="1"/>
  <c r="P36" i="3"/>
  <c r="T36" i="3" s="1"/>
  <c r="P35" i="3"/>
  <c r="T35" i="3" s="1"/>
  <c r="P34" i="3"/>
  <c r="T34" i="3" s="1"/>
  <c r="P33" i="3"/>
  <c r="T33" i="3" s="1"/>
  <c r="T32" i="3"/>
  <c r="P32" i="3"/>
  <c r="T27" i="3"/>
  <c r="T26" i="3"/>
  <c r="T25" i="3"/>
  <c r="T24" i="3"/>
  <c r="T23" i="3"/>
  <c r="T22" i="3"/>
  <c r="T21" i="3"/>
  <c r="T20" i="3"/>
  <c r="T19" i="3"/>
  <c r="T18" i="3"/>
  <c r="T17" i="3"/>
  <c r="T16" i="3"/>
  <c r="T15" i="3"/>
  <c r="T14" i="3"/>
  <c r="T13" i="3"/>
  <c r="T12" i="3"/>
  <c r="T11" i="3"/>
  <c r="T10" i="3"/>
  <c r="T9" i="3"/>
  <c r="P21" i="3"/>
  <c r="P20" i="3"/>
  <c r="P19" i="3"/>
  <c r="P18" i="3"/>
  <c r="P17" i="3"/>
  <c r="P16" i="3"/>
  <c r="P15" i="3"/>
  <c r="P14" i="3"/>
  <c r="P13" i="3"/>
  <c r="P12" i="3"/>
  <c r="P11" i="3"/>
  <c r="P10" i="3"/>
  <c r="P9" i="3"/>
  <c r="P8" i="3"/>
  <c r="H27" i="4"/>
  <c r="P208" i="3" l="1"/>
  <c r="P184" i="3"/>
  <c r="P156" i="3"/>
  <c r="P132" i="3"/>
  <c r="P104" i="3"/>
  <c r="P52" i="3"/>
  <c r="T188" i="3"/>
  <c r="T208" i="3" s="1"/>
  <c r="T164" i="3"/>
  <c r="T184" i="3" s="1"/>
  <c r="T156" i="3"/>
  <c r="T112" i="3"/>
  <c r="T132" i="3" s="1"/>
  <c r="T84" i="3"/>
  <c r="T104" i="3" s="1"/>
  <c r="T80" i="3"/>
  <c r="P80" i="3"/>
  <c r="F39" i="11" s="1"/>
  <c r="T52" i="3"/>
  <c r="B47" i="4"/>
  <c r="B48" i="4" s="1"/>
  <c r="B49" i="4" s="1"/>
  <c r="B50" i="4" s="1"/>
  <c r="B51" i="4" s="1"/>
  <c r="B52" i="4" s="1"/>
  <c r="B53" i="4" s="1"/>
  <c r="B54" i="4" s="1"/>
  <c r="B55" i="4" s="1"/>
  <c r="B56" i="4" s="1"/>
  <c r="B57" i="4" s="1"/>
  <c r="B58" i="4" s="1"/>
  <c r="B59" i="4" s="1"/>
  <c r="B60" i="4" s="1"/>
  <c r="B61" i="4" s="1"/>
  <c r="B62" i="4" s="1"/>
  <c r="B63" i="4" s="1"/>
  <c r="B64" i="4" s="1"/>
  <c r="B65" i="4" s="1"/>
  <c r="B66" i="4" s="1"/>
  <c r="B67" i="4" s="1"/>
  <c r="G37" i="38"/>
  <c r="F37" i="38"/>
  <c r="E37" i="38"/>
  <c r="D28" i="4"/>
  <c r="D37" i="38" s="1"/>
  <c r="J42" i="11"/>
  <c r="J41" i="11"/>
  <c r="J40" i="11"/>
  <c r="J39" i="11"/>
  <c r="J38" i="11"/>
  <c r="J37" i="11"/>
  <c r="J36" i="11"/>
  <c r="J35" i="11"/>
  <c r="J34" i="11"/>
  <c r="J33" i="11"/>
  <c r="J32" i="11"/>
  <c r="J31" i="11"/>
  <c r="J30" i="11"/>
  <c r="J29" i="11"/>
  <c r="J28" i="11"/>
  <c r="J27" i="11"/>
  <c r="H42" i="11"/>
  <c r="H41" i="11"/>
  <c r="H40" i="11"/>
  <c r="H39" i="11"/>
  <c r="H38" i="11"/>
  <c r="H37" i="11"/>
  <c r="H36" i="11"/>
  <c r="H35" i="11"/>
  <c r="H34" i="11"/>
  <c r="H33" i="11"/>
  <c r="H32" i="11"/>
  <c r="H31" i="11"/>
  <c r="H30" i="11"/>
  <c r="H29" i="11"/>
  <c r="H28" i="11"/>
  <c r="H27" i="11"/>
  <c r="F42" i="11"/>
  <c r="F41" i="11"/>
  <c r="F40" i="11"/>
  <c r="F38" i="11"/>
  <c r="F37" i="11"/>
  <c r="F36" i="11"/>
  <c r="F35" i="11"/>
  <c r="F34" i="11"/>
  <c r="F33" i="11"/>
  <c r="F32" i="11"/>
  <c r="F31" i="11"/>
  <c r="F30" i="11"/>
  <c r="F29" i="11"/>
  <c r="F28" i="11"/>
  <c r="F27" i="11"/>
  <c r="J93" i="11" l="1"/>
  <c r="J92" i="11"/>
  <c r="J91" i="11"/>
  <c r="J90" i="11"/>
  <c r="J89" i="11"/>
  <c r="J88" i="11"/>
  <c r="J87" i="11"/>
  <c r="J86" i="11"/>
  <c r="J85" i="11"/>
  <c r="J84" i="11"/>
  <c r="J83" i="11"/>
  <c r="J82" i="11"/>
  <c r="J81" i="11"/>
  <c r="J80" i="11"/>
  <c r="J79" i="11"/>
  <c r="J78" i="11"/>
  <c r="J77" i="11"/>
  <c r="J76" i="11"/>
  <c r="J75" i="11"/>
  <c r="J74" i="11"/>
  <c r="H93" i="11"/>
  <c r="H92" i="11"/>
  <c r="H91" i="11"/>
  <c r="H90" i="11"/>
  <c r="H89" i="11"/>
  <c r="H88" i="11"/>
  <c r="H87" i="11"/>
  <c r="H86" i="11"/>
  <c r="H85" i="11"/>
  <c r="H84" i="11"/>
  <c r="H83" i="11"/>
  <c r="H82" i="11"/>
  <c r="H81" i="11"/>
  <c r="H80" i="11"/>
  <c r="H79" i="11"/>
  <c r="H78" i="11"/>
  <c r="H77" i="11"/>
  <c r="H76" i="11"/>
  <c r="H75" i="11"/>
  <c r="H74" i="11"/>
  <c r="F93" i="11"/>
  <c r="F92" i="11"/>
  <c r="F91" i="11"/>
  <c r="F90" i="11"/>
  <c r="F89" i="11"/>
  <c r="F88" i="11"/>
  <c r="F87" i="11"/>
  <c r="F86" i="11"/>
  <c r="F85" i="11"/>
  <c r="F84" i="11"/>
  <c r="F83" i="11"/>
  <c r="F82" i="11"/>
  <c r="F81" i="11"/>
  <c r="F80" i="11"/>
  <c r="F79" i="11"/>
  <c r="F78" i="11"/>
  <c r="F77" i="11"/>
  <c r="F76" i="11"/>
  <c r="F75" i="11"/>
  <c r="F74" i="11"/>
  <c r="D93" i="11"/>
  <c r="D92" i="11"/>
  <c r="D91" i="11"/>
  <c r="D90" i="11"/>
  <c r="D89" i="11"/>
  <c r="D88" i="11"/>
  <c r="D87" i="11"/>
  <c r="D86" i="11"/>
  <c r="D85" i="11"/>
  <c r="D84" i="11"/>
  <c r="D83" i="11"/>
  <c r="D82" i="11"/>
  <c r="D81" i="11"/>
  <c r="D80" i="11"/>
  <c r="D79" i="11"/>
  <c r="D78" i="11"/>
  <c r="D77" i="11"/>
  <c r="D76" i="11"/>
  <c r="D75" i="11"/>
  <c r="D74" i="11"/>
  <c r="J63" i="11"/>
  <c r="J62" i="11"/>
  <c r="J61" i="11"/>
  <c r="J60" i="11"/>
  <c r="J59" i="11"/>
  <c r="J58" i="11"/>
  <c r="J57" i="11"/>
  <c r="J56" i="11"/>
  <c r="J55" i="11"/>
  <c r="J54" i="11"/>
  <c r="J53" i="11"/>
  <c r="J52" i="11"/>
  <c r="J51" i="11"/>
  <c r="J50" i="11"/>
  <c r="J49" i="11"/>
  <c r="J48" i="11"/>
  <c r="H63" i="11"/>
  <c r="H62" i="11"/>
  <c r="H61" i="11"/>
  <c r="H60" i="11"/>
  <c r="H59" i="11"/>
  <c r="H58" i="11"/>
  <c r="H57" i="11"/>
  <c r="H56" i="11"/>
  <c r="H55" i="11"/>
  <c r="H54" i="11"/>
  <c r="H53" i="11"/>
  <c r="H52" i="11"/>
  <c r="H51" i="11"/>
  <c r="H50" i="11"/>
  <c r="H49" i="11"/>
  <c r="H48" i="11"/>
  <c r="F63" i="11"/>
  <c r="F62" i="11"/>
  <c r="F61" i="11"/>
  <c r="F60" i="11"/>
  <c r="F59" i="11"/>
  <c r="F58" i="11"/>
  <c r="F57" i="11"/>
  <c r="F56" i="11"/>
  <c r="F55" i="11"/>
  <c r="F54" i="11"/>
  <c r="F53" i="11"/>
  <c r="F52" i="11"/>
  <c r="F51" i="11"/>
  <c r="F50" i="11"/>
  <c r="F49" i="11"/>
  <c r="F48" i="11"/>
  <c r="D63" i="11"/>
  <c r="D62" i="11"/>
  <c r="D61" i="11"/>
  <c r="D60" i="11"/>
  <c r="D59" i="11"/>
  <c r="D58" i="11"/>
  <c r="D57" i="11"/>
  <c r="D56" i="11"/>
  <c r="D55" i="11"/>
  <c r="D54" i="11"/>
  <c r="D53" i="11"/>
  <c r="D52" i="11"/>
  <c r="D51" i="11"/>
  <c r="D50" i="11"/>
  <c r="D49" i="11"/>
  <c r="D48" i="11"/>
  <c r="AD26" i="42"/>
  <c r="AD25" i="42"/>
  <c r="AD24" i="42"/>
  <c r="AD23" i="42"/>
  <c r="AD22" i="42"/>
  <c r="AD21" i="42"/>
  <c r="AD20" i="42"/>
  <c r="AD19" i="42"/>
  <c r="AD18" i="42"/>
  <c r="AD17" i="42"/>
  <c r="AD16" i="42"/>
  <c r="AD15" i="42"/>
  <c r="AD14" i="42"/>
  <c r="AD13" i="42"/>
  <c r="AD12" i="42"/>
  <c r="AD11" i="42"/>
  <c r="AC26" i="42"/>
  <c r="AC25" i="42"/>
  <c r="AC24" i="42"/>
  <c r="AC23" i="42"/>
  <c r="AC22" i="42"/>
  <c r="AC21" i="42"/>
  <c r="AC20" i="42"/>
  <c r="AC19" i="42"/>
  <c r="AC18" i="42"/>
  <c r="AC17" i="42"/>
  <c r="AC16" i="42"/>
  <c r="AC15" i="42"/>
  <c r="AC14" i="42"/>
  <c r="AC13" i="42"/>
  <c r="AC12" i="42"/>
  <c r="AC11" i="42"/>
  <c r="D61" i="4"/>
  <c r="E61" i="4"/>
  <c r="F61" i="4"/>
  <c r="G61" i="4"/>
  <c r="D62" i="4"/>
  <c r="E62" i="4"/>
  <c r="F62" i="4"/>
  <c r="G62" i="4"/>
  <c r="D63" i="4"/>
  <c r="E63" i="4"/>
  <c r="F63" i="4"/>
  <c r="G63" i="4"/>
  <c r="D64" i="4"/>
  <c r="E64" i="4"/>
  <c r="F64" i="4"/>
  <c r="G64" i="4"/>
  <c r="D65" i="4"/>
  <c r="E65" i="4"/>
  <c r="F65" i="4"/>
  <c r="G65" i="4"/>
  <c r="D66" i="4"/>
  <c r="E66" i="4"/>
  <c r="F66" i="4"/>
  <c r="G66" i="4"/>
  <c r="D59" i="4"/>
  <c r="E59" i="4"/>
  <c r="F59" i="4"/>
  <c r="G59" i="4"/>
  <c r="D60" i="4"/>
  <c r="E60" i="4"/>
  <c r="F60" i="4"/>
  <c r="G60" i="4"/>
  <c r="R28" i="3"/>
  <c r="D41" i="11" s="1"/>
  <c r="Q28" i="3"/>
  <c r="D40" i="11" s="1"/>
  <c r="S28" i="3"/>
  <c r="D42" i="11" s="1"/>
  <c r="AC27" i="42" l="1"/>
  <c r="H62" i="4"/>
  <c r="D95" i="11"/>
  <c r="H95" i="11"/>
  <c r="F95" i="11"/>
  <c r="J95" i="11"/>
  <c r="L42" i="11"/>
  <c r="L40" i="11"/>
  <c r="L41" i="11"/>
  <c r="H60" i="4"/>
  <c r="H61" i="4"/>
  <c r="H66" i="4"/>
  <c r="N27" i="4" s="1"/>
  <c r="L61" i="11"/>
  <c r="H65" i="4"/>
  <c r="H63" i="4"/>
  <c r="H64" i="4"/>
  <c r="L60" i="11"/>
  <c r="L62" i="11"/>
  <c r="L63" i="11"/>
  <c r="AD27" i="42"/>
  <c r="H59" i="4"/>
  <c r="G31" i="38"/>
  <c r="D31" i="38"/>
  <c r="G30" i="38"/>
  <c r="E30" i="38"/>
  <c r="G32" i="38" l="1"/>
  <c r="E32" i="38"/>
  <c r="D32" i="38"/>
  <c r="E59" i="38" l="1"/>
  <c r="F59" i="38" s="1"/>
  <c r="G59" i="38" s="1"/>
  <c r="H59" i="38" s="1"/>
  <c r="G55" i="38"/>
  <c r="F55" i="38"/>
  <c r="E55" i="38"/>
  <c r="E39" i="38"/>
  <c r="F39" i="38"/>
  <c r="G39" i="38"/>
  <c r="G27" i="38"/>
  <c r="F27" i="38"/>
  <c r="E27" i="38"/>
  <c r="D27" i="38"/>
  <c r="G26" i="38"/>
  <c r="F26" i="38"/>
  <c r="E26" i="38"/>
  <c r="C11" i="42"/>
  <c r="X27" i="42"/>
  <c r="W27" i="42"/>
  <c r="R27" i="42"/>
  <c r="Q27" i="42"/>
  <c r="L27" i="42"/>
  <c r="K27" i="42"/>
  <c r="F27" i="42"/>
  <c r="E27" i="42"/>
  <c r="C26" i="42"/>
  <c r="C25" i="42"/>
  <c r="C24" i="42"/>
  <c r="C23" i="42"/>
  <c r="C22" i="42"/>
  <c r="C21" i="42"/>
  <c r="C20" i="42"/>
  <c r="C19" i="42"/>
  <c r="C18" i="42"/>
  <c r="C17" i="42"/>
  <c r="C16" i="42"/>
  <c r="C15" i="42"/>
  <c r="C14" i="42"/>
  <c r="C13" i="42"/>
  <c r="C12" i="42"/>
  <c r="V26" i="42"/>
  <c r="V25" i="42"/>
  <c r="V24" i="42"/>
  <c r="V23" i="42"/>
  <c r="Y23" i="42" s="1"/>
  <c r="V22" i="42"/>
  <c r="Y22" i="42" s="1"/>
  <c r="V21" i="42"/>
  <c r="Y21" i="42" s="1"/>
  <c r="V20" i="42"/>
  <c r="Y20" i="42" s="1"/>
  <c r="V19" i="42"/>
  <c r="Y19" i="42" s="1"/>
  <c r="V18" i="42"/>
  <c r="Y18" i="42" s="1"/>
  <c r="V17" i="42"/>
  <c r="Y17" i="42" s="1"/>
  <c r="V16" i="42"/>
  <c r="Y16" i="42" s="1"/>
  <c r="V15" i="42"/>
  <c r="Y15" i="42" s="1"/>
  <c r="V14" i="42"/>
  <c r="Y14" i="42" s="1"/>
  <c r="V13" i="42"/>
  <c r="Y13" i="42" s="1"/>
  <c r="V12" i="42"/>
  <c r="Y12" i="42" s="1"/>
  <c r="V11" i="42"/>
  <c r="Y11" i="42" s="1"/>
  <c r="P23" i="42"/>
  <c r="S23" i="42" s="1"/>
  <c r="P22" i="42"/>
  <c r="S22" i="42" s="1"/>
  <c r="P21" i="42"/>
  <c r="S21" i="42" s="1"/>
  <c r="P20" i="42"/>
  <c r="S20" i="42" s="1"/>
  <c r="P19" i="42"/>
  <c r="S19" i="42" s="1"/>
  <c r="P18" i="42"/>
  <c r="S18" i="42" s="1"/>
  <c r="P17" i="42"/>
  <c r="S17" i="42" s="1"/>
  <c r="P16" i="42"/>
  <c r="S16" i="42" s="1"/>
  <c r="P15" i="42"/>
  <c r="S15" i="42" s="1"/>
  <c r="P14" i="42"/>
  <c r="S14" i="42" s="1"/>
  <c r="P13" i="42"/>
  <c r="S13" i="42" s="1"/>
  <c r="P12" i="42"/>
  <c r="S12" i="42" s="1"/>
  <c r="P11" i="42"/>
  <c r="S11" i="42" s="1"/>
  <c r="J24" i="42"/>
  <c r="J23" i="42"/>
  <c r="J22" i="42"/>
  <c r="M22" i="42" s="1"/>
  <c r="J21" i="42"/>
  <c r="M21" i="42" s="1"/>
  <c r="J20" i="42"/>
  <c r="M20" i="42" s="1"/>
  <c r="J19" i="42"/>
  <c r="M19" i="42" s="1"/>
  <c r="J18" i="42"/>
  <c r="M18" i="42" s="1"/>
  <c r="J17" i="42"/>
  <c r="M17" i="42" s="1"/>
  <c r="J16" i="42"/>
  <c r="M16" i="42" s="1"/>
  <c r="J15" i="42"/>
  <c r="M15" i="42" s="1"/>
  <c r="J14" i="42"/>
  <c r="M14" i="42" s="1"/>
  <c r="J13" i="42"/>
  <c r="M13" i="42" s="1"/>
  <c r="J12" i="42"/>
  <c r="M12" i="42" s="1"/>
  <c r="J11" i="42"/>
  <c r="M11" i="42" s="1"/>
  <c r="D26" i="42"/>
  <c r="D25" i="42"/>
  <c r="F32" i="38"/>
  <c r="H32" i="38" s="1"/>
  <c r="J26" i="42"/>
  <c r="E31" i="38"/>
  <c r="T8" i="3"/>
  <c r="G74" i="50"/>
  <c r="G75" i="50" s="1"/>
  <c r="G71" i="50"/>
  <c r="G72" i="50" s="1"/>
  <c r="G68" i="50"/>
  <c r="G69" i="50" s="1"/>
  <c r="G66" i="50"/>
  <c r="G65" i="50"/>
  <c r="G62" i="50"/>
  <c r="G63" i="50" s="1"/>
  <c r="G60" i="50"/>
  <c r="G59" i="50"/>
  <c r="G57" i="50"/>
  <c r="G56" i="50"/>
  <c r="G53" i="50"/>
  <c r="G54" i="50" s="1"/>
  <c r="G51" i="50"/>
  <c r="G50" i="50"/>
  <c r="G47" i="50"/>
  <c r="G48" i="50" s="1"/>
  <c r="G44" i="50"/>
  <c r="G45" i="50" s="1"/>
  <c r="G42" i="50"/>
  <c r="G41" i="50"/>
  <c r="G38" i="50"/>
  <c r="G39" i="50" s="1"/>
  <c r="G36" i="50"/>
  <c r="G35" i="50"/>
  <c r="G33" i="50"/>
  <c r="G32" i="50"/>
  <c r="G29" i="50"/>
  <c r="G30" i="50" s="1"/>
  <c r="G27" i="50"/>
  <c r="G26" i="50"/>
  <c r="G23" i="50"/>
  <c r="G24" i="50" s="1"/>
  <c r="G20" i="50"/>
  <c r="G21" i="50" s="1"/>
  <c r="G18" i="50"/>
  <c r="G17" i="50"/>
  <c r="G14" i="50"/>
  <c r="G15" i="50" s="1"/>
  <c r="G12" i="50"/>
  <c r="G11" i="50"/>
  <c r="C10" i="50"/>
  <c r="G9" i="50"/>
  <c r="C9" i="50"/>
  <c r="G8" i="50"/>
  <c r="F8" i="50"/>
  <c r="F9" i="50" s="1"/>
  <c r="F10" i="50" s="1"/>
  <c r="F11" i="50" s="1"/>
  <c r="F12" i="50" s="1"/>
  <c r="F13" i="50" s="1"/>
  <c r="F14" i="50" s="1"/>
  <c r="F15" i="50" s="1"/>
  <c r="F16" i="50" s="1"/>
  <c r="F17" i="50" s="1"/>
  <c r="F18" i="50" s="1"/>
  <c r="F19" i="50" s="1"/>
  <c r="F20" i="50" s="1"/>
  <c r="F21" i="50" s="1"/>
  <c r="F22" i="50" s="1"/>
  <c r="F23" i="50" s="1"/>
  <c r="F24" i="50" s="1"/>
  <c r="F25" i="50" s="1"/>
  <c r="F26" i="50" s="1"/>
  <c r="F27" i="50" s="1"/>
  <c r="F28" i="50" s="1"/>
  <c r="F29" i="50" s="1"/>
  <c r="F30" i="50" s="1"/>
  <c r="F31" i="50" s="1"/>
  <c r="F32" i="50" s="1"/>
  <c r="F33" i="50" s="1"/>
  <c r="F34" i="50" s="1"/>
  <c r="F35" i="50" s="1"/>
  <c r="F36" i="50" s="1"/>
  <c r="F37" i="50" s="1"/>
  <c r="F38" i="50" s="1"/>
  <c r="F39" i="50" s="1"/>
  <c r="F40" i="50" s="1"/>
  <c r="F41" i="50" s="1"/>
  <c r="F42" i="50" s="1"/>
  <c r="F43" i="50" s="1"/>
  <c r="F44" i="50" s="1"/>
  <c r="F45" i="50" s="1"/>
  <c r="F46" i="50" s="1"/>
  <c r="F47" i="50" s="1"/>
  <c r="F48" i="50" s="1"/>
  <c r="F49" i="50" s="1"/>
  <c r="F50" i="50" s="1"/>
  <c r="F51" i="50" s="1"/>
  <c r="F52" i="50" s="1"/>
  <c r="F53" i="50" s="1"/>
  <c r="F54" i="50" s="1"/>
  <c r="F55" i="50" s="1"/>
  <c r="F56" i="50" s="1"/>
  <c r="F57" i="50" s="1"/>
  <c r="F58" i="50" s="1"/>
  <c r="F59" i="50" s="1"/>
  <c r="F60" i="50" s="1"/>
  <c r="F61" i="50" s="1"/>
  <c r="F62" i="50" s="1"/>
  <c r="F63" i="50" s="1"/>
  <c r="F64" i="50" s="1"/>
  <c r="F65" i="50" s="1"/>
  <c r="F66" i="50" s="1"/>
  <c r="F67" i="50" s="1"/>
  <c r="F68" i="50" s="1"/>
  <c r="F69" i="50" s="1"/>
  <c r="F70" i="50" s="1"/>
  <c r="F71" i="50" s="1"/>
  <c r="F72" i="50" s="1"/>
  <c r="F73" i="50" s="1"/>
  <c r="F74" i="50" s="1"/>
  <c r="F75" i="50" s="1"/>
  <c r="C8" i="50"/>
  <c r="K23" i="5"/>
  <c r="J23" i="5"/>
  <c r="I23" i="5"/>
  <c r="H23" i="5"/>
  <c r="G23" i="5"/>
  <c r="F23" i="5"/>
  <c r="E23" i="5"/>
  <c r="D23" i="5"/>
  <c r="K24" i="5"/>
  <c r="D21" i="5"/>
  <c r="L20" i="5"/>
  <c r="L19" i="5"/>
  <c r="L18" i="5"/>
  <c r="L17" i="5"/>
  <c r="L16" i="5"/>
  <c r="L15" i="5"/>
  <c r="L14" i="5"/>
  <c r="L13" i="5"/>
  <c r="L12" i="5"/>
  <c r="L11" i="5"/>
  <c r="L10" i="5"/>
  <c r="B10" i="5"/>
  <c r="B11" i="5" s="1"/>
  <c r="B12" i="5" s="1"/>
  <c r="B13" i="5" s="1"/>
  <c r="B14" i="5" s="1"/>
  <c r="B15" i="5" s="1"/>
  <c r="B16" i="5" s="1"/>
  <c r="B17" i="5" s="1"/>
  <c r="B18" i="5" s="1"/>
  <c r="B19" i="5" s="1"/>
  <c r="B20" i="5" s="1"/>
  <c r="B21" i="5" s="1"/>
  <c r="L9" i="5"/>
  <c r="K8" i="5"/>
  <c r="J8" i="5"/>
  <c r="I8" i="5"/>
  <c r="H8" i="5"/>
  <c r="L8" i="5" s="1"/>
  <c r="G8" i="5"/>
  <c r="F8" i="5"/>
  <c r="E8" i="5"/>
  <c r="D8" i="5"/>
  <c r="F30" i="38"/>
  <c r="AA19" i="42" l="1"/>
  <c r="U15" i="42"/>
  <c r="U17" i="42"/>
  <c r="O13" i="42"/>
  <c r="AA11" i="42"/>
  <c r="AA17" i="42"/>
  <c r="U21" i="42"/>
  <c r="U12" i="42"/>
  <c r="U13" i="42"/>
  <c r="U20" i="42"/>
  <c r="U16" i="42"/>
  <c r="U18" i="42"/>
  <c r="U11" i="42"/>
  <c r="U19" i="42"/>
  <c r="U14" i="42"/>
  <c r="U22" i="42"/>
  <c r="O15" i="42"/>
  <c r="O16" i="42"/>
  <c r="O21" i="42"/>
  <c r="O18" i="42"/>
  <c r="O26" i="42"/>
  <c r="M26" i="42"/>
  <c r="O23" i="42"/>
  <c r="M23" i="42"/>
  <c r="O11" i="42"/>
  <c r="O19" i="42"/>
  <c r="O24" i="42"/>
  <c r="M24" i="42"/>
  <c r="O12" i="42"/>
  <c r="O20" i="42"/>
  <c r="O14" i="42"/>
  <c r="O22" i="42"/>
  <c r="O17" i="42"/>
  <c r="AA12" i="42"/>
  <c r="AA13" i="42"/>
  <c r="AA14" i="42"/>
  <c r="AA22" i="42"/>
  <c r="AA20" i="42"/>
  <c r="AA24" i="42"/>
  <c r="Y24" i="42"/>
  <c r="AA15" i="42"/>
  <c r="AA21" i="42"/>
  <c r="AA25" i="42"/>
  <c r="Y25" i="42"/>
  <c r="AA16" i="42"/>
  <c r="AA26" i="42"/>
  <c r="Y26" i="42"/>
  <c r="AA18" i="42"/>
  <c r="I25" i="42"/>
  <c r="G25" i="42"/>
  <c r="G26" i="42"/>
  <c r="H37" i="38"/>
  <c r="D39" i="38"/>
  <c r="H39" i="38" s="1"/>
  <c r="J24" i="5"/>
  <c r="D24" i="5"/>
  <c r="L23" i="5"/>
  <c r="E24" i="5"/>
  <c r="F24" i="5"/>
  <c r="G24" i="5"/>
  <c r="H24" i="5"/>
  <c r="I24" i="5"/>
  <c r="P24" i="42"/>
  <c r="F31" i="38"/>
  <c r="H31" i="38" s="1"/>
  <c r="P26" i="42"/>
  <c r="AB26" i="42" s="1"/>
  <c r="P25" i="42"/>
  <c r="J25" i="42"/>
  <c r="I26" i="42"/>
  <c r="G52" i="38"/>
  <c r="V27" i="42"/>
  <c r="Z22" i="42" s="1"/>
  <c r="AA23" i="42"/>
  <c r="E52" i="38"/>
  <c r="F52" i="38"/>
  <c r="U23" i="42"/>
  <c r="L21" i="5"/>
  <c r="D23" i="18"/>
  <c r="E23" i="18"/>
  <c r="F23" i="18"/>
  <c r="G23" i="18"/>
  <c r="H24" i="18"/>
  <c r="B25" i="18"/>
  <c r="B26" i="18" s="1"/>
  <c r="B27" i="18" s="1"/>
  <c r="B28" i="18" s="1"/>
  <c r="B29" i="18" s="1"/>
  <c r="B30" i="18" s="1"/>
  <c r="B31" i="18" s="1"/>
  <c r="B32" i="18" s="1"/>
  <c r="B33" i="18" s="1"/>
  <c r="B34" i="18" s="1"/>
  <c r="B35" i="18" s="1"/>
  <c r="B36" i="18" s="1"/>
  <c r="H25" i="18"/>
  <c r="H26" i="18"/>
  <c r="H27" i="18"/>
  <c r="H28" i="18"/>
  <c r="H29" i="18"/>
  <c r="H30" i="18"/>
  <c r="H31" i="18"/>
  <c r="H32" i="18"/>
  <c r="H33" i="18"/>
  <c r="H34" i="18"/>
  <c r="H35" i="18"/>
  <c r="D36" i="18"/>
  <c r="E36" i="18"/>
  <c r="F36" i="18"/>
  <c r="G36" i="18"/>
  <c r="H36" i="18" l="1"/>
  <c r="Y27" i="42"/>
  <c r="U25" i="42"/>
  <c r="S25" i="42"/>
  <c r="U24" i="42"/>
  <c r="S24" i="42"/>
  <c r="AB25" i="42"/>
  <c r="AG25" i="42" s="1"/>
  <c r="U26" i="42"/>
  <c r="S26" i="42"/>
  <c r="AE26" i="42" s="1"/>
  <c r="O25" i="42"/>
  <c r="M25" i="42"/>
  <c r="M27" i="42" s="1"/>
  <c r="P27" i="42"/>
  <c r="T23" i="42" s="1"/>
  <c r="J27" i="42"/>
  <c r="N20" i="42" s="1"/>
  <c r="Z16" i="42"/>
  <c r="Z12" i="42"/>
  <c r="Z18" i="42"/>
  <c r="Z14" i="42"/>
  <c r="Z21" i="42"/>
  <c r="Z19" i="42"/>
  <c r="Z17" i="42"/>
  <c r="Z15" i="42"/>
  <c r="Z24" i="42"/>
  <c r="AA27" i="42"/>
  <c r="Z13" i="42"/>
  <c r="Z20" i="42"/>
  <c r="Z26" i="42"/>
  <c r="Z25" i="42"/>
  <c r="Z23" i="42"/>
  <c r="Z11" i="42"/>
  <c r="D2" i="42"/>
  <c r="D7" i="2"/>
  <c r="C51" i="1"/>
  <c r="U27" i="42" l="1"/>
  <c r="S27" i="42"/>
  <c r="AE25" i="42"/>
  <c r="T25" i="42"/>
  <c r="T22" i="42"/>
  <c r="T24" i="42"/>
  <c r="T17" i="42"/>
  <c r="T21" i="42"/>
  <c r="T18" i="42"/>
  <c r="T12" i="42"/>
  <c r="T16" i="42"/>
  <c r="T20" i="42"/>
  <c r="T14" i="42"/>
  <c r="T11" i="42"/>
  <c r="T26" i="42"/>
  <c r="T15" i="42"/>
  <c r="T13" i="42"/>
  <c r="T19" i="42"/>
  <c r="O27" i="42"/>
  <c r="N13" i="42"/>
  <c r="N17" i="42"/>
  <c r="N18" i="42"/>
  <c r="N16" i="42"/>
  <c r="N21" i="42"/>
  <c r="N11" i="42"/>
  <c r="N14" i="42"/>
  <c r="N15" i="42"/>
  <c r="N25" i="42"/>
  <c r="N19" i="42"/>
  <c r="N26" i="42"/>
  <c r="N24" i="42"/>
  <c r="N12" i="42"/>
  <c r="N23" i="42"/>
  <c r="N22" i="42"/>
  <c r="Z27" i="42"/>
  <c r="G45" i="4"/>
  <c r="F45" i="4"/>
  <c r="E45" i="4"/>
  <c r="D45" i="4"/>
  <c r="J21" i="11"/>
  <c r="H21" i="11"/>
  <c r="F21" i="11"/>
  <c r="D21" i="11"/>
  <c r="N27" i="42" l="1"/>
  <c r="T27" i="42"/>
  <c r="B10" i="14"/>
  <c r="B11" i="14" s="1"/>
  <c r="B12" i="14" s="1"/>
  <c r="B13" i="14" s="1"/>
  <c r="B14" i="14" s="1"/>
  <c r="B15" i="14" s="1"/>
  <c r="B16" i="14" s="1"/>
  <c r="B17" i="14" s="1"/>
  <c r="B18" i="14" s="1"/>
  <c r="B19" i="14" s="1"/>
  <c r="B20" i="14" s="1"/>
  <c r="B21" i="14" s="1"/>
  <c r="B22" i="14" s="1"/>
  <c r="B23" i="14" s="1"/>
  <c r="B24" i="14" s="1"/>
  <c r="B25" i="14" s="1"/>
  <c r="B26" i="14" s="1"/>
  <c r="B27" i="14" s="1"/>
  <c r="B28" i="14" s="1"/>
  <c r="B29" i="14" s="1"/>
  <c r="H27" i="10"/>
  <c r="H26" i="10"/>
  <c r="H25" i="10"/>
  <c r="H24" i="10"/>
  <c r="H23" i="10"/>
  <c r="H22" i="10"/>
  <c r="D28" i="10"/>
  <c r="C7" i="34" s="1"/>
  <c r="J13" i="11" l="1"/>
  <c r="G17" i="38"/>
  <c r="F7" i="34"/>
  <c r="J14" i="11" s="1"/>
  <c r="F17" i="38"/>
  <c r="E7" i="34"/>
  <c r="H14" i="11" s="1"/>
  <c r="H13" i="11"/>
  <c r="D17" i="38"/>
  <c r="D13" i="11"/>
  <c r="E17" i="38"/>
  <c r="D7" i="34"/>
  <c r="F14" i="11" s="1"/>
  <c r="F13" i="11"/>
  <c r="J65" i="11"/>
  <c r="H65" i="11"/>
  <c r="F65" i="11"/>
  <c r="D65" i="11"/>
  <c r="P27" i="3"/>
  <c r="P26" i="3"/>
  <c r="P25" i="3"/>
  <c r="P24" i="3"/>
  <c r="P23" i="3"/>
  <c r="P22" i="3"/>
  <c r="B64" i="45"/>
  <c r="B45" i="45"/>
  <c r="B26" i="45"/>
  <c r="B7" i="45"/>
  <c r="W7" i="44"/>
  <c r="P7" i="44"/>
  <c r="I7" i="44"/>
  <c r="B7" i="44"/>
  <c r="O95" i="45"/>
  <c r="N95" i="45"/>
  <c r="M95" i="45"/>
  <c r="L95" i="45"/>
  <c r="K95" i="45"/>
  <c r="J95" i="45"/>
  <c r="I95" i="45"/>
  <c r="H95" i="45"/>
  <c r="G95" i="45"/>
  <c r="E95" i="45"/>
  <c r="D95" i="45"/>
  <c r="F94" i="45"/>
  <c r="F93" i="45"/>
  <c r="F92" i="45"/>
  <c r="F91" i="45"/>
  <c r="F90" i="45"/>
  <c r="F89" i="45"/>
  <c r="B89" i="45"/>
  <c r="B90" i="45" s="1"/>
  <c r="B91" i="45" s="1"/>
  <c r="B92" i="45" s="1"/>
  <c r="B93" i="45" s="1"/>
  <c r="B94" i="45" s="1"/>
  <c r="B95" i="45" s="1"/>
  <c r="F88" i="45"/>
  <c r="O76" i="45"/>
  <c r="N76" i="45"/>
  <c r="M76" i="45"/>
  <c r="L76" i="45"/>
  <c r="K76" i="45"/>
  <c r="J76" i="45"/>
  <c r="I76" i="45"/>
  <c r="H76" i="45"/>
  <c r="G76" i="45"/>
  <c r="E76" i="45"/>
  <c r="D76" i="45"/>
  <c r="F75" i="45"/>
  <c r="F74" i="45"/>
  <c r="F73" i="45"/>
  <c r="F72" i="45"/>
  <c r="F71" i="45"/>
  <c r="F70" i="45"/>
  <c r="B70" i="45"/>
  <c r="B71" i="45" s="1"/>
  <c r="B72" i="45" s="1"/>
  <c r="B73" i="45" s="1"/>
  <c r="B74" i="45" s="1"/>
  <c r="B75" i="45" s="1"/>
  <c r="B76" i="45" s="1"/>
  <c r="F69" i="45"/>
  <c r="O57" i="45"/>
  <c r="N57" i="45"/>
  <c r="M57" i="45"/>
  <c r="L57" i="45"/>
  <c r="K57" i="45"/>
  <c r="J57" i="45"/>
  <c r="I57" i="45"/>
  <c r="H57" i="45"/>
  <c r="G57" i="45"/>
  <c r="E57" i="45"/>
  <c r="D57" i="45"/>
  <c r="F56" i="45"/>
  <c r="F55" i="45"/>
  <c r="F54" i="45"/>
  <c r="F53" i="45"/>
  <c r="F52" i="45"/>
  <c r="F51" i="45"/>
  <c r="B51" i="45"/>
  <c r="B52" i="45" s="1"/>
  <c r="B53" i="45" s="1"/>
  <c r="B54" i="45" s="1"/>
  <c r="B55" i="45" s="1"/>
  <c r="B56" i="45" s="1"/>
  <c r="B57" i="45" s="1"/>
  <c r="F50" i="45"/>
  <c r="O38" i="45"/>
  <c r="N38" i="45"/>
  <c r="M38" i="45"/>
  <c r="L38" i="45"/>
  <c r="K38" i="45"/>
  <c r="J38" i="45"/>
  <c r="I38" i="45"/>
  <c r="H38" i="45"/>
  <c r="G38" i="45"/>
  <c r="E38" i="45"/>
  <c r="D38" i="45"/>
  <c r="F37" i="45"/>
  <c r="F36" i="45"/>
  <c r="F35" i="45"/>
  <c r="F34" i="45"/>
  <c r="F33" i="45"/>
  <c r="F32" i="45"/>
  <c r="B32" i="45"/>
  <c r="B33" i="45" s="1"/>
  <c r="B34" i="45" s="1"/>
  <c r="B35" i="45" s="1"/>
  <c r="B36" i="45" s="1"/>
  <c r="B37" i="45" s="1"/>
  <c r="B38" i="45" s="1"/>
  <c r="F31" i="45"/>
  <c r="B13" i="45"/>
  <c r="B14" i="45" s="1"/>
  <c r="B15" i="45" s="1"/>
  <c r="B16" i="45" s="1"/>
  <c r="B17" i="45" s="1"/>
  <c r="B18" i="45" s="1"/>
  <c r="B19" i="45" s="1"/>
  <c r="W12" i="44"/>
  <c r="W13" i="44" s="1"/>
  <c r="W14" i="44" s="1"/>
  <c r="W15" i="44" s="1"/>
  <c r="W16" i="44" s="1"/>
  <c r="W17" i="44" s="1"/>
  <c r="W19" i="44" s="1"/>
  <c r="W20" i="44" s="1"/>
  <c r="W21" i="44" s="1"/>
  <c r="P12" i="44"/>
  <c r="P13" i="44" s="1"/>
  <c r="P14" i="44" s="1"/>
  <c r="P15" i="44" s="1"/>
  <c r="P16" i="44" s="1"/>
  <c r="P17" i="44" s="1"/>
  <c r="P19" i="44" s="1"/>
  <c r="P20" i="44" s="1"/>
  <c r="P21" i="44" s="1"/>
  <c r="I12" i="44"/>
  <c r="I13" i="44" s="1"/>
  <c r="I14" i="44" s="1"/>
  <c r="I15" i="44" s="1"/>
  <c r="I16" i="44" s="1"/>
  <c r="I17" i="44" s="1"/>
  <c r="I19" i="44" s="1"/>
  <c r="I20" i="44" s="1"/>
  <c r="I21" i="44" s="1"/>
  <c r="B12" i="44"/>
  <c r="B13" i="44" s="1"/>
  <c r="B14" i="44" s="1"/>
  <c r="B15" i="44" s="1"/>
  <c r="B16" i="44" s="1"/>
  <c r="B17" i="44" s="1"/>
  <c r="B19" i="44" s="1"/>
  <c r="B20" i="44" s="1"/>
  <c r="B21" i="44" s="1"/>
  <c r="O19" i="45"/>
  <c r="N19" i="45"/>
  <c r="M19" i="45"/>
  <c r="L19" i="45"/>
  <c r="K19" i="45"/>
  <c r="J19" i="45"/>
  <c r="I19" i="45"/>
  <c r="H19" i="45"/>
  <c r="G19" i="45"/>
  <c r="E19" i="45"/>
  <c r="D19" i="45"/>
  <c r="F18" i="45"/>
  <c r="F17" i="45"/>
  <c r="F16" i="45"/>
  <c r="F15" i="45"/>
  <c r="F14" i="45"/>
  <c r="F13" i="45"/>
  <c r="F12" i="45"/>
  <c r="AB22" i="44"/>
  <c r="G33" i="44" s="1"/>
  <c r="AA22" i="44"/>
  <c r="F33" i="44" s="1"/>
  <c r="Z22" i="44"/>
  <c r="E33" i="44" s="1"/>
  <c r="Y22" i="44"/>
  <c r="D33" i="44" s="1"/>
  <c r="U22" i="44"/>
  <c r="G32" i="44" s="1"/>
  <c r="T22" i="44"/>
  <c r="F32" i="44" s="1"/>
  <c r="S22" i="44"/>
  <c r="E32" i="44" s="1"/>
  <c r="R22" i="44"/>
  <c r="D32" i="44" s="1"/>
  <c r="N22" i="44"/>
  <c r="G31" i="44" s="1"/>
  <c r="M22" i="44"/>
  <c r="F31" i="44" s="1"/>
  <c r="L22" i="44"/>
  <c r="E31" i="44" s="1"/>
  <c r="K22" i="44"/>
  <c r="D31" i="44" s="1"/>
  <c r="G22" i="44"/>
  <c r="G30" i="44" s="1"/>
  <c r="F22" i="44"/>
  <c r="F30" i="44" s="1"/>
  <c r="E22" i="44"/>
  <c r="E30" i="44" s="1"/>
  <c r="D22" i="44"/>
  <c r="D30" i="44" s="1"/>
  <c r="F38" i="45" l="1"/>
  <c r="F76" i="45"/>
  <c r="F95" i="45"/>
  <c r="F57" i="45"/>
  <c r="F19" i="45"/>
  <c r="D37" i="44"/>
  <c r="E37" i="44"/>
  <c r="F37" i="44"/>
  <c r="G37" i="44"/>
  <c r="V8" i="42" l="1"/>
  <c r="P8" i="42"/>
  <c r="J8" i="42"/>
  <c r="D8" i="42"/>
  <c r="E46" i="4"/>
  <c r="F46" i="4"/>
  <c r="G46" i="4"/>
  <c r="E47" i="4"/>
  <c r="F47" i="4"/>
  <c r="G47" i="4"/>
  <c r="E48" i="4"/>
  <c r="F48" i="4"/>
  <c r="G48" i="4"/>
  <c r="E49" i="4"/>
  <c r="F49" i="4"/>
  <c r="G49" i="4"/>
  <c r="E50" i="4"/>
  <c r="F50" i="4"/>
  <c r="G50" i="4"/>
  <c r="E51" i="4"/>
  <c r="F51" i="4"/>
  <c r="G51" i="4"/>
  <c r="E52" i="4"/>
  <c r="F52" i="4"/>
  <c r="G52" i="4"/>
  <c r="E53" i="4"/>
  <c r="F53" i="4"/>
  <c r="G53" i="4"/>
  <c r="E54" i="4"/>
  <c r="F54" i="4"/>
  <c r="G54" i="4"/>
  <c r="E55" i="4"/>
  <c r="F55" i="4"/>
  <c r="G55" i="4"/>
  <c r="E56" i="4"/>
  <c r="F56" i="4"/>
  <c r="G56" i="4"/>
  <c r="E57" i="4"/>
  <c r="F57" i="4"/>
  <c r="G57" i="4"/>
  <c r="E58" i="4"/>
  <c r="F58" i="4"/>
  <c r="G58" i="4"/>
  <c r="J7" i="6"/>
  <c r="I7" i="6"/>
  <c r="H7" i="6"/>
  <c r="G7" i="6"/>
  <c r="K7" i="6" s="1"/>
  <c r="F7" i="6"/>
  <c r="E7" i="6"/>
  <c r="D7" i="6"/>
  <c r="C7" i="6"/>
  <c r="G67" i="4" l="1"/>
  <c r="F67" i="4"/>
  <c r="E67" i="4"/>
  <c r="B606" i="8"/>
  <c r="B607" i="8" s="1"/>
  <c r="B608" i="8" s="1"/>
  <c r="B609" i="8" s="1"/>
  <c r="B610" i="8" s="1"/>
  <c r="B611" i="8" s="1"/>
  <c r="B612" i="8" s="1"/>
  <c r="B613" i="8" s="1"/>
  <c r="B614" i="8" s="1"/>
  <c r="B615" i="8" s="1"/>
  <c r="B616" i="8" s="1"/>
  <c r="B617" i="8" s="1"/>
  <c r="B618" i="8" s="1"/>
  <c r="B619" i="8" s="1"/>
  <c r="B620" i="8" s="1"/>
  <c r="B621" i="8" s="1"/>
  <c r="B622" i="8" s="1"/>
  <c r="B623" i="8" s="1"/>
  <c r="B624" i="8" s="1"/>
  <c r="B625" i="8" s="1"/>
  <c r="B626" i="8" s="1"/>
  <c r="B627" i="8" s="1"/>
  <c r="B628" i="8" s="1"/>
  <c r="B629" i="8" s="1"/>
  <c r="B630" i="8" s="1"/>
  <c r="B631" i="8" s="1"/>
  <c r="B632" i="8" s="1"/>
  <c r="B633" i="8" s="1"/>
  <c r="B634" i="8" s="1"/>
  <c r="B635" i="8" s="1"/>
  <c r="B636" i="8" s="1"/>
  <c r="B637" i="8" s="1"/>
  <c r="B638" i="8" s="1"/>
  <c r="B639" i="8" s="1"/>
  <c r="B640" i="8" s="1"/>
  <c r="B641" i="8" s="1"/>
  <c r="B642" i="8" s="1"/>
  <c r="B643" i="8" s="1"/>
  <c r="B644" i="8" s="1"/>
  <c r="B645" i="8" s="1"/>
  <c r="B646" i="8" s="1"/>
  <c r="B647" i="8" s="1"/>
  <c r="B648" i="8" s="1"/>
  <c r="B649" i="8" s="1"/>
  <c r="B552" i="8"/>
  <c r="B553" i="8" s="1"/>
  <c r="B554" i="8" s="1"/>
  <c r="B555" i="8" s="1"/>
  <c r="B556" i="8" s="1"/>
  <c r="B557" i="8" s="1"/>
  <c r="B558" i="8" s="1"/>
  <c r="B559" i="8" s="1"/>
  <c r="B560" i="8" s="1"/>
  <c r="B561" i="8" s="1"/>
  <c r="B562" i="8" s="1"/>
  <c r="B563" i="8" s="1"/>
  <c r="B564" i="8" s="1"/>
  <c r="B565" i="8" s="1"/>
  <c r="B566" i="8" s="1"/>
  <c r="B567" i="8" s="1"/>
  <c r="B568" i="8" s="1"/>
  <c r="B569" i="8" s="1"/>
  <c r="B570" i="8" s="1"/>
  <c r="B571" i="8" s="1"/>
  <c r="B572" i="8" s="1"/>
  <c r="B573" i="8" s="1"/>
  <c r="B574" i="8" s="1"/>
  <c r="B575" i="8" s="1"/>
  <c r="B576" i="8" s="1"/>
  <c r="B577" i="8" s="1"/>
  <c r="B578" i="8" s="1"/>
  <c r="B579" i="8" s="1"/>
  <c r="B580" i="8" s="1"/>
  <c r="B581" i="8" s="1"/>
  <c r="B582" i="8" s="1"/>
  <c r="B583" i="8" s="1"/>
  <c r="B584" i="8" s="1"/>
  <c r="B585" i="8" s="1"/>
  <c r="B586" i="8" s="1"/>
  <c r="B587" i="8" s="1"/>
  <c r="B588" i="8" s="1"/>
  <c r="B589" i="8" s="1"/>
  <c r="B590" i="8" s="1"/>
  <c r="B591" i="8" s="1"/>
  <c r="B592" i="8" s="1"/>
  <c r="B593" i="8" s="1"/>
  <c r="B594" i="8" s="1"/>
  <c r="B595" i="8" s="1"/>
  <c r="B498" i="8"/>
  <c r="B499" i="8" s="1"/>
  <c r="B500" i="8" s="1"/>
  <c r="B501" i="8" s="1"/>
  <c r="B502" i="8" s="1"/>
  <c r="B503" i="8" s="1"/>
  <c r="B504" i="8" s="1"/>
  <c r="B505" i="8" s="1"/>
  <c r="B506" i="8" s="1"/>
  <c r="B507" i="8" s="1"/>
  <c r="B508" i="8" s="1"/>
  <c r="B509" i="8" s="1"/>
  <c r="B510" i="8" s="1"/>
  <c r="B511" i="8" s="1"/>
  <c r="B512" i="8" s="1"/>
  <c r="B513" i="8" s="1"/>
  <c r="B514" i="8" s="1"/>
  <c r="B515" i="8" s="1"/>
  <c r="B516" i="8" s="1"/>
  <c r="B517" i="8" s="1"/>
  <c r="B518" i="8" s="1"/>
  <c r="B519" i="8" s="1"/>
  <c r="B520" i="8" s="1"/>
  <c r="B521" i="8" s="1"/>
  <c r="B522" i="8" s="1"/>
  <c r="B523" i="8" s="1"/>
  <c r="B524" i="8" s="1"/>
  <c r="B525" i="8" s="1"/>
  <c r="B526" i="8" s="1"/>
  <c r="B527" i="8" s="1"/>
  <c r="B528" i="8" s="1"/>
  <c r="B529" i="8" s="1"/>
  <c r="B530" i="8" s="1"/>
  <c r="B531" i="8" s="1"/>
  <c r="B532" i="8" s="1"/>
  <c r="B533" i="8" s="1"/>
  <c r="B534" i="8" s="1"/>
  <c r="B535" i="8" s="1"/>
  <c r="B536" i="8" s="1"/>
  <c r="B537" i="8" s="1"/>
  <c r="B538" i="8" s="1"/>
  <c r="B539" i="8" s="1"/>
  <c r="B540" i="8" s="1"/>
  <c r="B541" i="8" s="1"/>
  <c r="B444" i="8"/>
  <c r="B445" i="8" s="1"/>
  <c r="B446" i="8" s="1"/>
  <c r="B447" i="8" s="1"/>
  <c r="B448" i="8" s="1"/>
  <c r="B449" i="8" s="1"/>
  <c r="B450" i="8" s="1"/>
  <c r="B451" i="8" s="1"/>
  <c r="B452" i="8" s="1"/>
  <c r="B453" i="8" s="1"/>
  <c r="B454" i="8" s="1"/>
  <c r="B455" i="8" s="1"/>
  <c r="B456" i="8" s="1"/>
  <c r="B457" i="8" s="1"/>
  <c r="B458" i="8" s="1"/>
  <c r="B459" i="8" s="1"/>
  <c r="B460" i="8" s="1"/>
  <c r="B461" i="8" s="1"/>
  <c r="B462" i="8" s="1"/>
  <c r="B463" i="8" s="1"/>
  <c r="B464" i="8" s="1"/>
  <c r="B465" i="8" s="1"/>
  <c r="B466" i="8" s="1"/>
  <c r="B467" i="8" s="1"/>
  <c r="B468" i="8" s="1"/>
  <c r="B469" i="8" s="1"/>
  <c r="B470" i="8" s="1"/>
  <c r="B471" i="8" s="1"/>
  <c r="B472" i="8" s="1"/>
  <c r="B473" i="8" s="1"/>
  <c r="B474" i="8" s="1"/>
  <c r="B475" i="8" s="1"/>
  <c r="B476" i="8" s="1"/>
  <c r="B477" i="8" s="1"/>
  <c r="B478" i="8" s="1"/>
  <c r="B479" i="8" s="1"/>
  <c r="B480" i="8" s="1"/>
  <c r="B481" i="8" s="1"/>
  <c r="B482" i="8" s="1"/>
  <c r="B483" i="8" s="1"/>
  <c r="B484" i="8" s="1"/>
  <c r="B485" i="8" s="1"/>
  <c r="B486" i="8" s="1"/>
  <c r="B487" i="8" s="1"/>
  <c r="B390" i="8"/>
  <c r="B391" i="8" s="1"/>
  <c r="B392" i="8" s="1"/>
  <c r="B393" i="8" s="1"/>
  <c r="B394" i="8" s="1"/>
  <c r="B395" i="8" s="1"/>
  <c r="B396" i="8" s="1"/>
  <c r="B397" i="8" s="1"/>
  <c r="B398" i="8" s="1"/>
  <c r="B399" i="8" s="1"/>
  <c r="B400" i="8" s="1"/>
  <c r="B401" i="8" s="1"/>
  <c r="B402" i="8" s="1"/>
  <c r="B403" i="8" s="1"/>
  <c r="B404" i="8" s="1"/>
  <c r="B405" i="8" s="1"/>
  <c r="B406" i="8" s="1"/>
  <c r="B407" i="8" s="1"/>
  <c r="B408" i="8" s="1"/>
  <c r="B409" i="8" s="1"/>
  <c r="B410" i="8" s="1"/>
  <c r="B411" i="8" s="1"/>
  <c r="B412" i="8" s="1"/>
  <c r="B413" i="8" s="1"/>
  <c r="B414" i="8" s="1"/>
  <c r="B415" i="8" s="1"/>
  <c r="B416" i="8" s="1"/>
  <c r="B417" i="8" s="1"/>
  <c r="B418" i="8" s="1"/>
  <c r="B419" i="8" s="1"/>
  <c r="B420" i="8" s="1"/>
  <c r="B421" i="8" s="1"/>
  <c r="B422" i="8" s="1"/>
  <c r="B423" i="8" s="1"/>
  <c r="B424" i="8" s="1"/>
  <c r="B425" i="8" s="1"/>
  <c r="B426" i="8" s="1"/>
  <c r="B427" i="8" s="1"/>
  <c r="B428" i="8" s="1"/>
  <c r="B429" i="8" s="1"/>
  <c r="B430" i="8" s="1"/>
  <c r="B431" i="8" s="1"/>
  <c r="B432" i="8" s="1"/>
  <c r="B433" i="8" s="1"/>
  <c r="B336" i="8"/>
  <c r="B337" i="8" s="1"/>
  <c r="B338" i="8" s="1"/>
  <c r="B339" i="8" s="1"/>
  <c r="B340" i="8" s="1"/>
  <c r="B341" i="8" s="1"/>
  <c r="B342" i="8" s="1"/>
  <c r="B343" i="8" s="1"/>
  <c r="B344" i="8" s="1"/>
  <c r="B345" i="8" s="1"/>
  <c r="B346" i="8" s="1"/>
  <c r="B347" i="8" s="1"/>
  <c r="B348" i="8" s="1"/>
  <c r="B349" i="8" s="1"/>
  <c r="B350" i="8" s="1"/>
  <c r="B351" i="8" s="1"/>
  <c r="B352" i="8" s="1"/>
  <c r="B353" i="8" s="1"/>
  <c r="B354" i="8" s="1"/>
  <c r="B355" i="8" s="1"/>
  <c r="B356" i="8" s="1"/>
  <c r="B357" i="8" s="1"/>
  <c r="B358" i="8" s="1"/>
  <c r="B359" i="8" s="1"/>
  <c r="B360" i="8" s="1"/>
  <c r="B361" i="8" s="1"/>
  <c r="B362" i="8" s="1"/>
  <c r="B363" i="8" s="1"/>
  <c r="B364" i="8" s="1"/>
  <c r="B365" i="8" s="1"/>
  <c r="B366" i="8" s="1"/>
  <c r="B367" i="8" s="1"/>
  <c r="B368" i="8" s="1"/>
  <c r="B369" i="8" s="1"/>
  <c r="B370" i="8" s="1"/>
  <c r="B371" i="8" s="1"/>
  <c r="B372" i="8" s="1"/>
  <c r="B373" i="8" s="1"/>
  <c r="B374" i="8" s="1"/>
  <c r="B375" i="8" s="1"/>
  <c r="B376" i="8" s="1"/>
  <c r="B377" i="8" s="1"/>
  <c r="B378" i="8" s="1"/>
  <c r="B379" i="8" s="1"/>
  <c r="B282" i="8"/>
  <c r="B283" i="8" s="1"/>
  <c r="B284" i="8" s="1"/>
  <c r="B285" i="8" s="1"/>
  <c r="B286" i="8" s="1"/>
  <c r="B287" i="8" s="1"/>
  <c r="B288" i="8" s="1"/>
  <c r="B289" i="8" s="1"/>
  <c r="B290" i="8" s="1"/>
  <c r="B291" i="8" s="1"/>
  <c r="B292" i="8" s="1"/>
  <c r="B293" i="8" s="1"/>
  <c r="B294" i="8" s="1"/>
  <c r="B295" i="8" s="1"/>
  <c r="B296" i="8" s="1"/>
  <c r="B297" i="8" s="1"/>
  <c r="B298" i="8" s="1"/>
  <c r="B299" i="8" s="1"/>
  <c r="B300" i="8" s="1"/>
  <c r="B301" i="8" s="1"/>
  <c r="B302" i="8" s="1"/>
  <c r="B303" i="8" s="1"/>
  <c r="B304" i="8" s="1"/>
  <c r="B305" i="8" s="1"/>
  <c r="B306" i="8" s="1"/>
  <c r="B307" i="8" s="1"/>
  <c r="B308" i="8" s="1"/>
  <c r="B309" i="8" s="1"/>
  <c r="B310" i="8" s="1"/>
  <c r="B311" i="8" s="1"/>
  <c r="B312" i="8" s="1"/>
  <c r="B313" i="8" s="1"/>
  <c r="B314" i="8" s="1"/>
  <c r="B315" i="8" s="1"/>
  <c r="B316" i="8" s="1"/>
  <c r="B317" i="8" s="1"/>
  <c r="B318" i="8" s="1"/>
  <c r="B319" i="8" s="1"/>
  <c r="B320" i="8" s="1"/>
  <c r="B321" i="8" s="1"/>
  <c r="B322" i="8" s="1"/>
  <c r="B323" i="8" s="1"/>
  <c r="B324" i="8" s="1"/>
  <c r="B325" i="8" s="1"/>
  <c r="B228" i="8"/>
  <c r="B229" i="8" s="1"/>
  <c r="B230" i="8" s="1"/>
  <c r="B231" i="8" s="1"/>
  <c r="B232" i="8" s="1"/>
  <c r="B233" i="8" s="1"/>
  <c r="B234" i="8" s="1"/>
  <c r="B235" i="8" s="1"/>
  <c r="B236" i="8" s="1"/>
  <c r="B237" i="8" s="1"/>
  <c r="B238" i="8" s="1"/>
  <c r="B239" i="8" s="1"/>
  <c r="B240" i="8" s="1"/>
  <c r="B241" i="8" s="1"/>
  <c r="B242" i="8" s="1"/>
  <c r="B243" i="8" s="1"/>
  <c r="B244" i="8" s="1"/>
  <c r="B245" i="8" s="1"/>
  <c r="B246" i="8" s="1"/>
  <c r="B247" i="8" s="1"/>
  <c r="B248" i="8" s="1"/>
  <c r="B249" i="8" s="1"/>
  <c r="B250" i="8" s="1"/>
  <c r="B251" i="8" s="1"/>
  <c r="B252" i="8" s="1"/>
  <c r="B253" i="8" s="1"/>
  <c r="B254" i="8" s="1"/>
  <c r="B255" i="8" s="1"/>
  <c r="B256" i="8" s="1"/>
  <c r="B257" i="8" s="1"/>
  <c r="B258" i="8" s="1"/>
  <c r="B259" i="8" s="1"/>
  <c r="B260" i="8" s="1"/>
  <c r="B261" i="8" s="1"/>
  <c r="B262" i="8" s="1"/>
  <c r="B263" i="8" s="1"/>
  <c r="B264" i="8" s="1"/>
  <c r="B265" i="8" s="1"/>
  <c r="B266" i="8" s="1"/>
  <c r="B267" i="8" s="1"/>
  <c r="B268" i="8" s="1"/>
  <c r="B269" i="8" s="1"/>
  <c r="B270" i="8" s="1"/>
  <c r="B271" i="8" s="1"/>
  <c r="B174" i="8"/>
  <c r="B175" i="8" s="1"/>
  <c r="B176" i="8" s="1"/>
  <c r="B177" i="8" s="1"/>
  <c r="B178" i="8" s="1"/>
  <c r="B179" i="8" s="1"/>
  <c r="B180" i="8" s="1"/>
  <c r="B181" i="8" s="1"/>
  <c r="B182" i="8" s="1"/>
  <c r="B183" i="8" s="1"/>
  <c r="B184" i="8" s="1"/>
  <c r="B185" i="8" s="1"/>
  <c r="B186" i="8" s="1"/>
  <c r="B187" i="8" s="1"/>
  <c r="B188" i="8" s="1"/>
  <c r="B189" i="8" s="1"/>
  <c r="B190" i="8" s="1"/>
  <c r="B191" i="8" s="1"/>
  <c r="B192" i="8" s="1"/>
  <c r="B193" i="8" s="1"/>
  <c r="B194" i="8" s="1"/>
  <c r="B195" i="8" s="1"/>
  <c r="B196" i="8" s="1"/>
  <c r="B197" i="8" s="1"/>
  <c r="B198" i="8" s="1"/>
  <c r="B199" i="8" s="1"/>
  <c r="B200" i="8" s="1"/>
  <c r="B201" i="8" s="1"/>
  <c r="B202" i="8" s="1"/>
  <c r="B203" i="8" s="1"/>
  <c r="B204" i="8" s="1"/>
  <c r="B205" i="8" s="1"/>
  <c r="B206" i="8" s="1"/>
  <c r="B207" i="8" s="1"/>
  <c r="B208" i="8" s="1"/>
  <c r="B209" i="8" s="1"/>
  <c r="B210" i="8" s="1"/>
  <c r="B211" i="8" s="1"/>
  <c r="B212" i="8" s="1"/>
  <c r="B213" i="8" s="1"/>
  <c r="B214" i="8" s="1"/>
  <c r="B215" i="8" s="1"/>
  <c r="B216" i="8" s="1"/>
  <c r="B217" i="8" s="1"/>
  <c r="B120" i="8"/>
  <c r="B121" i="8" s="1"/>
  <c r="B122" i="8" s="1"/>
  <c r="B123" i="8" s="1"/>
  <c r="B124" i="8" s="1"/>
  <c r="B125" i="8" s="1"/>
  <c r="B126" i="8" s="1"/>
  <c r="B127" i="8" s="1"/>
  <c r="B128" i="8" s="1"/>
  <c r="B129" i="8" s="1"/>
  <c r="B130" i="8" s="1"/>
  <c r="B131" i="8" s="1"/>
  <c r="B132" i="8" s="1"/>
  <c r="B133" i="8" s="1"/>
  <c r="B134" i="8" s="1"/>
  <c r="B135" i="8" s="1"/>
  <c r="B136" i="8" s="1"/>
  <c r="B137" i="8" s="1"/>
  <c r="B138" i="8" s="1"/>
  <c r="B139" i="8" s="1"/>
  <c r="B140" i="8" s="1"/>
  <c r="B141" i="8" s="1"/>
  <c r="B142" i="8" s="1"/>
  <c r="B143" i="8" s="1"/>
  <c r="B144" i="8" s="1"/>
  <c r="B145" i="8" s="1"/>
  <c r="B146" i="8" s="1"/>
  <c r="B147" i="8" s="1"/>
  <c r="B148" i="8" s="1"/>
  <c r="B149" i="8" s="1"/>
  <c r="B150" i="8" s="1"/>
  <c r="B151" i="8" s="1"/>
  <c r="B152" i="8" s="1"/>
  <c r="B153" i="8" s="1"/>
  <c r="B154" i="8" s="1"/>
  <c r="B155" i="8" s="1"/>
  <c r="B156" i="8" s="1"/>
  <c r="B157" i="8" s="1"/>
  <c r="B158" i="8" s="1"/>
  <c r="B159" i="8" s="1"/>
  <c r="B160" i="8" s="1"/>
  <c r="B161" i="8" s="1"/>
  <c r="B162" i="8" s="1"/>
  <c r="B163" i="8" s="1"/>
  <c r="B66" i="8"/>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AM648" i="8"/>
  <c r="AL648" i="8"/>
  <c r="AK648" i="8"/>
  <c r="AJ648" i="8"/>
  <c r="AI648" i="8"/>
  <c r="AH648" i="8"/>
  <c r="AG648" i="8"/>
  <c r="AF648" i="8"/>
  <c r="AE648" i="8"/>
  <c r="AD648" i="8"/>
  <c r="AC648" i="8"/>
  <c r="AB648" i="8"/>
  <c r="AA648" i="8"/>
  <c r="Z648" i="8"/>
  <c r="Y648" i="8"/>
  <c r="X648" i="8"/>
  <c r="W648" i="8"/>
  <c r="V648" i="8"/>
  <c r="U648" i="8"/>
  <c r="T648" i="8"/>
  <c r="S648" i="8"/>
  <c r="R648" i="8"/>
  <c r="Q648" i="8"/>
  <c r="P648" i="8"/>
  <c r="O648" i="8"/>
  <c r="N648" i="8"/>
  <c r="M648" i="8"/>
  <c r="L648" i="8"/>
  <c r="K648" i="8"/>
  <c r="J648" i="8"/>
  <c r="I648" i="8"/>
  <c r="H648" i="8"/>
  <c r="G648" i="8"/>
  <c r="F648" i="8"/>
  <c r="E648" i="8"/>
  <c r="D648" i="8"/>
  <c r="AM641" i="8"/>
  <c r="AM645" i="8" s="1"/>
  <c r="AL641" i="8"/>
  <c r="AL645" i="8" s="1"/>
  <c r="AL649" i="8" s="1"/>
  <c r="AK641" i="8"/>
  <c r="AK645" i="8" s="1"/>
  <c r="AJ641" i="8"/>
  <c r="AJ645" i="8" s="1"/>
  <c r="AJ649" i="8" s="1"/>
  <c r="AI641" i="8"/>
  <c r="AI645" i="8" s="1"/>
  <c r="AH641" i="8"/>
  <c r="AH645" i="8" s="1"/>
  <c r="AG641" i="8"/>
  <c r="AG645" i="8" s="1"/>
  <c r="AF641" i="8"/>
  <c r="AF645" i="8" s="1"/>
  <c r="AE641" i="8"/>
  <c r="AE645" i="8" s="1"/>
  <c r="AD641" i="8"/>
  <c r="AD645" i="8" s="1"/>
  <c r="AD649" i="8" s="1"/>
  <c r="AC641" i="8"/>
  <c r="AC645" i="8" s="1"/>
  <c r="AB641" i="8"/>
  <c r="AB645" i="8" s="1"/>
  <c r="AB649" i="8" s="1"/>
  <c r="AA641" i="8"/>
  <c r="AA645" i="8" s="1"/>
  <c r="Z641" i="8"/>
  <c r="Z645" i="8" s="1"/>
  <c r="Y641" i="8"/>
  <c r="Y645" i="8" s="1"/>
  <c r="X641" i="8"/>
  <c r="X645" i="8" s="1"/>
  <c r="W641" i="8"/>
  <c r="W645" i="8" s="1"/>
  <c r="V641" i="8"/>
  <c r="V645" i="8" s="1"/>
  <c r="V649" i="8" s="1"/>
  <c r="U641" i="8"/>
  <c r="U645" i="8" s="1"/>
  <c r="T641" i="8"/>
  <c r="T645" i="8" s="1"/>
  <c r="T649" i="8" s="1"/>
  <c r="S641" i="8"/>
  <c r="S645" i="8" s="1"/>
  <c r="R641" i="8"/>
  <c r="R645" i="8" s="1"/>
  <c r="Q641" i="8"/>
  <c r="Q645" i="8" s="1"/>
  <c r="P641" i="8"/>
  <c r="P645" i="8" s="1"/>
  <c r="O641" i="8"/>
  <c r="O645" i="8" s="1"/>
  <c r="N641" i="8"/>
  <c r="N645" i="8" s="1"/>
  <c r="N649" i="8" s="1"/>
  <c r="M641" i="8"/>
  <c r="M645" i="8" s="1"/>
  <c r="L641" i="8"/>
  <c r="L645" i="8" s="1"/>
  <c r="L649" i="8" s="1"/>
  <c r="K641" i="8"/>
  <c r="K645" i="8" s="1"/>
  <c r="J641" i="8"/>
  <c r="J645" i="8" s="1"/>
  <c r="I641" i="8"/>
  <c r="I645" i="8" s="1"/>
  <c r="H641" i="8"/>
  <c r="H645" i="8" s="1"/>
  <c r="G641" i="8"/>
  <c r="G645" i="8" s="1"/>
  <c r="F641" i="8"/>
  <c r="F645" i="8" s="1"/>
  <c r="F649" i="8" s="1"/>
  <c r="E641" i="8"/>
  <c r="E645" i="8" s="1"/>
  <c r="E649" i="8" s="1"/>
  <c r="D641" i="8"/>
  <c r="D645" i="8" s="1"/>
  <c r="D649" i="8" s="1"/>
  <c r="AM594" i="8"/>
  <c r="AL594" i="8"/>
  <c r="AK594" i="8"/>
  <c r="AJ594" i="8"/>
  <c r="AI594" i="8"/>
  <c r="AH594" i="8"/>
  <c r="AG594" i="8"/>
  <c r="AF594" i="8"/>
  <c r="AE594" i="8"/>
  <c r="AD594" i="8"/>
  <c r="AC594" i="8"/>
  <c r="AB594" i="8"/>
  <c r="AA594" i="8"/>
  <c r="Z594" i="8"/>
  <c r="Y594" i="8"/>
  <c r="X594" i="8"/>
  <c r="W594" i="8"/>
  <c r="V594" i="8"/>
  <c r="U594" i="8"/>
  <c r="T594" i="8"/>
  <c r="S594" i="8"/>
  <c r="R594" i="8"/>
  <c r="Q594" i="8"/>
  <c r="P594" i="8"/>
  <c r="O594" i="8"/>
  <c r="N594" i="8"/>
  <c r="M594" i="8"/>
  <c r="L594" i="8"/>
  <c r="K594" i="8"/>
  <c r="J594" i="8"/>
  <c r="I594" i="8"/>
  <c r="H594" i="8"/>
  <c r="G594" i="8"/>
  <c r="F594" i="8"/>
  <c r="E594" i="8"/>
  <c r="D594" i="8"/>
  <c r="AM587" i="8"/>
  <c r="AM591" i="8" s="1"/>
  <c r="AL587" i="8"/>
  <c r="AL591" i="8" s="1"/>
  <c r="AL595" i="8" s="1"/>
  <c r="AK587" i="8"/>
  <c r="AK591" i="8" s="1"/>
  <c r="AJ587" i="8"/>
  <c r="AJ591" i="8" s="1"/>
  <c r="AJ595" i="8" s="1"/>
  <c r="AI587" i="8"/>
  <c r="AI591" i="8" s="1"/>
  <c r="AH587" i="8"/>
  <c r="AH591" i="8" s="1"/>
  <c r="AG587" i="8"/>
  <c r="AG591" i="8" s="1"/>
  <c r="AF587" i="8"/>
  <c r="AF591" i="8" s="1"/>
  <c r="AE587" i="8"/>
  <c r="AE591" i="8" s="1"/>
  <c r="AD587" i="8"/>
  <c r="AD591" i="8" s="1"/>
  <c r="AD595" i="8" s="1"/>
  <c r="AC587" i="8"/>
  <c r="AC591" i="8" s="1"/>
  <c r="AC595" i="8" s="1"/>
  <c r="AB587" i="8"/>
  <c r="AB591" i="8" s="1"/>
  <c r="AB595" i="8" s="1"/>
  <c r="AA587" i="8"/>
  <c r="AA591" i="8" s="1"/>
  <c r="Z587" i="8"/>
  <c r="Z591" i="8" s="1"/>
  <c r="Y587" i="8"/>
  <c r="Y591" i="8" s="1"/>
  <c r="X587" i="8"/>
  <c r="X591" i="8" s="1"/>
  <c r="W587" i="8"/>
  <c r="W591" i="8" s="1"/>
  <c r="V587" i="8"/>
  <c r="V591" i="8" s="1"/>
  <c r="V595" i="8" s="1"/>
  <c r="U587" i="8"/>
  <c r="U591" i="8" s="1"/>
  <c r="U595" i="8" s="1"/>
  <c r="T587" i="8"/>
  <c r="T591" i="8" s="1"/>
  <c r="T595" i="8" s="1"/>
  <c r="S587" i="8"/>
  <c r="S591" i="8" s="1"/>
  <c r="R587" i="8"/>
  <c r="R591" i="8" s="1"/>
  <c r="R595" i="8" s="1"/>
  <c r="Q587" i="8"/>
  <c r="Q591" i="8" s="1"/>
  <c r="P587" i="8"/>
  <c r="P591" i="8" s="1"/>
  <c r="O587" i="8"/>
  <c r="O591" i="8" s="1"/>
  <c r="N587" i="8"/>
  <c r="N591" i="8" s="1"/>
  <c r="N595" i="8" s="1"/>
  <c r="M587" i="8"/>
  <c r="M591" i="8" s="1"/>
  <c r="M595" i="8" s="1"/>
  <c r="L587" i="8"/>
  <c r="L591" i="8" s="1"/>
  <c r="L595" i="8" s="1"/>
  <c r="K587" i="8"/>
  <c r="K591" i="8" s="1"/>
  <c r="J587" i="8"/>
  <c r="J591" i="8" s="1"/>
  <c r="J595" i="8" s="1"/>
  <c r="I587" i="8"/>
  <c r="I591" i="8" s="1"/>
  <c r="H587" i="8"/>
  <c r="H591" i="8" s="1"/>
  <c r="G587" i="8"/>
  <c r="G591" i="8" s="1"/>
  <c r="F587" i="8"/>
  <c r="F591" i="8" s="1"/>
  <c r="F595" i="8" s="1"/>
  <c r="E587" i="8"/>
  <c r="E591" i="8" s="1"/>
  <c r="E595" i="8" s="1"/>
  <c r="D587" i="8"/>
  <c r="D591" i="8" s="1"/>
  <c r="D595" i="8" s="1"/>
  <c r="AM540" i="8"/>
  <c r="AL540" i="8"/>
  <c r="AK540" i="8"/>
  <c r="AJ540" i="8"/>
  <c r="AI540" i="8"/>
  <c r="AH540" i="8"/>
  <c r="AG540" i="8"/>
  <c r="AF540" i="8"/>
  <c r="AE540" i="8"/>
  <c r="AD540" i="8"/>
  <c r="AC540" i="8"/>
  <c r="AB540" i="8"/>
  <c r="AA540" i="8"/>
  <c r="Z540" i="8"/>
  <c r="Y540" i="8"/>
  <c r="X540" i="8"/>
  <c r="W540" i="8"/>
  <c r="V540" i="8"/>
  <c r="U540" i="8"/>
  <c r="T540" i="8"/>
  <c r="S540" i="8"/>
  <c r="R540" i="8"/>
  <c r="Q540" i="8"/>
  <c r="P540" i="8"/>
  <c r="O540" i="8"/>
  <c r="N540" i="8"/>
  <c r="M540" i="8"/>
  <c r="L540" i="8"/>
  <c r="K540" i="8"/>
  <c r="J540" i="8"/>
  <c r="I540" i="8"/>
  <c r="H540" i="8"/>
  <c r="G540" i="8"/>
  <c r="F540" i="8"/>
  <c r="E540" i="8"/>
  <c r="D540" i="8"/>
  <c r="AM533" i="8"/>
  <c r="AM537" i="8" s="1"/>
  <c r="AL533" i="8"/>
  <c r="AL537" i="8" s="1"/>
  <c r="AL541" i="8" s="1"/>
  <c r="AK533" i="8"/>
  <c r="AK537" i="8" s="1"/>
  <c r="AK541" i="8" s="1"/>
  <c r="AJ533" i="8"/>
  <c r="AJ537" i="8" s="1"/>
  <c r="AJ541" i="8" s="1"/>
  <c r="AI533" i="8"/>
  <c r="AI537" i="8" s="1"/>
  <c r="AH533" i="8"/>
  <c r="AH537" i="8" s="1"/>
  <c r="AG533" i="8"/>
  <c r="AG537" i="8" s="1"/>
  <c r="AF533" i="8"/>
  <c r="AF537" i="8" s="1"/>
  <c r="AE533" i="8"/>
  <c r="AE537" i="8" s="1"/>
  <c r="AD533" i="8"/>
  <c r="AD537" i="8" s="1"/>
  <c r="AD541" i="8" s="1"/>
  <c r="AC533" i="8"/>
  <c r="AC537" i="8" s="1"/>
  <c r="AC541" i="8" s="1"/>
  <c r="AB533" i="8"/>
  <c r="AB537" i="8" s="1"/>
  <c r="AB541" i="8" s="1"/>
  <c r="AA533" i="8"/>
  <c r="AA537" i="8" s="1"/>
  <c r="Z533" i="8"/>
  <c r="Z537" i="8" s="1"/>
  <c r="Y533" i="8"/>
  <c r="Y537" i="8" s="1"/>
  <c r="X533" i="8"/>
  <c r="X537" i="8" s="1"/>
  <c r="W533" i="8"/>
  <c r="W537" i="8" s="1"/>
  <c r="V533" i="8"/>
  <c r="V537" i="8" s="1"/>
  <c r="V541" i="8" s="1"/>
  <c r="U533" i="8"/>
  <c r="U537" i="8" s="1"/>
  <c r="U541" i="8" s="1"/>
  <c r="T533" i="8"/>
  <c r="T537" i="8" s="1"/>
  <c r="T541" i="8" s="1"/>
  <c r="S533" i="8"/>
  <c r="S537" i="8" s="1"/>
  <c r="R533" i="8"/>
  <c r="R537" i="8" s="1"/>
  <c r="Q533" i="8"/>
  <c r="Q537" i="8" s="1"/>
  <c r="P533" i="8"/>
  <c r="P537" i="8" s="1"/>
  <c r="O533" i="8"/>
  <c r="O537" i="8" s="1"/>
  <c r="N533" i="8"/>
  <c r="N537" i="8" s="1"/>
  <c r="N541" i="8" s="1"/>
  <c r="M533" i="8"/>
  <c r="M537" i="8" s="1"/>
  <c r="M541" i="8" s="1"/>
  <c r="L533" i="8"/>
  <c r="L537" i="8" s="1"/>
  <c r="L541" i="8" s="1"/>
  <c r="K533" i="8"/>
  <c r="K537" i="8" s="1"/>
  <c r="J533" i="8"/>
  <c r="J537" i="8" s="1"/>
  <c r="I533" i="8"/>
  <c r="I537" i="8" s="1"/>
  <c r="H533" i="8"/>
  <c r="H537" i="8" s="1"/>
  <c r="G533" i="8"/>
  <c r="G537" i="8" s="1"/>
  <c r="F533" i="8"/>
  <c r="F537" i="8" s="1"/>
  <c r="F541" i="8" s="1"/>
  <c r="E533" i="8"/>
  <c r="E537" i="8" s="1"/>
  <c r="E541" i="8" s="1"/>
  <c r="D533" i="8"/>
  <c r="D537" i="8" s="1"/>
  <c r="D541" i="8" s="1"/>
  <c r="AM486" i="8"/>
  <c r="AL486" i="8"/>
  <c r="AK486" i="8"/>
  <c r="AJ486" i="8"/>
  <c r="AI486" i="8"/>
  <c r="AH486" i="8"/>
  <c r="AG486" i="8"/>
  <c r="AF486" i="8"/>
  <c r="AE486" i="8"/>
  <c r="AD486" i="8"/>
  <c r="AC486" i="8"/>
  <c r="AB486" i="8"/>
  <c r="AA486" i="8"/>
  <c r="Z486" i="8"/>
  <c r="Y486" i="8"/>
  <c r="X486" i="8"/>
  <c r="W486" i="8"/>
  <c r="V486" i="8"/>
  <c r="U486" i="8"/>
  <c r="T486" i="8"/>
  <c r="S486" i="8"/>
  <c r="R486" i="8"/>
  <c r="Q486" i="8"/>
  <c r="P486" i="8"/>
  <c r="O486" i="8"/>
  <c r="N486" i="8"/>
  <c r="M486" i="8"/>
  <c r="L486" i="8"/>
  <c r="K486" i="8"/>
  <c r="J486" i="8"/>
  <c r="I486" i="8"/>
  <c r="H486" i="8"/>
  <c r="G486" i="8"/>
  <c r="F486" i="8"/>
  <c r="E486" i="8"/>
  <c r="D486" i="8"/>
  <c r="AM479" i="8"/>
  <c r="AM483" i="8" s="1"/>
  <c r="AL479" i="8"/>
  <c r="AL483" i="8" s="1"/>
  <c r="AL487" i="8" s="1"/>
  <c r="AK479" i="8"/>
  <c r="AK483" i="8" s="1"/>
  <c r="AK487" i="8" s="1"/>
  <c r="AJ479" i="8"/>
  <c r="AJ483" i="8" s="1"/>
  <c r="AJ487" i="8" s="1"/>
  <c r="AI479" i="8"/>
  <c r="AI483" i="8" s="1"/>
  <c r="AH479" i="8"/>
  <c r="AH483" i="8" s="1"/>
  <c r="AG479" i="8"/>
  <c r="AG483" i="8" s="1"/>
  <c r="AF479" i="8"/>
  <c r="AF483" i="8" s="1"/>
  <c r="AE479" i="8"/>
  <c r="AE483" i="8" s="1"/>
  <c r="AD479" i="8"/>
  <c r="AD483" i="8" s="1"/>
  <c r="AD487" i="8" s="1"/>
  <c r="AC479" i="8"/>
  <c r="AC483" i="8" s="1"/>
  <c r="AC487" i="8" s="1"/>
  <c r="AB479" i="8"/>
  <c r="AB483" i="8" s="1"/>
  <c r="AB487" i="8" s="1"/>
  <c r="AA479" i="8"/>
  <c r="AA483" i="8" s="1"/>
  <c r="Z479" i="8"/>
  <c r="Z483" i="8" s="1"/>
  <c r="Y479" i="8"/>
  <c r="Y483" i="8" s="1"/>
  <c r="X479" i="8"/>
  <c r="X483" i="8" s="1"/>
  <c r="W479" i="8"/>
  <c r="W483" i="8" s="1"/>
  <c r="W487" i="8" s="1"/>
  <c r="V479" i="8"/>
  <c r="V483" i="8" s="1"/>
  <c r="V487" i="8" s="1"/>
  <c r="U479" i="8"/>
  <c r="U483" i="8" s="1"/>
  <c r="U487" i="8" s="1"/>
  <c r="T479" i="8"/>
  <c r="T483" i="8" s="1"/>
  <c r="T487" i="8" s="1"/>
  <c r="S479" i="8"/>
  <c r="S483" i="8" s="1"/>
  <c r="R479" i="8"/>
  <c r="R483" i="8" s="1"/>
  <c r="Q479" i="8"/>
  <c r="Q483" i="8" s="1"/>
  <c r="P479" i="8"/>
  <c r="P483" i="8" s="1"/>
  <c r="O479" i="8"/>
  <c r="O483" i="8" s="1"/>
  <c r="O487" i="8" s="1"/>
  <c r="N479" i="8"/>
  <c r="N483" i="8" s="1"/>
  <c r="N487" i="8" s="1"/>
  <c r="M479" i="8"/>
  <c r="M483" i="8" s="1"/>
  <c r="M487" i="8" s="1"/>
  <c r="L479" i="8"/>
  <c r="L483" i="8" s="1"/>
  <c r="L487" i="8" s="1"/>
  <c r="K479" i="8"/>
  <c r="K483" i="8" s="1"/>
  <c r="J479" i="8"/>
  <c r="J483" i="8" s="1"/>
  <c r="I479" i="8"/>
  <c r="I483" i="8" s="1"/>
  <c r="H479" i="8"/>
  <c r="H483" i="8" s="1"/>
  <c r="G479" i="8"/>
  <c r="G483" i="8" s="1"/>
  <c r="G487" i="8" s="1"/>
  <c r="F479" i="8"/>
  <c r="F483" i="8" s="1"/>
  <c r="F487" i="8" s="1"/>
  <c r="E479" i="8"/>
  <c r="E483" i="8" s="1"/>
  <c r="E487" i="8" s="1"/>
  <c r="D479" i="8"/>
  <c r="D483" i="8" s="1"/>
  <c r="D487" i="8" s="1"/>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AM425" i="8"/>
  <c r="AM429" i="8" s="1"/>
  <c r="AM433" i="8" s="1"/>
  <c r="AL425" i="8"/>
  <c r="AL429" i="8" s="1"/>
  <c r="AK425" i="8"/>
  <c r="AK429" i="8" s="1"/>
  <c r="AK433" i="8" s="1"/>
  <c r="AJ425" i="8"/>
  <c r="AJ429" i="8" s="1"/>
  <c r="AI425" i="8"/>
  <c r="AI429" i="8" s="1"/>
  <c r="AH425" i="8"/>
  <c r="AH429" i="8" s="1"/>
  <c r="AG425" i="8"/>
  <c r="AG429" i="8" s="1"/>
  <c r="AF425" i="8"/>
  <c r="AF429" i="8" s="1"/>
  <c r="AE425" i="8"/>
  <c r="AE429" i="8" s="1"/>
  <c r="AE433" i="8" s="1"/>
  <c r="AD425" i="8"/>
  <c r="AD429" i="8" s="1"/>
  <c r="AC425" i="8"/>
  <c r="AC429" i="8" s="1"/>
  <c r="AC433" i="8" s="1"/>
  <c r="AB425" i="8"/>
  <c r="AB429" i="8" s="1"/>
  <c r="AA425" i="8"/>
  <c r="AA429" i="8" s="1"/>
  <c r="Z425" i="8"/>
  <c r="Z429" i="8" s="1"/>
  <c r="Y425" i="8"/>
  <c r="Y429" i="8" s="1"/>
  <c r="X425" i="8"/>
  <c r="X429" i="8" s="1"/>
  <c r="W425" i="8"/>
  <c r="W429" i="8" s="1"/>
  <c r="W433" i="8" s="1"/>
  <c r="V425" i="8"/>
  <c r="V429" i="8" s="1"/>
  <c r="V433" i="8" s="1"/>
  <c r="U425" i="8"/>
  <c r="U429" i="8" s="1"/>
  <c r="U433" i="8" s="1"/>
  <c r="T425" i="8"/>
  <c r="T429" i="8" s="1"/>
  <c r="S425" i="8"/>
  <c r="S429" i="8" s="1"/>
  <c r="R425" i="8"/>
  <c r="R429" i="8" s="1"/>
  <c r="Q425" i="8"/>
  <c r="Q429" i="8" s="1"/>
  <c r="P425" i="8"/>
  <c r="P429" i="8" s="1"/>
  <c r="O425" i="8"/>
  <c r="O429" i="8" s="1"/>
  <c r="O433" i="8" s="1"/>
  <c r="N425" i="8"/>
  <c r="N429" i="8" s="1"/>
  <c r="N433" i="8" s="1"/>
  <c r="M425" i="8"/>
  <c r="M429" i="8" s="1"/>
  <c r="M433" i="8" s="1"/>
  <c r="L425" i="8"/>
  <c r="L429" i="8" s="1"/>
  <c r="K425" i="8"/>
  <c r="K429" i="8" s="1"/>
  <c r="J425" i="8"/>
  <c r="J429" i="8" s="1"/>
  <c r="I425" i="8"/>
  <c r="I429" i="8" s="1"/>
  <c r="I433" i="8" s="1"/>
  <c r="H425" i="8"/>
  <c r="H429" i="8" s="1"/>
  <c r="G425" i="8"/>
  <c r="G429" i="8" s="1"/>
  <c r="G433" i="8" s="1"/>
  <c r="F425" i="8"/>
  <c r="F429" i="8" s="1"/>
  <c r="F433" i="8" s="1"/>
  <c r="E425" i="8"/>
  <c r="E429" i="8" s="1"/>
  <c r="E433" i="8" s="1"/>
  <c r="D425" i="8"/>
  <c r="D429" i="8" s="1"/>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AM371" i="8"/>
  <c r="AM375" i="8" s="1"/>
  <c r="AL371" i="8"/>
  <c r="AL375" i="8" s="1"/>
  <c r="AL379" i="8" s="1"/>
  <c r="AK371" i="8"/>
  <c r="AK375" i="8" s="1"/>
  <c r="AJ371" i="8"/>
  <c r="AJ375" i="8" s="1"/>
  <c r="AI371" i="8"/>
  <c r="AI375" i="8" s="1"/>
  <c r="AH371" i="8"/>
  <c r="AH375" i="8" s="1"/>
  <c r="AG371" i="8"/>
  <c r="AG375" i="8" s="1"/>
  <c r="AF371" i="8"/>
  <c r="AF375" i="8" s="1"/>
  <c r="AE371" i="8"/>
  <c r="AE375" i="8" s="1"/>
  <c r="AD371" i="8"/>
  <c r="AD375" i="8" s="1"/>
  <c r="AD379" i="8" s="1"/>
  <c r="AC371" i="8"/>
  <c r="AC375" i="8" s="1"/>
  <c r="AB371" i="8"/>
  <c r="AB375" i="8" s="1"/>
  <c r="AA371" i="8"/>
  <c r="AA375" i="8" s="1"/>
  <c r="Z371" i="8"/>
  <c r="Z375" i="8" s="1"/>
  <c r="Y371" i="8"/>
  <c r="Y375" i="8" s="1"/>
  <c r="X371" i="8"/>
  <c r="X375" i="8" s="1"/>
  <c r="W371" i="8"/>
  <c r="W375" i="8" s="1"/>
  <c r="V371" i="8"/>
  <c r="V375" i="8" s="1"/>
  <c r="V379" i="8" s="1"/>
  <c r="U371" i="8"/>
  <c r="U375" i="8" s="1"/>
  <c r="T371" i="8"/>
  <c r="T375" i="8" s="1"/>
  <c r="S371" i="8"/>
  <c r="S375" i="8" s="1"/>
  <c r="R371" i="8"/>
  <c r="R375" i="8" s="1"/>
  <c r="Q371" i="8"/>
  <c r="Q375" i="8" s="1"/>
  <c r="P371" i="8"/>
  <c r="P375" i="8" s="1"/>
  <c r="O371" i="8"/>
  <c r="O375" i="8" s="1"/>
  <c r="N371" i="8"/>
  <c r="N375" i="8" s="1"/>
  <c r="N379" i="8" s="1"/>
  <c r="M371" i="8"/>
  <c r="M375" i="8" s="1"/>
  <c r="L371" i="8"/>
  <c r="L375" i="8" s="1"/>
  <c r="K371" i="8"/>
  <c r="K375" i="8" s="1"/>
  <c r="J371" i="8"/>
  <c r="J375" i="8" s="1"/>
  <c r="I371" i="8"/>
  <c r="I375" i="8" s="1"/>
  <c r="H371" i="8"/>
  <c r="H375" i="8" s="1"/>
  <c r="G371" i="8"/>
  <c r="G375" i="8" s="1"/>
  <c r="F371" i="8"/>
  <c r="F375" i="8" s="1"/>
  <c r="F379" i="8" s="1"/>
  <c r="E371" i="8"/>
  <c r="E375" i="8" s="1"/>
  <c r="D371" i="8"/>
  <c r="D375" i="8" s="1"/>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AM317" i="8"/>
  <c r="AM321" i="8" s="1"/>
  <c r="AM325" i="8" s="1"/>
  <c r="AL317" i="8"/>
  <c r="AL321" i="8" s="1"/>
  <c r="AK317" i="8"/>
  <c r="AK321" i="8" s="1"/>
  <c r="AJ317" i="8"/>
  <c r="AJ321" i="8" s="1"/>
  <c r="AI317" i="8"/>
  <c r="AI321" i="8" s="1"/>
  <c r="AH317" i="8"/>
  <c r="AH321" i="8" s="1"/>
  <c r="AG317" i="8"/>
  <c r="AG321" i="8" s="1"/>
  <c r="AF317" i="8"/>
  <c r="AF321" i="8" s="1"/>
  <c r="AE317" i="8"/>
  <c r="AE321" i="8" s="1"/>
  <c r="AE325" i="8" s="1"/>
  <c r="AD317" i="8"/>
  <c r="AD321" i="8" s="1"/>
  <c r="AC317" i="8"/>
  <c r="AC321" i="8" s="1"/>
  <c r="AB317" i="8"/>
  <c r="AB321" i="8" s="1"/>
  <c r="AA317" i="8"/>
  <c r="AA321" i="8" s="1"/>
  <c r="Z317" i="8"/>
  <c r="Z321" i="8" s="1"/>
  <c r="Y317" i="8"/>
  <c r="Y321" i="8" s="1"/>
  <c r="X317" i="8"/>
  <c r="X321" i="8" s="1"/>
  <c r="W317" i="8"/>
  <c r="W321" i="8" s="1"/>
  <c r="W325" i="8" s="1"/>
  <c r="V317" i="8"/>
  <c r="V321" i="8" s="1"/>
  <c r="U317" i="8"/>
  <c r="U321" i="8" s="1"/>
  <c r="T317" i="8"/>
  <c r="T321" i="8" s="1"/>
  <c r="S317" i="8"/>
  <c r="S321" i="8" s="1"/>
  <c r="R317" i="8"/>
  <c r="R321" i="8" s="1"/>
  <c r="Q317" i="8"/>
  <c r="Q321" i="8" s="1"/>
  <c r="P317" i="8"/>
  <c r="P321" i="8" s="1"/>
  <c r="O317" i="8"/>
  <c r="O321" i="8" s="1"/>
  <c r="O325" i="8" s="1"/>
  <c r="N317" i="8"/>
  <c r="N321" i="8" s="1"/>
  <c r="M317" i="8"/>
  <c r="M321" i="8" s="1"/>
  <c r="L317" i="8"/>
  <c r="L321" i="8" s="1"/>
  <c r="K317" i="8"/>
  <c r="K321" i="8" s="1"/>
  <c r="J317" i="8"/>
  <c r="J321" i="8" s="1"/>
  <c r="I317" i="8"/>
  <c r="I321" i="8" s="1"/>
  <c r="H317" i="8"/>
  <c r="H321" i="8" s="1"/>
  <c r="G317" i="8"/>
  <c r="G321" i="8" s="1"/>
  <c r="G325" i="8" s="1"/>
  <c r="F317" i="8"/>
  <c r="F321" i="8" s="1"/>
  <c r="E317" i="8"/>
  <c r="E321" i="8" s="1"/>
  <c r="D317" i="8"/>
  <c r="D321" i="8" s="1"/>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AM263" i="8"/>
  <c r="AM267" i="8" s="1"/>
  <c r="AL263" i="8"/>
  <c r="AL267" i="8" s="1"/>
  <c r="AK263" i="8"/>
  <c r="AK267" i="8" s="1"/>
  <c r="AK271" i="8" s="1"/>
  <c r="AJ263" i="8"/>
  <c r="AJ267" i="8" s="1"/>
  <c r="AI263" i="8"/>
  <c r="AI267" i="8" s="1"/>
  <c r="AH263" i="8"/>
  <c r="AH267" i="8" s="1"/>
  <c r="AG263" i="8"/>
  <c r="AG267" i="8" s="1"/>
  <c r="AF263" i="8"/>
  <c r="AF267" i="8" s="1"/>
  <c r="AE263" i="8"/>
  <c r="AE267" i="8" s="1"/>
  <c r="AD263" i="8"/>
  <c r="AD267" i="8" s="1"/>
  <c r="AC263" i="8"/>
  <c r="AC267" i="8" s="1"/>
  <c r="AC271" i="8" s="1"/>
  <c r="AB263" i="8"/>
  <c r="AB267" i="8" s="1"/>
  <c r="AA263" i="8"/>
  <c r="AA267" i="8" s="1"/>
  <c r="Z263" i="8"/>
  <c r="Z267" i="8" s="1"/>
  <c r="Y263" i="8"/>
  <c r="Y267" i="8" s="1"/>
  <c r="X263" i="8"/>
  <c r="X267" i="8" s="1"/>
  <c r="W263" i="8"/>
  <c r="W267" i="8" s="1"/>
  <c r="V263" i="8"/>
  <c r="V267" i="8" s="1"/>
  <c r="U263" i="8"/>
  <c r="U267" i="8" s="1"/>
  <c r="U271" i="8" s="1"/>
  <c r="T263" i="8"/>
  <c r="T267" i="8" s="1"/>
  <c r="S263" i="8"/>
  <c r="S267" i="8" s="1"/>
  <c r="R263" i="8"/>
  <c r="R267" i="8" s="1"/>
  <c r="Q263" i="8"/>
  <c r="Q267" i="8" s="1"/>
  <c r="P263" i="8"/>
  <c r="P267" i="8" s="1"/>
  <c r="O263" i="8"/>
  <c r="O267" i="8" s="1"/>
  <c r="N263" i="8"/>
  <c r="N267" i="8" s="1"/>
  <c r="M263" i="8"/>
  <c r="M267" i="8" s="1"/>
  <c r="M271" i="8" s="1"/>
  <c r="L263" i="8"/>
  <c r="L267" i="8" s="1"/>
  <c r="K263" i="8"/>
  <c r="K267" i="8" s="1"/>
  <c r="J263" i="8"/>
  <c r="J267" i="8" s="1"/>
  <c r="I263" i="8"/>
  <c r="I267" i="8" s="1"/>
  <c r="H263" i="8"/>
  <c r="H267" i="8" s="1"/>
  <c r="G263" i="8"/>
  <c r="G267" i="8" s="1"/>
  <c r="F263" i="8"/>
  <c r="F267" i="8" s="1"/>
  <c r="E263" i="8"/>
  <c r="E267" i="8" s="1"/>
  <c r="E271" i="8" s="1"/>
  <c r="D263" i="8"/>
  <c r="D267" i="8" s="1"/>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AM209" i="8"/>
  <c r="AM213" i="8" s="1"/>
  <c r="AL209" i="8"/>
  <c r="AL213" i="8" s="1"/>
  <c r="AL217" i="8" s="1"/>
  <c r="AK209" i="8"/>
  <c r="AK213" i="8" s="1"/>
  <c r="AJ209" i="8"/>
  <c r="AJ213" i="8" s="1"/>
  <c r="AJ217" i="8" s="1"/>
  <c r="AI209" i="8"/>
  <c r="AI213" i="8" s="1"/>
  <c r="AH209" i="8"/>
  <c r="AH213" i="8" s="1"/>
  <c r="AG209" i="8"/>
  <c r="AG213" i="8" s="1"/>
  <c r="AF209" i="8"/>
  <c r="AF213" i="8" s="1"/>
  <c r="AE209" i="8"/>
  <c r="AE213" i="8" s="1"/>
  <c r="AD209" i="8"/>
  <c r="AD213" i="8" s="1"/>
  <c r="AD217" i="8" s="1"/>
  <c r="AC209" i="8"/>
  <c r="AC213" i="8" s="1"/>
  <c r="AB209" i="8"/>
  <c r="AB213" i="8" s="1"/>
  <c r="AB217" i="8" s="1"/>
  <c r="AA209" i="8"/>
  <c r="AA213" i="8" s="1"/>
  <c r="Z209" i="8"/>
  <c r="Z213" i="8" s="1"/>
  <c r="Y209" i="8"/>
  <c r="Y213" i="8" s="1"/>
  <c r="X209" i="8"/>
  <c r="X213" i="8" s="1"/>
  <c r="W209" i="8"/>
  <c r="W213" i="8" s="1"/>
  <c r="V209" i="8"/>
  <c r="V213" i="8" s="1"/>
  <c r="U209" i="8"/>
  <c r="U213" i="8" s="1"/>
  <c r="T209" i="8"/>
  <c r="T213" i="8" s="1"/>
  <c r="T217" i="8" s="1"/>
  <c r="S209" i="8"/>
  <c r="S213" i="8" s="1"/>
  <c r="R209" i="8"/>
  <c r="R213" i="8" s="1"/>
  <c r="Q209" i="8"/>
  <c r="Q213" i="8" s="1"/>
  <c r="P209" i="8"/>
  <c r="P213" i="8" s="1"/>
  <c r="O209" i="8"/>
  <c r="O213" i="8" s="1"/>
  <c r="N209" i="8"/>
  <c r="N213" i="8" s="1"/>
  <c r="M209" i="8"/>
  <c r="M213" i="8" s="1"/>
  <c r="L209" i="8"/>
  <c r="L213" i="8" s="1"/>
  <c r="L217" i="8" s="1"/>
  <c r="K209" i="8"/>
  <c r="K213" i="8" s="1"/>
  <c r="J209" i="8"/>
  <c r="J213" i="8" s="1"/>
  <c r="J217" i="8" s="1"/>
  <c r="I209" i="8"/>
  <c r="I213" i="8" s="1"/>
  <c r="H209" i="8"/>
  <c r="H213" i="8" s="1"/>
  <c r="G209" i="8"/>
  <c r="G213" i="8" s="1"/>
  <c r="F209" i="8"/>
  <c r="F213" i="8" s="1"/>
  <c r="E209" i="8"/>
  <c r="E213" i="8" s="1"/>
  <c r="D209" i="8"/>
  <c r="D213" i="8" s="1"/>
  <c r="D217" i="8" s="1"/>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AM155" i="8"/>
  <c r="AM159" i="8" s="1"/>
  <c r="AM163" i="8" s="1"/>
  <c r="AL155" i="8"/>
  <c r="AL159" i="8" s="1"/>
  <c r="AK155" i="8"/>
  <c r="AK159" i="8" s="1"/>
  <c r="AJ155" i="8"/>
  <c r="AJ159" i="8" s="1"/>
  <c r="AJ163" i="8" s="1"/>
  <c r="AI155" i="8"/>
  <c r="AI159" i="8" s="1"/>
  <c r="AH155" i="8"/>
  <c r="AH159" i="8" s="1"/>
  <c r="AH163" i="8" s="1"/>
  <c r="AG155" i="8"/>
  <c r="AG159" i="8" s="1"/>
  <c r="AF155" i="8"/>
  <c r="AF159" i="8" s="1"/>
  <c r="AE155" i="8"/>
  <c r="AE159" i="8" s="1"/>
  <c r="AE163" i="8" s="1"/>
  <c r="AD155" i="8"/>
  <c r="AD159" i="8" s="1"/>
  <c r="AC155" i="8"/>
  <c r="AC159" i="8" s="1"/>
  <c r="AB155" i="8"/>
  <c r="AB159" i="8" s="1"/>
  <c r="AB163" i="8" s="1"/>
  <c r="AA155" i="8"/>
  <c r="AA159" i="8" s="1"/>
  <c r="Z155" i="8"/>
  <c r="Z159" i="8" s="1"/>
  <c r="Z163" i="8" s="1"/>
  <c r="Y155" i="8"/>
  <c r="Y159" i="8" s="1"/>
  <c r="X155" i="8"/>
  <c r="X159" i="8" s="1"/>
  <c r="W155" i="8"/>
  <c r="W159" i="8" s="1"/>
  <c r="W163" i="8" s="1"/>
  <c r="V155" i="8"/>
  <c r="V159" i="8" s="1"/>
  <c r="U155" i="8"/>
  <c r="U159" i="8" s="1"/>
  <c r="T155" i="8"/>
  <c r="T159" i="8" s="1"/>
  <c r="T163" i="8" s="1"/>
  <c r="S155" i="8"/>
  <c r="S159" i="8" s="1"/>
  <c r="R155" i="8"/>
  <c r="R159" i="8" s="1"/>
  <c r="R163" i="8" s="1"/>
  <c r="Q155" i="8"/>
  <c r="Q159" i="8" s="1"/>
  <c r="P155" i="8"/>
  <c r="P159" i="8" s="1"/>
  <c r="O155" i="8"/>
  <c r="O159" i="8" s="1"/>
  <c r="O163" i="8" s="1"/>
  <c r="N155" i="8"/>
  <c r="N159" i="8" s="1"/>
  <c r="M155" i="8"/>
  <c r="M159" i="8" s="1"/>
  <c r="L155" i="8"/>
  <c r="L159" i="8" s="1"/>
  <c r="L163" i="8" s="1"/>
  <c r="K155" i="8"/>
  <c r="K159" i="8" s="1"/>
  <c r="J155" i="8"/>
  <c r="J159" i="8" s="1"/>
  <c r="J163" i="8" s="1"/>
  <c r="I155" i="8"/>
  <c r="I159" i="8" s="1"/>
  <c r="H155" i="8"/>
  <c r="H159" i="8" s="1"/>
  <c r="G155" i="8"/>
  <c r="G159" i="8" s="1"/>
  <c r="G163" i="8" s="1"/>
  <c r="F155" i="8"/>
  <c r="F159" i="8" s="1"/>
  <c r="E155" i="8"/>
  <c r="E159" i="8" s="1"/>
  <c r="D155" i="8"/>
  <c r="D159" i="8" s="1"/>
  <c r="D163" i="8" s="1"/>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AM101" i="8"/>
  <c r="AM105" i="8" s="1"/>
  <c r="AL101" i="8"/>
  <c r="AL105" i="8" s="1"/>
  <c r="AK101" i="8"/>
  <c r="AK105" i="8" s="1"/>
  <c r="AJ101" i="8"/>
  <c r="AJ105" i="8" s="1"/>
  <c r="AI101" i="8"/>
  <c r="AI105" i="8" s="1"/>
  <c r="AH101" i="8"/>
  <c r="AH105" i="8" s="1"/>
  <c r="AG101" i="8"/>
  <c r="AG105" i="8" s="1"/>
  <c r="AF101" i="8"/>
  <c r="AF105" i="8" s="1"/>
  <c r="AE101" i="8"/>
  <c r="AE105" i="8" s="1"/>
  <c r="AD101" i="8"/>
  <c r="AD105" i="8" s="1"/>
  <c r="AC101" i="8"/>
  <c r="AC105" i="8" s="1"/>
  <c r="AB101" i="8"/>
  <c r="AB105" i="8" s="1"/>
  <c r="AA101" i="8"/>
  <c r="AA105" i="8" s="1"/>
  <c r="Z101" i="8"/>
  <c r="Z105" i="8" s="1"/>
  <c r="Y101" i="8"/>
  <c r="Y105" i="8" s="1"/>
  <c r="X101" i="8"/>
  <c r="X105" i="8" s="1"/>
  <c r="W101" i="8"/>
  <c r="W105" i="8" s="1"/>
  <c r="W109" i="8" s="1"/>
  <c r="V101" i="8"/>
  <c r="V105" i="8" s="1"/>
  <c r="U101" i="8"/>
  <c r="U105" i="8" s="1"/>
  <c r="T101" i="8"/>
  <c r="T105" i="8" s="1"/>
  <c r="S101" i="8"/>
  <c r="S105" i="8" s="1"/>
  <c r="R101" i="8"/>
  <c r="R105" i="8" s="1"/>
  <c r="Q101" i="8"/>
  <c r="Q105" i="8" s="1"/>
  <c r="P101" i="8"/>
  <c r="P105" i="8" s="1"/>
  <c r="O101" i="8"/>
  <c r="O105" i="8" s="1"/>
  <c r="O109" i="8" s="1"/>
  <c r="N101" i="8"/>
  <c r="N105" i="8" s="1"/>
  <c r="M101" i="8"/>
  <c r="M105" i="8" s="1"/>
  <c r="L101" i="8"/>
  <c r="L105" i="8" s="1"/>
  <c r="K101" i="8"/>
  <c r="K105" i="8" s="1"/>
  <c r="J101" i="8"/>
  <c r="J105" i="8" s="1"/>
  <c r="I101" i="8"/>
  <c r="I105" i="8" s="1"/>
  <c r="H101" i="8"/>
  <c r="H105" i="8" s="1"/>
  <c r="G101" i="8"/>
  <c r="G105" i="8" s="1"/>
  <c r="G109" i="8" s="1"/>
  <c r="F101" i="8"/>
  <c r="F105" i="8" s="1"/>
  <c r="E101" i="8"/>
  <c r="E105" i="8" s="1"/>
  <c r="D101" i="8"/>
  <c r="D105" i="8" s="1"/>
  <c r="E51" i="8"/>
  <c r="F51" i="8"/>
  <c r="G51" i="8"/>
  <c r="I51" i="8"/>
  <c r="J51" i="8"/>
  <c r="K51" i="8"/>
  <c r="L51" i="8"/>
  <c r="M51" i="8"/>
  <c r="N51" i="8"/>
  <c r="O51" i="8"/>
  <c r="P51" i="8"/>
  <c r="Q51" i="8"/>
  <c r="R51" i="8"/>
  <c r="S51" i="8"/>
  <c r="T51" i="8"/>
  <c r="U51" i="8"/>
  <c r="V51" i="8"/>
  <c r="W51" i="8"/>
  <c r="X51" i="8"/>
  <c r="Y51" i="8"/>
  <c r="Z51" i="8"/>
  <c r="AA51" i="8"/>
  <c r="AB51" i="8"/>
  <c r="AC51" i="8"/>
  <c r="AD51" i="8"/>
  <c r="AE51" i="8"/>
  <c r="AF51" i="8"/>
  <c r="AG51" i="8"/>
  <c r="AH51" i="8"/>
  <c r="AI51" i="8"/>
  <c r="AJ51" i="8"/>
  <c r="AK51" i="8"/>
  <c r="AL51" i="8"/>
  <c r="AM51" i="8"/>
  <c r="H51" i="8"/>
  <c r="E54" i="8"/>
  <c r="F54" i="8"/>
  <c r="G54" i="8"/>
  <c r="H54" i="8"/>
  <c r="I54" i="8"/>
  <c r="J54" i="8"/>
  <c r="K54" i="8"/>
  <c r="L54" i="8"/>
  <c r="M54" i="8"/>
  <c r="N54" i="8"/>
  <c r="O54" i="8"/>
  <c r="P54" i="8"/>
  <c r="Q54" i="8"/>
  <c r="R54" i="8"/>
  <c r="S54" i="8"/>
  <c r="T54" i="8"/>
  <c r="U54" i="8"/>
  <c r="V54" i="8"/>
  <c r="W54" i="8"/>
  <c r="X54" i="8"/>
  <c r="Y54" i="8"/>
  <c r="Z54" i="8"/>
  <c r="AA54" i="8"/>
  <c r="AB54" i="8"/>
  <c r="AC54" i="8"/>
  <c r="AD54" i="8"/>
  <c r="AE54" i="8"/>
  <c r="AF54" i="8"/>
  <c r="AG54" i="8"/>
  <c r="AH54" i="8"/>
  <c r="AI54" i="8"/>
  <c r="AJ54" i="8"/>
  <c r="AK54" i="8"/>
  <c r="AL54" i="8"/>
  <c r="AM54" i="8"/>
  <c r="D47" i="8"/>
  <c r="G595" i="8" l="1"/>
  <c r="O595" i="8"/>
  <c r="W595" i="8"/>
  <c r="AE595" i="8"/>
  <c r="AM595" i="8"/>
  <c r="AE487" i="8"/>
  <c r="AM487" i="8"/>
  <c r="AD433" i="8"/>
  <c r="AL433" i="8"/>
  <c r="D325" i="8"/>
  <c r="L325" i="8"/>
  <c r="T325" i="8"/>
  <c r="AB325" i="8"/>
  <c r="AJ325" i="8"/>
  <c r="R217" i="8"/>
  <c r="Z217" i="8"/>
  <c r="AH217" i="8"/>
  <c r="M163" i="8"/>
  <c r="U163" i="8"/>
  <c r="AK163" i="8"/>
  <c r="E163" i="8"/>
  <c r="AC163" i="8"/>
  <c r="E109" i="8"/>
  <c r="M109" i="8"/>
  <c r="U109" i="8"/>
  <c r="AC109" i="8"/>
  <c r="AK109" i="8"/>
  <c r="AG55" i="8"/>
  <c r="Y55" i="8"/>
  <c r="Q55" i="8"/>
  <c r="I55" i="8"/>
  <c r="H55" i="8"/>
  <c r="AF55" i="8"/>
  <c r="X55" i="8"/>
  <c r="P55" i="8"/>
  <c r="AM55" i="8"/>
  <c r="AE55" i="8"/>
  <c r="W55" i="8"/>
  <c r="O55" i="8"/>
  <c r="AJ55" i="8"/>
  <c r="AB55" i="8"/>
  <c r="T55" i="8"/>
  <c r="AI55" i="8"/>
  <c r="AA55" i="8"/>
  <c r="S55" i="8"/>
  <c r="C2" i="45"/>
  <c r="C2" i="44"/>
  <c r="C3" i="38"/>
  <c r="C52" i="1"/>
  <c r="C53" i="1" s="1"/>
  <c r="O46" i="45"/>
  <c r="O65" i="45"/>
  <c r="O27" i="45"/>
  <c r="O8" i="45"/>
  <c r="L55" i="8"/>
  <c r="K55" i="8"/>
  <c r="G55" i="8"/>
  <c r="AH55" i="8"/>
  <c r="Z55" i="8"/>
  <c r="R55" i="8"/>
  <c r="J55" i="8"/>
  <c r="F109" i="8"/>
  <c r="N109" i="8"/>
  <c r="V109" i="8"/>
  <c r="AD109" i="8"/>
  <c r="AL109" i="8"/>
  <c r="F217" i="8"/>
  <c r="N217" i="8"/>
  <c r="V217" i="8"/>
  <c r="H109" i="8"/>
  <c r="P109" i="8"/>
  <c r="X109" i="8"/>
  <c r="AF109" i="8"/>
  <c r="AL55" i="8"/>
  <c r="AD55" i="8"/>
  <c r="V55" i="8"/>
  <c r="N55" i="8"/>
  <c r="F55" i="8"/>
  <c r="I109" i="8"/>
  <c r="Q109" i="8"/>
  <c r="I217" i="8"/>
  <c r="Q217" i="8"/>
  <c r="Y217" i="8"/>
  <c r="AG217" i="8"/>
  <c r="I271" i="8"/>
  <c r="Q271" i="8"/>
  <c r="Y271" i="8"/>
  <c r="AG271" i="8"/>
  <c r="I325" i="8"/>
  <c r="Q325" i="8"/>
  <c r="AK55" i="8"/>
  <c r="AC55" i="8"/>
  <c r="U55" i="8"/>
  <c r="M55" i="8"/>
  <c r="E55" i="8"/>
  <c r="K109" i="8"/>
  <c r="S109" i="8"/>
  <c r="AA109" i="8"/>
  <c r="AI109" i="8"/>
  <c r="K163" i="8"/>
  <c r="S163" i="8"/>
  <c r="K217" i="8"/>
  <c r="S217" i="8"/>
  <c r="H271" i="8"/>
  <c r="P271" i="8"/>
  <c r="X271" i="8"/>
  <c r="AF271" i="8"/>
  <c r="H325" i="8"/>
  <c r="P325" i="8"/>
  <c r="X325" i="8"/>
  <c r="AF325" i="8"/>
  <c r="H379" i="8"/>
  <c r="P379" i="8"/>
  <c r="X379" i="8"/>
  <c r="AF379" i="8"/>
  <c r="H433" i="8"/>
  <c r="P433" i="8"/>
  <c r="X433" i="8"/>
  <c r="AF433" i="8"/>
  <c r="H595" i="8"/>
  <c r="P595" i="8"/>
  <c r="X595" i="8"/>
  <c r="AF595" i="8"/>
  <c r="Y325" i="8"/>
  <c r="AG325" i="8"/>
  <c r="I379" i="8"/>
  <c r="Q379" i="8"/>
  <c r="Y379" i="8"/>
  <c r="AG379" i="8"/>
  <c r="Q433" i="8"/>
  <c r="Y433" i="8"/>
  <c r="AG433" i="8"/>
  <c r="J271" i="8"/>
  <c r="R271" i="8"/>
  <c r="Z271" i="8"/>
  <c r="AH271" i="8"/>
  <c r="J325" i="8"/>
  <c r="R325" i="8"/>
  <c r="Z325" i="8"/>
  <c r="AH325" i="8"/>
  <c r="J433" i="8"/>
  <c r="R433" i="8"/>
  <c r="Z433" i="8"/>
  <c r="AH433" i="8"/>
  <c r="AA217" i="8"/>
  <c r="AI217" i="8"/>
  <c r="K271" i="8"/>
  <c r="S271" i="8"/>
  <c r="AA271" i="8"/>
  <c r="AI271" i="8"/>
  <c r="K379" i="8"/>
  <c r="S379" i="8"/>
  <c r="AA379" i="8"/>
  <c r="AI379" i="8"/>
  <c r="K433" i="8"/>
  <c r="S433" i="8"/>
  <c r="AA433" i="8"/>
  <c r="AI433" i="8"/>
  <c r="K541" i="8"/>
  <c r="S541" i="8"/>
  <c r="AA541" i="8"/>
  <c r="AI541" i="8"/>
  <c r="K649" i="8"/>
  <c r="S649" i="8"/>
  <c r="AA649" i="8"/>
  <c r="AI649" i="8"/>
  <c r="AK595" i="8"/>
  <c r="M649" i="8"/>
  <c r="U649" i="8"/>
  <c r="AC649" i="8"/>
  <c r="AK649" i="8"/>
  <c r="G649" i="8"/>
  <c r="O649" i="8"/>
  <c r="W649" i="8"/>
  <c r="AE649" i="8"/>
  <c r="AM649" i="8"/>
  <c r="H649" i="8"/>
  <c r="P649" i="8"/>
  <c r="X649" i="8"/>
  <c r="AF649" i="8"/>
  <c r="I649" i="8"/>
  <c r="Q649" i="8"/>
  <c r="Y649" i="8"/>
  <c r="AG649" i="8"/>
  <c r="J649" i="8"/>
  <c r="R649" i="8"/>
  <c r="Z649" i="8"/>
  <c r="AH649" i="8"/>
  <c r="I595" i="8"/>
  <c r="Q595" i="8"/>
  <c r="Y595" i="8"/>
  <c r="AG595" i="8"/>
  <c r="Z595" i="8"/>
  <c r="AH595" i="8"/>
  <c r="K595" i="8"/>
  <c r="S595" i="8"/>
  <c r="AA595" i="8"/>
  <c r="AI595" i="8"/>
  <c r="G541" i="8"/>
  <c r="O541" i="8"/>
  <c r="W541" i="8"/>
  <c r="AE541" i="8"/>
  <c r="AM541" i="8"/>
  <c r="H541" i="8"/>
  <c r="P541" i="8"/>
  <c r="X541" i="8"/>
  <c r="AF541" i="8"/>
  <c r="I541" i="8"/>
  <c r="Q541" i="8"/>
  <c r="Y541" i="8"/>
  <c r="AG541" i="8"/>
  <c r="J541" i="8"/>
  <c r="R541" i="8"/>
  <c r="Z541" i="8"/>
  <c r="AH541" i="8"/>
  <c r="H487" i="8"/>
  <c r="P487" i="8"/>
  <c r="X487" i="8"/>
  <c r="AF487" i="8"/>
  <c r="I487" i="8"/>
  <c r="Q487" i="8"/>
  <c r="Y487" i="8"/>
  <c r="AG487" i="8"/>
  <c r="J487" i="8"/>
  <c r="R487" i="8"/>
  <c r="Z487" i="8"/>
  <c r="AH487" i="8"/>
  <c r="K487" i="8"/>
  <c r="S487" i="8"/>
  <c r="AA487" i="8"/>
  <c r="AI487" i="8"/>
  <c r="D433" i="8"/>
  <c r="L433" i="8"/>
  <c r="T433" i="8"/>
  <c r="AB433" i="8"/>
  <c r="AJ433" i="8"/>
  <c r="J379" i="8"/>
  <c r="R379" i="8"/>
  <c r="Z379" i="8"/>
  <c r="AH379" i="8"/>
  <c r="D379" i="8"/>
  <c r="L379" i="8"/>
  <c r="T379" i="8"/>
  <c r="AB379" i="8"/>
  <c r="AJ379" i="8"/>
  <c r="E379" i="8"/>
  <c r="M379" i="8"/>
  <c r="U379" i="8"/>
  <c r="AC379" i="8"/>
  <c r="AK379" i="8"/>
  <c r="G379" i="8"/>
  <c r="O379" i="8"/>
  <c r="W379" i="8"/>
  <c r="AE379" i="8"/>
  <c r="AM379" i="8"/>
  <c r="K325" i="8"/>
  <c r="S325" i="8"/>
  <c r="AA325" i="8"/>
  <c r="AI325" i="8"/>
  <c r="E325" i="8"/>
  <c r="M325" i="8"/>
  <c r="U325" i="8"/>
  <c r="AC325" i="8"/>
  <c r="AK325" i="8"/>
  <c r="F325" i="8"/>
  <c r="N325" i="8"/>
  <c r="V325" i="8"/>
  <c r="AD325" i="8"/>
  <c r="AL325" i="8"/>
  <c r="D271" i="8"/>
  <c r="L271" i="8"/>
  <c r="T271" i="8"/>
  <c r="AB271" i="8"/>
  <c r="AJ271" i="8"/>
  <c r="F271" i="8"/>
  <c r="N271" i="8"/>
  <c r="V271" i="8"/>
  <c r="AD271" i="8"/>
  <c r="AL271" i="8"/>
  <c r="G271" i="8"/>
  <c r="O271" i="8"/>
  <c r="W271" i="8"/>
  <c r="AE271" i="8"/>
  <c r="AM271" i="8"/>
  <c r="E217" i="8"/>
  <c r="M217" i="8"/>
  <c r="U217" i="8"/>
  <c r="AC217" i="8"/>
  <c r="AK217" i="8"/>
  <c r="G217" i="8"/>
  <c r="O217" i="8"/>
  <c r="W217" i="8"/>
  <c r="AE217" i="8"/>
  <c r="AM217" i="8"/>
  <c r="H217" i="8"/>
  <c r="P217" i="8"/>
  <c r="X217" i="8"/>
  <c r="AF217" i="8"/>
  <c r="F163" i="8"/>
  <c r="N163" i="8"/>
  <c r="V163" i="8"/>
  <c r="AD163" i="8"/>
  <c r="AL163" i="8"/>
  <c r="H163" i="8"/>
  <c r="P163" i="8"/>
  <c r="X163" i="8"/>
  <c r="AF163" i="8"/>
  <c r="I163" i="8"/>
  <c r="Q163" i="8"/>
  <c r="Y163" i="8"/>
  <c r="AG163" i="8"/>
  <c r="AA163" i="8"/>
  <c r="AI163" i="8"/>
  <c r="AE109" i="8"/>
  <c r="AM109" i="8"/>
  <c r="Y109" i="8"/>
  <c r="AG109" i="8"/>
  <c r="J109" i="8"/>
  <c r="R109" i="8"/>
  <c r="Z109" i="8"/>
  <c r="AH109" i="8"/>
  <c r="D109" i="8"/>
  <c r="L109" i="8"/>
  <c r="T109" i="8"/>
  <c r="AB109" i="8"/>
  <c r="AJ109" i="8"/>
  <c r="C54" i="1" l="1"/>
  <c r="C58" i="1"/>
  <c r="C57" i="1" s="1"/>
  <c r="AM10" i="8" s="1"/>
  <c r="AM550" i="8" s="1"/>
  <c r="C7" i="38"/>
  <c r="C4" i="45" l="1"/>
  <c r="D4" i="2"/>
  <c r="C4" i="44"/>
  <c r="C6" i="38"/>
  <c r="AM388" i="8"/>
  <c r="AM172" i="8"/>
  <c r="AM604" i="8"/>
  <c r="AM226" i="8"/>
  <c r="AM280" i="8"/>
  <c r="AM334" i="8"/>
  <c r="AM64" i="8"/>
  <c r="AM442" i="8"/>
  <c r="AL10" i="8"/>
  <c r="AL334" i="8" s="1"/>
  <c r="AM496" i="8"/>
  <c r="AM118" i="8"/>
  <c r="AL388" i="8" l="1"/>
  <c r="AL64" i="8"/>
  <c r="AL442" i="8"/>
  <c r="AK10" i="8"/>
  <c r="AL496" i="8"/>
  <c r="AL118" i="8"/>
  <c r="AL550" i="8"/>
  <c r="AL172" i="8"/>
  <c r="AL604" i="8"/>
  <c r="AL226" i="8"/>
  <c r="AL280" i="8"/>
  <c r="AK64" i="8" l="1"/>
  <c r="AJ10" i="8"/>
  <c r="AJ334" i="8" s="1"/>
  <c r="AK388" i="8"/>
  <c r="AK442" i="8"/>
  <c r="AK496" i="8"/>
  <c r="AK550" i="8"/>
  <c r="AK604" i="8"/>
  <c r="AK118" i="8"/>
  <c r="AK172" i="8"/>
  <c r="AK226" i="8"/>
  <c r="AK280" i="8"/>
  <c r="AK334" i="8"/>
  <c r="AJ388" i="8" l="1"/>
  <c r="AJ496" i="8"/>
  <c r="AJ172" i="8"/>
  <c r="AJ604" i="8"/>
  <c r="AJ442" i="8"/>
  <c r="AJ118" i="8"/>
  <c r="AJ226" i="8"/>
  <c r="AJ64" i="8"/>
  <c r="AJ280" i="8"/>
  <c r="AJ550" i="8"/>
  <c r="AI10" i="8"/>
  <c r="AI388" i="8" s="1"/>
  <c r="AH10" i="8" l="1"/>
  <c r="AH334" i="8" s="1"/>
  <c r="AI442" i="8"/>
  <c r="AI334" i="8"/>
  <c r="AI496" i="8"/>
  <c r="AI64" i="8"/>
  <c r="AI550" i="8"/>
  <c r="AI118" i="8"/>
  <c r="AI604" i="8"/>
  <c r="AI172" i="8"/>
  <c r="AI226" i="8"/>
  <c r="AI280" i="8"/>
  <c r="AH64" i="8" l="1"/>
  <c r="AH442" i="8"/>
  <c r="AG10" i="8"/>
  <c r="AG604" i="8" s="1"/>
  <c r="AH388" i="8"/>
  <c r="AH496" i="8"/>
  <c r="AH550" i="8"/>
  <c r="AH604" i="8"/>
  <c r="AH118" i="8"/>
  <c r="AH172" i="8"/>
  <c r="AH280" i="8"/>
  <c r="AH226" i="8"/>
  <c r="AG118" i="8" l="1"/>
  <c r="AG388" i="8"/>
  <c r="AG442" i="8"/>
  <c r="AG496" i="8"/>
  <c r="AG64" i="8"/>
  <c r="AF10" i="8"/>
  <c r="AF172" i="8" s="1"/>
  <c r="AG550" i="8"/>
  <c r="AG172" i="8"/>
  <c r="AG280" i="8"/>
  <c r="AG226" i="8"/>
  <c r="AG334" i="8"/>
  <c r="AF442" i="8" l="1"/>
  <c r="AF280" i="8"/>
  <c r="AF226" i="8"/>
  <c r="AF64" i="8"/>
  <c r="AF118" i="8"/>
  <c r="AF334" i="8"/>
  <c r="AF496" i="8"/>
  <c r="AE10" i="8"/>
  <c r="AE388" i="8" s="1"/>
  <c r="AF388" i="8"/>
  <c r="AF604" i="8"/>
  <c r="AF550" i="8"/>
  <c r="AE64" i="8" l="1"/>
  <c r="AE118" i="8"/>
  <c r="AE604" i="8"/>
  <c r="AE226" i="8"/>
  <c r="AE550" i="8"/>
  <c r="AE442" i="8"/>
  <c r="AE496" i="8"/>
  <c r="AE280" i="8"/>
  <c r="AD10" i="8"/>
  <c r="AD226" i="8" s="1"/>
  <c r="AE172" i="8"/>
  <c r="AE334" i="8"/>
  <c r="AD280" i="8" l="1"/>
  <c r="AD388" i="8"/>
  <c r="AD442" i="8"/>
  <c r="AD64" i="8"/>
  <c r="AD604" i="8"/>
  <c r="AD334" i="8"/>
  <c r="AC10" i="8"/>
  <c r="AC388" i="8" s="1"/>
  <c r="AD496" i="8"/>
  <c r="AD118" i="8"/>
  <c r="AD550" i="8"/>
  <c r="AD172" i="8"/>
  <c r="AC64" i="8" l="1"/>
  <c r="AC442" i="8"/>
  <c r="AB10" i="8"/>
  <c r="AB388" i="8" s="1"/>
  <c r="AC496" i="8"/>
  <c r="AC118" i="8"/>
  <c r="AC172" i="8"/>
  <c r="AC280" i="8"/>
  <c r="AC550" i="8"/>
  <c r="AC604" i="8"/>
  <c r="AC226" i="8"/>
  <c r="AC334" i="8"/>
  <c r="AB496" i="8" l="1"/>
  <c r="AB442" i="8"/>
  <c r="AB550" i="8"/>
  <c r="AB604" i="8"/>
  <c r="AA10" i="8"/>
  <c r="AA388" i="8" s="1"/>
  <c r="AB64" i="8"/>
  <c r="AB118" i="8"/>
  <c r="AB172" i="8"/>
  <c r="AB226" i="8"/>
  <c r="AB280" i="8"/>
  <c r="AB334" i="8"/>
  <c r="Z10" i="8" l="1"/>
  <c r="Z280" i="8" s="1"/>
  <c r="AA64" i="8"/>
  <c r="AA442" i="8"/>
  <c r="AA496" i="8"/>
  <c r="AA118" i="8"/>
  <c r="AA172" i="8"/>
  <c r="AA550" i="8"/>
  <c r="AA604" i="8"/>
  <c r="AA280" i="8"/>
  <c r="AA334" i="8"/>
  <c r="AA226" i="8"/>
  <c r="Z334" i="8" l="1"/>
  <c r="Z550" i="8"/>
  <c r="Z388" i="8"/>
  <c r="Z442" i="8"/>
  <c r="Z496" i="8"/>
  <c r="Z64" i="8"/>
  <c r="Y10" i="8"/>
  <c r="Y334" i="8" s="1"/>
  <c r="Z604" i="8"/>
  <c r="Z118" i="8"/>
  <c r="Z172" i="8"/>
  <c r="Z226" i="8"/>
  <c r="Y64" i="8" l="1"/>
  <c r="Y496" i="8"/>
  <c r="Y388" i="8"/>
  <c r="Y442" i="8"/>
  <c r="Y550" i="8"/>
  <c r="X10" i="8"/>
  <c r="X280" i="8" s="1"/>
  <c r="Y118" i="8"/>
  <c r="Y172" i="8"/>
  <c r="Y604" i="8"/>
  <c r="Y226" i="8"/>
  <c r="Y280" i="8"/>
  <c r="X226" i="8" l="1"/>
  <c r="W10" i="8"/>
  <c r="W334" i="8" s="1"/>
  <c r="X64" i="8"/>
  <c r="X442" i="8"/>
  <c r="X172" i="8"/>
  <c r="X118" i="8"/>
  <c r="X388" i="8"/>
  <c r="X334" i="8"/>
  <c r="X604" i="8"/>
  <c r="X550" i="8"/>
  <c r="X496" i="8"/>
  <c r="W64" i="8" l="1"/>
  <c r="W388" i="8"/>
  <c r="W442" i="8"/>
  <c r="V10" i="8"/>
  <c r="V226" i="8" s="1"/>
  <c r="W496" i="8"/>
  <c r="W118" i="8"/>
  <c r="W550" i="8"/>
  <c r="W172" i="8"/>
  <c r="W604" i="8"/>
  <c r="W226" i="8"/>
  <c r="W280" i="8"/>
  <c r="U10" i="8" l="1"/>
  <c r="U280" i="8" s="1"/>
  <c r="V64" i="8"/>
  <c r="V280" i="8"/>
  <c r="V334" i="8"/>
  <c r="V388" i="8"/>
  <c r="V442" i="8"/>
  <c r="V496" i="8"/>
  <c r="V118" i="8"/>
  <c r="V550" i="8"/>
  <c r="V172" i="8"/>
  <c r="V604" i="8"/>
  <c r="U118" i="8" l="1"/>
  <c r="T10" i="8"/>
  <c r="T334" i="8" s="1"/>
  <c r="U334" i="8"/>
  <c r="U388" i="8"/>
  <c r="U64" i="8"/>
  <c r="U496" i="8"/>
  <c r="U172" i="8"/>
  <c r="U604" i="8"/>
  <c r="U226" i="8"/>
  <c r="U442" i="8"/>
  <c r="U550" i="8"/>
  <c r="T388" i="8" l="1"/>
  <c r="T442" i="8"/>
  <c r="T496" i="8"/>
  <c r="T550" i="8"/>
  <c r="T604" i="8"/>
  <c r="T64" i="8"/>
  <c r="S10" i="8"/>
  <c r="S388" i="8" s="1"/>
  <c r="T118" i="8"/>
  <c r="T172" i="8"/>
  <c r="T226" i="8"/>
  <c r="T280" i="8"/>
  <c r="S280" i="8" l="1"/>
  <c r="S496" i="8"/>
  <c r="S226" i="8"/>
  <c r="S334" i="8"/>
  <c r="S442" i="8"/>
  <c r="R10" i="8"/>
  <c r="R334" i="8" s="1"/>
  <c r="S118" i="8"/>
  <c r="S604" i="8"/>
  <c r="S64" i="8"/>
  <c r="S550" i="8"/>
  <c r="S172" i="8"/>
  <c r="Q10" i="8" l="1"/>
  <c r="Q280" i="8" s="1"/>
  <c r="R388" i="8"/>
  <c r="R442" i="8"/>
  <c r="R496" i="8"/>
  <c r="R118" i="8"/>
  <c r="R64" i="8"/>
  <c r="R604" i="8"/>
  <c r="R550" i="8"/>
  <c r="R172" i="8"/>
  <c r="R226" i="8"/>
  <c r="R280" i="8"/>
  <c r="P10" i="8" l="1"/>
  <c r="P442" i="8" s="1"/>
  <c r="Q334" i="8"/>
  <c r="Q442" i="8"/>
  <c r="Q388" i="8"/>
  <c r="Q496" i="8"/>
  <c r="Q604" i="8"/>
  <c r="Q118" i="8"/>
  <c r="Q64" i="8"/>
  <c r="Q550" i="8"/>
  <c r="Q172" i="8"/>
  <c r="Q226" i="8"/>
  <c r="P388" i="8" l="1"/>
  <c r="P550" i="8"/>
  <c r="P172" i="8"/>
  <c r="P604" i="8"/>
  <c r="O10" i="8"/>
  <c r="O334" i="8" s="1"/>
  <c r="P280" i="8"/>
  <c r="P118" i="8"/>
  <c r="P64" i="8"/>
  <c r="P334" i="8"/>
  <c r="P496" i="8"/>
  <c r="P226" i="8"/>
  <c r="O442" i="8" l="1"/>
  <c r="N10" i="8"/>
  <c r="N334" i="8" s="1"/>
  <c r="O550" i="8"/>
  <c r="O388" i="8"/>
  <c r="O64" i="8"/>
  <c r="O496" i="8"/>
  <c r="O118" i="8"/>
  <c r="O172" i="8"/>
  <c r="O604" i="8"/>
  <c r="O226" i="8"/>
  <c r="O280" i="8"/>
  <c r="N604" i="8"/>
  <c r="N550" i="8"/>
  <c r="N496" i="8"/>
  <c r="N442" i="8"/>
  <c r="N388" i="8"/>
  <c r="N118" i="8"/>
  <c r="M10" i="8"/>
  <c r="N64" i="8"/>
  <c r="N226" i="8" l="1"/>
  <c r="N172" i="8"/>
  <c r="N280" i="8"/>
  <c r="M604" i="8"/>
  <c r="M550" i="8"/>
  <c r="M496" i="8"/>
  <c r="M442" i="8"/>
  <c r="M388" i="8"/>
  <c r="M334" i="8"/>
  <c r="M280" i="8"/>
  <c r="M226" i="8"/>
  <c r="M172" i="8"/>
  <c r="M118" i="8"/>
  <c r="L10" i="8"/>
  <c r="M64" i="8"/>
  <c r="L604" i="8" l="1"/>
  <c r="L550" i="8"/>
  <c r="L496" i="8"/>
  <c r="L442" i="8"/>
  <c r="L388" i="8"/>
  <c r="L334" i="8"/>
  <c r="L280" i="8"/>
  <c r="L226" i="8"/>
  <c r="L172" i="8"/>
  <c r="L118" i="8"/>
  <c r="K10" i="8"/>
  <c r="L64" i="8"/>
  <c r="AK9" i="8" l="1"/>
  <c r="AH9" i="8"/>
  <c r="AE9" i="8"/>
  <c r="AB9" i="8"/>
  <c r="Y9" i="8"/>
  <c r="V9" i="8"/>
  <c r="S9" i="8"/>
  <c r="P9" i="8"/>
  <c r="M9" i="8"/>
  <c r="K604" i="8"/>
  <c r="K550" i="8"/>
  <c r="K496" i="8"/>
  <c r="K442" i="8"/>
  <c r="K388" i="8"/>
  <c r="K334" i="8"/>
  <c r="K280" i="8"/>
  <c r="K226" i="8"/>
  <c r="K172" i="8"/>
  <c r="K118" i="8"/>
  <c r="J10" i="8"/>
  <c r="J9" i="8" s="1"/>
  <c r="K64" i="8"/>
  <c r="V1" i="8" l="1"/>
  <c r="W1" i="8" s="1"/>
  <c r="X1" i="8" s="1"/>
  <c r="V387" i="8"/>
  <c r="V63" i="8"/>
  <c r="V333" i="8"/>
  <c r="V549" i="8"/>
  <c r="V495" i="8"/>
  <c r="V279" i="8"/>
  <c r="V225" i="8"/>
  <c r="V603" i="8"/>
  <c r="V171" i="8"/>
  <c r="V117" i="8"/>
  <c r="V441" i="8"/>
  <c r="AB1" i="8"/>
  <c r="AC1" i="8" s="1"/>
  <c r="AD1" i="8" s="1"/>
  <c r="AB603" i="8"/>
  <c r="AB387" i="8"/>
  <c r="AB333" i="8"/>
  <c r="AB441" i="8"/>
  <c r="AB63" i="8"/>
  <c r="AB171" i="8"/>
  <c r="AB495" i="8"/>
  <c r="AB279" i="8"/>
  <c r="AB225" i="8"/>
  <c r="AB549" i="8"/>
  <c r="AB117" i="8"/>
  <c r="AE1" i="8"/>
  <c r="AF1" i="8" s="1"/>
  <c r="AG1" i="8" s="1"/>
  <c r="AE603" i="8"/>
  <c r="AE171" i="8"/>
  <c r="AE441" i="8"/>
  <c r="AE387" i="8"/>
  <c r="AE333" i="8"/>
  <c r="AE549" i="8"/>
  <c r="AE117" i="8"/>
  <c r="AE495" i="8"/>
  <c r="AE279" i="8"/>
  <c r="AE63" i="8"/>
  <c r="AE225" i="8"/>
  <c r="S1" i="8"/>
  <c r="T1" i="8" s="1"/>
  <c r="U1" i="8" s="1"/>
  <c r="S603" i="8"/>
  <c r="S171" i="8"/>
  <c r="S495" i="8"/>
  <c r="S387" i="8"/>
  <c r="S549" i="8"/>
  <c r="S117" i="8"/>
  <c r="S63" i="8"/>
  <c r="S225" i="8"/>
  <c r="S441" i="8"/>
  <c r="S333" i="8"/>
  <c r="S279" i="8"/>
  <c r="Y1" i="8"/>
  <c r="Z1" i="8" s="1"/>
  <c r="AA1" i="8" s="1"/>
  <c r="Y333" i="8"/>
  <c r="Y279" i="8"/>
  <c r="Y225" i="8"/>
  <c r="Y603" i="8"/>
  <c r="Y171" i="8"/>
  <c r="Y495" i="8"/>
  <c r="Y549" i="8"/>
  <c r="Y117" i="8"/>
  <c r="Y63" i="8"/>
  <c r="Y441" i="8"/>
  <c r="Y387" i="8"/>
  <c r="AH1" i="8"/>
  <c r="AI1" i="8" s="1"/>
  <c r="AJ1" i="8" s="1"/>
  <c r="AH333" i="8"/>
  <c r="AH279" i="8"/>
  <c r="AH117" i="8"/>
  <c r="AH63" i="8"/>
  <c r="AH225" i="8"/>
  <c r="AH603" i="8"/>
  <c r="AH171" i="8"/>
  <c r="AH549" i="8"/>
  <c r="AH387" i="8"/>
  <c r="AH495" i="8"/>
  <c r="AH441" i="8"/>
  <c r="P1" i="8"/>
  <c r="Q1" i="8" s="1"/>
  <c r="R1" i="8" s="1"/>
  <c r="P387" i="8"/>
  <c r="P549" i="8"/>
  <c r="P63" i="8"/>
  <c r="P333" i="8"/>
  <c r="P603" i="8"/>
  <c r="P279" i="8"/>
  <c r="P225" i="8"/>
  <c r="P171" i="8"/>
  <c r="P117" i="8"/>
  <c r="P495" i="8"/>
  <c r="P441" i="8"/>
  <c r="M1" i="8"/>
  <c r="N1" i="8" s="1"/>
  <c r="O1" i="8" s="1"/>
  <c r="M441" i="8"/>
  <c r="M333" i="8"/>
  <c r="M549" i="8"/>
  <c r="M279" i="8"/>
  <c r="M495" i="8"/>
  <c r="M63" i="8"/>
  <c r="M225" i="8"/>
  <c r="M171" i="8"/>
  <c r="M117" i="8"/>
  <c r="M603" i="8"/>
  <c r="M387" i="8"/>
  <c r="AK1" i="8"/>
  <c r="AL1" i="8" s="1"/>
  <c r="AM1" i="8" s="1"/>
  <c r="AK495" i="8"/>
  <c r="AK441" i="8"/>
  <c r="AK333" i="8"/>
  <c r="AK279" i="8"/>
  <c r="AK63" i="8"/>
  <c r="AK603" i="8"/>
  <c r="AK387" i="8"/>
  <c r="AK549" i="8"/>
  <c r="AK225" i="8"/>
  <c r="AK171" i="8"/>
  <c r="AK117" i="8"/>
  <c r="J604" i="8"/>
  <c r="J550" i="8"/>
  <c r="J496" i="8"/>
  <c r="J442" i="8"/>
  <c r="J388" i="8"/>
  <c r="J334" i="8"/>
  <c r="J280" i="8"/>
  <c r="J226" i="8"/>
  <c r="J172" i="8"/>
  <c r="J118" i="8"/>
  <c r="J1" i="8"/>
  <c r="K1" i="8" s="1"/>
  <c r="L1" i="8" s="1"/>
  <c r="I10" i="8"/>
  <c r="J64" i="8"/>
  <c r="I604" i="8" l="1"/>
  <c r="I550" i="8"/>
  <c r="I496" i="8"/>
  <c r="I442" i="8"/>
  <c r="I388" i="8"/>
  <c r="I334" i="8"/>
  <c r="I280" i="8"/>
  <c r="I226" i="8"/>
  <c r="I172" i="8"/>
  <c r="I118" i="8"/>
  <c r="J63" i="8"/>
  <c r="J603" i="8"/>
  <c r="J549" i="8"/>
  <c r="J495" i="8"/>
  <c r="J441" i="8"/>
  <c r="J387" i="8"/>
  <c r="J333" i="8"/>
  <c r="J279" i="8"/>
  <c r="J225" i="8"/>
  <c r="J171" i="8"/>
  <c r="J117" i="8"/>
  <c r="H10" i="8"/>
  <c r="I64" i="8"/>
  <c r="H550" i="8" l="1"/>
  <c r="H334" i="8"/>
  <c r="H118" i="8"/>
  <c r="H442" i="8"/>
  <c r="H604" i="8"/>
  <c r="H388" i="8"/>
  <c r="H172" i="8"/>
  <c r="H226" i="8"/>
  <c r="H496" i="8"/>
  <c r="H280" i="8"/>
  <c r="G10" i="8"/>
  <c r="G9" i="8" s="1"/>
  <c r="H64" i="8"/>
  <c r="G604" i="8" l="1"/>
  <c r="G550" i="8"/>
  <c r="G496" i="8"/>
  <c r="G442" i="8"/>
  <c r="G388" i="8"/>
  <c r="G334" i="8"/>
  <c r="G280" i="8"/>
  <c r="G226" i="8"/>
  <c r="G172" i="8"/>
  <c r="G118" i="8"/>
  <c r="G1" i="8"/>
  <c r="H1" i="8" s="1"/>
  <c r="I1" i="8" s="1"/>
  <c r="F10" i="8"/>
  <c r="G64" i="8"/>
  <c r="G63" i="8" l="1"/>
  <c r="G603" i="8"/>
  <c r="G549" i="8"/>
  <c r="G495" i="8"/>
  <c r="G441" i="8"/>
  <c r="G387" i="8"/>
  <c r="G333" i="8"/>
  <c r="G279" i="8"/>
  <c r="G225" i="8"/>
  <c r="G171" i="8"/>
  <c r="G117" i="8"/>
  <c r="F604" i="8"/>
  <c r="F550" i="8"/>
  <c r="F496" i="8"/>
  <c r="F442" i="8"/>
  <c r="F388" i="8"/>
  <c r="F334" i="8"/>
  <c r="F280" i="8"/>
  <c r="F226" i="8"/>
  <c r="F172" i="8"/>
  <c r="F118" i="8"/>
  <c r="E10" i="8"/>
  <c r="F64" i="8"/>
  <c r="E604" i="8" l="1"/>
  <c r="E550" i="8"/>
  <c r="E496" i="8"/>
  <c r="E442" i="8"/>
  <c r="E388" i="8"/>
  <c r="E334" i="8"/>
  <c r="E280" i="8"/>
  <c r="E226" i="8"/>
  <c r="E172" i="8"/>
  <c r="E118" i="8"/>
  <c r="D10" i="8"/>
  <c r="D9" i="8" s="1"/>
  <c r="E64" i="8"/>
  <c r="D604" i="8" l="1"/>
  <c r="D550" i="8"/>
  <c r="D496" i="8"/>
  <c r="D442" i="8"/>
  <c r="D388" i="8"/>
  <c r="D334" i="8"/>
  <c r="D280" i="8"/>
  <c r="D226" i="8"/>
  <c r="D172" i="8"/>
  <c r="D118" i="8"/>
  <c r="D1" i="8"/>
  <c r="E1" i="8" s="1"/>
  <c r="F1" i="8" s="1"/>
  <c r="C11" i="8" a="1"/>
  <c r="D64" i="8"/>
  <c r="D63" i="8" l="1"/>
  <c r="D495" i="8"/>
  <c r="D279" i="8"/>
  <c r="D387" i="8"/>
  <c r="D549" i="8"/>
  <c r="D333" i="8"/>
  <c r="D117" i="8"/>
  <c r="D603" i="8"/>
  <c r="D171" i="8"/>
  <c r="D441" i="8"/>
  <c r="D225" i="8"/>
  <c r="C36" i="8"/>
  <c r="C19" i="8"/>
  <c r="C15" i="8"/>
  <c r="C29" i="8"/>
  <c r="C43" i="8"/>
  <c r="C44" i="8"/>
  <c r="C40" i="8"/>
  <c r="C46" i="8"/>
  <c r="C21" i="8"/>
  <c r="C30" i="8"/>
  <c r="C18" i="8"/>
  <c r="C22" i="8"/>
  <c r="C17" i="8"/>
  <c r="C28" i="8"/>
  <c r="C41" i="8"/>
  <c r="C32" i="8"/>
  <c r="C38" i="8"/>
  <c r="C13" i="8"/>
  <c r="C24" i="8"/>
  <c r="C25" i="8"/>
  <c r="C11" i="8"/>
  <c r="C12" i="8"/>
  <c r="C42" i="8"/>
  <c r="C33" i="8"/>
  <c r="C35" i="8"/>
  <c r="C16" i="8"/>
  <c r="C39" i="8"/>
  <c r="C37" i="8"/>
  <c r="C14" i="8"/>
  <c r="C23" i="8"/>
  <c r="C20" i="8"/>
  <c r="C27" i="8"/>
  <c r="C31" i="8"/>
  <c r="C45" i="8"/>
  <c r="C34" i="8"/>
  <c r="C26" i="8"/>
  <c r="C573" i="8" l="1"/>
  <c r="C465" i="8"/>
  <c r="C357" i="8"/>
  <c r="C249" i="8"/>
  <c r="C141" i="8"/>
  <c r="C627" i="8"/>
  <c r="C519" i="8"/>
  <c r="C411" i="8"/>
  <c r="C303" i="8"/>
  <c r="C195" i="8"/>
  <c r="C87" i="8"/>
  <c r="C640" i="8"/>
  <c r="C532" i="8"/>
  <c r="C424" i="8"/>
  <c r="C316" i="8"/>
  <c r="C208" i="8"/>
  <c r="C100" i="8"/>
  <c r="C586" i="8"/>
  <c r="C478" i="8"/>
  <c r="C370" i="8"/>
  <c r="C262" i="8"/>
  <c r="C154" i="8"/>
  <c r="C614" i="8"/>
  <c r="C506" i="8"/>
  <c r="C398" i="8"/>
  <c r="C290" i="8"/>
  <c r="C182" i="8"/>
  <c r="C74" i="8"/>
  <c r="C344" i="8"/>
  <c r="C128" i="8"/>
  <c r="C236" i="8"/>
  <c r="C560" i="8"/>
  <c r="C452" i="8"/>
  <c r="C581" i="8"/>
  <c r="C473" i="8"/>
  <c r="C365" i="8"/>
  <c r="C257" i="8"/>
  <c r="C149" i="8"/>
  <c r="C635" i="8"/>
  <c r="C527" i="8"/>
  <c r="C419" i="8"/>
  <c r="C311" i="8"/>
  <c r="C203" i="8"/>
  <c r="C95" i="8"/>
  <c r="C580" i="8"/>
  <c r="C472" i="8"/>
  <c r="C364" i="8"/>
  <c r="C256" i="8"/>
  <c r="C148" i="8"/>
  <c r="C310" i="8"/>
  <c r="C202" i="8"/>
  <c r="C94" i="8"/>
  <c r="C634" i="8"/>
  <c r="C526" i="8"/>
  <c r="C418" i="8"/>
  <c r="C617" i="8"/>
  <c r="C509" i="8"/>
  <c r="C401" i="8"/>
  <c r="C293" i="8"/>
  <c r="C185" i="8"/>
  <c r="C77" i="8"/>
  <c r="C563" i="8"/>
  <c r="C455" i="8"/>
  <c r="C347" i="8"/>
  <c r="C239" i="8"/>
  <c r="C131" i="8"/>
  <c r="C606" i="8"/>
  <c r="C498" i="8"/>
  <c r="C390" i="8"/>
  <c r="C282" i="8"/>
  <c r="C174" i="8"/>
  <c r="C66" i="8"/>
  <c r="C444" i="8"/>
  <c r="C552" i="8"/>
  <c r="C336" i="8"/>
  <c r="C228" i="8"/>
  <c r="C120" i="8"/>
  <c r="C622" i="8"/>
  <c r="C514" i="8"/>
  <c r="C406" i="8"/>
  <c r="C298" i="8"/>
  <c r="C190" i="8"/>
  <c r="C82" i="8"/>
  <c r="C244" i="8"/>
  <c r="C352" i="8"/>
  <c r="C136" i="8"/>
  <c r="C568" i="8"/>
  <c r="C460" i="8"/>
  <c r="C631" i="8"/>
  <c r="C523" i="8"/>
  <c r="C415" i="8"/>
  <c r="C307" i="8"/>
  <c r="C199" i="8"/>
  <c r="C91" i="8"/>
  <c r="C577" i="8"/>
  <c r="C469" i="8"/>
  <c r="C361" i="8"/>
  <c r="C253" i="8"/>
  <c r="C145" i="8"/>
  <c r="C638" i="8"/>
  <c r="C530" i="8"/>
  <c r="C422" i="8"/>
  <c r="C314" i="8"/>
  <c r="C206" i="8"/>
  <c r="C98" i="8"/>
  <c r="C476" i="8"/>
  <c r="C260" i="8"/>
  <c r="C152" i="8"/>
  <c r="C368" i="8"/>
  <c r="C584" i="8"/>
  <c r="C608" i="8"/>
  <c r="C500" i="8"/>
  <c r="C392" i="8"/>
  <c r="C284" i="8"/>
  <c r="C176" i="8"/>
  <c r="C68" i="8"/>
  <c r="C554" i="8"/>
  <c r="C446" i="8"/>
  <c r="C338" i="8"/>
  <c r="C230" i="8"/>
  <c r="C122" i="8"/>
  <c r="C551" i="8"/>
  <c r="C443" i="8"/>
  <c r="C335" i="8"/>
  <c r="C227" i="8"/>
  <c r="C119" i="8"/>
  <c r="C605" i="8"/>
  <c r="C497" i="8"/>
  <c r="C389" i="8"/>
  <c r="C281" i="8"/>
  <c r="C173" i="8"/>
  <c r="C65" i="8"/>
  <c r="C557" i="8"/>
  <c r="C449" i="8"/>
  <c r="C341" i="8"/>
  <c r="C233" i="8"/>
  <c r="C125" i="8"/>
  <c r="C611" i="8"/>
  <c r="C503" i="8"/>
  <c r="C395" i="8"/>
  <c r="C287" i="8"/>
  <c r="C179" i="8"/>
  <c r="C71" i="8"/>
  <c r="C583" i="8"/>
  <c r="C475" i="8"/>
  <c r="C367" i="8"/>
  <c r="C259" i="8"/>
  <c r="C151" i="8"/>
  <c r="C637" i="8"/>
  <c r="C529" i="8"/>
  <c r="C421" i="8"/>
  <c r="C313" i="8"/>
  <c r="C205" i="8"/>
  <c r="C97" i="8"/>
  <c r="C566" i="8"/>
  <c r="C458" i="8"/>
  <c r="C350" i="8"/>
  <c r="C242" i="8"/>
  <c r="C134" i="8"/>
  <c r="C620" i="8"/>
  <c r="C512" i="8"/>
  <c r="C404" i="8"/>
  <c r="C296" i="8"/>
  <c r="C188" i="8"/>
  <c r="C80" i="8"/>
  <c r="C565" i="8"/>
  <c r="C457" i="8"/>
  <c r="C349" i="8"/>
  <c r="C241" i="8"/>
  <c r="C133" i="8"/>
  <c r="C619" i="8"/>
  <c r="C511" i="8"/>
  <c r="C403" i="8"/>
  <c r="C295" i="8"/>
  <c r="C187" i="8"/>
  <c r="C79" i="8"/>
  <c r="C616" i="8"/>
  <c r="C508" i="8"/>
  <c r="C400" i="8"/>
  <c r="C292" i="8"/>
  <c r="C184" i="8"/>
  <c r="C76" i="8"/>
  <c r="C562" i="8"/>
  <c r="C454" i="8"/>
  <c r="C346" i="8"/>
  <c r="C238" i="8"/>
  <c r="C130" i="8"/>
  <c r="C623" i="8"/>
  <c r="C515" i="8"/>
  <c r="C407" i="8"/>
  <c r="C299" i="8"/>
  <c r="C191" i="8"/>
  <c r="C83" i="8"/>
  <c r="C569" i="8"/>
  <c r="C461" i="8"/>
  <c r="C353" i="8"/>
  <c r="C245" i="8"/>
  <c r="C137" i="8"/>
  <c r="C574" i="8"/>
  <c r="C466" i="8"/>
  <c r="C358" i="8"/>
  <c r="C250" i="8"/>
  <c r="C142" i="8"/>
  <c r="C628" i="8"/>
  <c r="C520" i="8"/>
  <c r="C412" i="8"/>
  <c r="C304" i="8"/>
  <c r="C196" i="8"/>
  <c r="C88" i="8"/>
  <c r="C633" i="8"/>
  <c r="C525" i="8"/>
  <c r="C417" i="8"/>
  <c r="C309" i="8"/>
  <c r="C201" i="8"/>
  <c r="C93" i="8"/>
  <c r="C579" i="8"/>
  <c r="C471" i="8"/>
  <c r="C363" i="8"/>
  <c r="C255" i="8"/>
  <c r="C147" i="8"/>
  <c r="C564" i="8"/>
  <c r="C456" i="8"/>
  <c r="C348" i="8"/>
  <c r="C240" i="8"/>
  <c r="C132" i="8"/>
  <c r="C294" i="8"/>
  <c r="C186" i="8"/>
  <c r="C78" i="8"/>
  <c r="C618" i="8"/>
  <c r="C510" i="8"/>
  <c r="C402" i="8"/>
  <c r="C558" i="8"/>
  <c r="C450" i="8"/>
  <c r="C342" i="8"/>
  <c r="C234" i="8"/>
  <c r="C126" i="8"/>
  <c r="C612" i="8"/>
  <c r="C504" i="8"/>
  <c r="C396" i="8"/>
  <c r="C288" i="8"/>
  <c r="C180" i="8"/>
  <c r="C72" i="8"/>
  <c r="C609" i="8"/>
  <c r="C501" i="8"/>
  <c r="C393" i="8"/>
  <c r="C285" i="8"/>
  <c r="C177" i="8"/>
  <c r="C69" i="8"/>
  <c r="C555" i="8"/>
  <c r="C447" i="8"/>
  <c r="C339" i="8"/>
  <c r="C231" i="8"/>
  <c r="C123" i="8"/>
  <c r="C639" i="8"/>
  <c r="C531" i="8"/>
  <c r="C423" i="8"/>
  <c r="C315" i="8"/>
  <c r="C207" i="8"/>
  <c r="C99" i="8"/>
  <c r="C585" i="8"/>
  <c r="C477" i="8"/>
  <c r="C369" i="8"/>
  <c r="C261" i="8"/>
  <c r="C153" i="8"/>
  <c r="C70" i="8"/>
  <c r="C556" i="8"/>
  <c r="C448" i="8"/>
  <c r="C340" i="8"/>
  <c r="C232" i="8"/>
  <c r="C124" i="8"/>
  <c r="C394" i="8"/>
  <c r="C610" i="8"/>
  <c r="C502" i="8"/>
  <c r="C286" i="8"/>
  <c r="C178" i="8"/>
  <c r="C607" i="8"/>
  <c r="C499" i="8"/>
  <c r="C391" i="8"/>
  <c r="C283" i="8"/>
  <c r="C175" i="8"/>
  <c r="C67" i="8"/>
  <c r="C553" i="8"/>
  <c r="C445" i="8"/>
  <c r="C337" i="8"/>
  <c r="C229" i="8"/>
  <c r="C121" i="8"/>
  <c r="C624" i="8"/>
  <c r="C516" i="8"/>
  <c r="C408" i="8"/>
  <c r="C300" i="8"/>
  <c r="C192" i="8"/>
  <c r="C84" i="8"/>
  <c r="C570" i="8"/>
  <c r="C462" i="8"/>
  <c r="C354" i="8"/>
  <c r="C246" i="8"/>
  <c r="C138" i="8"/>
  <c r="C559" i="8"/>
  <c r="C451" i="8"/>
  <c r="C343" i="8"/>
  <c r="C235" i="8"/>
  <c r="C127" i="8"/>
  <c r="C613" i="8"/>
  <c r="C505" i="8"/>
  <c r="C397" i="8"/>
  <c r="C289" i="8"/>
  <c r="C181" i="8"/>
  <c r="C73" i="8"/>
  <c r="C567" i="8"/>
  <c r="C459" i="8"/>
  <c r="C351" i="8"/>
  <c r="C243" i="8"/>
  <c r="C135" i="8"/>
  <c r="C621" i="8"/>
  <c r="C513" i="8"/>
  <c r="C405" i="8"/>
  <c r="C297" i="8"/>
  <c r="C189" i="8"/>
  <c r="C81" i="8"/>
  <c r="C572" i="8"/>
  <c r="C464" i="8"/>
  <c r="C356" i="8"/>
  <c r="C248" i="8"/>
  <c r="C140" i="8"/>
  <c r="C410" i="8"/>
  <c r="C626" i="8"/>
  <c r="C518" i="8"/>
  <c r="C302" i="8"/>
  <c r="C194" i="8"/>
  <c r="C86" i="8"/>
  <c r="C582" i="8"/>
  <c r="C474" i="8"/>
  <c r="C366" i="8"/>
  <c r="C258" i="8"/>
  <c r="C150" i="8"/>
  <c r="C636" i="8"/>
  <c r="C528" i="8"/>
  <c r="C420" i="8"/>
  <c r="C312" i="8"/>
  <c r="C204" i="8"/>
  <c r="C96" i="8"/>
  <c r="C625" i="8"/>
  <c r="C517" i="8"/>
  <c r="C409" i="8"/>
  <c r="C301" i="8"/>
  <c r="C193" i="8"/>
  <c r="C85" i="8"/>
  <c r="C571" i="8"/>
  <c r="C463" i="8"/>
  <c r="C355" i="8"/>
  <c r="C247" i="8"/>
  <c r="C139" i="8"/>
  <c r="C575" i="8"/>
  <c r="C467" i="8"/>
  <c r="C359" i="8"/>
  <c r="C251" i="8"/>
  <c r="C143" i="8"/>
  <c r="C629" i="8"/>
  <c r="C521" i="8"/>
  <c r="C413" i="8"/>
  <c r="C305" i="8"/>
  <c r="C197" i="8"/>
  <c r="C89" i="8"/>
  <c r="C632" i="8"/>
  <c r="C524" i="8"/>
  <c r="C416" i="8"/>
  <c r="C308" i="8"/>
  <c r="C200" i="8"/>
  <c r="C92" i="8"/>
  <c r="C578" i="8"/>
  <c r="C470" i="8"/>
  <c r="C362" i="8"/>
  <c r="C254" i="8"/>
  <c r="C146" i="8"/>
  <c r="C615" i="8"/>
  <c r="C507" i="8"/>
  <c r="C399" i="8"/>
  <c r="C291" i="8"/>
  <c r="C183" i="8"/>
  <c r="C75" i="8"/>
  <c r="C561" i="8"/>
  <c r="C453" i="8"/>
  <c r="C345" i="8"/>
  <c r="C237" i="8"/>
  <c r="C129" i="8"/>
  <c r="C630" i="8"/>
  <c r="C522" i="8"/>
  <c r="C414" i="8"/>
  <c r="C306" i="8"/>
  <c r="C198" i="8"/>
  <c r="C90" i="8"/>
  <c r="C144" i="8"/>
  <c r="C576" i="8"/>
  <c r="C468" i="8"/>
  <c r="C360" i="8"/>
  <c r="C252" i="8"/>
  <c r="P28" i="3" l="1"/>
  <c r="M6" i="4"/>
  <c r="L6" i="4"/>
  <c r="K6" i="4"/>
  <c r="J6" i="4"/>
  <c r="H22" i="4"/>
  <c r="G87" i="38"/>
  <c r="F87" i="38"/>
  <c r="E87" i="38"/>
  <c r="D58" i="4"/>
  <c r="D57" i="4"/>
  <c r="H57" i="4" s="1"/>
  <c r="D56" i="4"/>
  <c r="H56" i="4" s="1"/>
  <c r="D55" i="4"/>
  <c r="D54" i="4"/>
  <c r="D53" i="4"/>
  <c r="D52" i="4"/>
  <c r="D51" i="4"/>
  <c r="D50" i="4"/>
  <c r="D49" i="4"/>
  <c r="D48" i="4"/>
  <c r="D47" i="4"/>
  <c r="D46" i="4"/>
  <c r="H26" i="4"/>
  <c r="N26" i="4" s="1"/>
  <c r="D67" i="4" l="1"/>
  <c r="D39" i="11"/>
  <c r="D23" i="42"/>
  <c r="D30" i="38"/>
  <c r="H30" i="38" s="1"/>
  <c r="D24" i="42"/>
  <c r="L59" i="11"/>
  <c r="T28" i="3"/>
  <c r="H53" i="4"/>
  <c r="H52" i="4"/>
  <c r="H54" i="4"/>
  <c r="N22" i="4"/>
  <c r="H58" i="4"/>
  <c r="H50" i="4"/>
  <c r="H49" i="4"/>
  <c r="H51" i="4"/>
  <c r="H55" i="4"/>
  <c r="G24" i="42" l="1"/>
  <c r="AE24" i="42" s="1"/>
  <c r="AB24" i="42"/>
  <c r="AG24" i="42" s="1"/>
  <c r="I23" i="42"/>
  <c r="AB23" i="42"/>
  <c r="AG23" i="42" s="1"/>
  <c r="G23" i="42"/>
  <c r="AE23" i="42" s="1"/>
  <c r="I24" i="42"/>
  <c r="D98" i="38"/>
  <c r="G98" i="38"/>
  <c r="F98" i="38"/>
  <c r="E98" i="38"/>
  <c r="G74" i="38"/>
  <c r="F74" i="38"/>
  <c r="E74" i="38"/>
  <c r="G43" i="38"/>
  <c r="F43" i="38"/>
  <c r="E43" i="38"/>
  <c r="AG26" i="42" l="1"/>
  <c r="D43" i="38"/>
  <c r="D74" i="38"/>
  <c r="D4" i="42"/>
  <c r="D15" i="11" l="1"/>
  <c r="B12" i="42"/>
  <c r="B13" i="42" s="1"/>
  <c r="B14" i="42" s="1"/>
  <c r="B15" i="42" s="1"/>
  <c r="B16" i="42" s="1"/>
  <c r="B17" i="42" s="1"/>
  <c r="B18" i="42" s="1"/>
  <c r="B19" i="42" s="1"/>
  <c r="B20" i="42" s="1"/>
  <c r="B21" i="42" l="1"/>
  <c r="B22" i="42" s="1"/>
  <c r="B23" i="42" s="1"/>
  <c r="B24" i="42" s="1"/>
  <c r="B25" i="42" s="1"/>
  <c r="B26" i="42" s="1"/>
  <c r="B27" i="42" s="1"/>
  <c r="D14" i="11"/>
  <c r="D22" i="11" s="1"/>
  <c r="D99" i="11" s="1"/>
  <c r="E20" i="38"/>
  <c r="F15" i="11"/>
  <c r="F22" i="11" s="1"/>
  <c r="F20" i="38"/>
  <c r="H15" i="11"/>
  <c r="H22" i="11" s="1"/>
  <c r="G20" i="38"/>
  <c r="J15" i="11"/>
  <c r="J22" i="11" s="1"/>
  <c r="G8" i="34"/>
  <c r="D20" i="38"/>
  <c r="E54" i="38" l="1"/>
  <c r="D82" i="38"/>
  <c r="G13" i="38"/>
  <c r="F13" i="38"/>
  <c r="E13" i="38"/>
  <c r="D13" i="38"/>
  <c r="H88" i="38"/>
  <c r="G89" i="38"/>
  <c r="F89" i="38"/>
  <c r="E89" i="38"/>
  <c r="G83" i="38"/>
  <c r="F83" i="38"/>
  <c r="E83" i="38"/>
  <c r="D83" i="38"/>
  <c r="D55" i="38"/>
  <c r="G48" i="38"/>
  <c r="F48" i="38"/>
  <c r="E48" i="38"/>
  <c r="D48" i="38"/>
  <c r="H33" i="38"/>
  <c r="H21" i="38"/>
  <c r="H20" i="38"/>
  <c r="B15" i="38"/>
  <c r="B16" i="38" s="1"/>
  <c r="B17" i="38" s="1"/>
  <c r="B18" i="38" s="1"/>
  <c r="B19" i="38" s="1"/>
  <c r="B20" i="38" s="1"/>
  <c r="B21" i="38" s="1"/>
  <c r="B22" i="38" s="1"/>
  <c r="B23" i="38" s="1"/>
  <c r="B24" i="38" s="1"/>
  <c r="B25" i="38" s="1"/>
  <c r="B26" i="38" s="1"/>
  <c r="B27" i="38" s="1"/>
  <c r="B28" i="38" s="1"/>
  <c r="B29" i="38" s="1"/>
  <c r="B30" i="38" s="1"/>
  <c r="B31" i="38" s="1"/>
  <c r="B32" i="38" s="1"/>
  <c r="B33" i="38" s="1"/>
  <c r="B34" i="38" s="1"/>
  <c r="B35" i="38" s="1"/>
  <c r="B36" i="38" s="1"/>
  <c r="B37" i="38" s="1"/>
  <c r="B38" i="38" s="1"/>
  <c r="B39" i="38" s="1"/>
  <c r="B44" i="38" s="1"/>
  <c r="L69" i="11"/>
  <c r="L68" i="11"/>
  <c r="L21" i="11"/>
  <c r="L20" i="11"/>
  <c r="L19" i="11"/>
  <c r="L18" i="11"/>
  <c r="L16" i="11"/>
  <c r="B14" i="11"/>
  <c r="B15" i="11" s="1"/>
  <c r="B16" i="11" s="1"/>
  <c r="E18" i="38"/>
  <c r="E19" i="38" s="1"/>
  <c r="D18" i="38"/>
  <c r="B9" i="10"/>
  <c r="B10" i="10" s="1"/>
  <c r="B11" i="10" s="1"/>
  <c r="B12" i="10" s="1"/>
  <c r="B13" i="10" s="1"/>
  <c r="B14" i="10" s="1"/>
  <c r="B15" i="10" s="1"/>
  <c r="B16" i="10" s="1"/>
  <c r="B17" i="10" s="1"/>
  <c r="B18" i="10" s="1"/>
  <c r="B19" i="10" s="1"/>
  <c r="B20" i="10" s="1"/>
  <c r="B8" i="4"/>
  <c r="B9" i="4" s="1"/>
  <c r="B10" i="4" s="1"/>
  <c r="B11" i="4" s="1"/>
  <c r="B12" i="4" s="1"/>
  <c r="B13" i="4" s="1"/>
  <c r="B14" i="4" s="1"/>
  <c r="B15" i="4" s="1"/>
  <c r="B16" i="4" s="1"/>
  <c r="B17" i="4" s="1"/>
  <c r="B18" i="4" s="1"/>
  <c r="B19" i="4" s="1"/>
  <c r="B20" i="4" s="1"/>
  <c r="B21" i="4" s="1"/>
  <c r="B22" i="4" s="1"/>
  <c r="K9" i="6"/>
  <c r="K8" i="6"/>
  <c r="B9" i="18"/>
  <c r="B10" i="18" s="1"/>
  <c r="B11" i="18" s="1"/>
  <c r="B12" i="18" s="1"/>
  <c r="B13" i="18" s="1"/>
  <c r="B14" i="18" s="1"/>
  <c r="B15" i="18" s="1"/>
  <c r="B16" i="18" s="1"/>
  <c r="B17" i="18" s="1"/>
  <c r="B18" i="18" s="1"/>
  <c r="B19" i="18" s="1"/>
  <c r="B20" i="18" s="1"/>
  <c r="D111" i="8"/>
  <c r="D114" i="8"/>
  <c r="D54" i="8"/>
  <c r="D51" i="8"/>
  <c r="B12" i="8"/>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9" i="3"/>
  <c r="B10" i="3" s="1"/>
  <c r="B11" i="3" s="1"/>
  <c r="B12" i="3" s="1"/>
  <c r="B13" i="3" s="1"/>
  <c r="B14" i="3" s="1"/>
  <c r="B15" i="3" s="1"/>
  <c r="B16" i="3" s="1"/>
  <c r="B17" i="3" s="1"/>
  <c r="B18" i="3" s="1"/>
  <c r="B19" i="3" s="1"/>
  <c r="B20" i="3" s="1"/>
  <c r="B21" i="3" s="1"/>
  <c r="B22" i="3" s="1"/>
  <c r="B23" i="3" s="1"/>
  <c r="B24" i="3" s="1"/>
  <c r="B25" i="3" s="1"/>
  <c r="B26" i="3" s="1"/>
  <c r="B27" i="3" s="1"/>
  <c r="B28" i="3" s="1"/>
  <c r="B9" i="2"/>
  <c r="B10" i="2" s="1"/>
  <c r="B11" i="2" s="1"/>
  <c r="B12" i="2" s="1"/>
  <c r="B13" i="2" s="1"/>
  <c r="B14" i="2" s="1"/>
  <c r="B15" i="2" s="1"/>
  <c r="B16" i="2" s="1"/>
  <c r="B17" i="2" s="1"/>
  <c r="B18" i="2" s="1"/>
  <c r="B19" i="2" s="1"/>
  <c r="B20" i="2" s="1"/>
  <c r="B21" i="2" s="1"/>
  <c r="B22" i="2" s="1"/>
  <c r="B23" i="2" s="1"/>
  <c r="B24" i="2" s="1"/>
  <c r="B25" i="2" s="1"/>
  <c r="B23" i="4" l="1"/>
  <c r="B24" i="4" s="1"/>
  <c r="B25" i="4" s="1"/>
  <c r="B26" i="4" s="1"/>
  <c r="B27" i="4" s="1"/>
  <c r="B28" i="4" s="1"/>
  <c r="B26" i="2"/>
  <c r="B27" i="2" s="1"/>
  <c r="B28" i="2" s="1"/>
  <c r="B17" i="11"/>
  <c r="B18" i="11" s="1"/>
  <c r="B19" i="11" s="1"/>
  <c r="B20" i="11" s="1"/>
  <c r="B21" i="11" s="1"/>
  <c r="B22" i="11" s="1"/>
  <c r="B26" i="11" s="1"/>
  <c r="B27" i="11" s="1"/>
  <c r="B28" i="11" s="1"/>
  <c r="B29" i="11" s="1"/>
  <c r="B30" i="11" s="1"/>
  <c r="B31" i="11" s="1"/>
  <c r="B32" i="11" s="1"/>
  <c r="B33" i="11" s="1"/>
  <c r="B34" i="11" s="1"/>
  <c r="B35" i="11" s="1"/>
  <c r="B36" i="11" s="1"/>
  <c r="B37" i="11" s="1"/>
  <c r="B38" i="11" s="1"/>
  <c r="B39" i="11" s="1"/>
  <c r="F82" i="38"/>
  <c r="F54" i="38"/>
  <c r="G82" i="38"/>
  <c r="G54" i="38"/>
  <c r="B21" i="10"/>
  <c r="B22" i="10" s="1"/>
  <c r="B23" i="10" s="1"/>
  <c r="B24" i="10" s="1"/>
  <c r="B25" i="10" s="1"/>
  <c r="B26" i="10" s="1"/>
  <c r="B27" i="10" s="1"/>
  <c r="B28" i="10" s="1"/>
  <c r="H55" i="38"/>
  <c r="B35" i="8"/>
  <c r="B36" i="8" s="1"/>
  <c r="B37" i="8" s="1"/>
  <c r="B38" i="8" s="1"/>
  <c r="B39" i="8" s="1"/>
  <c r="B40" i="8" s="1"/>
  <c r="B41" i="8" s="1"/>
  <c r="B42" i="8" s="1"/>
  <c r="B43" i="8" s="1"/>
  <c r="B44" i="8" s="1"/>
  <c r="B45" i="8" s="1"/>
  <c r="B46" i="8" s="1"/>
  <c r="B47" i="8" s="1"/>
  <c r="B48" i="8" s="1"/>
  <c r="B49" i="8" s="1"/>
  <c r="B50" i="8" s="1"/>
  <c r="B51" i="8" s="1"/>
  <c r="B52" i="8" s="1"/>
  <c r="B53" i="8" s="1"/>
  <c r="B54" i="8" s="1"/>
  <c r="B55" i="8" s="1"/>
  <c r="H48" i="4"/>
  <c r="H46" i="4"/>
  <c r="E82" i="38"/>
  <c r="G18" i="38"/>
  <c r="G19" i="38" s="1"/>
  <c r="G22" i="38" s="1"/>
  <c r="G47" i="38" s="1"/>
  <c r="G49" i="38" s="1"/>
  <c r="D19" i="38"/>
  <c r="H48" i="38"/>
  <c r="F18" i="38"/>
  <c r="F19" i="38" s="1"/>
  <c r="F22" i="38" s="1"/>
  <c r="F47" i="38" s="1"/>
  <c r="F49" i="38" s="1"/>
  <c r="D55" i="8"/>
  <c r="D54" i="38"/>
  <c r="H83" i="38"/>
  <c r="H17" i="38"/>
  <c r="E22" i="38"/>
  <c r="H47" i="4"/>
  <c r="H67" i="4" s="1"/>
  <c r="B40" i="11" l="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H82" i="38"/>
  <c r="E47" i="38"/>
  <c r="E49" i="38" s="1"/>
  <c r="H54" i="38"/>
  <c r="B45" i="38"/>
  <c r="H18" i="38"/>
  <c r="H19" i="38" s="1"/>
  <c r="H22" i="38" s="1"/>
  <c r="D47" i="38"/>
  <c r="D22" i="38"/>
  <c r="H8" i="10"/>
  <c r="H9" i="10"/>
  <c r="H10" i="10"/>
  <c r="H11" i="10"/>
  <c r="H12" i="10"/>
  <c r="H13" i="10"/>
  <c r="H14" i="10"/>
  <c r="H15" i="10"/>
  <c r="H16" i="10"/>
  <c r="H17" i="10"/>
  <c r="H18" i="10"/>
  <c r="H19" i="10"/>
  <c r="H20" i="10"/>
  <c r="H21" i="10"/>
  <c r="H28" i="10" l="1"/>
  <c r="B68" i="11"/>
  <c r="B69" i="11" s="1"/>
  <c r="B70"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9" i="11" s="1"/>
  <c r="B100" i="11" s="1"/>
  <c r="B101" i="11" s="1"/>
  <c r="B46" i="38"/>
  <c r="B47" i="38" s="1"/>
  <c r="B48" i="38" s="1"/>
  <c r="B49" i="38" s="1"/>
  <c r="B50" i="38" s="1"/>
  <c r="D49" i="38"/>
  <c r="H47" i="38"/>
  <c r="H49" i="38" s="1"/>
  <c r="L39" i="11" l="1"/>
  <c r="B51" i="38"/>
  <c r="B52" i="38" s="1"/>
  <c r="B53" i="38" s="1"/>
  <c r="B54" i="38" s="1"/>
  <c r="B55" i="38" s="1"/>
  <c r="B56" i="38" s="1"/>
  <c r="B57" i="38" s="1"/>
  <c r="B58" i="38" s="1"/>
  <c r="B59" i="38" s="1"/>
  <c r="B60" i="38" s="1"/>
  <c r="B61" i="38" s="1"/>
  <c r="B62" i="38" s="1"/>
  <c r="B75" i="38" s="1"/>
  <c r="B76" i="38" s="1"/>
  <c r="B77" i="38" s="1"/>
  <c r="B78" i="38" s="1"/>
  <c r="B79" i="38" s="1"/>
  <c r="B80" i="38" s="1"/>
  <c r="B81" i="38" s="1"/>
  <c r="B82" i="38" s="1"/>
  <c r="D600" i="8"/>
  <c r="D597" i="8"/>
  <c r="N29" i="14"/>
  <c r="O28" i="3"/>
  <c r="N28" i="3"/>
  <c r="M28" i="3"/>
  <c r="L28" i="3"/>
  <c r="K28" i="3"/>
  <c r="J28" i="3"/>
  <c r="I28" i="3"/>
  <c r="H28" i="3"/>
  <c r="G28" i="3"/>
  <c r="F28" i="3"/>
  <c r="E28" i="3"/>
  <c r="D28" i="3"/>
  <c r="D34" i="11" l="1"/>
  <c r="D18" i="42"/>
  <c r="D33" i="11"/>
  <c r="D17" i="42"/>
  <c r="D27" i="11"/>
  <c r="D11" i="42"/>
  <c r="D26" i="38"/>
  <c r="D37" i="11"/>
  <c r="D21" i="42"/>
  <c r="D38" i="11"/>
  <c r="D22" i="42"/>
  <c r="D36" i="11"/>
  <c r="D20" i="42"/>
  <c r="D31" i="11"/>
  <c r="L31" i="11" s="1"/>
  <c r="D15" i="42"/>
  <c r="D35" i="11"/>
  <c r="D19" i="42"/>
  <c r="D28" i="11"/>
  <c r="D12" i="42"/>
  <c r="D29" i="11"/>
  <c r="L29" i="11" s="1"/>
  <c r="D13" i="42"/>
  <c r="D30" i="11"/>
  <c r="D14" i="42"/>
  <c r="D32" i="11"/>
  <c r="D16" i="42"/>
  <c r="B83" i="38"/>
  <c r="B84" i="38" s="1"/>
  <c r="B85" i="38" s="1"/>
  <c r="B86" i="38" s="1"/>
  <c r="B87" i="38" s="1"/>
  <c r="B88" i="38" s="1"/>
  <c r="B89" i="38" s="1"/>
  <c r="B90" i="38" s="1"/>
  <c r="B91" i="38" s="1"/>
  <c r="B92" i="38" s="1"/>
  <c r="B93" i="38" s="1"/>
  <c r="B94" i="38" s="1"/>
  <c r="B95" i="38" s="1"/>
  <c r="B99" i="38" s="1"/>
  <c r="B100" i="38" s="1"/>
  <c r="B101" i="38" s="1"/>
  <c r="B102" i="38" s="1"/>
  <c r="B103" i="38" s="1"/>
  <c r="L58" i="11"/>
  <c r="D27" i="42" l="1"/>
  <c r="H24" i="42" s="1"/>
  <c r="AB14" i="42"/>
  <c r="AG14" i="42" s="1"/>
  <c r="G14" i="42"/>
  <c r="AE14" i="42" s="1"/>
  <c r="I14" i="42"/>
  <c r="AB15" i="42"/>
  <c r="AG15" i="42" s="1"/>
  <c r="G15" i="42"/>
  <c r="AE15" i="42" s="1"/>
  <c r="I15" i="42"/>
  <c r="H15" i="42"/>
  <c r="H25" i="42"/>
  <c r="AB20" i="42"/>
  <c r="AG20" i="42" s="1"/>
  <c r="G20" i="42"/>
  <c r="AE20" i="42" s="1"/>
  <c r="I20" i="42"/>
  <c r="H20" i="42"/>
  <c r="AB17" i="42"/>
  <c r="AG17" i="42" s="1"/>
  <c r="G17" i="42"/>
  <c r="AE17" i="42" s="1"/>
  <c r="I17" i="42"/>
  <c r="H17" i="42"/>
  <c r="AB12" i="42"/>
  <c r="AG12" i="42" s="1"/>
  <c r="G12" i="42"/>
  <c r="AE12" i="42" s="1"/>
  <c r="I12" i="42"/>
  <c r="H12" i="42"/>
  <c r="AB22" i="42"/>
  <c r="G22" i="42"/>
  <c r="AE22" i="42" s="1"/>
  <c r="I22" i="42"/>
  <c r="H22" i="42"/>
  <c r="G13" i="42"/>
  <c r="AE13" i="42" s="1"/>
  <c r="AB13" i="42"/>
  <c r="AG13" i="42" s="1"/>
  <c r="I13" i="42"/>
  <c r="H13" i="42"/>
  <c r="AB18" i="42"/>
  <c r="AG18" i="42" s="1"/>
  <c r="G18" i="42"/>
  <c r="AE18" i="42" s="1"/>
  <c r="I18" i="42"/>
  <c r="H18" i="42"/>
  <c r="AB16" i="42"/>
  <c r="AG16" i="42" s="1"/>
  <c r="G16" i="42"/>
  <c r="AE16" i="42" s="1"/>
  <c r="I16" i="42"/>
  <c r="H16" i="42"/>
  <c r="AB19" i="42"/>
  <c r="AG19" i="42" s="1"/>
  <c r="G19" i="42"/>
  <c r="AE19" i="42" s="1"/>
  <c r="I19" i="42"/>
  <c r="H19" i="42"/>
  <c r="G21" i="42"/>
  <c r="AE21" i="42" s="1"/>
  <c r="AB21" i="42"/>
  <c r="AG21" i="42" s="1"/>
  <c r="I21" i="42"/>
  <c r="H21" i="42"/>
  <c r="L35" i="11"/>
  <c r="L33" i="11"/>
  <c r="L37" i="11"/>
  <c r="L36" i="11"/>
  <c r="L34" i="11"/>
  <c r="L32" i="11"/>
  <c r="L38" i="11"/>
  <c r="L30" i="11"/>
  <c r="L28" i="11"/>
  <c r="H27" i="38"/>
  <c r="F80" i="38"/>
  <c r="G80" i="38"/>
  <c r="G11" i="42"/>
  <c r="AE11" i="42" s="1"/>
  <c r="L27" i="11"/>
  <c r="H26" i="38"/>
  <c r="D52" i="38"/>
  <c r="D80" i="38"/>
  <c r="E80" i="38"/>
  <c r="H26" i="42" l="1"/>
  <c r="H14" i="42"/>
  <c r="H23" i="42"/>
  <c r="AE27" i="42"/>
  <c r="G27" i="42"/>
  <c r="H52" i="38"/>
  <c r="H80" i="38"/>
  <c r="I11" i="42"/>
  <c r="AB11" i="42"/>
  <c r="AG11" i="42" s="1"/>
  <c r="H11" i="42"/>
  <c r="H14" i="4"/>
  <c r="N14" i="4" s="1"/>
  <c r="G7" i="34"/>
  <c r="H8" i="2"/>
  <c r="G28" i="2"/>
  <c r="G14" i="38" s="1"/>
  <c r="F28" i="2"/>
  <c r="F14" i="38" s="1"/>
  <c r="E28" i="2"/>
  <c r="E14" i="38" s="1"/>
  <c r="D28" i="2"/>
  <c r="D14" i="38" s="1"/>
  <c r="H27" i="42" l="1"/>
  <c r="AG22" i="42"/>
  <c r="AB27" i="42"/>
  <c r="AF22" i="42" s="1"/>
  <c r="D75" i="38"/>
  <c r="H14" i="38"/>
  <c r="C121" i="38" s="1"/>
  <c r="G117" i="38" s="1"/>
  <c r="G123" i="38" s="1"/>
  <c r="D44" i="38"/>
  <c r="E75" i="38"/>
  <c r="E44" i="38"/>
  <c r="G75" i="38"/>
  <c r="G44" i="38"/>
  <c r="F75" i="38"/>
  <c r="F44" i="38"/>
  <c r="I27" i="42"/>
  <c r="H28" i="2"/>
  <c r="H25" i="4"/>
  <c r="N25" i="4" s="1"/>
  <c r="H24" i="4"/>
  <c r="N24" i="4" s="1"/>
  <c r="H23" i="4"/>
  <c r="N23" i="4" s="1"/>
  <c r="H21" i="4"/>
  <c r="N21" i="4" s="1"/>
  <c r="F100" i="38" l="1"/>
  <c r="D100" i="38"/>
  <c r="G100" i="38"/>
  <c r="E100" i="38"/>
  <c r="H100" i="38"/>
  <c r="AF13" i="42"/>
  <c r="AF20" i="42"/>
  <c r="AF16" i="42"/>
  <c r="AF12" i="42"/>
  <c r="AF25" i="42"/>
  <c r="AF17" i="42"/>
  <c r="AF19" i="42"/>
  <c r="AF11" i="42"/>
  <c r="AF18" i="42"/>
  <c r="AG27" i="42"/>
  <c r="AF14" i="42"/>
  <c r="AF24" i="42"/>
  <c r="AF15" i="42"/>
  <c r="AF21" i="42"/>
  <c r="AF23" i="42"/>
  <c r="AF26" i="42"/>
  <c r="H44" i="38"/>
  <c r="H75" i="38"/>
  <c r="J97" i="11"/>
  <c r="J72" i="11"/>
  <c r="J24" i="11"/>
  <c r="J11" i="11"/>
  <c r="G9" i="11"/>
  <c r="F9" i="11"/>
  <c r="G8" i="11"/>
  <c r="F8" i="11"/>
  <c r="I40" i="11" l="1"/>
  <c r="I42" i="11"/>
  <c r="I41" i="11"/>
  <c r="K42" i="11"/>
  <c r="K40" i="11"/>
  <c r="K41" i="11"/>
  <c r="I62" i="11"/>
  <c r="I61" i="11"/>
  <c r="I63" i="11"/>
  <c r="I60" i="11"/>
  <c r="K63" i="11"/>
  <c r="K60" i="11"/>
  <c r="K62" i="11"/>
  <c r="K61" i="11"/>
  <c r="AF27" i="42"/>
  <c r="K27" i="11"/>
  <c r="K31" i="11"/>
  <c r="K38" i="11"/>
  <c r="K33" i="11"/>
  <c r="K35" i="11"/>
  <c r="K29" i="11"/>
  <c r="K37" i="11"/>
  <c r="K28" i="11"/>
  <c r="K39" i="11"/>
  <c r="K30" i="11"/>
  <c r="K32" i="11"/>
  <c r="K34" i="11"/>
  <c r="K36" i="11"/>
  <c r="I27" i="11"/>
  <c r="I29" i="11"/>
  <c r="I35" i="11"/>
  <c r="I37" i="11"/>
  <c r="I33" i="11"/>
  <c r="I31" i="11"/>
  <c r="I28" i="11"/>
  <c r="I34" i="11"/>
  <c r="I30" i="11"/>
  <c r="I39" i="11"/>
  <c r="I32" i="11"/>
  <c r="I36" i="11"/>
  <c r="I38" i="11"/>
  <c r="K59" i="11"/>
  <c r="I15" i="11"/>
  <c r="I59" i="11"/>
  <c r="I16" i="11"/>
  <c r="I18" i="11"/>
  <c r="I19" i="11"/>
  <c r="I20" i="11"/>
  <c r="I21" i="11"/>
  <c r="K21" i="11"/>
  <c r="K16" i="11"/>
  <c r="K20" i="11"/>
  <c r="K18" i="11"/>
  <c r="K19" i="11"/>
  <c r="K14" i="11"/>
  <c r="I58" i="11"/>
  <c r="K58" i="11"/>
  <c r="K69" i="11"/>
  <c r="K68" i="11"/>
  <c r="I69" i="11"/>
  <c r="I68" i="11"/>
  <c r="K13" i="11"/>
  <c r="H17" i="4"/>
  <c r="N17" i="4" s="1"/>
  <c r="G6" i="4"/>
  <c r="F6" i="34"/>
  <c r="E6" i="34"/>
  <c r="M28" i="4" l="1"/>
  <c r="G93" i="38"/>
  <c r="J99" i="11"/>
  <c r="K99" i="11" s="1"/>
  <c r="K15" i="11"/>
  <c r="I14" i="11"/>
  <c r="D4" i="10"/>
  <c r="D4" i="4"/>
  <c r="C4" i="34"/>
  <c r="D4" i="5"/>
  <c r="C4" i="6"/>
  <c r="D546" i="8"/>
  <c r="D543" i="8"/>
  <c r="D492" i="8"/>
  <c r="D489" i="8"/>
  <c r="D438" i="8"/>
  <c r="D435" i="8"/>
  <c r="D384" i="8"/>
  <c r="D381" i="8"/>
  <c r="D330" i="8"/>
  <c r="D327" i="8"/>
  <c r="D276" i="8"/>
  <c r="D273" i="8"/>
  <c r="D222" i="8"/>
  <c r="D219" i="8"/>
  <c r="D168" i="8"/>
  <c r="D165" i="8"/>
  <c r="D6" i="8"/>
  <c r="D3" i="8"/>
  <c r="K22" i="11" l="1"/>
  <c r="L13" i="11"/>
  <c r="I13" i="11"/>
  <c r="L14" i="11" l="1"/>
  <c r="L15" i="11"/>
  <c r="H29" i="14"/>
  <c r="I29" i="14"/>
  <c r="L22" i="11" l="1"/>
  <c r="L55" i="11"/>
  <c r="L56" i="11"/>
  <c r="L49" i="11"/>
  <c r="L57" i="11"/>
  <c r="L65" i="11"/>
  <c r="L52" i="11"/>
  <c r="L53" i="11"/>
  <c r="L54" i="11"/>
  <c r="K50" i="11"/>
  <c r="K48" i="11"/>
  <c r="J66" i="11"/>
  <c r="K66" i="11" s="1"/>
  <c r="K56" i="11"/>
  <c r="K49" i="11"/>
  <c r="K51" i="11"/>
  <c r="K65" i="11"/>
  <c r="K52" i="11"/>
  <c r="K53" i="11"/>
  <c r="K54" i="11"/>
  <c r="K57" i="11"/>
  <c r="K55" i="11"/>
  <c r="I65" i="11"/>
  <c r="I52" i="11"/>
  <c r="I51" i="11"/>
  <c r="I53" i="11"/>
  <c r="I54" i="11"/>
  <c r="I55" i="11"/>
  <c r="I48" i="11"/>
  <c r="I56" i="11"/>
  <c r="I49" i="11"/>
  <c r="I57" i="11"/>
  <c r="L50" i="11"/>
  <c r="L48" i="11"/>
  <c r="L51" i="11"/>
  <c r="L66" i="11" l="1"/>
  <c r="I50" i="11"/>
  <c r="H20" i="4" l="1"/>
  <c r="N20" i="4" s="1"/>
  <c r="D60" i="8" l="1"/>
  <c r="D6" i="34" l="1"/>
  <c r="C6" i="34"/>
  <c r="C2" i="34"/>
  <c r="G29" i="38" l="1"/>
  <c r="F29" i="38"/>
  <c r="E29" i="38"/>
  <c r="D29" i="38"/>
  <c r="D29" i="14"/>
  <c r="H29" i="38" l="1"/>
  <c r="O29" i="14"/>
  <c r="M29" i="14"/>
  <c r="L29" i="14"/>
  <c r="K29" i="14"/>
  <c r="J29" i="14"/>
  <c r="G29" i="14"/>
  <c r="E29" i="14"/>
  <c r="F29" i="14"/>
  <c r="H8" i="4" l="1"/>
  <c r="N8" i="4" l="1"/>
  <c r="H16" i="4"/>
  <c r="N16" i="4" s="1"/>
  <c r="C4" i="21" l="1"/>
  <c r="C2" i="21"/>
  <c r="H97" i="11" l="1"/>
  <c r="F97" i="11"/>
  <c r="D97" i="11"/>
  <c r="E8" i="11"/>
  <c r="D8" i="11"/>
  <c r="H72" i="11"/>
  <c r="F72" i="11"/>
  <c r="D72" i="11"/>
  <c r="H24" i="11"/>
  <c r="F24" i="11"/>
  <c r="D24" i="11"/>
  <c r="H11" i="11"/>
  <c r="F11" i="11"/>
  <c r="D11" i="11"/>
  <c r="H7" i="4"/>
  <c r="N7" i="4" s="1"/>
  <c r="H9" i="4"/>
  <c r="H10" i="4"/>
  <c r="N10" i="4" s="1"/>
  <c r="H11" i="4"/>
  <c r="N11" i="4" s="1"/>
  <c r="H12" i="4"/>
  <c r="N12" i="4" s="1"/>
  <c r="H13" i="4"/>
  <c r="N13" i="4" s="1"/>
  <c r="H15" i="4"/>
  <c r="N15" i="4" s="1"/>
  <c r="H18" i="4"/>
  <c r="N18" i="4" s="1"/>
  <c r="H19" i="4"/>
  <c r="N19" i="4" s="1"/>
  <c r="E9" i="11"/>
  <c r="F6" i="4"/>
  <c r="E6" i="4"/>
  <c r="D6" i="4"/>
  <c r="K93" i="11" s="1"/>
  <c r="D4" i="18"/>
  <c r="G7" i="18"/>
  <c r="F7" i="18"/>
  <c r="E7" i="18"/>
  <c r="D7" i="18"/>
  <c r="D166" i="14"/>
  <c r="D165" i="14"/>
  <c r="D111" i="14"/>
  <c r="D112" i="14"/>
  <c r="D58" i="14"/>
  <c r="D57" i="14"/>
  <c r="D4" i="14"/>
  <c r="D164" i="14"/>
  <c r="D110" i="14"/>
  <c r="D56" i="14"/>
  <c r="D160" i="3"/>
  <c r="D108" i="3"/>
  <c r="D56" i="3"/>
  <c r="D2" i="18"/>
  <c r="D4" i="3"/>
  <c r="G7" i="2"/>
  <c r="F7" i="2"/>
  <c r="E7" i="2"/>
  <c r="D158" i="3"/>
  <c r="D106" i="3"/>
  <c r="D54" i="3"/>
  <c r="D57" i="8"/>
  <c r="C5" i="12"/>
  <c r="C2" i="12"/>
  <c r="D5" i="11"/>
  <c r="D2" i="11"/>
  <c r="D2" i="10"/>
  <c r="D2" i="4"/>
  <c r="D2" i="5"/>
  <c r="C2" i="6"/>
  <c r="D2" i="14"/>
  <c r="D2" i="3"/>
  <c r="D2" i="2"/>
  <c r="G41" i="11" l="1"/>
  <c r="G42" i="11"/>
  <c r="G40" i="11"/>
  <c r="N9" i="4"/>
  <c r="H28" i="4"/>
  <c r="G61" i="11"/>
  <c r="G63" i="11"/>
  <c r="G62" i="11"/>
  <c r="G60" i="11"/>
  <c r="L28" i="4"/>
  <c r="F93" i="38"/>
  <c r="K28" i="4"/>
  <c r="E93" i="38"/>
  <c r="I93" i="11"/>
  <c r="G93" i="11"/>
  <c r="G27" i="11"/>
  <c r="G39" i="11"/>
  <c r="G29" i="11"/>
  <c r="G28" i="11"/>
  <c r="G35" i="11"/>
  <c r="G31" i="11"/>
  <c r="G30" i="11"/>
  <c r="G38" i="11"/>
  <c r="G33" i="11"/>
  <c r="G32" i="11"/>
  <c r="G34" i="11"/>
  <c r="G37" i="11"/>
  <c r="G36" i="11"/>
  <c r="G15" i="11"/>
  <c r="G59" i="11"/>
  <c r="D17" i="18"/>
  <c r="D9" i="18"/>
  <c r="D16" i="18"/>
  <c r="D15" i="18"/>
  <c r="D14" i="18"/>
  <c r="D12" i="18"/>
  <c r="D13" i="18"/>
  <c r="D19" i="18"/>
  <c r="D11" i="18"/>
  <c r="D18" i="18"/>
  <c r="D10" i="18"/>
  <c r="D8" i="18"/>
  <c r="E12" i="18"/>
  <c r="E15" i="18"/>
  <c r="E19" i="18"/>
  <c r="E11" i="18"/>
  <c r="E18" i="18"/>
  <c r="E10" i="18"/>
  <c r="E17" i="18"/>
  <c r="E9" i="18"/>
  <c r="E16" i="18"/>
  <c r="E8" i="18"/>
  <c r="E14" i="18"/>
  <c r="E13" i="18"/>
  <c r="F16" i="18"/>
  <c r="F8" i="18"/>
  <c r="F15" i="18"/>
  <c r="F11" i="18"/>
  <c r="F14" i="18"/>
  <c r="F13" i="18"/>
  <c r="F19" i="18"/>
  <c r="F12" i="18"/>
  <c r="F18" i="18"/>
  <c r="F10" i="18"/>
  <c r="F17" i="18"/>
  <c r="F9" i="18"/>
  <c r="G12" i="18"/>
  <c r="G19" i="18"/>
  <c r="G11" i="18"/>
  <c r="G18" i="18"/>
  <c r="G10" i="18"/>
  <c r="G17" i="18"/>
  <c r="G9" i="18"/>
  <c r="G16" i="18"/>
  <c r="G8" i="18"/>
  <c r="G15" i="18"/>
  <c r="G14" i="18"/>
  <c r="G13" i="18"/>
  <c r="G16" i="11"/>
  <c r="G18" i="11"/>
  <c r="G19" i="11"/>
  <c r="G20" i="11"/>
  <c r="G21" i="11"/>
  <c r="G13" i="11"/>
  <c r="G14" i="11"/>
  <c r="G58" i="11"/>
  <c r="G69" i="11"/>
  <c r="G68" i="11"/>
  <c r="G74" i="11"/>
  <c r="G77" i="11"/>
  <c r="G85" i="11"/>
  <c r="G50" i="11"/>
  <c r="G51" i="11"/>
  <c r="G55" i="11"/>
  <c r="G53" i="11"/>
  <c r="G56" i="11"/>
  <c r="G54" i="11"/>
  <c r="G65" i="11"/>
  <c r="G57" i="11"/>
  <c r="D9" i="11"/>
  <c r="E42" i="11" l="1"/>
  <c r="E40" i="11"/>
  <c r="E41" i="11"/>
  <c r="E60" i="11"/>
  <c r="E62" i="11"/>
  <c r="E63" i="11"/>
  <c r="E61" i="11"/>
  <c r="L93" i="11"/>
  <c r="E34" i="11"/>
  <c r="E32" i="11"/>
  <c r="E30" i="11"/>
  <c r="E28" i="11"/>
  <c r="E35" i="11"/>
  <c r="E29" i="11"/>
  <c r="E31" i="11"/>
  <c r="E33" i="11"/>
  <c r="E37" i="11"/>
  <c r="E36" i="11"/>
  <c r="E39" i="11"/>
  <c r="E38" i="11"/>
  <c r="E59" i="11"/>
  <c r="E93" i="11"/>
  <c r="G20" i="18"/>
  <c r="D20" i="18"/>
  <c r="E20" i="18"/>
  <c r="F20" i="18"/>
  <c r="L74" i="11"/>
  <c r="L82" i="11"/>
  <c r="L81" i="11"/>
  <c r="L91" i="11"/>
  <c r="L76" i="11"/>
  <c r="L86" i="11"/>
  <c r="L84" i="11"/>
  <c r="L87" i="11"/>
  <c r="L79" i="11"/>
  <c r="L78" i="11"/>
  <c r="L83" i="11"/>
  <c r="L75" i="11"/>
  <c r="L89" i="11"/>
  <c r="L88" i="11"/>
  <c r="L80" i="11"/>
  <c r="L90" i="11"/>
  <c r="E19" i="11"/>
  <c r="E20" i="11"/>
  <c r="E21" i="11"/>
  <c r="H9" i="11"/>
  <c r="E18" i="11"/>
  <c r="E16" i="11"/>
  <c r="E14" i="11"/>
  <c r="E15" i="11"/>
  <c r="L92" i="11"/>
  <c r="L85" i="11"/>
  <c r="L77" i="11"/>
  <c r="E58" i="11"/>
  <c r="K85" i="11"/>
  <c r="K84" i="11"/>
  <c r="K80" i="11"/>
  <c r="K82" i="11"/>
  <c r="K90" i="11"/>
  <c r="K91" i="11"/>
  <c r="K87" i="11"/>
  <c r="K81" i="11"/>
  <c r="K88" i="11"/>
  <c r="K76" i="11"/>
  <c r="K86" i="11"/>
  <c r="K79" i="11"/>
  <c r="K77" i="11"/>
  <c r="K92" i="11"/>
  <c r="K89" i="11"/>
  <c r="K75" i="11"/>
  <c r="K83" i="11"/>
  <c r="K78" i="11"/>
  <c r="I88" i="11"/>
  <c r="I87" i="11"/>
  <c r="I79" i="11"/>
  <c r="I86" i="11"/>
  <c r="I78" i="11"/>
  <c r="I85" i="11"/>
  <c r="I77" i="11"/>
  <c r="I84" i="11"/>
  <c r="I76" i="11"/>
  <c r="I80" i="11"/>
  <c r="I83" i="11"/>
  <c r="I74" i="11"/>
  <c r="I82" i="11"/>
  <c r="I75" i="11"/>
  <c r="I81" i="11"/>
  <c r="E13" i="11"/>
  <c r="E27" i="11"/>
  <c r="G89" i="11"/>
  <c r="I89" i="11"/>
  <c r="G90" i="11"/>
  <c r="I90" i="11"/>
  <c r="G91" i="11"/>
  <c r="I91" i="11"/>
  <c r="E92" i="11"/>
  <c r="E89" i="11"/>
  <c r="E91" i="11"/>
  <c r="E90" i="11"/>
  <c r="G92" i="11"/>
  <c r="I92" i="11"/>
  <c r="K74" i="11"/>
  <c r="K95" i="11"/>
  <c r="E68" i="11"/>
  <c r="E69" i="11"/>
  <c r="G80" i="11"/>
  <c r="G87" i="11"/>
  <c r="G79" i="11"/>
  <c r="G86" i="11"/>
  <c r="G84" i="11"/>
  <c r="G83" i="11"/>
  <c r="G75" i="11"/>
  <c r="G82" i="11"/>
  <c r="G88" i="11"/>
  <c r="G76" i="11"/>
  <c r="G78" i="11"/>
  <c r="E50" i="11"/>
  <c r="E51" i="11"/>
  <c r="G81" i="11"/>
  <c r="E84" i="11"/>
  <c r="E88" i="11"/>
  <c r="E76" i="11"/>
  <c r="E53" i="11"/>
  <c r="E57" i="11"/>
  <c r="E55" i="11"/>
  <c r="E65" i="11"/>
  <c r="E56" i="11"/>
  <c r="E54" i="11"/>
  <c r="E86" i="11"/>
  <c r="E83" i="11"/>
  <c r="E87" i="11"/>
  <c r="E77" i="11"/>
  <c r="E74" i="11"/>
  <c r="E78" i="11"/>
  <c r="E80" i="11"/>
  <c r="E82" i="11"/>
  <c r="E79" i="11"/>
  <c r="E85" i="11"/>
  <c r="E81" i="11"/>
  <c r="E75" i="11"/>
  <c r="L95" i="11" l="1"/>
  <c r="M95" i="11" s="1"/>
  <c r="M40" i="11"/>
  <c r="M42" i="11"/>
  <c r="M41" i="11"/>
  <c r="M61" i="11"/>
  <c r="M60" i="11"/>
  <c r="M62" i="11"/>
  <c r="M63" i="11"/>
  <c r="M93" i="11"/>
  <c r="M34" i="11"/>
  <c r="M37" i="11"/>
  <c r="M31" i="11"/>
  <c r="M29" i="11"/>
  <c r="M36" i="11"/>
  <c r="M33" i="11"/>
  <c r="M32" i="11"/>
  <c r="M39" i="11"/>
  <c r="M35" i="11"/>
  <c r="M30" i="11"/>
  <c r="M28" i="11"/>
  <c r="M38" i="11"/>
  <c r="G28" i="38"/>
  <c r="G53" i="38" s="1"/>
  <c r="G56" i="38" s="1"/>
  <c r="G58" i="38" s="1"/>
  <c r="J44" i="11"/>
  <c r="D28" i="38"/>
  <c r="D44" i="11"/>
  <c r="D45" i="11" s="1"/>
  <c r="E28" i="38"/>
  <c r="E53" i="38" s="1"/>
  <c r="E56" i="38" s="1"/>
  <c r="E58" i="38" s="1"/>
  <c r="F44" i="11"/>
  <c r="G44" i="11" s="1"/>
  <c r="F28" i="38"/>
  <c r="F53" i="38" s="1"/>
  <c r="F56" i="38" s="1"/>
  <c r="F58" i="38" s="1"/>
  <c r="H44" i="11"/>
  <c r="I44" i="11" s="1"/>
  <c r="M59" i="11"/>
  <c r="M78" i="11"/>
  <c r="M74" i="11"/>
  <c r="M91" i="11"/>
  <c r="M79" i="11"/>
  <c r="M82" i="11"/>
  <c r="M87" i="11"/>
  <c r="M90" i="11"/>
  <c r="M85" i="11"/>
  <c r="M58" i="11"/>
  <c r="M19" i="11"/>
  <c r="M18" i="11"/>
  <c r="M77" i="11"/>
  <c r="M51" i="11"/>
  <c r="M16" i="11"/>
  <c r="M89" i="11"/>
  <c r="M66" i="11"/>
  <c r="M55" i="11"/>
  <c r="M50" i="11"/>
  <c r="M20" i="11"/>
  <c r="M81" i="11"/>
  <c r="M92" i="11"/>
  <c r="M65" i="11"/>
  <c r="M54" i="11"/>
  <c r="M49" i="11"/>
  <c r="M69" i="11"/>
  <c r="M48" i="11"/>
  <c r="M57" i="11"/>
  <c r="M21" i="11"/>
  <c r="M56" i="11"/>
  <c r="M52" i="11"/>
  <c r="M27" i="11"/>
  <c r="M53" i="11"/>
  <c r="M68" i="11"/>
  <c r="M13" i="11"/>
  <c r="M15" i="11"/>
  <c r="M14" i="11"/>
  <c r="M80" i="11"/>
  <c r="M75" i="11"/>
  <c r="M86" i="11"/>
  <c r="M88" i="11"/>
  <c r="M83" i="11"/>
  <c r="M76" i="11"/>
  <c r="M84" i="11"/>
  <c r="I95" i="11"/>
  <c r="G95" i="11"/>
  <c r="E48" i="11"/>
  <c r="G34" i="38" l="1"/>
  <c r="G81" i="38"/>
  <c r="G84" i="38" s="1"/>
  <c r="L44" i="11"/>
  <c r="E44" i="11"/>
  <c r="D53" i="38"/>
  <c r="D34" i="38"/>
  <c r="H28" i="38"/>
  <c r="H34" i="38" s="1"/>
  <c r="D81" i="38"/>
  <c r="E34" i="38"/>
  <c r="E81" i="38"/>
  <c r="E84" i="38" s="1"/>
  <c r="K44" i="11"/>
  <c r="J45" i="11"/>
  <c r="J70" i="11" s="1"/>
  <c r="F34" i="38"/>
  <c r="F81" i="38"/>
  <c r="F84" i="38" s="1"/>
  <c r="G48" i="11"/>
  <c r="E49" i="11"/>
  <c r="D56" i="38" l="1"/>
  <c r="D58" i="38" s="1"/>
  <c r="H53" i="38"/>
  <c r="H56" i="38" s="1"/>
  <c r="H58" i="38" s="1"/>
  <c r="K45" i="11"/>
  <c r="L45" i="11"/>
  <c r="L70" i="11" s="1"/>
  <c r="M44" i="11"/>
  <c r="F60" i="38"/>
  <c r="E60" i="38"/>
  <c r="E91" i="38"/>
  <c r="G91" i="38"/>
  <c r="G60" i="38"/>
  <c r="F91" i="38"/>
  <c r="D84" i="38"/>
  <c r="H81" i="38"/>
  <c r="H84" i="38" s="1"/>
  <c r="G49" i="11"/>
  <c r="G62" i="38" l="1"/>
  <c r="G77" i="38" s="1"/>
  <c r="G102" i="38" s="1"/>
  <c r="F62" i="38"/>
  <c r="F77" i="38" s="1"/>
  <c r="F102" i="38" s="1"/>
  <c r="E62" i="38"/>
  <c r="E77" i="38" s="1"/>
  <c r="E102" i="38" s="1"/>
  <c r="D60" i="38"/>
  <c r="D62" i="38" s="1"/>
  <c r="M70" i="11"/>
  <c r="M45" i="11"/>
  <c r="K70" i="11"/>
  <c r="J100" i="11"/>
  <c r="E52" i="11"/>
  <c r="G99" i="38" l="1"/>
  <c r="G101" i="38" s="1"/>
  <c r="F99" i="38"/>
  <c r="F101" i="38" s="1"/>
  <c r="E99" i="38"/>
  <c r="E101" i="38" s="1"/>
  <c r="E95" i="38"/>
  <c r="E103" i="38" s="1"/>
  <c r="F95" i="38"/>
  <c r="F103" i="38" s="1"/>
  <c r="G95" i="38"/>
  <c r="G103" i="38" s="1"/>
  <c r="H60" i="38"/>
  <c r="K100" i="11"/>
  <c r="J101" i="11"/>
  <c r="K101" i="11" s="1"/>
  <c r="H62" i="38"/>
  <c r="D77" i="38"/>
  <c r="G52" i="11"/>
  <c r="H77" i="38" l="1"/>
  <c r="D66" i="11"/>
  <c r="D70" i="11" s="1"/>
  <c r="F45" i="11"/>
  <c r="G45" i="11" l="1"/>
  <c r="E70" i="11"/>
  <c r="E45" i="11"/>
  <c r="E66" i="11"/>
  <c r="H45" i="11" l="1"/>
  <c r="F66" i="11"/>
  <c r="F70" i="11" s="1"/>
  <c r="I45" i="11" l="1"/>
  <c r="G66" i="11"/>
  <c r="H66" i="11"/>
  <c r="H70" i="11" s="1"/>
  <c r="I66" i="11" l="1"/>
  <c r="F100" i="11"/>
  <c r="G70" i="11"/>
  <c r="I70" i="11" l="1"/>
  <c r="H100" i="11"/>
  <c r="G100" i="11"/>
  <c r="I100" i="11" l="1"/>
  <c r="E95" i="11" l="1"/>
  <c r="D100" i="11"/>
  <c r="L100" i="11" s="1"/>
  <c r="M100" i="11" s="1"/>
  <c r="E100" i="11" l="1"/>
  <c r="I22" i="11" l="1"/>
  <c r="F99" i="11" l="1"/>
  <c r="F101" i="11" s="1"/>
  <c r="G22" i="11"/>
  <c r="E99" i="11"/>
  <c r="E22" i="11"/>
  <c r="H99" i="11"/>
  <c r="M22" i="11"/>
  <c r="G99" i="11" l="1"/>
  <c r="D101" i="11"/>
  <c r="E101" i="11" s="1"/>
  <c r="L99" i="11"/>
  <c r="M99" i="11" s="1"/>
  <c r="H101" i="11"/>
  <c r="I99" i="11"/>
  <c r="G101" i="11"/>
  <c r="L101" i="11" l="1"/>
  <c r="M101" i="11" s="1"/>
  <c r="I101" i="11"/>
  <c r="H8" i="18" l="1"/>
  <c r="H12" i="18"/>
  <c r="H16" i="18"/>
  <c r="H17" i="18"/>
  <c r="H13" i="18"/>
  <c r="H9" i="18"/>
  <c r="H10" i="18"/>
  <c r="H14" i="18"/>
  <c r="H18" i="18"/>
  <c r="H11" i="18"/>
  <c r="H15" i="18"/>
  <c r="H19" i="18"/>
  <c r="H20" i="18" l="1"/>
  <c r="N28" i="4" l="1"/>
  <c r="J28" i="4" l="1"/>
  <c r="D87" i="38"/>
  <c r="D93" i="38" s="1"/>
  <c r="H93" i="38" l="1"/>
  <c r="H102" i="38" s="1"/>
  <c r="D102" i="38"/>
  <c r="D89" i="38"/>
  <c r="H87" i="38"/>
  <c r="H89" i="38" s="1"/>
  <c r="D91" i="38" l="1"/>
  <c r="D99" i="38" s="1"/>
  <c r="D95" i="38"/>
  <c r="D103" i="38" s="1"/>
  <c r="H95" i="38" l="1"/>
  <c r="H103" i="38" s="1"/>
  <c r="H91" i="38"/>
  <c r="H99" i="38" s="1"/>
  <c r="H101" i="38" s="1"/>
  <c r="D101"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55" authorId="0" shapeId="0" xr:uid="{9A2D324C-42BC-4D88-A9B4-8FE65D1AF859}">
      <text>
        <r>
          <rPr>
            <sz val="9"/>
            <color indexed="81"/>
            <rFont val="Tahoma"/>
            <family val="2"/>
          </rPr>
          <t>Used in  Report 5A and 5 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7" authorId="0" shapeId="0" xr:uid="{26CFFA45-7839-4412-BE3B-9C89A4F0AC44}">
      <text>
        <r>
          <rPr>
            <sz val="9"/>
            <color indexed="81"/>
            <rFont val="Tahoma"/>
            <family val="2"/>
          </rPr>
          <t>Explain in Notes Box</t>
        </r>
      </text>
    </comment>
    <comment ref="R7" authorId="0" shapeId="0" xr:uid="{EF374950-F163-4567-A2F2-1AF77D7020F3}">
      <text>
        <r>
          <rPr>
            <sz val="9"/>
            <color indexed="81"/>
            <rFont val="Tahoma"/>
            <family val="2"/>
          </rPr>
          <t>Examples include:
Orthdondia reimbursed through direct invoice to Iowa DHHS</t>
        </r>
        <r>
          <rPr>
            <sz val="9"/>
            <color indexed="81"/>
            <rFont val="Tahoma"/>
            <family val="2"/>
          </rPr>
          <t xml:space="preserve">
</t>
        </r>
      </text>
    </comment>
    <comment ref="S7" authorId="0" shapeId="0" xr:uid="{BF59B309-5070-475B-97CB-E28263FF4B9C}">
      <text>
        <r>
          <rPr>
            <sz val="9"/>
            <color indexed="81"/>
            <rFont val="Tahoma"/>
            <family val="2"/>
          </rPr>
          <t xml:space="preserve">Any dental services rendered to beneficaries and reimbursed by plan that are not covered benefits.
</t>
        </r>
      </text>
    </comment>
    <comment ref="R31" authorId="0" shapeId="0" xr:uid="{B4DE5AB3-2FEE-4E10-9FC7-512C53798C5A}">
      <text>
        <r>
          <rPr>
            <sz val="9"/>
            <color indexed="81"/>
            <rFont val="Tahoma"/>
            <family val="2"/>
          </rPr>
          <t>Examples include:
Orthdondia reimbursed through direct invoice to Iowa DHHS</t>
        </r>
        <r>
          <rPr>
            <sz val="9"/>
            <color indexed="81"/>
            <rFont val="Tahoma"/>
            <family val="2"/>
          </rPr>
          <t xml:space="preserve">
</t>
        </r>
      </text>
    </comment>
    <comment ref="S31" authorId="0" shapeId="0" xr:uid="{77784651-0254-4C42-B281-12D49155E2ED}">
      <text>
        <r>
          <rPr>
            <sz val="9"/>
            <color indexed="81"/>
            <rFont val="Tahoma"/>
            <family val="2"/>
          </rPr>
          <t xml:space="preserve">Any dental services rendered to beneficaries and reimbursed by plan that are not covered benefits.
</t>
        </r>
      </text>
    </comment>
    <comment ref="P59" authorId="0" shapeId="0" xr:uid="{A1F118FB-800B-4576-A912-41EC63F534B3}">
      <text>
        <r>
          <rPr>
            <sz val="9"/>
            <color indexed="81"/>
            <rFont val="Tahoma"/>
            <family val="2"/>
          </rPr>
          <t>Explain in Notes Box</t>
        </r>
      </text>
    </comment>
    <comment ref="R59" authorId="0" shapeId="0" xr:uid="{FEE4498C-8278-4CD0-B1AC-4CDA9B13F29A}">
      <text>
        <r>
          <rPr>
            <sz val="9"/>
            <color indexed="81"/>
            <rFont val="Tahoma"/>
            <family val="2"/>
          </rPr>
          <t>Examples include:
Orthdondia reimbursed through direct invoice to Iowa DHHS</t>
        </r>
        <r>
          <rPr>
            <sz val="9"/>
            <color indexed="81"/>
            <rFont val="Tahoma"/>
            <family val="2"/>
          </rPr>
          <t xml:space="preserve">
</t>
        </r>
      </text>
    </comment>
    <comment ref="S59" authorId="0" shapeId="0" xr:uid="{75CA2149-1C8D-47F3-89F2-448437AEA9B6}">
      <text>
        <r>
          <rPr>
            <sz val="9"/>
            <color indexed="81"/>
            <rFont val="Tahoma"/>
            <family val="2"/>
          </rPr>
          <t xml:space="preserve">Any dental services rendered to beneficaries and reimbursed by plan that are not covered benefits.
</t>
        </r>
      </text>
    </comment>
    <comment ref="R83" authorId="0" shapeId="0" xr:uid="{3BB2E0A1-69B0-423C-92DA-4313BC4F8381}">
      <text>
        <r>
          <rPr>
            <sz val="9"/>
            <color indexed="81"/>
            <rFont val="Tahoma"/>
            <family val="2"/>
          </rPr>
          <t>Examples include:
Orthdondia reimbursed through direct invoice to Iowa DHHS</t>
        </r>
        <r>
          <rPr>
            <sz val="9"/>
            <color indexed="81"/>
            <rFont val="Tahoma"/>
            <family val="2"/>
          </rPr>
          <t xml:space="preserve">
</t>
        </r>
      </text>
    </comment>
    <comment ref="S83" authorId="0" shapeId="0" xr:uid="{7D2D5985-78B9-47FC-BFF1-1C8E9CB23E7B}">
      <text>
        <r>
          <rPr>
            <sz val="9"/>
            <color indexed="81"/>
            <rFont val="Tahoma"/>
            <family val="2"/>
          </rPr>
          <t xml:space="preserve">Any dental services rendered to beneficaries and reimbursed by plan that are not covered benefits.
</t>
        </r>
      </text>
    </comment>
    <comment ref="P111" authorId="0" shapeId="0" xr:uid="{C295E75D-7020-46F4-8311-CCD178E3979C}">
      <text>
        <r>
          <rPr>
            <sz val="9"/>
            <color indexed="81"/>
            <rFont val="Tahoma"/>
            <family val="2"/>
          </rPr>
          <t>Explain in Notes Box</t>
        </r>
      </text>
    </comment>
    <comment ref="R111" authorId="0" shapeId="0" xr:uid="{C052619F-1E02-446F-9596-56B84F88B5FE}">
      <text>
        <r>
          <rPr>
            <sz val="9"/>
            <color indexed="81"/>
            <rFont val="Tahoma"/>
            <family val="2"/>
          </rPr>
          <t>Examples include:
Orthdondia reimbursed through direct invoice to Iowa DHHS</t>
        </r>
        <r>
          <rPr>
            <sz val="9"/>
            <color indexed="81"/>
            <rFont val="Tahoma"/>
            <family val="2"/>
          </rPr>
          <t xml:space="preserve">
</t>
        </r>
      </text>
    </comment>
    <comment ref="S111" authorId="0" shapeId="0" xr:uid="{DC0D6E8A-3A2D-45FE-B75F-2EC5E931B054}">
      <text>
        <r>
          <rPr>
            <sz val="9"/>
            <color indexed="81"/>
            <rFont val="Tahoma"/>
            <family val="2"/>
          </rPr>
          <t xml:space="preserve">Any dental services rendered to beneficaries and reimbursed by plan that are not covered benefits.
</t>
        </r>
      </text>
    </comment>
    <comment ref="R135" authorId="0" shapeId="0" xr:uid="{1C4D50F4-5B8F-4918-888B-8EAC410D094E}">
      <text>
        <r>
          <rPr>
            <sz val="9"/>
            <color indexed="81"/>
            <rFont val="Tahoma"/>
            <family val="2"/>
          </rPr>
          <t>Examples include:
Orthdondia reimbursed through direct invoice to Iowa DHHS</t>
        </r>
        <r>
          <rPr>
            <sz val="9"/>
            <color indexed="81"/>
            <rFont val="Tahoma"/>
            <family val="2"/>
          </rPr>
          <t xml:space="preserve">
</t>
        </r>
      </text>
    </comment>
    <comment ref="S135" authorId="0" shapeId="0" xr:uid="{E03FAA86-F2C2-4783-ACB8-2896287F2064}">
      <text>
        <r>
          <rPr>
            <sz val="9"/>
            <color indexed="81"/>
            <rFont val="Tahoma"/>
            <family val="2"/>
          </rPr>
          <t xml:space="preserve">Any dental services rendered to beneficaries and reimbursed by plan that are not covered benefits.
</t>
        </r>
      </text>
    </comment>
    <comment ref="P163" authorId="0" shapeId="0" xr:uid="{BAAA8B25-B69D-40E4-A234-872865DFC5E7}">
      <text>
        <r>
          <rPr>
            <sz val="9"/>
            <color indexed="81"/>
            <rFont val="Tahoma"/>
            <family val="2"/>
          </rPr>
          <t>Explain in Notes Box</t>
        </r>
      </text>
    </comment>
    <comment ref="R163" authorId="0" shapeId="0" xr:uid="{1128E340-43F3-4D55-9845-4F739AAF2336}">
      <text>
        <r>
          <rPr>
            <sz val="9"/>
            <color indexed="81"/>
            <rFont val="Tahoma"/>
            <family val="2"/>
          </rPr>
          <t>Examples include:
Orthdondia reimbursed through direct invoice to Iowa DHHS</t>
        </r>
        <r>
          <rPr>
            <sz val="9"/>
            <color indexed="81"/>
            <rFont val="Tahoma"/>
            <family val="2"/>
          </rPr>
          <t xml:space="preserve">
</t>
        </r>
      </text>
    </comment>
    <comment ref="S163" authorId="0" shapeId="0" xr:uid="{7F1A0938-0F30-4634-924D-D0099B45441C}">
      <text>
        <r>
          <rPr>
            <sz val="9"/>
            <color indexed="81"/>
            <rFont val="Tahoma"/>
            <family val="2"/>
          </rPr>
          <t xml:space="preserve">Any dental services rendered to beneficaries and reimbursed by plan that are not covered benefits.
</t>
        </r>
      </text>
    </comment>
    <comment ref="R187" authorId="0" shapeId="0" xr:uid="{E086E9CE-8A2E-4036-9DC5-125389B1CFA1}">
      <text>
        <r>
          <rPr>
            <sz val="9"/>
            <color indexed="81"/>
            <rFont val="Tahoma"/>
            <family val="2"/>
          </rPr>
          <t>Examples include:
Orthdondia reimbursed through direct invoice to Iowa DHHS</t>
        </r>
        <r>
          <rPr>
            <sz val="9"/>
            <color indexed="81"/>
            <rFont val="Tahoma"/>
            <family val="2"/>
          </rPr>
          <t xml:space="preserve">
</t>
        </r>
      </text>
    </comment>
    <comment ref="S187" authorId="0" shapeId="0" xr:uid="{030C8A86-7C98-4B26-8CD3-5AB3203ECAC8}">
      <text>
        <r>
          <rPr>
            <sz val="9"/>
            <color indexed="81"/>
            <rFont val="Tahoma"/>
            <family val="2"/>
          </rPr>
          <t xml:space="preserve">Any dental services rendered to beneficaries and reimbursed by plan that are not covered benefits.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8" authorId="0" shapeId="0" xr:uid="{B78843CD-E3B7-4B87-86A5-ADD4F3913091}">
      <text>
        <r>
          <rPr>
            <sz val="9"/>
            <color indexed="81"/>
            <rFont val="Tahoma"/>
            <family val="2"/>
          </rPr>
          <t>Explain in Notes Box</t>
        </r>
      </text>
    </comment>
    <comment ref="R8" authorId="0" shapeId="0" xr:uid="{EC671CD6-162A-48FD-8F89-90293F289D17}">
      <text>
        <r>
          <rPr>
            <sz val="9"/>
            <color indexed="81"/>
            <rFont val="Tahoma"/>
            <family val="2"/>
          </rPr>
          <t>Examples include:
Orthdondia reimbursed through direct invoice to Iowa DHHS</t>
        </r>
        <r>
          <rPr>
            <sz val="9"/>
            <color indexed="81"/>
            <rFont val="Tahoma"/>
            <family val="2"/>
          </rPr>
          <t xml:space="preserve">
</t>
        </r>
      </text>
    </comment>
    <comment ref="S8" authorId="0" shapeId="0" xr:uid="{438E5DA7-233E-454A-8037-ABB2B83FB865}">
      <text>
        <r>
          <rPr>
            <sz val="9"/>
            <color indexed="81"/>
            <rFont val="Tahoma"/>
            <family val="2"/>
          </rPr>
          <t xml:space="preserve">Any dental services rendered to beneficaries and reimbursed by plan that are not covered benefits.
</t>
        </r>
      </text>
    </comment>
    <comment ref="P33" authorId="0" shapeId="0" xr:uid="{5A688E9B-D5AE-49C6-A213-E6EC2C48C890}">
      <text>
        <r>
          <rPr>
            <sz val="9"/>
            <color indexed="81"/>
            <rFont val="Tahoma"/>
            <family val="2"/>
          </rPr>
          <t>Explain in Notes Box</t>
        </r>
      </text>
    </comment>
    <comment ref="R33" authorId="0" shapeId="0" xr:uid="{D43104FD-6DFB-42B9-8945-EEF35B4B5375}">
      <text>
        <r>
          <rPr>
            <sz val="9"/>
            <color indexed="81"/>
            <rFont val="Tahoma"/>
            <family val="2"/>
          </rPr>
          <t>Examples include:
Orthdondia reimbursed through direct invoice to Iowa DHHS</t>
        </r>
        <r>
          <rPr>
            <sz val="9"/>
            <color indexed="81"/>
            <rFont val="Tahoma"/>
            <family val="2"/>
          </rPr>
          <t xml:space="preserve">
</t>
        </r>
      </text>
    </comment>
    <comment ref="S33" authorId="0" shapeId="0" xr:uid="{6E6FD87F-F5AF-4612-94AA-B40DCBC48ED8}">
      <text>
        <r>
          <rPr>
            <sz val="9"/>
            <color indexed="81"/>
            <rFont val="Tahoma"/>
            <family val="2"/>
          </rPr>
          <t xml:space="preserve">Any dental services rendered to beneficaries and reimbursed by plan that are not covered benefits.
</t>
        </r>
      </text>
    </comment>
    <comment ref="P62" authorId="0" shapeId="0" xr:uid="{BA6C5D00-776D-4D09-8E38-FF4E0C33FDC3}">
      <text>
        <r>
          <rPr>
            <sz val="9"/>
            <color indexed="81"/>
            <rFont val="Tahoma"/>
            <family val="2"/>
          </rPr>
          <t>Explain in Notes Box</t>
        </r>
      </text>
    </comment>
    <comment ref="R62" authorId="0" shapeId="0" xr:uid="{7AFC0AC7-1FDE-4F25-9CE9-8975528A672C}">
      <text>
        <r>
          <rPr>
            <sz val="9"/>
            <color indexed="81"/>
            <rFont val="Tahoma"/>
            <family val="2"/>
          </rPr>
          <t>Examples include:
Orthdondia reimbursed through direct invoice to Iowa DHHS</t>
        </r>
        <r>
          <rPr>
            <sz val="9"/>
            <color indexed="81"/>
            <rFont val="Tahoma"/>
            <family val="2"/>
          </rPr>
          <t xml:space="preserve">
</t>
        </r>
      </text>
    </comment>
    <comment ref="S62" authorId="0" shapeId="0" xr:uid="{E90E3DDA-7E4A-48C7-AB6B-9563A5176762}">
      <text>
        <r>
          <rPr>
            <sz val="9"/>
            <color indexed="81"/>
            <rFont val="Tahoma"/>
            <family val="2"/>
          </rPr>
          <t xml:space="preserve">Any dental services rendered to beneficaries and reimbursed by plan that are not covered benefits.
</t>
        </r>
      </text>
    </comment>
    <comment ref="P87" authorId="0" shapeId="0" xr:uid="{6849C6C2-17A1-426E-8489-8B63B6BC17D1}">
      <text>
        <r>
          <rPr>
            <sz val="9"/>
            <color indexed="81"/>
            <rFont val="Tahoma"/>
            <family val="2"/>
          </rPr>
          <t>Explain in Notes Box</t>
        </r>
      </text>
    </comment>
    <comment ref="R87" authorId="0" shapeId="0" xr:uid="{A5AF342B-136F-4237-A45E-62797A056258}">
      <text>
        <r>
          <rPr>
            <sz val="9"/>
            <color indexed="81"/>
            <rFont val="Tahoma"/>
            <family val="2"/>
          </rPr>
          <t>Examples include:
Orthdondia reimbursed through direct invoice to Iowa DHHS</t>
        </r>
        <r>
          <rPr>
            <sz val="9"/>
            <color indexed="81"/>
            <rFont val="Tahoma"/>
            <family val="2"/>
          </rPr>
          <t xml:space="preserve">
</t>
        </r>
      </text>
    </comment>
    <comment ref="S87" authorId="0" shapeId="0" xr:uid="{A239E6BE-F8DC-463C-9726-016452DF2E49}">
      <text>
        <r>
          <rPr>
            <sz val="9"/>
            <color indexed="81"/>
            <rFont val="Tahoma"/>
            <family val="2"/>
          </rPr>
          <t xml:space="preserve">Any dental services rendered to beneficaries and reimbursed by plan that are not covered benefits.
</t>
        </r>
      </text>
    </comment>
    <comment ref="P116" authorId="0" shapeId="0" xr:uid="{562AEC35-66F5-432B-B76B-4B660E90AAF6}">
      <text>
        <r>
          <rPr>
            <sz val="9"/>
            <color indexed="81"/>
            <rFont val="Tahoma"/>
            <family val="2"/>
          </rPr>
          <t>Explain in Notes Box</t>
        </r>
      </text>
    </comment>
    <comment ref="R116" authorId="0" shapeId="0" xr:uid="{48B5580A-88F0-4BBE-8B9C-7D2C4C572094}">
      <text>
        <r>
          <rPr>
            <sz val="9"/>
            <color indexed="81"/>
            <rFont val="Tahoma"/>
            <family val="2"/>
          </rPr>
          <t>Examples include:
Orthdondia reimbursed through direct invoice to Iowa DHHS</t>
        </r>
        <r>
          <rPr>
            <sz val="9"/>
            <color indexed="81"/>
            <rFont val="Tahoma"/>
            <family val="2"/>
          </rPr>
          <t xml:space="preserve">
</t>
        </r>
      </text>
    </comment>
    <comment ref="S116" authorId="0" shapeId="0" xr:uid="{73892732-2858-4566-A471-8C214131DA55}">
      <text>
        <r>
          <rPr>
            <sz val="9"/>
            <color indexed="81"/>
            <rFont val="Tahoma"/>
            <family val="2"/>
          </rPr>
          <t xml:space="preserve">Any dental services rendered to beneficaries and reimbursed by plan that are not covered benefits.
</t>
        </r>
      </text>
    </comment>
    <comment ref="P141" authorId="0" shapeId="0" xr:uid="{1C12587D-A202-43B5-A3E0-4D67E67E2D88}">
      <text>
        <r>
          <rPr>
            <sz val="9"/>
            <color indexed="81"/>
            <rFont val="Tahoma"/>
            <family val="2"/>
          </rPr>
          <t>Explain in Notes Box</t>
        </r>
      </text>
    </comment>
    <comment ref="R141" authorId="0" shapeId="0" xr:uid="{A4C1060C-A561-4563-9886-FF5B3141DE76}">
      <text>
        <r>
          <rPr>
            <sz val="9"/>
            <color indexed="81"/>
            <rFont val="Tahoma"/>
            <family val="2"/>
          </rPr>
          <t>Examples include:
Orthdondia reimbursed through direct invoice to Iowa DHHS</t>
        </r>
        <r>
          <rPr>
            <sz val="9"/>
            <color indexed="81"/>
            <rFont val="Tahoma"/>
            <family val="2"/>
          </rPr>
          <t xml:space="preserve">
</t>
        </r>
      </text>
    </comment>
    <comment ref="S141" authorId="0" shapeId="0" xr:uid="{7FD665C0-6AAC-4CCA-AF3A-8615A986DEBD}">
      <text>
        <r>
          <rPr>
            <sz val="9"/>
            <color indexed="81"/>
            <rFont val="Tahoma"/>
            <family val="2"/>
          </rPr>
          <t xml:space="preserve">Any dental services rendered to beneficaries and reimbursed by plan that are not covered benefits.
</t>
        </r>
      </text>
    </comment>
    <comment ref="P170" authorId="0" shapeId="0" xr:uid="{14D4DD3C-6444-4FF0-BDBF-7879FE741563}">
      <text>
        <r>
          <rPr>
            <sz val="9"/>
            <color indexed="81"/>
            <rFont val="Tahoma"/>
            <family val="2"/>
          </rPr>
          <t>Explain in Notes Box</t>
        </r>
      </text>
    </comment>
    <comment ref="R170" authorId="0" shapeId="0" xr:uid="{9762EBA6-0906-4A81-B056-286B1086DEE1}">
      <text>
        <r>
          <rPr>
            <sz val="9"/>
            <color indexed="81"/>
            <rFont val="Tahoma"/>
            <family val="2"/>
          </rPr>
          <t>Examples include:
Orthdondia reimbursed through direct invoice to Iowa DHHS</t>
        </r>
        <r>
          <rPr>
            <sz val="9"/>
            <color indexed="81"/>
            <rFont val="Tahoma"/>
            <family val="2"/>
          </rPr>
          <t xml:space="preserve">
</t>
        </r>
      </text>
    </comment>
    <comment ref="S170" authorId="0" shapeId="0" xr:uid="{9CCB65C3-51A7-4B82-8DB1-BFD124114B24}">
      <text>
        <r>
          <rPr>
            <sz val="9"/>
            <color indexed="81"/>
            <rFont val="Tahoma"/>
            <family val="2"/>
          </rPr>
          <t xml:space="preserve">Any dental services rendered to beneficaries and reimbursed by plan that are not covered benefits.
</t>
        </r>
      </text>
    </comment>
    <comment ref="P195" authorId="0" shapeId="0" xr:uid="{487A628D-A0E5-4B5A-84DA-5550904D53D0}">
      <text>
        <r>
          <rPr>
            <sz val="9"/>
            <color indexed="81"/>
            <rFont val="Tahoma"/>
            <family val="2"/>
          </rPr>
          <t>Explain in Notes Box</t>
        </r>
      </text>
    </comment>
    <comment ref="R195" authorId="0" shapeId="0" xr:uid="{8E30F7F2-D3C1-4558-A8F7-800E0BC8832A}">
      <text>
        <r>
          <rPr>
            <sz val="9"/>
            <color indexed="81"/>
            <rFont val="Tahoma"/>
            <family val="2"/>
          </rPr>
          <t>Examples include:
Orthdondia reimbursed through direct invoice to Iowa DHHS</t>
        </r>
        <r>
          <rPr>
            <sz val="9"/>
            <color indexed="81"/>
            <rFont val="Tahoma"/>
            <family val="2"/>
          </rPr>
          <t xml:space="preserve">
</t>
        </r>
      </text>
    </comment>
    <comment ref="S195" authorId="0" shapeId="0" xr:uid="{34B157F3-474C-41CD-8264-690EFC0D08D9}">
      <text>
        <r>
          <rPr>
            <sz val="9"/>
            <color indexed="81"/>
            <rFont val="Tahoma"/>
            <family val="2"/>
          </rPr>
          <t xml:space="preserve">Any dental services rendered to beneficaries and reimbursed by plan that are not covered benefits.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7" authorId="0" shapeId="0" xr:uid="{F77A55FB-71EF-436A-B9DF-75AAF79E85BF}">
      <text>
        <r>
          <rPr>
            <sz val="9"/>
            <color indexed="81"/>
            <rFont val="Tahoma"/>
            <family val="2"/>
          </rPr>
          <t xml:space="preserve">Note, revenue on Report 7 is reported gross of withhold. This auto calculates based on the withhold percentage in cell C10
</t>
        </r>
      </text>
    </comment>
    <comment ref="B8" authorId="0" shapeId="0" xr:uid="{4FA4A9FA-B6F2-4D6B-93EE-BDB739B401C5}">
      <text>
        <r>
          <rPr>
            <sz val="9"/>
            <color indexed="81"/>
            <rFont val="Tahoma"/>
            <family val="2"/>
          </rPr>
          <t xml:space="preserve">Estimate portion of withhold amount that is anticipated to be earned.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6" authorId="0" shapeId="0" xr:uid="{64AF8DEA-692A-4A65-8227-C0B3045904C7}">
      <text>
        <r>
          <rPr>
            <sz val="9"/>
            <color indexed="81"/>
            <rFont val="Tahoma"/>
            <family val="2"/>
          </rPr>
          <t>Describe any "Activities that Improve Healthcare Quality" in the box below, including:
1. Activity description
2. How the activity improves healthcare quality
3. The methodology to determine the allocation input in columns J:M.</t>
        </r>
      </text>
    </comment>
    <comment ref="C23" authorId="0" shapeId="0" xr:uid="{05EF2221-38AF-4613-AD51-88A111EAC339}">
      <text>
        <r>
          <rPr>
            <sz val="9"/>
            <color indexed="81"/>
            <rFont val="Tahoma"/>
            <family val="2"/>
          </rPr>
          <t>Please include other administrative costs. For example, include the administrative portion of delegated administrative expenses such as Third Party Administrator (TPA) payments that cover costs such as claims processing and medical management of the TPA to the extent that these costs are not included in the above-listed items.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5" authorId="0" shapeId="0" xr:uid="{AA09FC46-5F62-48E2-9340-D96F30085D3B}">
      <text>
        <r>
          <rPr>
            <sz val="9"/>
            <color indexed="81"/>
            <rFont val="Tahoma"/>
            <family val="2"/>
          </rPr>
          <t>Input encounter submission through date.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93" authorId="0" shapeId="0" xr:uid="{3B761D88-0A44-4828-ABFA-373FDB4E4A99}">
      <text>
        <r>
          <rPr>
            <sz val="9"/>
            <color indexed="81"/>
            <rFont val="Tahoma"/>
            <family val="2"/>
          </rPr>
          <t>Please include other administrative costs. For example, include the administrative portion of delegated administrative expenses such as Third Party Administrator (TPA) payments that cover costs such as claims processing and medical management of the TPA to the extent that these costs are not included in the above-listed items.</t>
        </r>
      </text>
    </comment>
  </commentList>
</comments>
</file>

<file path=xl/sharedStrings.xml><?xml version="1.0" encoding="utf-8"?>
<sst xmlns="http://schemas.openxmlformats.org/spreadsheetml/2006/main" count="2458" uniqueCount="746">
  <si>
    <t>SFY</t>
  </si>
  <si>
    <t>Beg</t>
  </si>
  <si>
    <t>End</t>
  </si>
  <si>
    <t>Month</t>
  </si>
  <si>
    <t>SFY20-Q2</t>
  </si>
  <si>
    <t>SFY20-Q3</t>
  </si>
  <si>
    <t>SFY20-Q4</t>
  </si>
  <si>
    <t>Quarter Included</t>
  </si>
  <si>
    <t>Q1 Only</t>
  </si>
  <si>
    <t>SFY21-Q1</t>
  </si>
  <si>
    <t>Q1 through Q2</t>
  </si>
  <si>
    <t>Q1 through Q3</t>
  </si>
  <si>
    <t>Q1 through Q4</t>
  </si>
  <si>
    <t>SFY21-Q2</t>
  </si>
  <si>
    <t>Submission Version</t>
  </si>
  <si>
    <t>SFY21-Q3</t>
  </si>
  <si>
    <t>#1</t>
  </si>
  <si>
    <t>#2</t>
  </si>
  <si>
    <t>#3</t>
  </si>
  <si>
    <t>SFY21-Q4</t>
  </si>
  <si>
    <t>#4</t>
  </si>
  <si>
    <t>#5</t>
  </si>
  <si>
    <t>SFY22-Q1</t>
  </si>
  <si>
    <t>SFY22-Q2</t>
  </si>
  <si>
    <t>SFY22-Q3</t>
  </si>
  <si>
    <t>SFY22-Q4</t>
  </si>
  <si>
    <t>SFY23-Q1</t>
  </si>
  <si>
    <t>SFY23-Q2</t>
  </si>
  <si>
    <t>SFY23-Q3</t>
  </si>
  <si>
    <t>SFY23-Q4</t>
  </si>
  <si>
    <t>SFY24-Q1</t>
  </si>
  <si>
    <t>SFY24-Q2</t>
  </si>
  <si>
    <t>SFY24-Q3</t>
  </si>
  <si>
    <t>SFY24-Q4</t>
  </si>
  <si>
    <t>SFY25-Q1</t>
  </si>
  <si>
    <t>SFY25-Q2</t>
  </si>
  <si>
    <t>SFY25-Q3</t>
  </si>
  <si>
    <t>SFY25-Q4</t>
  </si>
  <si>
    <t>Reporting Template Contents</t>
  </si>
  <si>
    <t>Overview</t>
  </si>
  <si>
    <t>COS Logic</t>
  </si>
  <si>
    <t>Category of Service Logic</t>
  </si>
  <si>
    <t>Checklist</t>
  </si>
  <si>
    <t>List of Questions for Dental Carriers</t>
  </si>
  <si>
    <t>1. Enrollment</t>
  </si>
  <si>
    <t>Enrollment</t>
  </si>
  <si>
    <t>2. Costs</t>
  </si>
  <si>
    <t>Costs</t>
  </si>
  <si>
    <t>3. Utilization</t>
  </si>
  <si>
    <t>Utilization</t>
  </si>
  <si>
    <t>4A. Lag Triangles</t>
  </si>
  <si>
    <t>Lag Triangles</t>
  </si>
  <si>
    <t>4B. IBNR Estimates</t>
  </si>
  <si>
    <t>IBNR Estimates</t>
  </si>
  <si>
    <t>5A. Incentive &amp; Prov Payments</t>
  </si>
  <si>
    <t>Incentive Programs &amp; Other Provider Payment Arrangements</t>
  </si>
  <si>
    <t>5B. Incentive &amp; Prov Allocation</t>
  </si>
  <si>
    <t>Incentive &amp; Provider Payments Allocation</t>
  </si>
  <si>
    <t>5C. Earned Withhold</t>
  </si>
  <si>
    <t>Earned Withhold</t>
  </si>
  <si>
    <t>6. Admin and QI Expenses</t>
  </si>
  <si>
    <t>Admin and QI Expenses</t>
  </si>
  <si>
    <t>7. Revenue Summary</t>
  </si>
  <si>
    <t>Revenue Summary</t>
  </si>
  <si>
    <t>8. Fraud, Waste and Abuse</t>
  </si>
  <si>
    <t>Fraud, Waste and Abuse</t>
  </si>
  <si>
    <t>9. Third Party Liability</t>
  </si>
  <si>
    <t>Third Party Liability</t>
  </si>
  <si>
    <t>10. Encounter to Financial Comp</t>
  </si>
  <si>
    <t>Encounter Data</t>
  </si>
  <si>
    <t>11. Incurred Overview</t>
  </si>
  <si>
    <t>Incurred Overview</t>
  </si>
  <si>
    <t>12. MLR Calculation</t>
  </si>
  <si>
    <t>MLR Calculation</t>
  </si>
  <si>
    <t>13. Certification</t>
  </si>
  <si>
    <t>Submission Certification (by Dental Carrier CEO/CFO)</t>
  </si>
  <si>
    <t>Dental Carrier Scratch Sheet</t>
  </si>
  <si>
    <t>Provided for any additional information a Dental Carrier would like to provide. This tab is not password-protected.</t>
  </si>
  <si>
    <t>B-1 IDD Reporting</t>
  </si>
  <si>
    <t>Annual Frequency (Report in Q4)</t>
  </si>
  <si>
    <t>B-3 Insurance Premium</t>
  </si>
  <si>
    <t>B-4 Reinsurance</t>
  </si>
  <si>
    <t>Quarterly Frequency</t>
  </si>
  <si>
    <r>
      <t xml:space="preserve">State of Iowa Dental Plan Reporting Template </t>
    </r>
    <r>
      <rPr>
        <sz val="22"/>
        <color theme="0"/>
        <rFont val="Calibri"/>
        <family val="2"/>
        <scheme val="minor"/>
      </rPr>
      <t>(</t>
    </r>
    <r>
      <rPr>
        <b/>
        <sz val="22"/>
        <color theme="0"/>
        <rFont val="Calibri"/>
        <family val="2"/>
        <scheme val="minor"/>
      </rPr>
      <t>MRT</t>
    </r>
    <r>
      <rPr>
        <sz val="22"/>
        <color theme="0"/>
        <rFont val="Calibri"/>
        <family val="2"/>
        <scheme val="minor"/>
      </rPr>
      <t>)</t>
    </r>
  </si>
  <si>
    <t xml:space="preserve">Document Name: </t>
  </si>
  <si>
    <t>Quarterly Financial Report</t>
  </si>
  <si>
    <t xml:space="preserve">Health Plan Name: </t>
  </si>
  <si>
    <t>[Enter Plan Name]</t>
  </si>
  <si>
    <t xml:space="preserve">Health Plan Contact: </t>
  </si>
  <si>
    <t>[Enter Plan Representative]</t>
  </si>
  <si>
    <t xml:space="preserve">Health Plan Contact Email: </t>
  </si>
  <si>
    <t>[Enter Plan Representative e-mail]</t>
  </si>
  <si>
    <t xml:space="preserve">Report Original Submission Date (MM/DD/YYYY): </t>
  </si>
  <si>
    <t>[Date of original submission]</t>
  </si>
  <si>
    <t xml:space="preserve">Report Revision Submission Date: </t>
  </si>
  <si>
    <t>[Date of data revision]</t>
  </si>
  <si>
    <t>Select Submission Version (Select Drop Down)</t>
  </si>
  <si>
    <t>Note: Indicates Plan Input / Entry throughout this file</t>
  </si>
  <si>
    <t>General</t>
  </si>
  <si>
    <t xml:space="preserve">This report will be used during the development of capitation rates for the State of Iowa's Health Link program. An overview of this template and instructions on how to complete each </t>
  </si>
  <si>
    <t>report is contained within the remainder of this sheet. 'Please note that any cells shaded in light yellow are to be  completed by the Dental Carrier.</t>
  </si>
  <si>
    <t>Reporting Entity and Time Period</t>
  </si>
  <si>
    <r>
      <rPr>
        <b/>
        <u/>
        <sz val="10"/>
        <rFont val="Calibri"/>
        <family val="2"/>
        <scheme val="minor"/>
      </rPr>
      <t>Select</t>
    </r>
    <r>
      <rPr>
        <b/>
        <sz val="10"/>
        <rFont val="Calibri"/>
        <family val="2"/>
        <scheme val="minor"/>
      </rPr>
      <t xml:space="preserve"> Applicable Iowa Contract Period (SFY): </t>
    </r>
  </si>
  <si>
    <r>
      <rPr>
        <b/>
        <u/>
        <sz val="10"/>
        <rFont val="Calibri"/>
        <family val="2"/>
        <scheme val="minor"/>
      </rPr>
      <t>Select</t>
    </r>
    <r>
      <rPr>
        <b/>
        <sz val="10"/>
        <rFont val="Calibri"/>
        <family val="2"/>
        <scheme val="minor"/>
      </rPr>
      <t xml:space="preserve"> Quarters Included in Reports: </t>
    </r>
  </si>
  <si>
    <t>Report Dates:</t>
  </si>
  <si>
    <t>Report Tab Column Headers:</t>
  </si>
  <si>
    <t xml:space="preserve">Incurred From: </t>
  </si>
  <si>
    <t>Reporting Quarter 1:</t>
  </si>
  <si>
    <t xml:space="preserve">Incurred Through: </t>
  </si>
  <si>
    <t>Reporting Quarter 2:</t>
  </si>
  <si>
    <t xml:space="preserve">Claims Paid Through Date: </t>
  </si>
  <si>
    <t>Reporting Quarter 3:</t>
  </si>
  <si>
    <t>Service Incurred Period:</t>
  </si>
  <si>
    <t>Reporting Quarter 4:</t>
  </si>
  <si>
    <t>Prior Year Quarter 1:</t>
  </si>
  <si>
    <t>Lag Triangle Dates:</t>
  </si>
  <si>
    <t>Prior Year Quarter 2:</t>
  </si>
  <si>
    <t xml:space="preserve">Beginning Incurred Month: </t>
  </si>
  <si>
    <t>Prior Year Quarter 3:</t>
  </si>
  <si>
    <t xml:space="preserve">Ending Incurred Month: </t>
  </si>
  <si>
    <t>Prior Year Quarter 4:</t>
  </si>
  <si>
    <t>Report Instructions</t>
  </si>
  <si>
    <t>Please fill out each question in this tab. If a particular question does not apply to the Dental Carrier, please indicate so by entering 'Not Applicable to Dental Carrier.</t>
  </si>
  <si>
    <t>Please use the Category of Service (COS) logic shown on this tab to determine which category each service falls into for the purposes of populating this template.</t>
  </si>
  <si>
    <t>Report 1 -- Enrollment</t>
  </si>
  <si>
    <t xml:space="preserve">Please provide the quarterly count of member months for each rate cell. </t>
  </si>
  <si>
    <t>Report 2 -- Costs</t>
  </si>
  <si>
    <t>Please provide the medical costs incurred for each rate cell for each quarter.</t>
  </si>
  <si>
    <t>This report has entries for Non Subcapitated and Subcapitated medical costs. Please report as follows:</t>
  </si>
  <si>
    <t>• Non Subcapitated Expenditures should include only costs for medical services that generate claims, reported based on date of service.</t>
  </si>
  <si>
    <t>• Subcapitated Expenditures should include costs for any medical services that the Dental Carrier subcapitates to a separate entity, reported based on month paid to separate entity.</t>
  </si>
  <si>
    <t>• Please allocate costs into the given categories of service (COS).</t>
  </si>
  <si>
    <t>• Costs should not be completed for IBNR (IBNR is reported later in Report 4B).</t>
  </si>
  <si>
    <t>• Report all costs prior to the impact of any fraud/abuse and TPL recoveries.</t>
  </si>
  <si>
    <t>• Note that Third Party Liability Recoveries (subrogation only) are to be entered in Reports 9.</t>
  </si>
  <si>
    <t>• Services that are reimbursed for outside of the capitation rates (e.g., orthodontics) and value-added services should be excluded from this section of the template. Value-added service costs should be included within Report 6 in the 'Value Added Services' line.</t>
  </si>
  <si>
    <t>• While excluded from this report, a summary of any orthodontia services that are reimbursed outside of the capitation rates should be broken out by quarter and included on the |Scratch Sheet| tab.</t>
  </si>
  <si>
    <t>• Some populations or services may not have been covered under the Hawki program for all quarters (e.g., Public Health Services and Children). These populations/services should be left blank or populated with zero costs for non-covered time periods.</t>
  </si>
  <si>
    <t>Report 3 -- Utilization</t>
  </si>
  <si>
    <t xml:space="preserve">Please provide the utilization experience for each rate cell for each quarter. This report has entries for Non Subcapitated and Subcapitated utilization. Refer to the "Metric" row within this report for </t>
  </si>
  <si>
    <t>guidance on how to characterize utilization for each COS. The utilization reported should be on the same basis as the costs included in Report 2 (see notes above).</t>
  </si>
  <si>
    <t>Report 4A -- Lag Triangles</t>
  </si>
  <si>
    <t>Please provide service costs by month of service and month of payment for all service costs for the incurred time period noted in Report 4A.</t>
  </si>
  <si>
    <t>Data in this template should tie to the Non Subcapitated data in Report 2 across all rate cells for the incurred period being reported.</t>
  </si>
  <si>
    <t>Report 4B -- IBNR Estimates</t>
  </si>
  <si>
    <t xml:space="preserve">Please provide an estimate of Non Subcapitated costs and underlying utilization for claims that have been incurred but not yet reported, which would be expected to generate an encounter. </t>
  </si>
  <si>
    <t>This should exclude any incentive payments, hospital settlement payments, and additional provider payments.</t>
  </si>
  <si>
    <t>Please allocate estimates by quarter of incurred service date and into the given categories of service (COS) as best as possible.</t>
  </si>
  <si>
    <t>Report 5A -- Incentive Programs &amp; Other Provider Payment Arrangements</t>
  </si>
  <si>
    <t xml:space="preserve">Provide descriptions of any incentive programs or other provider payment arrangements within this report. </t>
  </si>
  <si>
    <t>Please also include in this report any settlement amounts paid outside of the claims/encounter system.</t>
  </si>
  <si>
    <t>Report 5B -- Incentive &amp; Provider Payments Allocation</t>
  </si>
  <si>
    <t>Please allocate any payments listed in Report 6A into the cells within this report as best as possible.</t>
  </si>
  <si>
    <t>Report 5C -- Earned Withhold</t>
  </si>
  <si>
    <t>Please provide the amount of earned withhold amounts on a paid basis.</t>
  </si>
  <si>
    <t>Please also include the amount of earned withhold spent on a paid basis, along with a description of the expense.</t>
  </si>
  <si>
    <r>
      <t xml:space="preserve">Expenses paid using earned withhold revenue should be reported </t>
    </r>
    <r>
      <rPr>
        <b/>
        <i/>
        <sz val="10"/>
        <color theme="1"/>
        <rFont val="Calibri"/>
        <family val="2"/>
        <scheme val="minor"/>
      </rPr>
      <t>only</t>
    </r>
    <r>
      <rPr>
        <sz val="10"/>
        <color theme="1"/>
        <rFont val="Calibri"/>
        <family val="2"/>
        <scheme val="minor"/>
      </rPr>
      <t xml:space="preserve"> on Report 6c, and should not be reported anywhere else in this template.</t>
    </r>
  </si>
  <si>
    <t>Report 6 -- Admin and QI Expenses</t>
  </si>
  <si>
    <t>Please provide any administrative expenses for the State of Iowa's Dental Wellness Plan program.</t>
  </si>
  <si>
    <t xml:space="preserve">Corporate Salaries - </t>
  </si>
  <si>
    <t xml:space="preserve">Include the amounts incurred for all salary, benefit packages, and bonuses for any corporate-level employee of the Dental Carrier. This should include any payroll taxes, overtime, </t>
  </si>
  <si>
    <t>relocation expense reimbursement, and any professional licensing fees such as CPAs.</t>
  </si>
  <si>
    <t xml:space="preserve">Management Salaries - </t>
  </si>
  <si>
    <t xml:space="preserve">Include the amounts incurred for all salary, benefit packages, and bonuses for any C-level management and officers of the Dental Carrier. This should include any payroll taxes, overtime, </t>
  </si>
  <si>
    <t xml:space="preserve">Other Salaries - </t>
  </si>
  <si>
    <t>Include the amounts incurred for all salary, wages, benefit packages, and bonuses for all non-management and non-officer employees of the Dental Carrier. This should include</t>
  </si>
  <si>
    <t xml:space="preserve">part-time and full-time staff, temporary staff, and non-employee staff paid as independent contractors. This should include any payroll taxes, overtime, </t>
  </si>
  <si>
    <t xml:space="preserve">Operations Expenses - </t>
  </si>
  <si>
    <t xml:space="preserve">Enter general and operational costs for: </t>
  </si>
  <si>
    <t>• Local expenses: Computer/Equipment lease, rental, or purchase for local office</t>
  </si>
  <si>
    <t>• Local expenses: Rent/Lease/Mortgage Payments/Utilities for local office</t>
  </si>
  <si>
    <t>• Local expenses: Maintenance/Repairs/Custodial/Security expenses for local office</t>
  </si>
  <si>
    <t>• Information Systems: Communication and information systems costs</t>
  </si>
  <si>
    <t xml:space="preserve">Corporate Services - </t>
  </si>
  <si>
    <t>Enter the amount paid by Dental Carrier to their corporate headquarters for any corporate services provided. This should exclude any costs reported as corporate salaries.</t>
  </si>
  <si>
    <t xml:space="preserve">Parent Fees - </t>
  </si>
  <si>
    <t>Include any costs paid upstream to the corporate entity, which are not related to corporate salaries or services provided.</t>
  </si>
  <si>
    <t xml:space="preserve">General Administration Costs - </t>
  </si>
  <si>
    <t>Include costs for office supplies, postage/mailouts, printing and copier, marketing materials, training and education, recruiting, travel,</t>
  </si>
  <si>
    <t>depreciation and amortization, and other miscellaneous administrative costs.</t>
  </si>
  <si>
    <t xml:space="preserve">Claims Processing - </t>
  </si>
  <si>
    <t>Enter direct or vendor related costs related to the processing of provider claims. This should exclude any salaries included above.</t>
  </si>
  <si>
    <t xml:space="preserve">Network Development - </t>
  </si>
  <si>
    <t xml:space="preserve">Enter provider contracting, provider credentialing, provider education, and provider relations costs. </t>
  </si>
  <si>
    <t>Costs for consultant fees (Professional Services), Directory/Mail-Outs (General Admin) and any salary expenses will be reported in other categories.</t>
  </si>
  <si>
    <t xml:space="preserve">Member Services - </t>
  </si>
  <si>
    <t>Enter customer service/support and grievance and appeals costs.</t>
  </si>
  <si>
    <t xml:space="preserve">Medical Management - </t>
  </si>
  <si>
    <t xml:space="preserve">Enter medical management costs, including costs for medically related expenses, that would not generate a claim or encounter </t>
  </si>
  <si>
    <t>(i.e. care assessment, precertification and concurrent review).</t>
  </si>
  <si>
    <t xml:space="preserve">Case Management - </t>
  </si>
  <si>
    <t>Include costs for services related to medical case management and coordination including assessment, planning, monitoring, and evaluation.</t>
  </si>
  <si>
    <t xml:space="preserve">Professional Services - </t>
  </si>
  <si>
    <t>Include costs for professional or consulting services provided by individuals or organizations that are members of a particular profession or possess a particular skill.</t>
  </si>
  <si>
    <t>This should include costs such as legal, auditing, tax, or other consulting services which would not be included in 'Corporate Salaries', 'Management Salaries', or 'Other Salaries' above.</t>
  </si>
  <si>
    <t xml:space="preserve">Health Insurance Providers Fee - </t>
  </si>
  <si>
    <t>Include the amount paid for the Health Insurance Providers Fee. Please include only the amount attributed to the Iowa Medicaid line of business.</t>
  </si>
  <si>
    <t xml:space="preserve">Activities that Improve Healthcare Quality - </t>
  </si>
  <si>
    <t xml:space="preserve">Administrative (non-salary) expenses that are designed to directly improve patient care and supporting health information technology (HIT). </t>
  </si>
  <si>
    <t>The allowable activities that can be reported on this line are defined in 45 CFR 158.150 and 158.151.</t>
  </si>
  <si>
    <t>Healthcare Quality Improvement Salaries -</t>
  </si>
  <si>
    <t xml:space="preserve">Include allowable salaries for quality improvement positions such as case managers, care managers, care coordinator, etc. </t>
  </si>
  <si>
    <t>This should be supported with time studies and job descriptions to reflect the allowable time for HCQI expenses.</t>
  </si>
  <si>
    <t xml:space="preserve">Value Added Services - </t>
  </si>
  <si>
    <t xml:space="preserve">Include all approved Value Added Services such as, but not limited to the following: (i) incentives for obtaining preventive services (member incentives); (ii) medical equipment or devices </t>
  </si>
  <si>
    <t xml:space="preserve">not already covered under the program to assist in prevention, wellness, or management of health conditions; (iii) supports to enable workforce participation; and (iv) cost effective </t>
  </si>
  <si>
    <t xml:space="preserve">supplemental services that can provide services in a less restrictive setting. Value Added Services should only be reflected on this line of the MRT and not included in any other tab. </t>
  </si>
  <si>
    <t xml:space="preserve">Total Qualified Taxes - </t>
  </si>
  <si>
    <t xml:space="preserve">Include qualified premium tax, state and federal taxes, fees, etc. </t>
  </si>
  <si>
    <t xml:space="preserve">Taxes Related to HIF Revenues/Expenses - </t>
  </si>
  <si>
    <t>Include the tax gross up reimbursed by the state related to the Health Insurer Fee. The difference in the Health Insurer Fee expense and the Health Insurer Fee revenue should be reported.</t>
  </si>
  <si>
    <t xml:space="preserve">Other Admin Costs - </t>
  </si>
  <si>
    <t>Include any other administrative costs not included in the categories above.</t>
  </si>
  <si>
    <t xml:space="preserve">Exclusion for Non-Allowable Administrative Expense - </t>
  </si>
  <si>
    <t xml:space="preserve">Include non-allowable expenses removed from above lines, to reconcile to total administrative expenses per the dental carrier financial records.  </t>
  </si>
  <si>
    <t xml:space="preserve">Enter Allocation % by Administrative Expense for Activities that Improve Healthcare Quality </t>
  </si>
  <si>
    <t>Include: Description of Activity; How activity improves healthcare quality and methodology to determine allocation percentage.</t>
  </si>
  <si>
    <t>Report 7 -- Revenue Summary</t>
  </si>
  <si>
    <t>This report summarizes the total capitation/premium received (Gross of Withhold)</t>
  </si>
  <si>
    <t>Report 8 - Fraud, Waste and Abuse</t>
  </si>
  <si>
    <t>Quarterly Tables</t>
  </si>
  <si>
    <t>1. Enter information as the claims relate to either Categories of Aid under the section titled Medicaid Health Plan Audit Recoveries or the Other section.</t>
  </si>
  <si>
    <t>2. Number of Identified Cases (Column C) – Enter the number of known FWA cases with the original claim pertaining to that specific quarter.</t>
  </si>
  <si>
    <t>3. Number of Recovered Cases (Column D) – Enter the number of FWA cases that have been recovered and/or settled.</t>
  </si>
  <si>
    <t>4. Recovered Dollars (Column E) – Enter the total number of dollars recovered from the cases referenced in Column D.</t>
  </si>
  <si>
    <t>5. Potential Settlement Dollars (Column F) – Enter the total number of potential dollars from unsettled cases.</t>
  </si>
  <si>
    <t>Totals Table</t>
  </si>
  <si>
    <t>1. Lines 1-4 will automatically fill with the totals of the information provided in the Quarterly Tables.</t>
  </si>
  <si>
    <t>Please enter first, second, and third prior calendar year information in the same way as done in the Quarterly Tables. For example, if the current year is 2022, then first prior year would be 2021 cases,</t>
  </si>
  <si>
    <t xml:space="preserve">   second prior year would be 2020 cases, and third prior year would be 2019 cases.</t>
  </si>
  <si>
    <t>Report 9 - Third Party Liability</t>
  </si>
  <si>
    <t>1. Members with Active Resources at Quarter End</t>
  </si>
  <si>
    <t>2. Commercial (Column D) – Identify and report the total number of unique members with an active TPL resource of commercial insurance at the end of the quarterly reporting period.</t>
  </si>
  <si>
    <t>3. Medicare (Column E) – Identify and report the total number of unique members with an active TPL resource of Medicare Insurance at the end of the quarterly reporting period.</t>
  </si>
  <si>
    <t>4. Total (Column F) – This column will automatically populate with the sum of Columns D and E.</t>
  </si>
  <si>
    <t>Claim Counts</t>
  </si>
  <si>
    <t>1. Count of Total Claims Paid (Column G) – Report all unique claims paid by the Dental Carrier with the date of service being within the respective quarter. This count should be all unique claims, not just those that had</t>
  </si>
  <si>
    <t xml:space="preserve">     commercial, Medicare, or other insurance as primary payer. Denied claims should be excluded from this count</t>
  </si>
  <si>
    <t>2. Count of Claims Paid with Other Insurance Indicated (Column H) – Report all claims paid by the Dental Carrier with the date of service being within the respective quarter where the member has other insurance</t>
  </si>
  <si>
    <t xml:space="preserve">    coverage. Denied claims should be excluded from this count.</t>
  </si>
  <si>
    <t xml:space="preserve">3. Amount Cost Avoided (Columns I, K, and M) – Cost avoided claims are claims with the date of service being within the respective quarter the Dental Carrier denies because third party health insurance-related resources exist that may cover the service. </t>
  </si>
  <si>
    <t xml:space="preserve">    In the amount cost avoided column, enter the Dental Carriers Medicaid rate for the service related to the claim cost avoided.</t>
  </si>
  <si>
    <t xml:space="preserve">4. Other Insurance Paid Amount (Columns J and L) – Report amounts for all third-party payments received by the provider for Medicaid enrollees for claims with dates of service being within the respective quarter. These amounts are </t>
  </si>
  <si>
    <t xml:space="preserve">     the reported payments received by the provider from third party insurers after coordination of benefits has occurred.</t>
  </si>
  <si>
    <t xml:space="preserve">5. Actual Payments Received (Column N) – Amounts in this column are to include recovered amounts related to a TPL resource that has not been captured in the claims processing system as other insurance. Amounts in this column are to have a </t>
  </si>
  <si>
    <t xml:space="preserve">    date of service within the respective quarter.</t>
  </si>
  <si>
    <t xml:space="preserve">6. Actual Payments Received (Column O) – Amounts in this column are to include recovered amounts related to a TPL resource that has not been captured in the claims processing system as other insurance. Amounts in this column </t>
  </si>
  <si>
    <t xml:space="preserve">          are to relate to third-party payments in the quarter for claims with dates of service prior to the first day of the current twelve</t>
  </si>
  <si>
    <t>Year-to-Date Table</t>
  </si>
  <si>
    <t>1. Except for the counts of Members with Active Resources at Period End, all amounts within this table will be calculated automatically from the information provided in the Quarterly Tables above.</t>
  </si>
  <si>
    <t xml:space="preserve">2. Members with Active Resources at Period End – Identify and report the total number of unique members with active TPL resources that are included within the Quarterly Tables. A member with an active TPL resource across multiple </t>
  </si>
  <si>
    <t xml:space="preserve">          quarters within the state fiscal year is only to be counted once.</t>
  </si>
  <si>
    <t>Report 10 - Encounter to Financial Comparison</t>
  </si>
  <si>
    <t>Financial Section</t>
  </si>
  <si>
    <t>1. Paid Claims - Enter the total number of dollars of paid claims for each Category of Service for its respective incurred period quarter.</t>
  </si>
  <si>
    <t>Encounter Section</t>
  </si>
  <si>
    <t>1. Encounter Submitted &amp; Accepted - Enter the expenses for submitted and accepted medical encounter claims.</t>
  </si>
  <si>
    <t>2. Encounter Submitted &amp; Denied – Enter the expenses for submitted and denied medical encounter claims.</t>
  </si>
  <si>
    <t>Comparison Section</t>
  </si>
  <si>
    <t>1. The Comparison Section automatically calculates the following:</t>
  </si>
  <si>
    <t>a. Financial Paid Claims Less Encounter Total</t>
  </si>
  <si>
    <t>b.. COS % of Total Financial Paid Claims</t>
  </si>
  <si>
    <t>c. Encounter Total Submitted % of Financial Paid</t>
  </si>
  <si>
    <t>Below the table</t>
  </si>
  <si>
    <t>1. Encounter data as of:” Enter the date the encounter data was pulled on.</t>
  </si>
  <si>
    <t>Report 11 -- Incurred Overview</t>
  </si>
  <si>
    <t xml:space="preserve">This report aggregates all information in the preceding reports on an incurred basis so each Dental Carrier can tie it to other internal reports for reasonableness as necessary. </t>
  </si>
  <si>
    <t>Please enter any additional revenue amounts, as well as Third Party Liability Recoveries, in this report's orange-shaded cells on an incurred basis.</t>
  </si>
  <si>
    <t>Please only include the actual revenue received for these additional amounts that has been received.</t>
  </si>
  <si>
    <t>Report 12 - MLR Calculation</t>
  </si>
  <si>
    <t>Please complete the tab for the MLR calculation, fields requiring input are shaded in light gray.</t>
  </si>
  <si>
    <t xml:space="preserve">*Reference the Iowa Medicaid Managed Care Dental Carrier Reporting Template Supplemental Guide regarding additional instructions for completion.  </t>
  </si>
  <si>
    <t>Report 13 -- Submission Certification (by Dental Carrier CEO)</t>
  </si>
  <si>
    <t>Please provide certification by the Dental Carrier's CEO or CFO that the figures in this reporting template are accurate and representative of Dental Carrier experience for the given time period.</t>
  </si>
  <si>
    <t>Please use this worksheet to provide any additional information.</t>
  </si>
  <si>
    <t>Related to Report 2, please provide a summary of any Orthodontia services that are reimbursed outside of the capitation payments by quarter.</t>
  </si>
  <si>
    <t>Related to Report 7 and 10, please use the Dental Carrier Scratch Sheet to outline amounts and descriptions with comments related to the submission. Dental Carriers should utilize this to provide additional information the dental carrier</t>
  </si>
  <si>
    <t xml:space="preserve"> finds is needed in order to accurately represent the dental carrier’s financial data. </t>
  </si>
  <si>
    <t>Items requiring additional information:</t>
  </si>
  <si>
    <t>- Tax reconciliation (to break out premium Tax, state and federal taxes, and any fees reported)</t>
  </si>
  <si>
    <t>- any other lines including a combination of revenues or expenses reported on a single line</t>
  </si>
  <si>
    <t>- Itemization of Value Added Services</t>
  </si>
  <si>
    <t>- Itemization of excluded compensation by position/job title</t>
  </si>
  <si>
    <t>Iowa Dental Category of Service (COS) Logic</t>
  </si>
  <si>
    <t>Category of Service</t>
  </si>
  <si>
    <t>Assignment Description - Dental Wellness Populations</t>
  </si>
  <si>
    <t>Individual Lag Triangle Reporting
4A. Lag Triangle</t>
  </si>
  <si>
    <t>Dental - FQHC</t>
  </si>
  <si>
    <t>Any covered dental service rendered at a FQHC.</t>
  </si>
  <si>
    <t>Yes</t>
  </si>
  <si>
    <t>Public Health Services</t>
  </si>
  <si>
    <t>PROV_TYPE in('30' '35' '72') and substr(PROC_CODE,1,1) = 'D'</t>
  </si>
  <si>
    <t>Diagnostic</t>
  </si>
  <si>
    <t>else if 'D0100' &lt;= PROC_CODE &lt;= 'D0999'</t>
  </si>
  <si>
    <t>Preventive</t>
  </si>
  <si>
    <t>else if 'D1000' &lt;= PROC_CODE &lt;= 'D1999'</t>
  </si>
  <si>
    <t>Restorative</t>
  </si>
  <si>
    <t>else if 'D2000' &lt;= PROC_CODE &lt;= 'D2999'</t>
  </si>
  <si>
    <t>Endodontics</t>
  </si>
  <si>
    <t>else if 'D3000' &lt;= PROC_CODE &lt;= 'D3999'</t>
  </si>
  <si>
    <t>Periodontics</t>
  </si>
  <si>
    <t>else if 'D4000' &lt;= PROC_CODE &lt;= 'D4999'</t>
  </si>
  <si>
    <t>Prosthodontics Removable</t>
  </si>
  <si>
    <t>else if 'D5000' &lt;= PROC_CODE &lt;= 'D5899'</t>
  </si>
  <si>
    <t>Prosthodontics, Fixed</t>
  </si>
  <si>
    <t>else if 'D6200' &lt;= PROC_CODE &lt;= 'D6999'</t>
  </si>
  <si>
    <t>Oral &amp; Maxillofacial Surgery</t>
  </si>
  <si>
    <t>else if 'D7000' &lt;= PROC_CODE &lt;= 'D7999'</t>
  </si>
  <si>
    <t>Exclude - Orthodontics</t>
  </si>
  <si>
    <t>else if 'D8000' &lt;= PROC_CODE &lt;= 'D8999'</t>
  </si>
  <si>
    <t>Adjunctive General Services</t>
  </si>
  <si>
    <t>else if 'D9000' &lt;= PROC_CODE &lt;= 'D9999'</t>
  </si>
  <si>
    <t>Miscellaneous</t>
  </si>
  <si>
    <t>All other covered dental procedure codes beginning with 'D' that have not been grouped into a category above.</t>
  </si>
  <si>
    <t>Claims Settlements Paid Outside Claims System</t>
  </si>
  <si>
    <r>
      <t xml:space="preserve">Payments to dental service providers for covered services not included in claims payment data. </t>
    </r>
    <r>
      <rPr>
        <sz val="11"/>
        <color rgb="FFFF0000"/>
        <rFont val="Calibri"/>
        <family val="2"/>
        <scheme val="minor"/>
      </rPr>
      <t>Reported as a separate line in 4A Lag Triangles.</t>
    </r>
  </si>
  <si>
    <t>See Note</t>
  </si>
  <si>
    <t>Incentive Arrangement Payments</t>
  </si>
  <si>
    <t>Iowa DHHS approved incentive payments made to dental providers.</t>
  </si>
  <si>
    <t>No</t>
  </si>
  <si>
    <t>Covered Incurred Service Costs (Not included in Capitation)</t>
  </si>
  <si>
    <t>Examples include Orthodontia services.</t>
  </si>
  <si>
    <t>Non-Covered Service Costs Per Program Guidelines</t>
  </si>
  <si>
    <r>
      <rPr>
        <sz val="11"/>
        <color theme="1"/>
        <rFont val="Symbol"/>
        <family val="1"/>
        <charset val="2"/>
      </rPr>
      <t xml:space="preserve">· </t>
    </r>
    <r>
      <rPr>
        <sz val="11"/>
        <color theme="1"/>
        <rFont val="Calibri"/>
        <family val="2"/>
        <scheme val="minor"/>
      </rPr>
      <t xml:space="preserve">Payments to dentists for D0601, D0602, D0603
</t>
    </r>
    <r>
      <rPr>
        <sz val="11"/>
        <color theme="1"/>
        <rFont val="Symbol"/>
        <family val="1"/>
        <charset val="2"/>
      </rPr>
      <t>·</t>
    </r>
    <r>
      <rPr>
        <sz val="11"/>
        <color theme="1"/>
        <rFont val="Calibri"/>
        <family val="2"/>
      </rPr>
      <t xml:space="preserve"> </t>
    </r>
    <r>
      <rPr>
        <sz val="11"/>
        <color theme="1"/>
        <rFont val="Calibri"/>
        <family val="2"/>
        <scheme val="minor"/>
      </rPr>
      <t xml:space="preserve">Payments for use of service technology not covered by Medicaid (e.g., GentleWave)
</t>
    </r>
    <r>
      <rPr>
        <sz val="11"/>
        <color theme="1"/>
        <rFont val="Symbol"/>
        <family val="1"/>
        <charset val="2"/>
      </rPr>
      <t>·</t>
    </r>
    <r>
      <rPr>
        <sz val="11"/>
        <color theme="1"/>
        <rFont val="Calibri"/>
        <family val="2"/>
        <scheme val="minor"/>
      </rPr>
      <t xml:space="preserve"> Value added Services</t>
    </r>
  </si>
  <si>
    <t>Please use this Category of Service logic to determine which category each service falls into when populating the template.</t>
  </si>
  <si>
    <t>Please note that a claim can be split into more than one COS under this method, with the exception of services rendered at an FQHC.</t>
  </si>
  <si>
    <t>This is a high level classification; procedure codes provided reflect codes that are typically indicative of each service and may not be exhaustive.</t>
  </si>
  <si>
    <t>Dental Carrier:</t>
  </si>
  <si>
    <t>Report:</t>
  </si>
  <si>
    <t>Time Period:</t>
  </si>
  <si>
    <t>Questions</t>
  </si>
  <si>
    <t>Briefly describe any changes in your organizational structure and any administrative services that may be received from a parent company or an outside vendor. Please include the costs associated with these arrangements.</t>
  </si>
  <si>
    <t>Please describe the methodology used to calculate member months.</t>
  </si>
  <si>
    <t>Please confirm that all costs included in this template are net of TPL.</t>
  </si>
  <si>
    <t>Are any services provided to members beyond those required in the contract with the State? If so, describe each service and quantify the cost included in this report. If possible, please include costs broken out by rate cell.</t>
  </si>
  <si>
    <t xml:space="preserve">Please provide detail on any potential or known provider settlements that are included in this report. </t>
  </si>
  <si>
    <t>Please describe provider contracting arrangements by major category of service. Additionally, if any changes are anticipated during the contract year, please provide information regarding these changes.</t>
  </si>
  <si>
    <t>What services are subcapitated? Please provide an estimate of how complete the utilization of these services are within the numbers reported in this template.</t>
  </si>
  <si>
    <t>Are there any anticipated changes in the future to subcapitated agreements?</t>
  </si>
  <si>
    <t>Please disclose any ownership (all or partial) of any subcontractor and/or subcapitated agreement that is being paid. If any exist, please describe these relationships.</t>
  </si>
  <si>
    <t>Please describe any allocations or manipulations of the data included in this report (i.e. capitations, administrative costs, IBNR).</t>
  </si>
  <si>
    <t>Please describe the methodology used to calculate IBNR. Additionally, please provide completion factors used in reporting IBNR estimates in this report.</t>
  </si>
  <si>
    <t>Please describe your utilization review and disease management programs that are in place. Additionally, confirm that these programs are reported as administrative costs.</t>
  </si>
  <si>
    <t>Please provide detail on expected annualized trends from the base period to the contract period. Please show utilization and unit costs separately, by major category of service.</t>
  </si>
  <si>
    <t xml:space="preserve">Please explain any variation of 10% or higher (increase or decrease) in aggregate costs included in the 'Administrative' report. </t>
  </si>
  <si>
    <t>Use this area for any additional comments. This can include details of changes or differences in reporting between quarters.</t>
  </si>
  <si>
    <t xml:space="preserve">    </t>
  </si>
  <si>
    <t xml:space="preserve">Member Months </t>
  </si>
  <si>
    <t>Line #</t>
  </si>
  <si>
    <t>Population/Quarter</t>
  </si>
  <si>
    <t>Total</t>
  </si>
  <si>
    <t>Community and LTSS Disabled</t>
  </si>
  <si>
    <t>Community and LTSS Elderly</t>
  </si>
  <si>
    <t>Community Duals &lt;65</t>
  </si>
  <si>
    <t>Pregnant Women</t>
  </si>
  <si>
    <t>TANF 19-34 F</t>
  </si>
  <si>
    <t>TANF 19-34 M</t>
  </si>
  <si>
    <t>TANF 35-49 F</t>
  </si>
  <si>
    <t>TANF 35-49 M</t>
  </si>
  <si>
    <t>TANF 50+</t>
  </si>
  <si>
    <t>Wellness Plan 19-34 F</t>
  </si>
  <si>
    <t>Wellness Plan 19-34 M</t>
  </si>
  <si>
    <t>Wellness Plan 35-49 F</t>
  </si>
  <si>
    <t>Wellness Plan 35-49 M</t>
  </si>
  <si>
    <t>Wellness Plan 50+</t>
  </si>
  <si>
    <t>MCHIP - Children 0-1</t>
  </si>
  <si>
    <t>MCHIP - Children 2-5</t>
  </si>
  <si>
    <t>MCHIP - Children 6-18</t>
  </si>
  <si>
    <t>Children 0-1</t>
  </si>
  <si>
    <t>Children 2-5</t>
  </si>
  <si>
    <t>Children 6-18</t>
  </si>
  <si>
    <t>Total [Sum of Lines 1:20]</t>
  </si>
  <si>
    <t>Dental Services Costs</t>
  </si>
  <si>
    <t>Non Subcapitated Expenditures (Net of TPL)</t>
  </si>
  <si>
    <t>Population/COS</t>
  </si>
  <si>
    <t>Services 
(Not included in Capitation)</t>
  </si>
  <si>
    <t>Subcapitated Expenditures</t>
  </si>
  <si>
    <t>Non Subcapitated Expenditures</t>
  </si>
  <si>
    <t>Non Subcapitated Utilization</t>
  </si>
  <si>
    <t>Metric</t>
  </si>
  <si>
    <t>Claim Count</t>
  </si>
  <si>
    <t>Reported Units</t>
  </si>
  <si>
    <t>Services
(Not included in Capitation)</t>
  </si>
  <si>
    <t>Subcapitated Utilization</t>
  </si>
  <si>
    <t>Lag Triangles (36 Month)</t>
  </si>
  <si>
    <t>Service:</t>
  </si>
  <si>
    <t>Incurred Time Period:</t>
  </si>
  <si>
    <t>Data in triangles should reflect Non Subcapitated Expenditures only.</t>
  </si>
  <si>
    <t>Line</t>
  </si>
  <si>
    <t>Month of Payment</t>
  </si>
  <si>
    <t>Total [Sum Lines 1-36]</t>
  </si>
  <si>
    <t>Subcapitated Amounts (Should tie to Subcapitated Reported in |2. Costs|)</t>
  </si>
  <si>
    <t>Settlement Amounts
(Settlements not be reflected in the paid claims above)</t>
  </si>
  <si>
    <t>Provider Incentive Arrangements (Excluded from Claims Payment Lag Data)</t>
  </si>
  <si>
    <t>Sum of Claims, Settlements, Incentives, and Subcapitated Amounts
[Sum of Lines 37:40]</t>
  </si>
  <si>
    <t>Current estimate of claims incurred but not paid (IBNP/IBNR), excluding the provision for adverse deviation</t>
  </si>
  <si>
    <t>Provision for adverse deviation (PAD)</t>
  </si>
  <si>
    <t>Current estimate of IBNP/IBNR, including PAD [Sum Lines 42:43]</t>
  </si>
  <si>
    <t>Total Incurred Claims [Line 41 + 44]</t>
  </si>
  <si>
    <t>IBNP/IBNR Estimates</t>
  </si>
  <si>
    <t>Non Subcapitated Expenditures - Source: IBNR Estimate (From |4A. LAG TRIANGLES| line 44</t>
  </si>
  <si>
    <t>COS</t>
  </si>
  <si>
    <t>Total [Sum of Lines 1:12]</t>
  </si>
  <si>
    <t>Subcapitated Utilization - IBNR Estimate</t>
  </si>
  <si>
    <t>Payments for Services During:</t>
  </si>
  <si>
    <t>Report Provider Incentive Payments in the Dental Expenditures|2. Costs| report</t>
  </si>
  <si>
    <t>Description</t>
  </si>
  <si>
    <r>
      <t xml:space="preserve">Provider/Incentive Payment - Incurred Basis </t>
    </r>
    <r>
      <rPr>
        <vertAlign val="superscript"/>
        <sz val="11"/>
        <color theme="1"/>
        <rFont val="Calibri"/>
        <family val="2"/>
        <scheme val="minor"/>
      </rPr>
      <t>1</t>
    </r>
  </si>
  <si>
    <r>
      <t xml:space="preserve">Provider/Incentive Payment - Paid Basis </t>
    </r>
    <r>
      <rPr>
        <vertAlign val="superscript"/>
        <sz val="11"/>
        <color theme="1"/>
        <rFont val="Calibri"/>
        <family val="2"/>
        <scheme val="minor"/>
      </rPr>
      <t>2</t>
    </r>
  </si>
  <si>
    <r>
      <rPr>
        <i/>
        <vertAlign val="superscript"/>
        <sz val="8"/>
        <rFont val="Calibri"/>
        <family val="2"/>
        <scheme val="minor"/>
      </rPr>
      <t>1</t>
    </r>
    <r>
      <rPr>
        <i/>
        <sz val="8"/>
        <rFont val="Calibri"/>
        <family val="2"/>
        <scheme val="minor"/>
      </rPr>
      <t xml:space="preserve"> This should be indicative of the service date of the underlying claims used to calculate the provider/incentive payment - Please attempt to distribute in Report 5B.</t>
    </r>
  </si>
  <si>
    <r>
      <rPr>
        <i/>
        <vertAlign val="superscript"/>
        <sz val="8"/>
        <rFont val="Calibri"/>
        <family val="2"/>
        <scheme val="minor"/>
      </rPr>
      <t>2</t>
    </r>
    <r>
      <rPr>
        <i/>
        <sz val="8"/>
        <rFont val="Calibri"/>
        <family val="2"/>
        <scheme val="minor"/>
      </rPr>
      <t xml:space="preserve"> This should represent the payment date of the provider/incentive payment.</t>
    </r>
  </si>
  <si>
    <r>
      <t xml:space="preserve">Describe all </t>
    </r>
    <r>
      <rPr>
        <b/>
        <sz val="10"/>
        <rFont val="Calibri"/>
        <family val="2"/>
      </rPr>
      <t>incentive programs</t>
    </r>
    <r>
      <rPr>
        <sz val="10"/>
        <rFont val="Calibri"/>
        <family val="2"/>
      </rPr>
      <t xml:space="preserve"> your health plan has in the following space:</t>
    </r>
  </si>
  <si>
    <t>List Billing Provider NPI for Providers with Incentive Payemnts (add additional rows as necessary)</t>
  </si>
  <si>
    <t>Billing Provider NPI</t>
  </si>
  <si>
    <t>Incentive &amp; Provider Payments</t>
  </si>
  <si>
    <t>Provider Incentive Reported in Report 2. Costs</t>
  </si>
  <si>
    <t>Total (Sum of Lines 1:12)</t>
  </si>
  <si>
    <t>Report 5A</t>
  </si>
  <si>
    <t>Check</t>
  </si>
  <si>
    <t>Describe the Allocation Methodology used:</t>
  </si>
  <si>
    <r>
      <t xml:space="preserve">Describe any </t>
    </r>
    <r>
      <rPr>
        <b/>
        <sz val="10"/>
        <rFont val="Calibri"/>
        <family val="2"/>
      </rPr>
      <t>miscellanous services* (outside of the claims system) your health plan has in the following space:</t>
    </r>
  </si>
  <si>
    <t>Withhold - Revenue Basis</t>
  </si>
  <si>
    <t>Estimated Withhold Earned in Incurred Period</t>
  </si>
  <si>
    <t>Withhold Rate Utilized in Table Above</t>
  </si>
  <si>
    <r>
      <t xml:space="preserve">Describe the expenses paid using Earned Withhold funds </t>
    </r>
    <r>
      <rPr>
        <sz val="10"/>
        <rFont val="Calibri"/>
        <family val="2"/>
      </rPr>
      <t>in the following space:</t>
    </r>
  </si>
  <si>
    <t>Administrative Expenses</t>
  </si>
  <si>
    <t>Expenses During:</t>
  </si>
  <si>
    <t xml:space="preserve">Activities that Improve Healthcare Quality </t>
  </si>
  <si>
    <t>Allocation Percentage (Methodology Required)</t>
  </si>
  <si>
    <t>Administrative Category</t>
  </si>
  <si>
    <t>Allocation Methodology</t>
  </si>
  <si>
    <t>Corporate Salaries</t>
  </si>
  <si>
    <t>Management Salaries</t>
  </si>
  <si>
    <t>Other Salaries</t>
  </si>
  <si>
    <t>Operations Expenses</t>
  </si>
  <si>
    <t>Corporate Services</t>
  </si>
  <si>
    <t>Parent Fees</t>
  </si>
  <si>
    <t>General Administration Costs</t>
  </si>
  <si>
    <t>Claims Processing</t>
  </si>
  <si>
    <t>Network Development</t>
  </si>
  <si>
    <t>Member Services</t>
  </si>
  <si>
    <t>Medical Management</t>
  </si>
  <si>
    <t>Case Management</t>
  </si>
  <si>
    <t>Professional Services</t>
  </si>
  <si>
    <t>Marketing Activities</t>
  </si>
  <si>
    <t>Total Qualified Taxes</t>
  </si>
  <si>
    <t>Taxes Related to HIF Revenues/Expenses</t>
  </si>
  <si>
    <t>Other Admin Costs</t>
  </si>
  <si>
    <t>Exclusion for Non-Allowable Administrative Expense***</t>
  </si>
  <si>
    <t>Reserved</t>
  </si>
  <si>
    <t>Total [Sum Lines 1:18]</t>
  </si>
  <si>
    <t xml:space="preserve">*** Reference the Iowa Medicaid Managed Care MCO Reporting Template Supplemental Guide regarding additional instructions for completion of Admin and QI Expenses Report.  </t>
  </si>
  <si>
    <t>Please describe any "Other Admin Costs" in the box below (Required):</t>
  </si>
  <si>
    <t>Medical Revenue</t>
  </si>
  <si>
    <t>Capitation Revenued (Gross of Withhold), Quarter Incurred</t>
  </si>
  <si>
    <t>Population</t>
  </si>
  <si>
    <t>Total [Sum Lines 1:20]</t>
  </si>
  <si>
    <t>MCO:</t>
  </si>
  <si>
    <t>Fraud and Abuse Recoveries</t>
  </si>
  <si>
    <t>COA
(Refer to Crosswalk)</t>
  </si>
  <si>
    <t>Number of Identified Cases</t>
  </si>
  <si>
    <t>Number of Recovered Cases</t>
  </si>
  <si>
    <t>Recovered Dollars</t>
  </si>
  <si>
    <t>Potential Settlement Dollars</t>
  </si>
  <si>
    <t>( A )</t>
  </si>
  <si>
    <t>( B )</t>
  </si>
  <si>
    <t>( C )</t>
  </si>
  <si>
    <t>( D )</t>
  </si>
  <si>
    <t>( E )</t>
  </si>
  <si>
    <t>( F )</t>
  </si>
  <si>
    <t>Dental Plan Audit Recoveries</t>
  </si>
  <si>
    <t>TANF</t>
  </si>
  <si>
    <t>Wellness Plan</t>
  </si>
  <si>
    <t>Children</t>
  </si>
  <si>
    <t>Other</t>
  </si>
  <si>
    <t>Iowa DHS Referral Recoveries</t>
  </si>
  <si>
    <t>Subcontracted Vendors</t>
  </si>
  <si>
    <t>Total [Sum Lines 1:9, 10:12)</t>
  </si>
  <si>
    <t>Totals</t>
  </si>
  <si>
    <t>Dates of Service by Fiscal Period</t>
  </si>
  <si>
    <t>Q1 Current (July through September)</t>
  </si>
  <si>
    <t>Q2 Current (October through December)</t>
  </si>
  <si>
    <t>Q3 Current (January through March)</t>
  </si>
  <si>
    <t>Q4 Current (April through June)</t>
  </si>
  <si>
    <t>First Prior Fiscal Year</t>
  </si>
  <si>
    <t>Second Prior Fiscal Year</t>
  </si>
  <si>
    <t>Third Prior Fiscal Year</t>
  </si>
  <si>
    <t>Total [Sum Lines 1:7]</t>
  </si>
  <si>
    <t>Amounts Based on Dates of Service within the Quarter</t>
  </si>
  <si>
    <t>Members with Active Resources at Quarter End</t>
  </si>
  <si>
    <t>Commercial</t>
  </si>
  <si>
    <t>Medicare Advantage / Supplement</t>
  </si>
  <si>
    <t>Count of Total Claims Paid</t>
  </si>
  <si>
    <t>Count of Claims Paid with Other Insurance Indicated</t>
  </si>
  <si>
    <t>Amount
Cost Avoided</t>
  </si>
  <si>
    <t>Other Insurance Paid Amount</t>
  </si>
  <si>
    <r>
      <t xml:space="preserve">Actual Payments Received </t>
    </r>
    <r>
      <rPr>
        <b/>
        <vertAlign val="superscript"/>
        <sz val="10"/>
        <rFont val="Calibri"/>
        <family val="2"/>
        <scheme val="minor"/>
      </rPr>
      <t>1</t>
    </r>
  </si>
  <si>
    <r>
      <t xml:space="preserve">Actual Payments Received </t>
    </r>
    <r>
      <rPr>
        <b/>
        <vertAlign val="superscript"/>
        <sz val="10"/>
        <rFont val="Calibri"/>
        <family val="2"/>
        <scheme val="minor"/>
      </rPr>
      <t>2</t>
    </r>
  </si>
  <si>
    <t>( G )</t>
  </si>
  <si>
    <t>( H )</t>
  </si>
  <si>
    <t>( I )</t>
  </si>
  <si>
    <t>( J )</t>
  </si>
  <si>
    <t>( K )</t>
  </si>
  <si>
    <t>( L )</t>
  </si>
  <si>
    <t>( M )</t>
  </si>
  <si>
    <t>( N )</t>
  </si>
  <si>
    <t>Notes:</t>
  </si>
  <si>
    <t>1 - Third party payments received in the current twelve-month calendar year reporting period for claims with dates of service in the quarter.</t>
  </si>
  <si>
    <t>2 - Third party payments received in the quarter for claims with dates of service prior to the first day  of the current twelve-month calendar year reporting period.</t>
  </si>
  <si>
    <r>
      <t xml:space="preserve">Actual Payments Received </t>
    </r>
    <r>
      <rPr>
        <b/>
        <vertAlign val="superscript"/>
        <sz val="10"/>
        <color theme="0"/>
        <rFont val="Calibri"/>
        <family val="2"/>
        <scheme val="minor"/>
      </rPr>
      <t>1</t>
    </r>
  </si>
  <si>
    <r>
      <t xml:space="preserve">Actual Payments Received </t>
    </r>
    <r>
      <rPr>
        <b/>
        <vertAlign val="superscript"/>
        <sz val="10"/>
        <color theme="0"/>
        <rFont val="Calibri"/>
        <family val="2"/>
        <scheme val="minor"/>
      </rPr>
      <t>2</t>
    </r>
  </si>
  <si>
    <t>Year-to-Date</t>
  </si>
  <si>
    <t>Prior to July 1</t>
  </si>
  <si>
    <t xml:space="preserve">MCO: </t>
  </si>
  <si>
    <t xml:space="preserve">Report: </t>
  </si>
  <si>
    <t>Encounter to Financials Comparison</t>
  </si>
  <si>
    <t xml:space="preserve"> Incurred Time Period: </t>
  </si>
  <si>
    <t xml:space="preserve">Encounter Submission Through Date: </t>
  </si>
  <si>
    <t>Financial</t>
  </si>
  <si>
    <t>Encounter Data Submitted for Incurred Period</t>
  </si>
  <si>
    <t>Comparison</t>
  </si>
  <si>
    <t>Paid Claims Incurred and Paid In Period
TAB |2. COSTS|</t>
  </si>
  <si>
    <t>Accepted</t>
  </si>
  <si>
    <t>Rejected</t>
  </si>
  <si>
    <t>Financial Paid Claims
Less
Encounter Total Submitted</t>
  </si>
  <si>
    <t>COS % of Total Financial Paid Claims</t>
  </si>
  <si>
    <t>Encounter Total Submitted % of Financial Paid</t>
  </si>
  <si>
    <t>Total [Sum Lines 1:16]</t>
  </si>
  <si>
    <t>1 - Paid claims reflect reported payments for incurred period by the plan. These amounts do not reflect estimates of IBNP/IBNR.</t>
  </si>
  <si>
    <t>Describe variances between paid claims and accepted encounter data for each quarter in the boxes below</t>
  </si>
  <si>
    <t>Financial Overview - Incurred</t>
  </si>
  <si>
    <t>Program:</t>
  </si>
  <si>
    <t>State of Iowa Dental Wellness Plan</t>
  </si>
  <si>
    <t>Time Period</t>
  </si>
  <si>
    <t>Revenue</t>
  </si>
  <si>
    <t>Total Dollars</t>
  </si>
  <si>
    <t>PMPM</t>
  </si>
  <si>
    <t>Capitation / Premium Revenue (Gross of Withhold)</t>
  </si>
  <si>
    <t>Withhold (-2.0%)</t>
  </si>
  <si>
    <t>Estimated Withhold Earned</t>
  </si>
  <si>
    <t>Net Investment Income</t>
  </si>
  <si>
    <t>Other Revenue</t>
  </si>
  <si>
    <t>Other Revenue #1 &lt;&lt;&lt; Enter Description&gt;&gt;&gt;</t>
  </si>
  <si>
    <t>Other Revenue #2 &lt;&lt;&lt; Enter Description&gt;&gt;&gt;</t>
  </si>
  <si>
    <t>Other Revenue #3 &lt;&lt;&lt; Enter Description&gt;&gt;&gt;</t>
  </si>
  <si>
    <t>Other Revenue Subtotal [Sum Lines 6:8]</t>
  </si>
  <si>
    <t>Total Revenue [Sum lines 1:4 + 8]</t>
  </si>
  <si>
    <t>Medical Expenditures</t>
  </si>
  <si>
    <t>&lt;Reserved&gt;</t>
  </si>
  <si>
    <t>IBNR</t>
  </si>
  <si>
    <t>Total Non Subcapitated Expenditures [Sum Lines 10:29]</t>
  </si>
  <si>
    <t>Total Subcapitated Expenditures (Sum Lines 33:50]</t>
  </si>
  <si>
    <t>Overpayment Recoveries Received From Providers</t>
  </si>
  <si>
    <t>Third Party Liability Recoveries (subrogation. pay and chase, COB )</t>
  </si>
  <si>
    <t>Total Medical Expense [Line 30 + 51 - 53 - 54]</t>
  </si>
  <si>
    <t>Activities that Improve Healthcare Quality</t>
  </si>
  <si>
    <t>Healthcare Quality Improvement Salaries</t>
  </si>
  <si>
    <t>Total Administrative Expense [Sum Lines 56:75]</t>
  </si>
  <si>
    <t>Total Revenue (Includes Estimated Earned Withhold and Other Income)
[Line 10]</t>
  </si>
  <si>
    <t>Total Expense (Includes estimate for IBNR)
[Line 55 + 77]</t>
  </si>
  <si>
    <t>Profit/(Loss) before MLR Adjustment
[Line 78 - 79]</t>
  </si>
  <si>
    <t>1. Indicates Plan Input / Entry</t>
  </si>
  <si>
    <t>*Please describe any "Other Revenue" in the box below:</t>
  </si>
  <si>
    <t>** Report any additional overpayment recoveries not included elsewhere on the MRT, if applicable.</t>
  </si>
  <si>
    <t xml:space="preserve">*** Reference the Iowa Medicaid Managed Care MCO Reporting Template Supplemental Guide regarding additional instructions for completion.  </t>
  </si>
  <si>
    <t>MLR Calculations (Subject to Review and Revision)</t>
  </si>
  <si>
    <t xml:space="preserve">Paid Through: </t>
  </si>
  <si>
    <t>Medical Loss Ratio (MLR) Calculations</t>
  </si>
  <si>
    <t xml:space="preserve">Reference the Iowa Medicaid Managed Care MCO Reporting Template Supplemental Guide regarding additional instructions for completion.  </t>
  </si>
  <si>
    <t>Input information in shaded cells only.</t>
  </si>
  <si>
    <t>Applicability</t>
  </si>
  <si>
    <t>Entry Description (Values Linked Unless Specifically Indicated for Input)</t>
  </si>
  <si>
    <t>SFY Total</t>
  </si>
  <si>
    <t>Risk Corridor</t>
  </si>
  <si>
    <t>Program MLR</t>
  </si>
  <si>
    <t>Member Months</t>
  </si>
  <si>
    <t>Gross Capitation Revenue (Without HIPF)</t>
  </si>
  <si>
    <t>Capitation Payment Withhold (-2.0%)</t>
  </si>
  <si>
    <t>Net Capitation Revenue [Lines 4 + 5)</t>
  </si>
  <si>
    <t>Estimated Earned Withhold</t>
  </si>
  <si>
    <t>Subject to Review</t>
  </si>
  <si>
    <t>Net Capitation Revenue Including Estimated Earned Withhold [Sum Lines 6:8]</t>
  </si>
  <si>
    <t>Dental Services Expenditures</t>
  </si>
  <si>
    <t>Paid Dental Claims</t>
  </si>
  <si>
    <t>Dental Claims Paid (Non Subcapitated) [Report 2. Costs, columns D:P]</t>
  </si>
  <si>
    <t>Dental Claims Paid (Subcapitated) [Report 2. Costs, columns D:P]</t>
  </si>
  <si>
    <t>IBNR Estimates (Non Subcapitated) [Report 4B. IBNR Estimates]</t>
  </si>
  <si>
    <t>IBNR Estimates (Subcapitated) [Report 4B. IBNR Estimates]</t>
  </si>
  <si>
    <t>Incentive and Provider Payments [Report 2. Costs, column Q] (non-subcapitated &amp; subcapitated)</t>
  </si>
  <si>
    <t>Services (Not included in Capitation) [Report 2. Costs, column R (non-subcapitated &amp; subcapitated)</t>
  </si>
  <si>
    <t>Non-Covered Service Costs Per Program Guidelines (Value-Added Services)
[Report 2. Costs, column S]</t>
  </si>
  <si>
    <r>
      <t>Other costs (</t>
    </r>
    <r>
      <rPr>
        <sz val="10"/>
        <color rgb="FFFF0000"/>
        <rFont val="Calibri"/>
        <family val="2"/>
        <scheme val="minor"/>
      </rPr>
      <t>Subject to Iowa DHHS Approval</t>
    </r>
    <r>
      <rPr>
        <sz val="10"/>
        <rFont val="Calibri"/>
        <family val="2"/>
        <scheme val="minor"/>
      </rPr>
      <t>)</t>
    </r>
  </si>
  <si>
    <t>Incurred Claims Assumed [Sum Lines 13:20]</t>
  </si>
  <si>
    <t>Non-Claims Expenditures</t>
  </si>
  <si>
    <t>Administrative and QI Expenses [Report 6. Admin and QI Expenses]</t>
  </si>
  <si>
    <t>Total Non Claims Expenditures [Sum Lines 24:25]</t>
  </si>
  <si>
    <t>Risk Corridor MLR - Estimated (All Values Included in this Estimate Are Subject to Iowa Medicaid Review and Final Reconciliation Process)</t>
  </si>
  <si>
    <t>Line Source</t>
  </si>
  <si>
    <t>Risk Corridor Element Description</t>
  </si>
  <si>
    <t>Member Months [Line 1]</t>
  </si>
  <si>
    <t>Net Revenue [Line 6]</t>
  </si>
  <si>
    <t>Estimated Earned Withhold [Line 7]</t>
  </si>
  <si>
    <t>Total Revenue (Sum Lines 30:31)</t>
  </si>
  <si>
    <t>Countable Dental Service Expenditures</t>
  </si>
  <si>
    <t>Dental Service Expenditures [Sum Lines 13:14]</t>
  </si>
  <si>
    <t>Dental Service Expenditure IBNR [Sum Lines 15:16]</t>
  </si>
  <si>
    <t>Incentive and Provider Payments [Line 17]</t>
  </si>
  <si>
    <t>Other costs (Iowa Medicaid Approved) [Line 20]</t>
  </si>
  <si>
    <t>Total Claims Expenditures [Sum Lines 35:38]</t>
  </si>
  <si>
    <r>
      <t xml:space="preserve">MLR % [Line 39 </t>
    </r>
    <r>
      <rPr>
        <b/>
        <sz val="10"/>
        <color theme="1"/>
        <rFont val="Symbol"/>
        <family val="1"/>
        <charset val="2"/>
      </rPr>
      <t>¸</t>
    </r>
    <r>
      <rPr>
        <b/>
        <sz val="10"/>
        <color theme="1"/>
        <rFont val="Calibri"/>
        <family val="2"/>
      </rPr>
      <t xml:space="preserve"> 32]</t>
    </r>
  </si>
  <si>
    <t>MLR Target (Iowa DHHS input value)</t>
  </si>
  <si>
    <t>Estimated Recoupment / (Payment) [(Line 32 x 42) - 39]</t>
  </si>
  <si>
    <t>Revised Revenue Post Estimated Recoupment / (Payment) [Line 32 - 43]</t>
  </si>
  <si>
    <t>NOTES:</t>
  </si>
  <si>
    <t>MLR - Estimated (All Values Included in this Estimate Are Subject to Iowa Medicaid Review and Final Reconciliation Process)</t>
  </si>
  <si>
    <t>Revised Revenue (Adjusted for MLR Risk Corridor) [Line 45]</t>
  </si>
  <si>
    <t>Dental Service Expenditures</t>
  </si>
  <si>
    <t>Total Claims Expenditures [Sum Lines 51:54]</t>
  </si>
  <si>
    <t>Non-Claim Expense (Included in Medical for MLR Determination)</t>
  </si>
  <si>
    <t>Activities that Improve Health Care Quality [Report 6. Admin and QI Expenses]</t>
  </si>
  <si>
    <r>
      <t xml:space="preserve">Community Benefit </t>
    </r>
    <r>
      <rPr>
        <sz val="10"/>
        <rFont val="Calibri"/>
        <family val="2"/>
        <scheme val="minor"/>
      </rPr>
      <t>(</t>
    </r>
    <r>
      <rPr>
        <sz val="10"/>
        <color rgb="FFFF0000"/>
        <rFont val="Calibri"/>
        <family val="2"/>
        <scheme val="minor"/>
      </rPr>
      <t>Subject to Iowa Medicaid Review and Approval for inclusion in MLR</t>
    </r>
    <r>
      <rPr>
        <sz val="10"/>
        <rFont val="Calibri"/>
        <family val="2"/>
        <scheme val="minor"/>
      </rPr>
      <t>)</t>
    </r>
  </si>
  <si>
    <t>Total Non-Claims Expenditures [Sum Lines 58:59]</t>
  </si>
  <si>
    <t>Total Claims &amp; Non-Claims Expenditures [Lines 55 + 60]</t>
  </si>
  <si>
    <t>Administrative Costs (Excludes Activities that Improve Heath Care Quality) [Line 24 - 58]</t>
  </si>
  <si>
    <t>Underwriting Gain [Line 48 - 55 - 60 - 64]</t>
  </si>
  <si>
    <t>Ratios for External Reporting: Subject to change and DHHS Review of reported data</t>
  </si>
  <si>
    <t>FINANCIAL RATIOS</t>
  </si>
  <si>
    <r>
      <t xml:space="preserve">MLR % [Line 59 </t>
    </r>
    <r>
      <rPr>
        <b/>
        <sz val="10"/>
        <color theme="1"/>
        <rFont val="Symbol"/>
        <family val="1"/>
        <charset val="2"/>
      </rPr>
      <t>¸</t>
    </r>
    <r>
      <rPr>
        <b/>
        <sz val="10"/>
        <color theme="1"/>
        <rFont val="Calibri"/>
        <family val="2"/>
      </rPr>
      <t xml:space="preserve"> 45]</t>
    </r>
  </si>
  <si>
    <t>MLR Credibility (if applicable)</t>
  </si>
  <si>
    <t>Adjusted MLR [Line 64 + 65]</t>
  </si>
  <si>
    <r>
      <t xml:space="preserve">Adminstrative Cost Ratio [Line 61 </t>
    </r>
    <r>
      <rPr>
        <b/>
        <sz val="10"/>
        <color theme="1"/>
        <rFont val="Symbol"/>
        <family val="1"/>
        <charset val="2"/>
      </rPr>
      <t>¸</t>
    </r>
    <r>
      <rPr>
        <b/>
        <sz val="10"/>
        <color theme="1"/>
        <rFont val="Calibri"/>
        <family val="2"/>
      </rPr>
      <t xml:space="preserve"> 45]</t>
    </r>
  </si>
  <si>
    <r>
      <t xml:space="preserve">Underwriting Gain [Line 63 </t>
    </r>
    <r>
      <rPr>
        <b/>
        <sz val="10"/>
        <color theme="1"/>
        <rFont val="Symbol"/>
        <family val="1"/>
        <charset val="2"/>
      </rPr>
      <t>¸</t>
    </r>
    <r>
      <rPr>
        <b/>
        <sz val="10"/>
        <color theme="1"/>
        <rFont val="Calibri"/>
        <family val="2"/>
        <scheme val="minor"/>
      </rPr>
      <t xml:space="preserve"> 45]</t>
    </r>
  </si>
  <si>
    <t>MLR - Estimated Notes:</t>
  </si>
  <si>
    <t>1 - Includes estimated earned withhold reported by plan.</t>
  </si>
  <si>
    <t>Credibility Table (CMS Bulletin Dated July 31, 2017)</t>
  </si>
  <si>
    <t>Credibility Adjustment</t>
  </si>
  <si>
    <t>Standard Plans Member Months in MLR reporting year</t>
  </si>
  <si>
    <t>Standard Plans Credibility Adjustment</t>
  </si>
  <si>
    <r>
      <rPr>
        <b/>
        <sz val="10"/>
        <color theme="1"/>
        <rFont val="Calibri"/>
        <family val="2"/>
        <scheme val="minor"/>
      </rPr>
      <t xml:space="preserve">Formula: </t>
    </r>
    <r>
      <rPr>
        <sz val="10"/>
        <color theme="1"/>
        <rFont val="Calibri"/>
        <family val="2"/>
        <scheme val="minor"/>
      </rPr>
      <t>CA</t>
    </r>
    <r>
      <rPr>
        <vertAlign val="subscript"/>
        <sz val="10"/>
        <color theme="1"/>
        <rFont val="Calibri"/>
        <family val="2"/>
        <scheme val="minor"/>
      </rPr>
      <t>b</t>
    </r>
    <r>
      <rPr>
        <sz val="10"/>
        <color theme="1"/>
        <rFont val="Calibri"/>
        <family val="2"/>
        <scheme val="minor"/>
      </rPr>
      <t xml:space="preserve"> + [MM</t>
    </r>
    <r>
      <rPr>
        <vertAlign val="subscript"/>
        <sz val="10"/>
        <color theme="1"/>
        <rFont val="Calibri"/>
        <family val="2"/>
        <scheme val="minor"/>
      </rPr>
      <t>b</t>
    </r>
    <r>
      <rPr>
        <sz val="10"/>
        <color theme="1"/>
        <rFont val="Calibri"/>
        <family val="2"/>
        <scheme val="minor"/>
      </rPr>
      <t xml:space="preserve"> - MM / MM</t>
    </r>
    <r>
      <rPr>
        <vertAlign val="subscript"/>
        <sz val="10"/>
        <color theme="1"/>
        <rFont val="Calibri"/>
        <family val="2"/>
        <scheme val="minor"/>
      </rPr>
      <t>b</t>
    </r>
    <r>
      <rPr>
        <sz val="10"/>
        <color theme="1"/>
        <rFont val="Calibri"/>
        <family val="2"/>
        <scheme val="minor"/>
      </rPr>
      <t>-MM</t>
    </r>
    <r>
      <rPr>
        <vertAlign val="subscript"/>
        <sz val="10"/>
        <color theme="1"/>
        <rFont val="Calibri"/>
        <family val="2"/>
        <scheme val="minor"/>
      </rPr>
      <t>a</t>
    </r>
    <r>
      <rPr>
        <sz val="10"/>
        <color theme="1"/>
        <rFont val="Calibri"/>
        <family val="2"/>
        <scheme val="minor"/>
      </rPr>
      <t>] x (CA</t>
    </r>
    <r>
      <rPr>
        <vertAlign val="subscript"/>
        <sz val="10"/>
        <color theme="1"/>
        <rFont val="Calibri"/>
        <family val="2"/>
        <scheme val="minor"/>
      </rPr>
      <t>a</t>
    </r>
    <r>
      <rPr>
        <sz val="10"/>
        <color theme="1"/>
        <rFont val="Calibri"/>
        <family val="2"/>
        <scheme val="minor"/>
      </rPr>
      <t>-CA</t>
    </r>
    <r>
      <rPr>
        <vertAlign val="subscript"/>
        <sz val="10"/>
        <color theme="1"/>
        <rFont val="Calibri"/>
        <family val="2"/>
        <scheme val="minor"/>
      </rPr>
      <t>b</t>
    </r>
    <r>
      <rPr>
        <sz val="10"/>
        <color theme="1"/>
        <rFont val="Calibri"/>
        <family val="2"/>
        <scheme val="minor"/>
      </rPr>
      <t>)</t>
    </r>
  </si>
  <si>
    <t>&lt; 5,400</t>
  </si>
  <si>
    <t>Non-credible</t>
  </si>
  <si>
    <t>MM = MCO MM</t>
  </si>
  <si>
    <r>
      <t>MM</t>
    </r>
    <r>
      <rPr>
        <vertAlign val="subscript"/>
        <sz val="10"/>
        <color theme="1"/>
        <rFont val="Calibri"/>
        <family val="2"/>
        <scheme val="minor"/>
      </rPr>
      <t>a</t>
    </r>
    <r>
      <rPr>
        <sz val="10"/>
        <color theme="1"/>
        <rFont val="Calibri"/>
        <family val="2"/>
        <scheme val="minor"/>
      </rPr>
      <t xml:space="preserve"> = MCO MM rounded down to nearest MM in Credibility Table</t>
    </r>
  </si>
  <si>
    <r>
      <t>MM</t>
    </r>
    <r>
      <rPr>
        <vertAlign val="subscript"/>
        <sz val="10"/>
        <color theme="1"/>
        <rFont val="Calibri"/>
        <family val="2"/>
        <scheme val="minor"/>
      </rPr>
      <t>b</t>
    </r>
    <r>
      <rPr>
        <sz val="10"/>
        <color theme="1"/>
        <rFont val="Calibri"/>
        <family val="2"/>
        <scheme val="minor"/>
      </rPr>
      <t xml:space="preserve"> = MCO MM rounded up to nearest MM in Credibility Table</t>
    </r>
  </si>
  <si>
    <r>
      <t>CA</t>
    </r>
    <r>
      <rPr>
        <vertAlign val="subscript"/>
        <sz val="10"/>
        <color theme="1"/>
        <rFont val="Calibri"/>
        <family val="2"/>
        <scheme val="minor"/>
      </rPr>
      <t>a</t>
    </r>
    <r>
      <rPr>
        <sz val="10"/>
        <color theme="1"/>
        <rFont val="Calibri"/>
        <family val="2"/>
        <scheme val="minor"/>
      </rPr>
      <t xml:space="preserve"> and CA</t>
    </r>
    <r>
      <rPr>
        <vertAlign val="subscript"/>
        <sz val="10"/>
        <color theme="1"/>
        <rFont val="Calibri"/>
        <family val="2"/>
        <scheme val="minor"/>
      </rPr>
      <t>b</t>
    </r>
    <r>
      <rPr>
        <sz val="10"/>
        <color theme="1"/>
        <rFont val="Calibri"/>
        <family val="2"/>
        <scheme val="minor"/>
      </rPr>
      <t xml:space="preserve"> are credibility adjustment factors for MMa and MMb</t>
    </r>
  </si>
  <si>
    <t>Formula Element</t>
  </si>
  <si>
    <t>Input</t>
  </si>
  <si>
    <t>MM</t>
  </si>
  <si>
    <r>
      <t>Mm</t>
    </r>
    <r>
      <rPr>
        <vertAlign val="subscript"/>
        <sz val="10"/>
        <color theme="1"/>
        <rFont val="Calibri"/>
        <family val="2"/>
        <scheme val="minor"/>
      </rPr>
      <t>a</t>
    </r>
    <r>
      <rPr>
        <sz val="10"/>
        <color theme="1"/>
        <rFont val="Calibri"/>
        <family val="2"/>
        <scheme val="minor"/>
      </rPr>
      <t xml:space="preserve"> [input from credibility table]</t>
    </r>
  </si>
  <si>
    <t>&gt; 380,000</t>
  </si>
  <si>
    <t>Fully credible</t>
  </si>
  <si>
    <r>
      <t>Mm</t>
    </r>
    <r>
      <rPr>
        <vertAlign val="subscript"/>
        <sz val="10"/>
        <color theme="1"/>
        <rFont val="Calibri"/>
        <family val="2"/>
        <scheme val="minor"/>
      </rPr>
      <t>b</t>
    </r>
    <r>
      <rPr>
        <sz val="10"/>
        <color theme="1"/>
        <rFont val="Calibri"/>
        <family val="2"/>
        <scheme val="minor"/>
      </rPr>
      <t xml:space="preserve"> [input from credibility table]</t>
    </r>
  </si>
  <si>
    <r>
      <t>CA</t>
    </r>
    <r>
      <rPr>
        <vertAlign val="subscript"/>
        <sz val="10"/>
        <color theme="1"/>
        <rFont val="Calibri"/>
        <family val="2"/>
        <scheme val="minor"/>
      </rPr>
      <t>a</t>
    </r>
    <r>
      <rPr>
        <sz val="10"/>
        <color theme="1"/>
        <rFont val="Calibri"/>
        <family val="2"/>
        <scheme val="minor"/>
      </rPr>
      <t xml:space="preserve"> [input from credibility table]</t>
    </r>
  </si>
  <si>
    <t>Annual Member Months</t>
  </si>
  <si>
    <r>
      <t>CA</t>
    </r>
    <r>
      <rPr>
        <vertAlign val="subscript"/>
        <sz val="10"/>
        <color theme="1"/>
        <rFont val="Calibri"/>
        <family val="2"/>
        <scheme val="minor"/>
      </rPr>
      <t>b</t>
    </r>
    <r>
      <rPr>
        <sz val="10"/>
        <color theme="1"/>
        <rFont val="Calibri"/>
        <family val="2"/>
        <scheme val="minor"/>
      </rPr>
      <t xml:space="preserve"> [input from credibility table]</t>
    </r>
  </si>
  <si>
    <t>Credibility</t>
  </si>
  <si>
    <t>Fully Credible</t>
  </si>
  <si>
    <t>Adjustment Factor</t>
  </si>
  <si>
    <t>I certify that, to the best of my understanding:</t>
  </si>
  <si>
    <t xml:space="preserve">1. The data summaries included in this template have been completed as instructed, and all data and information provided in </t>
  </si>
  <si>
    <t xml:space="preserve">2. The recorded reserves and IBNR estimates fall within the Appointed Actuary's range? </t>
  </si>
  <si>
    <t>3. Is appropriate for Iowa DHHS external reporting.</t>
  </si>
  <si>
    <t>By: CEO/CFO</t>
  </si>
  <si>
    <t>Print name</t>
  </si>
  <si>
    <t>Date</t>
  </si>
  <si>
    <t>Signature &amp; Title</t>
  </si>
  <si>
    <t>Phone number</t>
  </si>
  <si>
    <r>
      <t>Financial and Administrative</t>
    </r>
    <r>
      <rPr>
        <sz val="28"/>
        <color theme="1"/>
        <rFont val="Calibri"/>
        <family val="2"/>
        <scheme val="minor"/>
      </rPr>
      <t xml:space="preserve"> (</t>
    </r>
    <r>
      <rPr>
        <b/>
        <sz val="28"/>
        <color theme="1"/>
        <rFont val="Calibri"/>
        <family val="2"/>
        <scheme val="minor"/>
      </rPr>
      <t>FinAdm</t>
    </r>
    <r>
      <rPr>
        <sz val="28"/>
        <color theme="1"/>
        <rFont val="Calibri"/>
        <family val="2"/>
        <scheme val="minor"/>
      </rPr>
      <t>)</t>
    </r>
    <r>
      <rPr>
        <b/>
        <sz val="28"/>
        <color theme="1"/>
        <rFont val="Calibri"/>
        <family val="2"/>
        <scheme val="minor"/>
      </rPr>
      <t xml:space="preserve"> Reporting</t>
    </r>
  </si>
  <si>
    <t>B1 Iowa Insurance Division (IID) Reporting</t>
  </si>
  <si>
    <t>MCO Name:</t>
  </si>
  <si>
    <t xml:space="preserve">Time Period: </t>
  </si>
  <si>
    <t xml:space="preserve">Report Original Submission Date: </t>
  </si>
  <si>
    <t xml:space="preserve">Report Revision Submission Date:  </t>
  </si>
  <si>
    <t xml:space="preserve">Select Submission Version: </t>
  </si>
  <si>
    <t>NOTE:  For each Reporting Period, insert additional rows, as needed.</t>
  </si>
  <si>
    <t>Date Submitted to IID
(MM/DD/YYYY)</t>
  </si>
  <si>
    <t>Date Submitted to DHHS
(MM/DD/YYYY)</t>
  </si>
  <si>
    <t>Compliance Issues Identified 
[Drop Down List]</t>
  </si>
  <si>
    <t>B-1. Iowa Insurance Division Reporting</t>
  </si>
  <si>
    <t>14.2.2 Iowa Insurance Division Reporting:  The Contractor shall comply with all reporting requirements at Iowa Admin. Code r. 191-40.14(514B) and copy the Agency on all required filings with the Iowa Insurance Division.</t>
  </si>
  <si>
    <t>Reporting Frequency: Annual (Report in Q4)</t>
  </si>
  <si>
    <t xml:space="preserve">NOTICE: Submitting questions related to reporting does not preclude a report from being due. All parties will work together to ensure that all questions are answered but, to the extent that there are outstanding questions as of the due date of required reports, it is the expectation that the managed care organization document assumptions made and submit the report by the communicated due date. </t>
  </si>
  <si>
    <t>DATA DEFINITIONS</t>
  </si>
  <si>
    <t>Worksheet Name</t>
  </si>
  <si>
    <t>Template Table Number</t>
  </si>
  <si>
    <t>Measure</t>
  </si>
  <si>
    <t xml:space="preserve"> Definition</t>
  </si>
  <si>
    <t>Calculation</t>
  </si>
  <si>
    <t>IID Reporting</t>
  </si>
  <si>
    <t>All Tables</t>
  </si>
  <si>
    <t>Date Submitted to IID</t>
  </si>
  <si>
    <t xml:space="preserve">The date that the MCO submitted required filings to the Iowa Insurance Division (IID).  </t>
  </si>
  <si>
    <t>mm/dd/yyyy</t>
  </si>
  <si>
    <t>Date Submitted to Iowa Medicaid</t>
  </si>
  <si>
    <t>The date that the MCO submitted required filings to the Iowa Medicaid.</t>
  </si>
  <si>
    <t>Compliance Issues Identified</t>
  </si>
  <si>
    <t>Whether the MCO identified compliance issues:
- Yes
- No</t>
  </si>
  <si>
    <t>[Drop Down List]</t>
  </si>
  <si>
    <t>B3 Insurance Premium</t>
  </si>
  <si>
    <t>MCO Name</t>
  </si>
  <si>
    <t>Report Original Submission Date</t>
  </si>
  <si>
    <t>Report Revision Submission Date</t>
  </si>
  <si>
    <t>Select Submission Version</t>
  </si>
  <si>
    <r>
      <rPr>
        <b/>
        <sz val="11"/>
        <rFont val="Calibri"/>
        <family val="2"/>
        <scheme val="minor"/>
      </rPr>
      <t>Note</t>
    </r>
    <r>
      <rPr>
        <sz val="11"/>
        <rFont val="Calibri"/>
        <family val="2"/>
        <scheme val="minor"/>
      </rPr>
      <t xml:space="preserve">: Certificates of Insurance (COI) may group mutiple insurance policies together in one document.  If grouped, include in the same row.  Insert additional rows, as needed. </t>
    </r>
  </si>
  <si>
    <t>Type of Insurance</t>
  </si>
  <si>
    <t>Policy Effective Date</t>
  </si>
  <si>
    <t>Policy Expiration Date</t>
  </si>
  <si>
    <t>Date Reported to Iowa Medicaid</t>
  </si>
  <si>
    <r>
      <rPr>
        <b/>
        <sz val="11"/>
        <color theme="1"/>
        <rFont val="Calibri"/>
        <family val="2"/>
        <scheme val="minor"/>
      </rPr>
      <t>Reporting Requirements:</t>
    </r>
    <r>
      <rPr>
        <sz val="11"/>
        <color theme="1"/>
        <rFont val="Calibri"/>
        <family val="2"/>
        <scheme val="minor"/>
      </rPr>
      <t xml:space="preserve">  14.2.5 Insurance Premium Notice: The Contractor shall submit certificates of insurance for required insurance no less than thirty (30) calendar days after the policy renewal effective date.  </t>
    </r>
  </si>
  <si>
    <r>
      <rPr>
        <b/>
        <sz val="11"/>
        <color theme="1"/>
        <rFont val="Calibri"/>
        <family val="2"/>
        <scheme val="minor"/>
      </rPr>
      <t>Notice</t>
    </r>
    <r>
      <rPr>
        <sz val="10"/>
        <rFont val="Arial"/>
        <family val="2"/>
      </rPr>
      <t xml:space="preserve">: Submitting questions related to reporting does not preclude a report from being due. All parties will work together to ensure that all questions are answered but, to the extent that there are outstanding questions as of the due date of required reports, it is the expectation that the managed care organization document assumptions made and submit the report by the communicated due date. </t>
    </r>
  </si>
  <si>
    <r>
      <rPr>
        <b/>
        <sz val="11"/>
        <color theme="1"/>
        <rFont val="Calibri"/>
        <family val="2"/>
        <scheme val="minor"/>
      </rPr>
      <t>Reporting Frequency</t>
    </r>
    <r>
      <rPr>
        <sz val="10"/>
        <rFont val="Arial"/>
        <family val="2"/>
      </rPr>
      <t>: Update based on insurance effective dates</t>
    </r>
  </si>
  <si>
    <t>Reinsurance</t>
  </si>
  <si>
    <t>Type of commercial insurance policy (i.e. Commercial General Liability or CGL)</t>
  </si>
  <si>
    <t>The policy start date or policy renewal date</t>
  </si>
  <si>
    <t>The last day of coverage for the policy period</t>
  </si>
  <si>
    <t>Date MCO submits Certificate(s) of Insurance (COI) to Iowa Medicaid</t>
  </si>
  <si>
    <t>B4 Reinsurance</t>
  </si>
  <si>
    <r>
      <t>Total</t>
    </r>
    <r>
      <rPr>
        <sz val="11"/>
        <color theme="0"/>
        <rFont val="Calibri"/>
        <family val="2"/>
        <scheme val="minor"/>
      </rPr>
      <t xml:space="preserve"> (</t>
    </r>
    <r>
      <rPr>
        <b/>
        <sz val="11"/>
        <color theme="0"/>
        <rFont val="Calibri"/>
        <family val="2"/>
        <scheme val="minor"/>
      </rPr>
      <t>Year-to-Date</t>
    </r>
    <r>
      <rPr>
        <sz val="11"/>
        <color theme="0"/>
        <rFont val="Calibri"/>
        <family val="2"/>
        <scheme val="minor"/>
      </rPr>
      <t>)</t>
    </r>
  </si>
  <si>
    <t>Number of Claims Submitted for Reinsurance</t>
  </si>
  <si>
    <t>Reinsurance Amount Submitted During Reporting Period</t>
  </si>
  <si>
    <t>Number of Claims where Reinsurance is Paid</t>
  </si>
  <si>
    <t>Reinsurance Premium Paid During Reporting Period</t>
  </si>
  <si>
    <r>
      <rPr>
        <b/>
        <sz val="11"/>
        <rFont val="Calibri"/>
        <family val="2"/>
        <scheme val="minor"/>
      </rPr>
      <t>Notes</t>
    </r>
    <r>
      <rPr>
        <sz val="11"/>
        <rFont val="Calibri"/>
        <family val="2"/>
        <scheme val="minor"/>
      </rPr>
      <t>:</t>
    </r>
  </si>
  <si>
    <r>
      <rPr>
        <b/>
        <sz val="11"/>
        <color theme="1"/>
        <rFont val="Calibri"/>
        <family val="2"/>
        <scheme val="minor"/>
      </rPr>
      <t>Reporting Requirements:</t>
    </r>
    <r>
      <rPr>
        <sz val="11"/>
        <color theme="1"/>
        <rFont val="Calibri"/>
        <family val="2"/>
        <scheme val="minor"/>
      </rPr>
      <t xml:space="preserve">  14.2.6 The Contractor shall provide to the Agency all contracts of reinsurance or a summary of the plan of self-insurance which meet the requirements as set forth in Section 2.3.2.  As applicable, the Contractor shall report to the Agency, in the manner dictated by the Agency, all health care claims costs paid by the Contractor’s commercial reinsurer due to meeting the reinsurance attachment point. </t>
    </r>
  </si>
  <si>
    <r>
      <rPr>
        <b/>
        <sz val="11"/>
        <color theme="1"/>
        <rFont val="Calibri"/>
        <family val="2"/>
        <scheme val="minor"/>
      </rPr>
      <t>Reporting Frequency</t>
    </r>
    <r>
      <rPr>
        <sz val="10"/>
        <rFont val="Arial"/>
        <family val="2"/>
      </rPr>
      <t>: Update section quarterly</t>
    </r>
  </si>
  <si>
    <t>Count of claims submitted to reinsurance carrier during the reporting period.  Count a maximum of one claim per member.</t>
  </si>
  <si>
    <t>[Sum of Claims submitted for Reinsurance]</t>
  </si>
  <si>
    <t>Sum of claim amounts submitted for reinsurance during the reporting period.</t>
  </si>
  <si>
    <t>[Sum of Reinsurance Amounts Submitted]</t>
  </si>
  <si>
    <t>Count of reinsurance claims paid during the reporting period.</t>
  </si>
  <si>
    <t>[Sum of Claims where Reinsurance is Paid]</t>
  </si>
  <si>
    <t>Reinsurance Amount Paid During Reporting Period</t>
  </si>
  <si>
    <t>Sum of reinsurance amount paid on claims during the reporting period.</t>
  </si>
  <si>
    <t>[Sum of Reinsurance Amounts Paid]</t>
  </si>
  <si>
    <t>Iowa Financial MRT</t>
  </si>
  <si>
    <t>Template Change Log</t>
  </si>
  <si>
    <t>Version</t>
  </si>
  <si>
    <t>Version FINAL 
provided to Dental Carriers</t>
  </si>
  <si>
    <t>Reporting Period Version is Effective</t>
  </si>
  <si>
    <t>First Production 
Due to Iowa Medicaid</t>
  </si>
  <si>
    <t>Notes</t>
  </si>
  <si>
    <t>V1</t>
  </si>
  <si>
    <t>Q1 SFY 2023</t>
  </si>
  <si>
    <t>o New quarterly template; Replaces previous monthly F1 and previous Ad Hoc MRTs submitted for rate setting.</t>
  </si>
  <si>
    <t>V2</t>
  </si>
  <si>
    <t>o Revised formatting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</si>
</sst>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yy;@"/>
    <numFmt numFmtId="167" formatCode="0.0%"/>
    <numFmt numFmtId="168" formatCode="mmm\-yyyy"/>
  </numFmts>
  <fonts count="81">
    <font>
      <sz val="11"/>
      <color theme="1"/>
      <name val="Calibri"/>
      <family val="2"/>
      <scheme val="minor"/>
    </font>
    <font>
      <sz val="11"/>
      <color theme="1"/>
      <name val="Calibri"/>
      <family val="2"/>
      <scheme val="minor"/>
    </font>
    <font>
      <sz val="10"/>
      <name val="Calibri"/>
      <family val="2"/>
      <scheme val="minor"/>
    </font>
    <font>
      <i/>
      <sz val="10"/>
      <color theme="0" tint="-0.499984740745262"/>
      <name val="Calibri"/>
      <family val="2"/>
      <scheme val="minor"/>
    </font>
    <font>
      <b/>
      <sz val="10"/>
      <name val="Calibri"/>
      <family val="2"/>
      <scheme val="minor"/>
    </font>
    <font>
      <b/>
      <u/>
      <sz val="10"/>
      <name val="Calibri"/>
      <family val="2"/>
      <scheme val="minor"/>
    </font>
    <font>
      <b/>
      <sz val="10"/>
      <color theme="1"/>
      <name val="Calibri"/>
      <family val="2"/>
      <scheme val="minor"/>
    </font>
    <font>
      <sz val="10"/>
      <color theme="1"/>
      <name val="Calibri"/>
      <family val="2"/>
      <scheme val="minor"/>
    </font>
    <font>
      <b/>
      <sz val="10"/>
      <name val="Calibri"/>
      <family val="2"/>
    </font>
    <font>
      <sz val="10"/>
      <name val="Calibri"/>
      <family val="2"/>
    </font>
    <font>
      <sz val="9"/>
      <color indexed="81"/>
      <name val="Tahoma"/>
      <family val="2"/>
    </font>
    <font>
      <b/>
      <sz val="11"/>
      <color theme="1"/>
      <name val="Calibri"/>
      <family val="2"/>
      <scheme val="minor"/>
    </font>
    <font>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name val="Arial"/>
      <family val="2"/>
    </font>
    <font>
      <b/>
      <sz val="12"/>
      <name val="Arial"/>
      <family val="2"/>
    </font>
    <font>
      <i/>
      <sz val="8"/>
      <name val="Calibri"/>
      <family val="2"/>
      <scheme val="minor"/>
    </font>
    <font>
      <i/>
      <vertAlign val="superscript"/>
      <sz val="8"/>
      <name val="Calibri"/>
      <family val="2"/>
      <scheme val="minor"/>
    </font>
    <font>
      <sz val="10"/>
      <color theme="1"/>
      <name val="Calibri"/>
      <family val="2"/>
      <scheme val="minor"/>
    </font>
    <font>
      <u/>
      <sz val="10"/>
      <name val="Calibri"/>
      <family val="2"/>
      <scheme val="minor"/>
    </font>
    <font>
      <sz val="10"/>
      <color theme="1"/>
      <name val="Arial"/>
      <family val="2"/>
    </font>
    <font>
      <b/>
      <i/>
      <sz val="10"/>
      <color theme="1"/>
      <name val="Calibri"/>
      <family val="2"/>
      <scheme val="minor"/>
    </font>
    <font>
      <sz val="11"/>
      <name val="Calibri"/>
      <family val="2"/>
      <scheme val="minor"/>
    </font>
    <font>
      <b/>
      <sz val="11"/>
      <name val="Calibri"/>
      <family val="2"/>
      <scheme val="minor"/>
    </font>
    <font>
      <b/>
      <sz val="14"/>
      <name val="Calibri"/>
      <family val="2"/>
      <scheme val="minor"/>
    </font>
    <font>
      <sz val="10"/>
      <color rgb="FFFF0000"/>
      <name val="Calibri"/>
      <family val="2"/>
      <scheme val="minor"/>
    </font>
    <font>
      <i/>
      <sz val="10"/>
      <name val="Calibri"/>
      <family val="2"/>
      <scheme val="minor"/>
    </font>
    <font>
      <b/>
      <sz val="10"/>
      <color theme="1"/>
      <name val="Symbol"/>
      <family val="1"/>
      <charset val="2"/>
    </font>
    <font>
      <b/>
      <sz val="10"/>
      <color theme="1"/>
      <name val="Calibri"/>
      <family val="2"/>
    </font>
    <font>
      <sz val="10"/>
      <color rgb="FF0000FF"/>
      <name val="Calibri"/>
      <family val="2"/>
      <scheme val="minor"/>
    </font>
    <font>
      <vertAlign val="subscript"/>
      <sz val="10"/>
      <color theme="1"/>
      <name val="Calibri"/>
      <family val="2"/>
      <scheme val="minor"/>
    </font>
    <font>
      <b/>
      <u/>
      <sz val="10"/>
      <color theme="1"/>
      <name val="Calibri"/>
      <family val="2"/>
      <scheme val="minor"/>
    </font>
    <font>
      <b/>
      <sz val="14"/>
      <color indexed="8"/>
      <name val="Calibri"/>
      <family val="2"/>
      <scheme val="minor"/>
    </font>
    <font>
      <sz val="8"/>
      <color indexed="8"/>
      <name val="Arial"/>
      <family val="2"/>
    </font>
    <font>
      <sz val="8"/>
      <name val="Calibri"/>
      <family val="2"/>
      <scheme val="minor"/>
    </font>
    <font>
      <u/>
      <sz val="11"/>
      <color theme="1"/>
      <name val="Calibri"/>
      <family val="2"/>
      <scheme val="minor"/>
    </font>
    <font>
      <b/>
      <vertAlign val="superscript"/>
      <sz val="10"/>
      <name val="Calibri"/>
      <family val="2"/>
      <scheme val="minor"/>
    </font>
    <font>
      <sz val="8"/>
      <color theme="1"/>
      <name val="Arial"/>
      <family val="2"/>
    </font>
    <font>
      <b/>
      <vertAlign val="superscript"/>
      <sz val="10"/>
      <color theme="0"/>
      <name val="Calibri"/>
      <family val="2"/>
      <scheme val="minor"/>
    </font>
    <font>
      <sz val="9"/>
      <name val="Calibri"/>
      <family val="2"/>
      <scheme val="minor"/>
    </font>
    <font>
      <i/>
      <sz val="11"/>
      <color theme="1"/>
      <name val="Calibri"/>
      <family val="2"/>
      <scheme val="minor"/>
    </font>
    <font>
      <sz val="10"/>
      <name val="Arial"/>
      <family val="2"/>
    </font>
    <font>
      <b/>
      <i/>
      <sz val="11"/>
      <name val="Calibri"/>
      <family val="2"/>
      <scheme val="minor"/>
    </font>
    <font>
      <sz val="11"/>
      <color indexed="8"/>
      <name val="Calibri"/>
      <family val="2"/>
      <scheme val="minor"/>
    </font>
    <font>
      <b/>
      <i/>
      <sz val="10"/>
      <name val="Calibri"/>
      <family val="2"/>
      <scheme val="minor"/>
    </font>
    <font>
      <sz val="9"/>
      <color theme="1"/>
      <name val="Calibri"/>
      <family val="2"/>
      <scheme val="minor"/>
    </font>
    <font>
      <i/>
      <sz val="10"/>
      <color theme="1"/>
      <name val="Calibri"/>
      <family val="2"/>
      <scheme val="minor"/>
    </font>
    <font>
      <sz val="11"/>
      <color theme="1"/>
      <name val="Calibri"/>
      <family val="2"/>
    </font>
    <font>
      <b/>
      <sz val="22"/>
      <color theme="0"/>
      <name val="Calibri"/>
      <family val="2"/>
      <scheme val="minor"/>
    </font>
    <font>
      <u/>
      <sz val="11"/>
      <color theme="10"/>
      <name val="Calibri"/>
      <family val="2"/>
      <scheme val="minor"/>
    </font>
    <font>
      <u/>
      <sz val="10"/>
      <color theme="10"/>
      <name val="Calibri"/>
      <family val="2"/>
      <scheme val="minor"/>
    </font>
    <font>
      <sz val="22"/>
      <color theme="0"/>
      <name val="Calibri"/>
      <family val="2"/>
      <scheme val="minor"/>
    </font>
    <font>
      <b/>
      <sz val="12"/>
      <name val="Calibri"/>
      <family val="2"/>
      <scheme val="minor"/>
    </font>
    <font>
      <b/>
      <u/>
      <sz val="12"/>
      <name val="Calibri"/>
      <family val="2"/>
      <scheme val="minor"/>
    </font>
    <font>
      <b/>
      <sz val="10"/>
      <color theme="0"/>
      <name val="Calibri"/>
      <family val="2"/>
      <scheme val="minor"/>
    </font>
    <font>
      <b/>
      <u/>
      <sz val="11"/>
      <name val="Calibri"/>
      <family val="2"/>
      <scheme val="minor"/>
    </font>
    <font>
      <b/>
      <sz val="12"/>
      <color rgb="FF002060"/>
      <name val="Calibri"/>
      <family val="2"/>
      <scheme val="minor"/>
    </font>
    <font>
      <sz val="10"/>
      <color theme="0"/>
      <name val="Calibri"/>
      <family val="2"/>
      <scheme val="minor"/>
    </font>
    <font>
      <sz val="10.5"/>
      <color theme="0"/>
      <name val="Calibri"/>
      <family val="2"/>
      <scheme val="minor"/>
    </font>
    <font>
      <sz val="12"/>
      <color theme="0"/>
      <name val="Calibri"/>
      <family val="2"/>
      <scheme val="minor"/>
    </font>
    <font>
      <b/>
      <sz val="28"/>
      <color theme="1"/>
      <name val="Calibri"/>
      <family val="2"/>
      <scheme val="minor"/>
    </font>
    <font>
      <sz val="28"/>
      <color theme="1"/>
      <name val="Calibri"/>
      <family val="2"/>
      <scheme val="minor"/>
    </font>
    <font>
      <b/>
      <sz val="10"/>
      <color theme="0"/>
      <name val="Calibri"/>
      <family val="2"/>
    </font>
    <font>
      <sz val="11"/>
      <color theme="1"/>
      <name val="Calibri"/>
      <family val="1"/>
      <charset val="2"/>
      <scheme val="minor"/>
    </font>
    <font>
      <sz val="11"/>
      <color theme="1"/>
      <name val="Symbol"/>
      <family val="1"/>
      <charset val="2"/>
    </font>
    <font>
      <vertAlign val="superscript"/>
      <sz val="11"/>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4" tint="0.79998168889431442"/>
        <bgColor indexed="64"/>
      </patternFill>
    </fill>
    <fill>
      <patternFill patternType="solid">
        <fgColor indexed="9"/>
        <bgColor indexed="9"/>
      </patternFill>
    </fill>
    <fill>
      <patternFill patternType="solid">
        <fgColor indexed="65"/>
        <bgColor indexed="64"/>
      </patternFill>
    </fill>
    <fill>
      <patternFill patternType="solid">
        <fgColor indexed="9"/>
        <bgColor indexed="64"/>
      </patternFill>
    </fill>
    <fill>
      <patternFill patternType="solid">
        <fgColor rgb="FFFFFFCC"/>
        <bgColor indexed="64"/>
      </patternFill>
    </fill>
    <fill>
      <patternFill patternType="solid">
        <fgColor theme="1"/>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FFF2CC"/>
        <bgColor indexed="64"/>
      </patternFill>
    </fill>
    <fill>
      <patternFill patternType="solid">
        <fgColor rgb="FF0070C0"/>
        <bgColor indexed="64"/>
      </patternFill>
    </fill>
    <fill>
      <patternFill patternType="solid">
        <fgColor rgb="FF002060"/>
        <bgColor theme="4"/>
      </patternFill>
    </fill>
    <fill>
      <patternFill patternType="solid">
        <fgColor theme="0"/>
        <bgColor theme="4"/>
      </patternFill>
    </fill>
  </fills>
  <borders count="9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double">
        <color auto="1"/>
      </bottom>
      <diagonal/>
    </border>
    <border>
      <left style="thin">
        <color auto="1"/>
      </left>
      <right style="thin">
        <color auto="1"/>
      </right>
      <top/>
      <bottom style="hair">
        <color auto="1"/>
      </bottom>
      <diagonal/>
    </border>
    <border>
      <left style="medium">
        <color auto="1"/>
      </left>
      <right/>
      <top style="thin">
        <color auto="1"/>
      </top>
      <bottom/>
      <diagonal/>
    </border>
    <border>
      <left style="medium">
        <color auto="1"/>
      </left>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indexed="64"/>
      </bottom>
      <diagonal/>
    </border>
    <border>
      <left/>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diagonal/>
    </border>
    <border>
      <left style="medium">
        <color indexed="64"/>
      </left>
      <right/>
      <top style="medium">
        <color indexed="64"/>
      </top>
      <bottom style="hair">
        <color auto="1"/>
      </bottom>
      <diagonal/>
    </border>
    <border>
      <left style="medium">
        <color indexed="64"/>
      </left>
      <right/>
      <top style="hair">
        <color auto="1"/>
      </top>
      <bottom style="hair">
        <color auto="1"/>
      </bottom>
      <diagonal/>
    </border>
    <border>
      <left style="medium">
        <color indexed="64"/>
      </left>
      <right/>
      <top style="hair">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indexed="64"/>
      </left>
      <right/>
      <top style="medium">
        <color theme="1"/>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theme="1"/>
      </left>
      <right/>
      <top/>
      <bottom/>
      <diagonal/>
    </border>
    <border>
      <left style="thin">
        <color indexed="64"/>
      </left>
      <right style="thin">
        <color indexed="64"/>
      </right>
      <top style="hair">
        <color indexed="64"/>
      </top>
      <bottom style="double">
        <color theme="0"/>
      </bottom>
      <diagonal/>
    </border>
    <border>
      <left style="thin">
        <color auto="1"/>
      </left>
      <right style="thin">
        <color auto="1"/>
      </right>
      <top style="thin">
        <color auto="1"/>
      </top>
      <bottom style="double">
        <color theme="0"/>
      </bottom>
      <diagonal/>
    </border>
    <border>
      <left style="thin">
        <color indexed="64"/>
      </left>
      <right style="thin">
        <color auto="1"/>
      </right>
      <top/>
      <bottom style="double">
        <color theme="0"/>
      </bottom>
      <diagonal/>
    </border>
    <border>
      <left style="thin">
        <color auto="1"/>
      </left>
      <right/>
      <top style="thin">
        <color indexed="64"/>
      </top>
      <bottom style="double">
        <color theme="0"/>
      </bottom>
      <diagonal/>
    </border>
    <border>
      <left/>
      <right/>
      <top/>
      <bottom style="double">
        <color theme="0"/>
      </bottom>
      <diagonal/>
    </border>
    <border>
      <left/>
      <right/>
      <top style="hair">
        <color indexed="64"/>
      </top>
      <bottom style="double">
        <color theme="0"/>
      </bottom>
      <diagonal/>
    </border>
    <border>
      <left style="thin">
        <color auto="1"/>
      </left>
      <right/>
      <top style="hair">
        <color indexed="64"/>
      </top>
      <bottom style="double">
        <color theme="0"/>
      </bottom>
      <diagonal/>
    </border>
    <border>
      <left/>
      <right style="thin">
        <color indexed="64"/>
      </right>
      <top/>
      <bottom style="double">
        <color theme="0"/>
      </bottom>
      <diagonal/>
    </border>
    <border>
      <left style="thin">
        <color auto="1"/>
      </left>
      <right/>
      <top/>
      <bottom style="double">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1"/>
      </left>
      <right style="thin">
        <color theme="1"/>
      </right>
      <top/>
      <bottom style="double">
        <color theme="0"/>
      </bottom>
      <diagonal/>
    </border>
    <border>
      <left style="thin">
        <color theme="1"/>
      </left>
      <right/>
      <top/>
      <bottom style="double">
        <color theme="0"/>
      </bottom>
      <diagonal/>
    </border>
    <border>
      <left style="thin">
        <color theme="0"/>
      </left>
      <right style="thin">
        <color theme="1"/>
      </right>
      <top/>
      <bottom style="double">
        <color theme="0"/>
      </bottom>
      <diagonal/>
    </border>
    <border>
      <left style="thin">
        <color theme="1"/>
      </left>
      <right style="thin">
        <color theme="1"/>
      </right>
      <top/>
      <bottom style="thin">
        <color theme="1"/>
      </bottom>
      <diagonal/>
    </border>
    <border>
      <left style="thin">
        <color theme="1"/>
      </left>
      <right/>
      <top/>
      <bottom style="thin">
        <color theme="1"/>
      </bottom>
      <diagonal/>
    </border>
    <border>
      <left style="thin">
        <color theme="0"/>
      </left>
      <right style="thin">
        <color theme="1"/>
      </right>
      <top style="double">
        <color theme="0"/>
      </top>
      <bottom style="thin">
        <color theme="1"/>
      </bottom>
      <diagonal/>
    </border>
    <border>
      <left style="thin">
        <color theme="0"/>
      </left>
      <right style="thin">
        <color theme="1"/>
      </right>
      <top/>
      <bottom style="thin">
        <color theme="1"/>
      </bottom>
      <diagonal/>
    </border>
    <border>
      <left style="thin">
        <color auto="1"/>
      </left>
      <right/>
      <top/>
      <bottom style="thin">
        <color theme="0"/>
      </bottom>
      <diagonal/>
    </border>
    <border>
      <left/>
      <right style="thin">
        <color auto="1"/>
      </right>
      <top/>
      <bottom style="thin">
        <color theme="0"/>
      </bottom>
      <diagonal/>
    </border>
    <border>
      <left style="thin">
        <color auto="1"/>
      </left>
      <right style="thin">
        <color auto="1"/>
      </right>
      <top style="double">
        <color theme="0"/>
      </top>
      <bottom style="thin">
        <color theme="0"/>
      </bottom>
      <diagonal/>
    </border>
    <border>
      <left style="thin">
        <color theme="0"/>
      </left>
      <right style="thin">
        <color auto="1"/>
      </right>
      <top style="thin">
        <color indexed="64"/>
      </top>
      <bottom style="double">
        <color theme="0"/>
      </bottom>
      <diagonal/>
    </border>
    <border>
      <left style="thin">
        <color indexed="64"/>
      </left>
      <right style="thin">
        <color theme="0"/>
      </right>
      <top style="thin">
        <color auto="1"/>
      </top>
      <bottom style="thin">
        <color indexed="64"/>
      </bottom>
      <diagonal/>
    </border>
    <border>
      <left style="thin">
        <color indexed="64"/>
      </left>
      <right style="thin">
        <color theme="0"/>
      </right>
      <top/>
      <bottom style="double">
        <color theme="0"/>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top style="double">
        <color auto="1"/>
      </top>
      <bottom style="thin">
        <color indexed="64"/>
      </bottom>
      <diagonal/>
    </border>
    <border>
      <left/>
      <right/>
      <top style="double">
        <color auto="1"/>
      </top>
      <bottom style="thin">
        <color indexed="64"/>
      </bottom>
      <diagonal/>
    </border>
    <border>
      <left style="thin">
        <color indexed="64"/>
      </left>
      <right style="thin">
        <color indexed="64"/>
      </right>
      <top style="double">
        <color theme="0"/>
      </top>
      <bottom style="thin">
        <color indexed="64"/>
      </bottom>
      <diagonal/>
    </border>
  </borders>
  <cellStyleXfs count="97">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2" fillId="0" borderId="0"/>
    <xf numFmtId="44" fontId="1"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4" fillId="0" borderId="0" applyNumberFormat="0" applyFill="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12" applyNumberFormat="0" applyAlignment="0" applyProtection="0"/>
    <xf numFmtId="0" fontId="22" fillId="6" borderId="13" applyNumberFormat="0" applyAlignment="0" applyProtection="0"/>
    <xf numFmtId="0" fontId="23" fillId="6" borderId="12" applyNumberFormat="0" applyAlignment="0" applyProtection="0"/>
    <xf numFmtId="0" fontId="24" fillId="0" borderId="14" applyNumberFormat="0" applyFill="0" applyAlignment="0" applyProtection="0"/>
    <xf numFmtId="0" fontId="25" fillId="7" borderId="15" applyNumberFormat="0" applyAlignment="0" applyProtection="0"/>
    <xf numFmtId="0" fontId="26" fillId="0" borderId="0" applyNumberFormat="0" applyFill="0" applyBorder="0" applyAlignment="0" applyProtection="0"/>
    <xf numFmtId="0" fontId="1" fillId="8" borderId="16" applyNumberFormat="0" applyFont="0" applyAlignment="0" applyProtection="0"/>
    <xf numFmtId="0" fontId="27" fillId="0" borderId="0" applyNumberFormat="0" applyFill="0" applyBorder="0" applyAlignment="0" applyProtection="0"/>
    <xf numFmtId="0" fontId="11" fillId="0" borderId="17" applyNumberFormat="0" applyFill="0" applyAlignment="0" applyProtection="0"/>
    <xf numFmtId="0" fontId="2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8" fillId="32" borderId="0" applyNumberFormat="0" applyBorder="0" applyAlignment="0" applyProtection="0"/>
    <xf numFmtId="166" fontId="1"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 fontId="13" fillId="37" borderId="0" applyBorder="0" applyAlignment="0" applyProtection="0"/>
    <xf numFmtId="3" fontId="13" fillId="37" borderId="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37" borderId="0" applyNumberFormat="0" applyBorder="0" applyAlignment="0" applyProtection="0"/>
    <xf numFmtId="0" fontId="13" fillId="37" borderId="0" applyNumberFormat="0" applyBorder="0" applyAlignment="0" applyProtection="0"/>
    <xf numFmtId="14" fontId="13" fillId="0" borderId="0" applyFont="0" applyFill="0" applyBorder="0" applyAlignment="0" applyProtection="0"/>
    <xf numFmtId="14"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0" fontId="29" fillId="0" borderId="0" applyNumberFormat="0" applyFont="0" applyFill="0" applyAlignment="0" applyProtection="0"/>
    <xf numFmtId="0" fontId="30" fillId="0" borderId="0" applyNumberFormat="0" applyFont="0" applyFill="0" applyAlignment="0" applyProtection="0"/>
    <xf numFmtId="0" fontId="13" fillId="0" borderId="0"/>
    <xf numFmtId="0" fontId="13" fillId="0" borderId="0"/>
    <xf numFmtId="0" fontId="13" fillId="0" borderId="0"/>
    <xf numFmtId="0" fontId="1"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32" applyNumberFormat="0" applyFont="0" applyBorder="0" applyAlignment="0" applyProtection="0"/>
    <xf numFmtId="0" fontId="13" fillId="0" borderId="32" applyNumberFormat="0" applyFont="0" applyBorder="0" applyAlignment="0" applyProtection="0"/>
    <xf numFmtId="0" fontId="13" fillId="0" borderId="32" applyNumberFormat="0" applyFont="0" applyBorder="0" applyAlignment="0" applyProtection="0"/>
    <xf numFmtId="0" fontId="1" fillId="0" borderId="0"/>
    <xf numFmtId="0" fontId="1" fillId="0" borderId="0"/>
    <xf numFmtId="0" fontId="35" fillId="0" borderId="0"/>
    <xf numFmtId="9" fontId="1" fillId="0" borderId="0" applyFont="0" applyFill="0" applyBorder="0" applyAlignment="0" applyProtection="0"/>
    <xf numFmtId="9" fontId="1" fillId="0" borderId="0" applyFont="0" applyFill="0" applyBorder="0" applyAlignment="0" applyProtection="0"/>
    <xf numFmtId="0" fontId="35" fillId="0" borderId="0"/>
    <xf numFmtId="0" fontId="13" fillId="0" borderId="0"/>
    <xf numFmtId="44" fontId="48" fillId="0" borderId="0" applyFont="0" applyFill="0" applyBorder="0" applyAlignment="0" applyProtection="0"/>
    <xf numFmtId="43" fontId="48" fillId="0" borderId="0" applyFont="0" applyFill="0" applyBorder="0" applyAlignment="0" applyProtection="0"/>
    <xf numFmtId="0" fontId="13" fillId="0" borderId="0"/>
    <xf numFmtId="0" fontId="52" fillId="0" borderId="0"/>
    <xf numFmtId="0" fontId="13" fillId="0" borderId="0"/>
    <xf numFmtId="44" fontId="48" fillId="0" borderId="0" applyFont="0" applyFill="0" applyBorder="0" applyAlignment="0" applyProtection="0"/>
    <xf numFmtId="0" fontId="1" fillId="0" borderId="0"/>
    <xf numFmtId="0" fontId="56" fillId="0" borderId="0"/>
    <xf numFmtId="0" fontId="1" fillId="0" borderId="0"/>
    <xf numFmtId="0" fontId="1" fillId="0" borderId="0"/>
    <xf numFmtId="0" fontId="64" fillId="0" borderId="0" applyNumberFormat="0" applyFill="0" applyBorder="0" applyAlignment="0" applyProtection="0"/>
  </cellStyleXfs>
  <cellXfs count="873">
    <xf numFmtId="0" fontId="0" fillId="0" borderId="0" xfId="0"/>
    <xf numFmtId="0" fontId="7" fillId="0" borderId="0" xfId="0" applyFont="1"/>
    <xf numFmtId="0" fontId="0" fillId="0" borderId="0" xfId="0" applyProtection="1"/>
    <xf numFmtId="0" fontId="0" fillId="0" borderId="0" xfId="0" applyProtection="1">
      <protection locked="0"/>
    </xf>
    <xf numFmtId="0" fontId="0" fillId="0" borderId="0" xfId="0"/>
    <xf numFmtId="0" fontId="7" fillId="0" borderId="0" xfId="0" applyFont="1" applyProtection="1"/>
    <xf numFmtId="2" fontId="4" fillId="0" borderId="26" xfId="2" applyNumberFormat="1" applyFont="1" applyBorder="1" applyProtection="1"/>
    <xf numFmtId="165" fontId="4" fillId="0" borderId="28" xfId="2" applyNumberFormat="1" applyFont="1" applyBorder="1" applyProtection="1"/>
    <xf numFmtId="2" fontId="4" fillId="0" borderId="30" xfId="2" applyNumberFormat="1" applyFont="1" applyBorder="1" applyProtection="1"/>
    <xf numFmtId="165" fontId="7" fillId="35" borderId="21" xfId="2" applyNumberFormat="1" applyFont="1" applyFill="1" applyBorder="1" applyProtection="1"/>
    <xf numFmtId="165" fontId="7" fillId="35" borderId="23" xfId="2" applyNumberFormat="1" applyFont="1" applyFill="1" applyBorder="1" applyProtection="1"/>
    <xf numFmtId="165" fontId="6" fillId="35" borderId="21" xfId="2" applyNumberFormat="1" applyFont="1" applyFill="1" applyBorder="1" applyProtection="1"/>
    <xf numFmtId="2" fontId="6" fillId="35" borderId="23" xfId="2" applyNumberFormat="1" applyFont="1" applyFill="1" applyBorder="1" applyProtection="1"/>
    <xf numFmtId="0" fontId="33" fillId="0" borderId="0" xfId="0" applyFont="1" applyProtection="1"/>
    <xf numFmtId="165" fontId="2" fillId="33" borderId="33" xfId="2" applyNumberFormat="1" applyFont="1" applyFill="1" applyBorder="1" applyAlignment="1">
      <alignment horizontal="right"/>
    </xf>
    <xf numFmtId="0" fontId="0" fillId="39" borderId="0" xfId="0" applyFill="1" applyAlignment="1">
      <alignment vertical="center"/>
    </xf>
    <xf numFmtId="0" fontId="4" fillId="38" borderId="0" xfId="0" applyFont="1" applyFill="1" applyAlignment="1">
      <alignment horizontal="left"/>
    </xf>
    <xf numFmtId="0" fontId="4" fillId="38" borderId="0" xfId="0" applyFont="1" applyFill="1" applyAlignment="1">
      <alignment vertical="center"/>
    </xf>
    <xf numFmtId="0" fontId="7" fillId="39" borderId="0" xfId="0" applyFont="1" applyFill="1"/>
    <xf numFmtId="0" fontId="4" fillId="39" borderId="0" xfId="0" applyFont="1" applyFill="1" applyAlignment="1">
      <alignment horizontal="left" vertical="center"/>
    </xf>
    <xf numFmtId="0" fontId="0" fillId="39" borderId="0" xfId="0" applyFill="1"/>
    <xf numFmtId="0" fontId="0" fillId="33" borderId="0" xfId="0" applyFill="1"/>
    <xf numFmtId="0" fontId="37" fillId="33" borderId="0" xfId="0" applyFont="1" applyFill="1"/>
    <xf numFmtId="0" fontId="37" fillId="33" borderId="0" xfId="0" applyFont="1" applyFill="1" applyAlignment="1">
      <alignment vertical="center"/>
    </xf>
    <xf numFmtId="0" fontId="37" fillId="33" borderId="0" xfId="0" applyFont="1" applyFill="1" applyAlignment="1">
      <alignment horizontal="right"/>
    </xf>
    <xf numFmtId="0" fontId="37" fillId="33" borderId="0" xfId="0" applyFont="1" applyFill="1" applyAlignment="1" applyProtection="1">
      <alignment horizontal="left" vertical="center"/>
      <protection locked="0"/>
    </xf>
    <xf numFmtId="0" fontId="37" fillId="33" borderId="0" xfId="0" quotePrefix="1" applyFont="1" applyFill="1" applyAlignment="1">
      <alignment horizontal="left" indent="1"/>
    </xf>
    <xf numFmtId="0" fontId="2" fillId="33" borderId="0" xfId="0" applyFont="1" applyFill="1" applyAlignment="1">
      <alignment horizontal="right"/>
    </xf>
    <xf numFmtId="0" fontId="11" fillId="33" borderId="0" xfId="0" applyFont="1" applyFill="1" applyAlignment="1">
      <alignment horizontal="left" indent="1"/>
    </xf>
    <xf numFmtId="0" fontId="37" fillId="33" borderId="0" xfId="0" applyFont="1" applyFill="1" applyAlignment="1">
      <alignment horizontal="left" indent="1"/>
    </xf>
    <xf numFmtId="49" fontId="37" fillId="33" borderId="0" xfId="0" applyNumberFormat="1" applyFont="1" applyFill="1" applyAlignment="1">
      <alignment horizontal="left" indent="1"/>
    </xf>
    <xf numFmtId="0" fontId="38" fillId="33" borderId="0" xfId="0" applyFont="1" applyFill="1" applyAlignment="1">
      <alignment horizontal="left" indent="1"/>
    </xf>
    <xf numFmtId="0" fontId="2" fillId="33" borderId="0" xfId="0" applyFont="1" applyFill="1" applyAlignment="1">
      <alignment vertical="center"/>
    </xf>
    <xf numFmtId="0" fontId="39" fillId="33" borderId="0" xfId="0" applyFont="1" applyFill="1"/>
    <xf numFmtId="0" fontId="0" fillId="33" borderId="0" xfId="0" applyFill="1" applyAlignment="1">
      <alignment vertical="center"/>
    </xf>
    <xf numFmtId="0" fontId="7" fillId="33" borderId="0" xfId="0" applyFont="1" applyFill="1"/>
    <xf numFmtId="0" fontId="38" fillId="33" borderId="0" xfId="0" applyFont="1" applyFill="1" applyAlignment="1">
      <alignment horizontal="left" wrapText="1" indent="1"/>
    </xf>
    <xf numFmtId="0" fontId="4" fillId="33" borderId="0" xfId="0" quotePrefix="1" applyFont="1" applyFill="1" applyAlignment="1">
      <alignment horizontal="center" vertical="center"/>
    </xf>
    <xf numFmtId="0" fontId="2" fillId="0" borderId="0" xfId="0" applyFont="1"/>
    <xf numFmtId="0" fontId="2" fillId="0" borderId="0" xfId="0" applyFont="1" applyBorder="1"/>
    <xf numFmtId="0" fontId="6" fillId="33" borderId="0" xfId="0" applyFont="1" applyFill="1"/>
    <xf numFmtId="0" fontId="7" fillId="33" borderId="33" xfId="0" applyFont="1" applyFill="1" applyBorder="1"/>
    <xf numFmtId="0" fontId="7" fillId="33" borderId="31" xfId="0" applyFont="1" applyFill="1" applyBorder="1"/>
    <xf numFmtId="0" fontId="0" fillId="0" borderId="33" xfId="0" applyBorder="1" applyAlignment="1" applyProtection="1">
      <alignment horizontal="center"/>
    </xf>
    <xf numFmtId="0" fontId="0" fillId="0" borderId="19" xfId="0" applyBorder="1" applyAlignment="1">
      <alignment horizontal="center"/>
    </xf>
    <xf numFmtId="0" fontId="0" fillId="0" borderId="33" xfId="0" applyBorder="1" applyAlignment="1">
      <alignment horizontal="center"/>
    </xf>
    <xf numFmtId="0" fontId="7" fillId="0" borderId="33" xfId="0" applyFont="1" applyBorder="1" applyAlignment="1">
      <alignment horizontal="center"/>
    </xf>
    <xf numFmtId="0" fontId="4" fillId="0" borderId="0" xfId="0" applyFont="1"/>
    <xf numFmtId="0" fontId="2" fillId="33" borderId="0" xfId="0" applyFont="1" applyFill="1" applyAlignment="1">
      <alignment horizontal="left" vertical="top"/>
    </xf>
    <xf numFmtId="0" fontId="2" fillId="38" borderId="33" xfId="0" applyFont="1" applyFill="1" applyBorder="1" applyAlignment="1">
      <alignment horizontal="center"/>
    </xf>
    <xf numFmtId="0" fontId="7" fillId="33" borderId="33" xfId="0" applyFont="1" applyFill="1" applyBorder="1" applyAlignment="1">
      <alignment horizontal="center"/>
    </xf>
    <xf numFmtId="0" fontId="11" fillId="33" borderId="28" xfId="0" applyFont="1" applyFill="1" applyBorder="1"/>
    <xf numFmtId="0" fontId="4" fillId="33" borderId="28" xfId="0" quotePrefix="1" applyFont="1" applyFill="1" applyBorder="1" applyAlignment="1">
      <alignment horizontal="center" vertical="center"/>
    </xf>
    <xf numFmtId="0" fontId="4" fillId="33" borderId="30" xfId="0" quotePrefix="1" applyFont="1" applyFill="1" applyBorder="1" applyAlignment="1">
      <alignment horizontal="center" vertical="center"/>
    </xf>
    <xf numFmtId="0" fontId="7" fillId="33" borderId="29" xfId="0" applyFont="1" applyFill="1" applyBorder="1" applyAlignment="1">
      <alignment horizontal="center"/>
    </xf>
    <xf numFmtId="0" fontId="7" fillId="33" borderId="30" xfId="0" applyFont="1" applyFill="1" applyBorder="1" applyAlignment="1">
      <alignment horizontal="center"/>
    </xf>
    <xf numFmtId="0" fontId="7" fillId="35" borderId="33" xfId="0" applyFont="1" applyFill="1" applyBorder="1"/>
    <xf numFmtId="0" fontId="4" fillId="33" borderId="27" xfId="0" quotePrefix="1" applyFont="1" applyFill="1" applyBorder="1" applyAlignment="1">
      <alignment horizontal="center" vertical="center"/>
    </xf>
    <xf numFmtId="0" fontId="0" fillId="39" borderId="18" xfId="0" applyFill="1" applyBorder="1" applyAlignment="1">
      <alignment vertical="center"/>
    </xf>
    <xf numFmtId="0" fontId="4" fillId="39" borderId="28" xfId="0" applyFont="1" applyFill="1" applyBorder="1" applyAlignment="1">
      <alignment horizontal="left" vertical="center"/>
    </xf>
    <xf numFmtId="44" fontId="7" fillId="39" borderId="28" xfId="0" applyNumberFormat="1" applyFont="1" applyFill="1" applyBorder="1"/>
    <xf numFmtId="0" fontId="4" fillId="33" borderId="0" xfId="0" applyFont="1" applyFill="1" applyAlignment="1">
      <alignment horizontal="center"/>
    </xf>
    <xf numFmtId="44" fontId="7" fillId="39" borderId="0" xfId="0" applyNumberFormat="1" applyFont="1" applyFill="1"/>
    <xf numFmtId="0" fontId="7" fillId="39" borderId="27" xfId="0" applyFont="1" applyFill="1" applyBorder="1" applyAlignment="1">
      <alignment horizontal="center"/>
    </xf>
    <xf numFmtId="0" fontId="0" fillId="39" borderId="31" xfId="0" applyFill="1" applyBorder="1" applyAlignment="1">
      <alignment vertical="center"/>
    </xf>
    <xf numFmtId="0" fontId="0" fillId="33" borderId="30" xfId="0" applyFill="1" applyBorder="1"/>
    <xf numFmtId="0" fontId="46" fillId="0" borderId="0" xfId="0" applyFont="1" applyAlignment="1">
      <alignment horizontal="right"/>
    </xf>
    <xf numFmtId="0" fontId="47" fillId="0" borderId="0" xfId="85" applyFont="1" applyAlignment="1">
      <alignment horizontal="left"/>
    </xf>
    <xf numFmtId="0" fontId="41" fillId="33" borderId="0" xfId="0" applyFont="1" applyFill="1"/>
    <xf numFmtId="0" fontId="0" fillId="0" borderId="27" xfId="0" applyBorder="1" applyAlignment="1">
      <alignment horizontal="center"/>
    </xf>
    <xf numFmtId="165" fontId="2" fillId="33" borderId="27" xfId="2" applyNumberFormat="1" applyFont="1" applyFill="1" applyBorder="1" applyAlignment="1">
      <alignment horizontal="right"/>
    </xf>
    <xf numFmtId="165" fontId="2" fillId="33" borderId="33" xfId="2" applyNumberFormat="1" applyFont="1" applyFill="1" applyBorder="1" applyAlignment="1" applyProtection="1">
      <alignment horizontal="right"/>
      <protection locked="0"/>
    </xf>
    <xf numFmtId="0" fontId="6" fillId="34" borderId="33" xfId="0" applyFont="1" applyFill="1" applyBorder="1" applyAlignment="1" applyProtection="1">
      <alignment horizontal="center"/>
    </xf>
    <xf numFmtId="0" fontId="39" fillId="38" borderId="0" xfId="0" applyFont="1" applyFill="1" applyAlignment="1">
      <alignment vertical="center"/>
    </xf>
    <xf numFmtId="166" fontId="2" fillId="0" borderId="33" xfId="0" applyNumberFormat="1" applyFont="1" applyBorder="1"/>
    <xf numFmtId="166" fontId="2" fillId="0" borderId="27" xfId="0" applyNumberFormat="1" applyFont="1" applyBorder="1"/>
    <xf numFmtId="0" fontId="2" fillId="0" borderId="0" xfId="85" applyFont="1"/>
    <xf numFmtId="0" fontId="2" fillId="0" borderId="0" xfId="85" applyFont="1" applyAlignment="1">
      <alignment horizontal="left" wrapText="1"/>
    </xf>
    <xf numFmtId="165" fontId="2" fillId="0" borderId="0" xfId="8" applyNumberFormat="1" applyFont="1" applyFill="1" applyBorder="1" applyAlignment="1">
      <alignment horizontal="center"/>
    </xf>
    <xf numFmtId="0" fontId="5" fillId="0" borderId="0" xfId="85" applyFont="1" applyAlignment="1">
      <alignment horizontal="left"/>
    </xf>
    <xf numFmtId="44" fontId="2" fillId="0" borderId="0" xfId="8" applyFont="1" applyFill="1" applyBorder="1" applyAlignment="1">
      <alignment horizontal="center"/>
    </xf>
    <xf numFmtId="0" fontId="4" fillId="0" borderId="0" xfId="85" applyFont="1" applyAlignment="1">
      <alignment horizontal="left"/>
    </xf>
    <xf numFmtId="0" fontId="2" fillId="0" borderId="0" xfId="85" applyFont="1" applyAlignment="1">
      <alignment horizontal="center"/>
    </xf>
    <xf numFmtId="0" fontId="4" fillId="34" borderId="33" xfId="85" applyFont="1" applyFill="1" applyBorder="1" applyAlignment="1">
      <alignment horizontal="center"/>
    </xf>
    <xf numFmtId="0" fontId="2" fillId="0" borderId="33" xfId="85" applyFont="1" applyBorder="1" applyAlignment="1">
      <alignment horizontal="center"/>
    </xf>
    <xf numFmtId="0" fontId="2" fillId="0" borderId="0" xfId="88" applyFont="1" applyAlignment="1">
      <alignment horizontal="left"/>
    </xf>
    <xf numFmtId="0" fontId="2" fillId="0" borderId="0" xfId="88" quotePrefix="1" applyFont="1" applyAlignment="1">
      <alignment horizontal="left"/>
    </xf>
    <xf numFmtId="0" fontId="5" fillId="0" borderId="0" xfId="85" applyFont="1"/>
    <xf numFmtId="0" fontId="2" fillId="0" borderId="0" xfId="85" applyFont="1" applyAlignment="1">
      <alignment horizontal="centerContinuous" vertical="center"/>
    </xf>
    <xf numFmtId="0" fontId="4" fillId="0" borderId="0" xfId="85" applyFont="1" applyAlignment="1">
      <alignment horizontal="centerContinuous" vertical="center"/>
    </xf>
    <xf numFmtId="0" fontId="2" fillId="0" borderId="22" xfId="85" applyFont="1" applyBorder="1"/>
    <xf numFmtId="0" fontId="2" fillId="0" borderId="0" xfId="88" applyFont="1"/>
    <xf numFmtId="0" fontId="54" fillId="0" borderId="0" xfId="85" applyFont="1" applyAlignment="1">
      <alignment horizontal="left" wrapText="1"/>
    </xf>
    <xf numFmtId="44" fontId="2" fillId="0" borderId="0" xfId="8" applyFont="1" applyBorder="1" applyAlignment="1">
      <alignment horizontal="center"/>
    </xf>
    <xf numFmtId="0" fontId="2" fillId="0" borderId="38" xfId="85" applyFont="1" applyBorder="1" applyAlignment="1">
      <alignment horizontal="center"/>
    </xf>
    <xf numFmtId="0" fontId="5" fillId="33" borderId="0" xfId="0" applyFont="1" applyFill="1" applyBorder="1" applyAlignment="1" applyProtection="1">
      <alignment horizontal="right"/>
    </xf>
    <xf numFmtId="0" fontId="2" fillId="38" borderId="29" xfId="0" applyFont="1" applyFill="1" applyBorder="1" applyAlignment="1">
      <alignment horizontal="center"/>
    </xf>
    <xf numFmtId="0" fontId="4" fillId="38" borderId="29" xfId="0" applyFont="1" applyFill="1" applyBorder="1" applyAlignment="1">
      <alignment vertical="center"/>
    </xf>
    <xf numFmtId="0" fontId="50" fillId="33" borderId="0" xfId="0" applyFont="1" applyFill="1" applyAlignment="1">
      <alignment vertical="center"/>
    </xf>
    <xf numFmtId="0" fontId="55" fillId="33" borderId="0" xfId="0" applyFont="1" applyFill="1" applyAlignment="1">
      <alignment vertical="center"/>
    </xf>
    <xf numFmtId="0" fontId="0" fillId="41" borderId="0" xfId="0" applyFill="1"/>
    <xf numFmtId="0" fontId="0" fillId="41" borderId="0" xfId="0" applyFill="1" applyAlignment="1">
      <alignment vertical="center"/>
    </xf>
    <xf numFmtId="14" fontId="7" fillId="0" borderId="27" xfId="0" applyNumberFormat="1" applyFont="1" applyBorder="1"/>
    <xf numFmtId="14" fontId="6" fillId="34" borderId="33" xfId="0" applyNumberFormat="1" applyFont="1" applyFill="1" applyBorder="1" applyAlignment="1">
      <alignment horizontal="center"/>
    </xf>
    <xf numFmtId="14" fontId="7" fillId="0" borderId="19" xfId="0" applyNumberFormat="1" applyFont="1" applyBorder="1"/>
    <xf numFmtId="0" fontId="6" fillId="34" borderId="33" xfId="0" applyFont="1" applyFill="1" applyBorder="1"/>
    <xf numFmtId="0" fontId="44" fillId="40" borderId="31" xfId="0" applyFont="1" applyFill="1" applyBorder="1"/>
    <xf numFmtId="0" fontId="7" fillId="0" borderId="40" xfId="0" applyFont="1" applyBorder="1"/>
    <xf numFmtId="0" fontId="7" fillId="0" borderId="19" xfId="0" applyFont="1" applyBorder="1"/>
    <xf numFmtId="14" fontId="7" fillId="0" borderId="31" xfId="0" applyNumberFormat="1" applyFont="1" applyBorder="1"/>
    <xf numFmtId="0" fontId="7" fillId="0" borderId="31" xfId="0" applyFont="1" applyBorder="1"/>
    <xf numFmtId="0" fontId="44" fillId="40" borderId="27" xfId="0" applyFont="1" applyFill="1" applyBorder="1"/>
    <xf numFmtId="0" fontId="7" fillId="0" borderId="27" xfId="0" applyFont="1" applyBorder="1"/>
    <xf numFmtId="0" fontId="6" fillId="0" borderId="0" xfId="0" applyFont="1"/>
    <xf numFmtId="0" fontId="2" fillId="0" borderId="19" xfId="0" applyFont="1" applyBorder="1"/>
    <xf numFmtId="0" fontId="2" fillId="0" borderId="33" xfId="0" applyFont="1" applyBorder="1" applyAlignment="1">
      <alignment wrapText="1"/>
    </xf>
    <xf numFmtId="0" fontId="2" fillId="0" borderId="33" xfId="0" applyFont="1" applyBorder="1"/>
    <xf numFmtId="0" fontId="6" fillId="34" borderId="33" xfId="0" applyFont="1" applyFill="1" applyBorder="1" applyAlignment="1">
      <alignment horizontal="center"/>
    </xf>
    <xf numFmtId="0" fontId="2" fillId="33" borderId="36" xfId="3" applyFont="1" applyFill="1" applyBorder="1" applyAlignment="1">
      <alignment horizontal="center" vertical="center" wrapText="1"/>
    </xf>
    <xf numFmtId="0" fontId="2" fillId="33" borderId="37" xfId="3" applyFont="1" applyFill="1" applyBorder="1" applyAlignment="1">
      <alignment horizontal="center" vertical="center" wrapText="1"/>
    </xf>
    <xf numFmtId="0" fontId="7" fillId="33" borderId="37" xfId="0" applyFont="1" applyFill="1" applyBorder="1" applyAlignment="1">
      <alignment horizontal="center" vertical="center" wrapText="1"/>
    </xf>
    <xf numFmtId="0" fontId="7" fillId="33" borderId="38" xfId="0" applyFont="1" applyFill="1" applyBorder="1" applyAlignment="1">
      <alignment horizontal="center" vertical="center" wrapText="1"/>
    </xf>
    <xf numFmtId="0" fontId="1" fillId="33" borderId="0" xfId="94" applyFill="1"/>
    <xf numFmtId="0" fontId="11" fillId="33" borderId="0" xfId="0" applyFont="1" applyFill="1"/>
    <xf numFmtId="0" fontId="57" fillId="33" borderId="0" xfId="0" applyFont="1" applyFill="1"/>
    <xf numFmtId="0" fontId="37" fillId="33" borderId="34" xfId="0" applyFont="1" applyFill="1" applyBorder="1"/>
    <xf numFmtId="0" fontId="4" fillId="33" borderId="0" xfId="94" applyFont="1" applyFill="1" applyAlignment="1">
      <alignment horizontal="left"/>
    </xf>
    <xf numFmtId="0" fontId="7" fillId="33" borderId="0" xfId="94" applyFont="1" applyFill="1" applyAlignment="1">
      <alignment horizontal="center"/>
    </xf>
    <xf numFmtId="0" fontId="6" fillId="33" borderId="0" xfId="94" applyFont="1" applyFill="1" applyAlignment="1">
      <alignment horizontal="center" vertical="center"/>
    </xf>
    <xf numFmtId="0" fontId="2" fillId="33" borderId="0" xfId="94" applyFont="1" applyFill="1" applyAlignment="1">
      <alignment horizontal="left"/>
    </xf>
    <xf numFmtId="0" fontId="7" fillId="33" borderId="0" xfId="94" applyFont="1" applyFill="1" applyAlignment="1">
      <alignment horizontal="center" vertical="center"/>
    </xf>
    <xf numFmtId="0" fontId="7" fillId="33" borderId="0" xfId="94" applyFont="1" applyFill="1" applyAlignment="1">
      <alignment vertical="center"/>
    </xf>
    <xf numFmtId="0" fontId="7" fillId="33" borderId="0" xfId="94" applyFont="1" applyFill="1"/>
    <xf numFmtId="0" fontId="2" fillId="33" borderId="0" xfId="0" applyFont="1" applyFill="1"/>
    <xf numFmtId="0" fontId="36" fillId="33" borderId="0" xfId="0" applyFont="1" applyFill="1"/>
    <xf numFmtId="0" fontId="59" fillId="33" borderId="0" xfId="0" applyFont="1" applyFill="1"/>
    <xf numFmtId="0" fontId="7" fillId="33" borderId="33" xfId="0" applyFont="1" applyFill="1" applyBorder="1" applyAlignment="1">
      <alignment horizontal="center" vertical="top"/>
    </xf>
    <xf numFmtId="0" fontId="63" fillId="43" borderId="58" xfId="0" applyFont="1" applyFill="1" applyBorder="1" applyAlignment="1">
      <alignment horizontal="centerContinuous" vertical="center"/>
    </xf>
    <xf numFmtId="0" fontId="63" fillId="43" borderId="59" xfId="0" applyFont="1" applyFill="1" applyBorder="1" applyAlignment="1">
      <alignment horizontal="centerContinuous" vertical="center"/>
    </xf>
    <xf numFmtId="0" fontId="63" fillId="43" borderId="60" xfId="0" applyFont="1" applyFill="1" applyBorder="1" applyAlignment="1">
      <alignment horizontal="centerContinuous" vertical="center"/>
    </xf>
    <xf numFmtId="0" fontId="2" fillId="34" borderId="2" xfId="0" quotePrefix="1" applyFont="1" applyFill="1" applyBorder="1" applyAlignment="1">
      <alignment horizontal="left"/>
    </xf>
    <xf numFmtId="0" fontId="65" fillId="33" borderId="4" xfId="96" applyFont="1" applyFill="1" applyBorder="1" applyAlignment="1" applyProtection="1">
      <alignment horizontal="right"/>
    </xf>
    <xf numFmtId="0" fontId="2" fillId="33" borderId="0" xfId="0" quotePrefix="1" applyFont="1" applyFill="1" applyAlignment="1">
      <alignment horizontal="left"/>
    </xf>
    <xf numFmtId="0" fontId="2" fillId="33" borderId="5" xfId="0" applyFont="1" applyFill="1" applyBorder="1"/>
    <xf numFmtId="0" fontId="65" fillId="0" borderId="4" xfId="96" applyFont="1" applyFill="1" applyBorder="1" applyAlignment="1" applyProtection="1">
      <alignment horizontal="right"/>
    </xf>
    <xf numFmtId="0" fontId="2" fillId="0" borderId="5" xfId="0" applyFont="1" applyBorder="1"/>
    <xf numFmtId="0" fontId="33" fillId="33" borderId="0" xfId="0" applyFont="1" applyFill="1" applyProtection="1"/>
    <xf numFmtId="0" fontId="2" fillId="33" borderId="3" xfId="0" applyFont="1" applyFill="1" applyBorder="1"/>
    <xf numFmtId="0" fontId="2" fillId="33" borderId="4" xfId="0" applyFont="1" applyFill="1" applyBorder="1"/>
    <xf numFmtId="0" fontId="2" fillId="33" borderId="6" xfId="0" applyFont="1" applyFill="1" applyBorder="1" applyProtection="1"/>
    <xf numFmtId="0" fontId="4" fillId="33" borderId="0" xfId="0" quotePrefix="1" applyFont="1" applyFill="1" applyAlignment="1">
      <alignment horizontal="left"/>
    </xf>
    <xf numFmtId="0" fontId="7" fillId="33" borderId="0" xfId="0" applyFont="1" applyFill="1" applyProtection="1"/>
    <xf numFmtId="0" fontId="61" fillId="33" borderId="0" xfId="79" applyFont="1" applyFill="1"/>
    <xf numFmtId="0" fontId="4" fillId="33" borderId="0" xfId="0" applyFont="1" applyFill="1" applyProtection="1"/>
    <xf numFmtId="0" fontId="44" fillId="33" borderId="57" xfId="0" applyFont="1" applyFill="1" applyBorder="1" applyProtection="1">
      <protection locked="0"/>
    </xf>
    <xf numFmtId="0" fontId="44" fillId="33" borderId="19" xfId="0" applyFont="1" applyFill="1" applyBorder="1" applyAlignment="1" applyProtection="1">
      <alignment horizontal="right"/>
      <protection locked="0"/>
    </xf>
    <xf numFmtId="164" fontId="2" fillId="33" borderId="19" xfId="1" quotePrefix="1" applyNumberFormat="1" applyFont="1" applyFill="1" applyBorder="1" applyAlignment="1" applyProtection="1">
      <alignment horizontal="right"/>
    </xf>
    <xf numFmtId="0" fontId="2" fillId="33" borderId="4" xfId="0" quotePrefix="1" applyFont="1" applyFill="1" applyBorder="1" applyAlignment="1">
      <alignment horizontal="left"/>
    </xf>
    <xf numFmtId="0" fontId="2" fillId="34" borderId="61" xfId="0" applyFont="1" applyFill="1" applyBorder="1" applyAlignment="1">
      <alignment horizontal="right" vertical="center"/>
    </xf>
    <xf numFmtId="0" fontId="2" fillId="34" borderId="3" xfId="0" quotePrefix="1" applyFont="1" applyFill="1" applyBorder="1" applyAlignment="1">
      <alignment horizontal="left"/>
    </xf>
    <xf numFmtId="0" fontId="2" fillId="33" borderId="0" xfId="0" quotePrefix="1" applyFont="1" applyFill="1" applyBorder="1" applyAlignment="1">
      <alignment horizontal="left"/>
    </xf>
    <xf numFmtId="0" fontId="2" fillId="33" borderId="5" xfId="0" quotePrefix="1" applyFont="1" applyFill="1" applyBorder="1" applyAlignment="1">
      <alignment horizontal="left"/>
    </xf>
    <xf numFmtId="0" fontId="2" fillId="0" borderId="0" xfId="0" quotePrefix="1" applyFont="1" applyBorder="1" applyAlignment="1">
      <alignment horizontal="left"/>
    </xf>
    <xf numFmtId="0" fontId="2" fillId="0" borderId="5" xfId="0" quotePrefix="1" applyFont="1" applyBorder="1" applyAlignment="1">
      <alignment horizontal="left"/>
    </xf>
    <xf numFmtId="0" fontId="63" fillId="43" borderId="58" xfId="0" quotePrefix="1" applyFont="1" applyFill="1" applyBorder="1" applyAlignment="1">
      <alignment horizontal="centerContinuous" vertical="center"/>
    </xf>
    <xf numFmtId="0" fontId="63" fillId="43" borderId="59" xfId="0" quotePrefix="1" applyFont="1" applyFill="1" applyBorder="1" applyAlignment="1">
      <alignment horizontal="centerContinuous" vertical="center"/>
    </xf>
    <xf numFmtId="0" fontId="63" fillId="43" borderId="60" xfId="0" quotePrefix="1" applyFont="1" applyFill="1" applyBorder="1" applyAlignment="1">
      <alignment horizontal="centerContinuous" vertical="center"/>
    </xf>
    <xf numFmtId="0" fontId="6" fillId="33" borderId="53" xfId="0" applyFont="1" applyFill="1" applyBorder="1" applyAlignment="1">
      <alignment horizontal="right" vertical="center" wrapText="1" indent="1"/>
    </xf>
    <xf numFmtId="0" fontId="6" fillId="33" borderId="54" xfId="0" applyFont="1" applyFill="1" applyBorder="1" applyAlignment="1">
      <alignment horizontal="right" wrapText="1" indent="1"/>
    </xf>
    <xf numFmtId="0" fontId="4" fillId="33" borderId="55" xfId="0" applyFont="1" applyFill="1" applyBorder="1" applyAlignment="1">
      <alignment horizontal="right" indent="1"/>
    </xf>
    <xf numFmtId="0" fontId="67" fillId="33" borderId="0" xfId="0" applyFont="1" applyFill="1" applyAlignment="1">
      <alignment vertical="center"/>
    </xf>
    <xf numFmtId="0" fontId="2" fillId="36" borderId="1" xfId="0" quotePrefix="1" applyFont="1" applyFill="1" applyBorder="1" applyAlignment="1">
      <alignment horizontal="left" indent="1"/>
    </xf>
    <xf numFmtId="0" fontId="2" fillId="36" borderId="2" xfId="0" applyFont="1" applyFill="1" applyBorder="1" applyAlignment="1">
      <alignment horizontal="left" indent="1"/>
    </xf>
    <xf numFmtId="0" fontId="2" fillId="36" borderId="3" xfId="0" applyFont="1" applyFill="1" applyBorder="1" applyAlignment="1">
      <alignment horizontal="left" indent="1"/>
    </xf>
    <xf numFmtId="0" fontId="2" fillId="36" borderId="4" xfId="0" applyFont="1" applyFill="1" applyBorder="1" applyAlignment="1">
      <alignment horizontal="left" indent="1"/>
    </xf>
    <xf numFmtId="0" fontId="2" fillId="36" borderId="0" xfId="0" applyFont="1" applyFill="1" applyAlignment="1">
      <alignment horizontal="left" indent="1"/>
    </xf>
    <xf numFmtId="0" fontId="2" fillId="36" borderId="5" xfId="0" applyFont="1" applyFill="1" applyBorder="1" applyAlignment="1">
      <alignment horizontal="left" indent="1"/>
    </xf>
    <xf numFmtId="0" fontId="2" fillId="36" borderId="6" xfId="0" quotePrefix="1" applyFont="1" applyFill="1" applyBorder="1" applyAlignment="1">
      <alignment horizontal="left" indent="1"/>
    </xf>
    <xf numFmtId="0" fontId="2" fillId="36" borderId="7" xfId="0" applyFont="1" applyFill="1" applyBorder="1" applyAlignment="1">
      <alignment horizontal="left" indent="1"/>
    </xf>
    <xf numFmtId="0" fontId="2" fillId="36" borderId="8" xfId="0" applyFont="1" applyFill="1" applyBorder="1" applyAlignment="1">
      <alignment horizontal="left" indent="1"/>
    </xf>
    <xf numFmtId="0" fontId="2" fillId="33" borderId="43" xfId="0" applyFont="1" applyFill="1" applyBorder="1" applyAlignment="1">
      <alignment horizontal="right"/>
    </xf>
    <xf numFmtId="0" fontId="2" fillId="33" borderId="2" xfId="0" applyFont="1" applyFill="1" applyBorder="1" applyProtection="1">
      <protection locked="0"/>
    </xf>
    <xf numFmtId="0" fontId="7" fillId="33" borderId="2" xfId="0" applyFont="1" applyFill="1" applyBorder="1"/>
    <xf numFmtId="0" fontId="2" fillId="33" borderId="44" xfId="0" applyFont="1" applyFill="1" applyBorder="1" applyAlignment="1">
      <alignment horizontal="right"/>
    </xf>
    <xf numFmtId="0" fontId="4" fillId="33" borderId="4" xfId="0" applyFont="1" applyFill="1" applyBorder="1" applyAlignment="1">
      <alignment horizontal="right"/>
    </xf>
    <xf numFmtId="0" fontId="2" fillId="33" borderId="41" xfId="0" applyFont="1" applyFill="1" applyBorder="1" applyAlignment="1">
      <alignment horizontal="right"/>
    </xf>
    <xf numFmtId="14" fontId="2" fillId="33" borderId="27" xfId="0" applyNumberFormat="1" applyFont="1" applyFill="1" applyBorder="1"/>
    <xf numFmtId="0" fontId="2" fillId="33" borderId="31" xfId="0" applyFont="1" applyFill="1" applyBorder="1" applyAlignment="1">
      <alignment horizontal="right"/>
    </xf>
    <xf numFmtId="0" fontId="2" fillId="33" borderId="31" xfId="0" applyFont="1" applyFill="1" applyBorder="1"/>
    <xf numFmtId="0" fontId="2" fillId="33" borderId="4" xfId="0" applyFont="1" applyFill="1" applyBorder="1" applyAlignment="1">
      <alignment horizontal="right"/>
    </xf>
    <xf numFmtId="14" fontId="2" fillId="33" borderId="31" xfId="0" applyNumberFormat="1" applyFont="1" applyFill="1" applyBorder="1"/>
    <xf numFmtId="0" fontId="2" fillId="33" borderId="42" xfId="0" applyFont="1" applyFill="1" applyBorder="1" applyAlignment="1">
      <alignment horizontal="right"/>
    </xf>
    <xf numFmtId="0" fontId="2" fillId="33" borderId="19" xfId="0" applyFont="1" applyFill="1" applyBorder="1" applyAlignment="1">
      <alignment horizontal="right"/>
    </xf>
    <xf numFmtId="0" fontId="2" fillId="33" borderId="19" xfId="0" applyFont="1" applyFill="1" applyBorder="1"/>
    <xf numFmtId="14" fontId="2" fillId="33" borderId="0" xfId="0" applyNumberFormat="1" applyFont="1" applyFill="1"/>
    <xf numFmtId="0" fontId="2" fillId="33" borderId="27" xfId="0" applyFont="1" applyFill="1" applyBorder="1" applyAlignment="1">
      <alignment horizontal="right"/>
    </xf>
    <xf numFmtId="0" fontId="2" fillId="33" borderId="27" xfId="0" applyFont="1" applyFill="1" applyBorder="1"/>
    <xf numFmtId="0" fontId="2" fillId="0" borderId="31" xfId="0" applyFont="1" applyBorder="1" applyAlignment="1">
      <alignment horizontal="right"/>
    </xf>
    <xf numFmtId="0" fontId="2" fillId="0" borderId="31" xfId="0" applyFont="1" applyBorder="1"/>
    <xf numFmtId="14" fontId="7" fillId="33" borderId="27" xfId="0" applyNumberFormat="1" applyFont="1" applyFill="1" applyBorder="1"/>
    <xf numFmtId="14" fontId="7" fillId="33" borderId="19" xfId="0" applyNumberFormat="1" applyFont="1" applyFill="1" applyBorder="1"/>
    <xf numFmtId="0" fontId="7" fillId="33" borderId="6" xfId="0" applyFont="1" applyFill="1" applyBorder="1"/>
    <xf numFmtId="0" fontId="7" fillId="33" borderId="7" xfId="0" applyFont="1" applyFill="1" applyBorder="1"/>
    <xf numFmtId="0" fontId="2" fillId="33" borderId="7" xfId="0" applyFont="1" applyFill="1" applyBorder="1"/>
    <xf numFmtId="0" fontId="2" fillId="33" borderId="8" xfId="0" applyFont="1" applyFill="1" applyBorder="1"/>
    <xf numFmtId="0" fontId="34" fillId="33" borderId="4" xfId="0" quotePrefix="1" applyFont="1" applyFill="1" applyBorder="1" applyAlignment="1">
      <alignment horizontal="left"/>
    </xf>
    <xf numFmtId="0" fontId="68" fillId="33" borderId="65" xfId="0" applyFont="1" applyFill="1" applyBorder="1" applyAlignment="1">
      <alignment horizontal="left" indent="1"/>
    </xf>
    <xf numFmtId="0" fontId="2" fillId="33" borderId="4" xfId="0" quotePrefix="1" applyFont="1" applyFill="1" applyBorder="1" applyAlignment="1">
      <alignment horizontal="left" indent="1"/>
    </xf>
    <xf numFmtId="0" fontId="7" fillId="33" borderId="4" xfId="0" applyFont="1" applyFill="1" applyBorder="1"/>
    <xf numFmtId="0" fontId="2" fillId="33" borderId="0" xfId="0" quotePrefix="1" applyFont="1" applyFill="1" applyAlignment="1">
      <alignment horizontal="left" indent="1"/>
    </xf>
    <xf numFmtId="0" fontId="2" fillId="33" borderId="4" xfId="0" quotePrefix="1" applyFont="1" applyFill="1" applyBorder="1" applyAlignment="1">
      <alignment horizontal="left" indent="2"/>
    </xf>
    <xf numFmtId="0" fontId="2" fillId="33" borderId="4" xfId="0" quotePrefix="1" applyFont="1" applyFill="1" applyBorder="1" applyAlignment="1">
      <alignment horizontal="left" indent="3"/>
    </xf>
    <xf numFmtId="0" fontId="2" fillId="33" borderId="4" xfId="0" applyFont="1" applyFill="1" applyBorder="1" applyAlignment="1">
      <alignment horizontal="left" indent="1"/>
    </xf>
    <xf numFmtId="0" fontId="2" fillId="33" borderId="4" xfId="0" quotePrefix="1" applyFont="1" applyFill="1" applyBorder="1" applyAlignment="1">
      <alignment horizontal="left" indent="4"/>
    </xf>
    <xf numFmtId="0" fontId="68" fillId="33" borderId="4" xfId="0" applyFont="1" applyFill="1" applyBorder="1" applyAlignment="1">
      <alignment horizontal="left" indent="1"/>
    </xf>
    <xf numFmtId="0" fontId="2" fillId="33" borderId="0" xfId="0" applyFont="1" applyFill="1" applyAlignment="1">
      <alignment horizontal="centerContinuous" wrapText="1"/>
    </xf>
    <xf numFmtId="0" fontId="2" fillId="33" borderId="5" xfId="0" applyFont="1" applyFill="1" applyBorder="1" applyAlignment="1">
      <alignment horizontal="centerContinuous" wrapText="1"/>
    </xf>
    <xf numFmtId="0" fontId="2" fillId="33" borderId="6" xfId="0" quotePrefix="1" applyFont="1" applyFill="1" applyBorder="1"/>
    <xf numFmtId="0" fontId="25" fillId="45" borderId="33" xfId="0" applyFont="1" applyFill="1" applyBorder="1" applyAlignment="1">
      <alignment horizontal="center" vertical="center"/>
    </xf>
    <xf numFmtId="0" fontId="25" fillId="45" borderId="33" xfId="0" applyFont="1" applyFill="1" applyBorder="1" applyAlignment="1">
      <alignment horizontal="center" vertical="center" wrapText="1"/>
    </xf>
    <xf numFmtId="0" fontId="6" fillId="33" borderId="21" xfId="3" applyFont="1" applyFill="1" applyBorder="1" applyAlignment="1">
      <alignment vertical="top"/>
    </xf>
    <xf numFmtId="0" fontId="7" fillId="33" borderId="23" xfId="3" applyFont="1" applyFill="1" applyBorder="1"/>
    <xf numFmtId="0" fontId="6" fillId="33" borderId="24" xfId="3" applyFont="1" applyFill="1" applyBorder="1" applyAlignment="1">
      <alignment vertical="top"/>
    </xf>
    <xf numFmtId="0" fontId="7" fillId="33" borderId="18" xfId="3" applyFont="1" applyFill="1" applyBorder="1"/>
    <xf numFmtId="0" fontId="6" fillId="33" borderId="25" xfId="3" applyFont="1" applyFill="1" applyBorder="1" applyAlignment="1">
      <alignment vertical="top"/>
    </xf>
    <xf numFmtId="0" fontId="7" fillId="33" borderId="26" xfId="3" applyFont="1" applyFill="1" applyBorder="1"/>
    <xf numFmtId="0" fontId="7" fillId="33" borderId="0" xfId="0" applyFont="1" applyFill="1" applyAlignment="1">
      <alignment horizontal="left"/>
    </xf>
    <xf numFmtId="0" fontId="7" fillId="33" borderId="0" xfId="3" applyFont="1" applyFill="1"/>
    <xf numFmtId="0" fontId="2" fillId="33" borderId="0" xfId="3" applyFont="1" applyFill="1" applyBorder="1" applyAlignment="1">
      <alignment vertical="center"/>
    </xf>
    <xf numFmtId="0" fontId="7" fillId="33" borderId="0" xfId="0" applyFont="1" applyFill="1" applyBorder="1"/>
    <xf numFmtId="0" fontId="5" fillId="33" borderId="0" xfId="0" applyFont="1" applyFill="1" applyAlignment="1">
      <alignment horizontal="right"/>
    </xf>
    <xf numFmtId="0" fontId="4" fillId="33" borderId="0" xfId="0" applyFont="1" applyFill="1"/>
    <xf numFmtId="0" fontId="0" fillId="33" borderId="0" xfId="0" applyFill="1" applyProtection="1"/>
    <xf numFmtId="0" fontId="3" fillId="33" borderId="0" xfId="0" applyFont="1" applyFill="1" applyProtection="1"/>
    <xf numFmtId="0" fontId="2" fillId="33" borderId="0" xfId="0" applyFont="1" applyFill="1" applyProtection="1"/>
    <xf numFmtId="0" fontId="4" fillId="33" borderId="0" xfId="0" quotePrefix="1" applyFont="1" applyFill="1" applyAlignment="1" applyProtection="1">
      <alignment horizontal="left" wrapText="1"/>
    </xf>
    <xf numFmtId="0" fontId="0" fillId="33" borderId="0" xfId="0" applyFill="1" applyBorder="1" applyProtection="1"/>
    <xf numFmtId="0" fontId="69" fillId="43" borderId="33" xfId="0" applyFont="1" applyFill="1" applyBorder="1" applyAlignment="1">
      <alignment horizontal="center" vertical="center"/>
    </xf>
    <xf numFmtId="0" fontId="69" fillId="43" borderId="33" xfId="0" applyFont="1" applyFill="1" applyBorder="1" applyAlignment="1">
      <alignment horizontal="center" vertical="center" wrapText="1"/>
    </xf>
    <xf numFmtId="0" fontId="2" fillId="44" borderId="33" xfId="1" applyNumberFormat="1" applyFont="1" applyFill="1" applyBorder="1" applyAlignment="1" applyProtection="1">
      <alignment wrapText="1"/>
      <protection locked="0"/>
    </xf>
    <xf numFmtId="0" fontId="2" fillId="44" borderId="33" xfId="1" applyNumberFormat="1" applyFont="1" applyFill="1" applyBorder="1" applyAlignment="1" applyProtection="1">
      <alignment horizontal="center" vertical="center" wrapText="1"/>
      <protection locked="0"/>
    </xf>
    <xf numFmtId="0" fontId="4" fillId="33" borderId="0" xfId="0" quotePrefix="1" applyFont="1" applyFill="1" applyAlignment="1" applyProtection="1">
      <alignment horizontal="left"/>
    </xf>
    <xf numFmtId="0" fontId="0" fillId="33" borderId="33" xfId="0" applyFill="1" applyBorder="1" applyAlignment="1" applyProtection="1">
      <alignment horizontal="center"/>
    </xf>
    <xf numFmtId="164" fontId="4" fillId="33" borderId="19" xfId="1" applyNumberFormat="1" applyFont="1" applyFill="1" applyBorder="1" applyProtection="1"/>
    <xf numFmtId="0" fontId="11" fillId="33" borderId="0" xfId="0" applyFont="1" applyFill="1" applyProtection="1"/>
    <xf numFmtId="0" fontId="25" fillId="43" borderId="33" xfId="0" applyFont="1" applyFill="1" applyBorder="1" applyAlignment="1">
      <alignment horizontal="center" vertical="center"/>
    </xf>
    <xf numFmtId="0" fontId="0" fillId="33" borderId="33" xfId="0" applyFill="1" applyBorder="1" applyAlignment="1">
      <alignment horizontal="center"/>
    </xf>
    <xf numFmtId="164" fontId="2" fillId="44" borderId="20" xfId="1" applyNumberFormat="1" applyFont="1" applyFill="1" applyBorder="1" applyProtection="1">
      <protection locked="0"/>
    </xf>
    <xf numFmtId="164" fontId="2" fillId="33" borderId="20" xfId="1" applyNumberFormat="1" applyFont="1" applyFill="1" applyBorder="1" applyProtection="1"/>
    <xf numFmtId="164" fontId="2" fillId="44" borderId="33" xfId="1" applyNumberFormat="1" applyFont="1" applyFill="1" applyBorder="1" applyProtection="1">
      <protection locked="0"/>
    </xf>
    <xf numFmtId="164" fontId="2" fillId="33" borderId="33" xfId="1" applyNumberFormat="1" applyFont="1" applyFill="1" applyBorder="1" applyProtection="1"/>
    <xf numFmtId="0" fontId="0" fillId="33" borderId="19" xfId="0" applyFill="1" applyBorder="1" applyAlignment="1" applyProtection="1">
      <alignment horizontal="center"/>
    </xf>
    <xf numFmtId="0" fontId="0" fillId="33" borderId="20" xfId="0" applyFill="1" applyBorder="1" applyAlignment="1" applyProtection="1">
      <alignment horizontal="center"/>
    </xf>
    <xf numFmtId="0" fontId="4" fillId="33" borderId="0" xfId="0" applyFont="1" applyFill="1" applyAlignment="1" applyProtection="1"/>
    <xf numFmtId="0" fontId="25" fillId="43" borderId="33" xfId="0" applyFont="1" applyFill="1" applyBorder="1" applyAlignment="1">
      <alignment horizontal="center" vertical="center" wrapText="1"/>
    </xf>
    <xf numFmtId="165" fontId="2" fillId="44" borderId="37" xfId="2" applyNumberFormat="1" applyFont="1" applyFill="1" applyBorder="1" applyAlignment="1" applyProtection="1">
      <protection locked="0"/>
    </xf>
    <xf numFmtId="165" fontId="2" fillId="44" borderId="39" xfId="2" applyNumberFormat="1" applyFont="1" applyFill="1" applyBorder="1" applyAlignment="1" applyProtection="1">
      <protection locked="0"/>
    </xf>
    <xf numFmtId="0" fontId="0" fillId="33" borderId="0" xfId="0" applyFont="1" applyFill="1" applyProtection="1"/>
    <xf numFmtId="0" fontId="70" fillId="33" borderId="0" xfId="0" applyFont="1" applyFill="1" applyBorder="1" applyAlignment="1" applyProtection="1">
      <alignment horizontal="right"/>
    </xf>
    <xf numFmtId="0" fontId="38" fillId="33" borderId="0" xfId="0" applyFont="1" applyFill="1" applyProtection="1"/>
    <xf numFmtId="0" fontId="0" fillId="33" borderId="0" xfId="0" applyFont="1" applyFill="1"/>
    <xf numFmtId="0" fontId="38" fillId="33" borderId="0" xfId="0" quotePrefix="1" applyFont="1" applyFill="1" applyAlignment="1" applyProtection="1">
      <alignment horizontal="left"/>
    </xf>
    <xf numFmtId="0" fontId="37" fillId="33" borderId="0" xfId="0" applyFont="1" applyFill="1" applyProtection="1"/>
    <xf numFmtId="0" fontId="38" fillId="33" borderId="0" xfId="0" applyFont="1" applyFill="1" applyAlignment="1" applyProtection="1"/>
    <xf numFmtId="0" fontId="0" fillId="33" borderId="33" xfId="0" applyFont="1" applyFill="1" applyBorder="1" applyAlignment="1" applyProtection="1">
      <alignment horizontal="center"/>
    </xf>
    <xf numFmtId="165" fontId="37" fillId="44" borderId="33" xfId="2" applyNumberFormat="1" applyFont="1" applyFill="1" applyBorder="1" applyAlignment="1" applyProtection="1">
      <protection locked="0"/>
    </xf>
    <xf numFmtId="165" fontId="38" fillId="33" borderId="33" xfId="2" applyNumberFormat="1" applyFont="1" applyFill="1" applyBorder="1" applyProtection="1"/>
    <xf numFmtId="0" fontId="0" fillId="33" borderId="20" xfId="0" applyFont="1" applyFill="1" applyBorder="1" applyAlignment="1" applyProtection="1">
      <alignment horizontal="center"/>
    </xf>
    <xf numFmtId="165" fontId="37" fillId="44" borderId="20" xfId="2" applyNumberFormat="1" applyFont="1" applyFill="1" applyBorder="1" applyAlignment="1" applyProtection="1">
      <protection locked="0"/>
    </xf>
    <xf numFmtId="165" fontId="38" fillId="33" borderId="20" xfId="2" applyNumberFormat="1" applyFont="1" applyFill="1" applyBorder="1" applyProtection="1"/>
    <xf numFmtId="0" fontId="0" fillId="33" borderId="19" xfId="0" applyFont="1" applyFill="1" applyBorder="1" applyAlignment="1" applyProtection="1">
      <alignment horizontal="center"/>
    </xf>
    <xf numFmtId="165" fontId="38" fillId="33" borderId="19" xfId="2" applyNumberFormat="1" applyFont="1" applyFill="1" applyBorder="1" applyProtection="1"/>
    <xf numFmtId="0" fontId="38" fillId="33" borderId="0" xfId="0" applyFont="1" applyFill="1" applyAlignment="1" applyProtection="1">
      <alignment wrapText="1"/>
    </xf>
    <xf numFmtId="0" fontId="0" fillId="33" borderId="33" xfId="0" quotePrefix="1" applyFont="1" applyFill="1" applyBorder="1" applyAlignment="1" applyProtection="1">
      <alignment horizontal="left" vertical="center" indent="1"/>
    </xf>
    <xf numFmtId="0" fontId="0" fillId="33" borderId="20" xfId="0" quotePrefix="1" applyFont="1" applyFill="1" applyBorder="1" applyAlignment="1" applyProtection="1">
      <alignment horizontal="left" vertical="center" indent="1"/>
    </xf>
    <xf numFmtId="0" fontId="38" fillId="33" borderId="19" xfId="0" applyFont="1" applyFill="1" applyBorder="1" applyAlignment="1" applyProtection="1">
      <alignment horizontal="left" indent="1"/>
    </xf>
    <xf numFmtId="0" fontId="69" fillId="45" borderId="33" xfId="0" applyFont="1" applyFill="1" applyBorder="1" applyAlignment="1">
      <alignment horizontal="center" vertical="center" wrapText="1"/>
    </xf>
    <xf numFmtId="14" fontId="0" fillId="33" borderId="0" xfId="0" applyNumberFormat="1" applyFill="1"/>
    <xf numFmtId="14" fontId="4" fillId="33" borderId="0" xfId="0" applyNumberFormat="1" applyFont="1" applyFill="1"/>
    <xf numFmtId="0" fontId="71" fillId="33" borderId="0" xfId="0" applyFont="1" applyFill="1" applyAlignment="1">
      <alignment horizontal="left"/>
    </xf>
    <xf numFmtId="14" fontId="4" fillId="33" borderId="0" xfId="0" applyNumberFormat="1" applyFont="1" applyFill="1" applyAlignment="1">
      <alignment horizontal="left"/>
    </xf>
    <xf numFmtId="0" fontId="69" fillId="43" borderId="33" xfId="0" applyFont="1" applyFill="1" applyBorder="1" applyAlignment="1">
      <alignment vertical="center"/>
    </xf>
    <xf numFmtId="0" fontId="69" fillId="43" borderId="33" xfId="0" applyFont="1" applyFill="1" applyBorder="1" applyAlignment="1">
      <alignment horizontal="centerContinuous" vertical="center"/>
    </xf>
    <xf numFmtId="0" fontId="4" fillId="43" borderId="33" xfId="0" applyFont="1" applyFill="1" applyBorder="1" applyAlignment="1">
      <alignment horizontal="centerContinuous"/>
    </xf>
    <xf numFmtId="0" fontId="69" fillId="45" borderId="33" xfId="0" applyFont="1" applyFill="1" applyBorder="1" applyAlignment="1">
      <alignment horizontal="center" vertical="center"/>
    </xf>
    <xf numFmtId="166" fontId="69" fillId="45" borderId="33" xfId="0" applyNumberFormat="1" applyFont="1" applyFill="1" applyBorder="1" applyAlignment="1">
      <alignment horizontal="center" vertical="center" wrapText="1"/>
    </xf>
    <xf numFmtId="166" fontId="69" fillId="45" borderId="33" xfId="0" applyNumberFormat="1" applyFont="1" applyFill="1" applyBorder="1" applyAlignment="1">
      <alignment horizontal="center" wrapText="1"/>
    </xf>
    <xf numFmtId="165" fontId="2" fillId="44" borderId="33" xfId="2" applyNumberFormat="1" applyFont="1" applyFill="1" applyBorder="1" applyAlignment="1" applyProtection="1">
      <alignment horizontal="right"/>
      <protection locked="0"/>
    </xf>
    <xf numFmtId="165" fontId="69" fillId="41" borderId="19" xfId="2" applyNumberFormat="1" applyFont="1" applyFill="1" applyBorder="1" applyAlignment="1">
      <alignment horizontal="right"/>
    </xf>
    <xf numFmtId="165" fontId="72" fillId="41" borderId="19" xfId="2" applyNumberFormat="1" applyFont="1" applyFill="1" applyBorder="1" applyAlignment="1">
      <alignment horizontal="right"/>
    </xf>
    <xf numFmtId="0" fontId="28" fillId="41" borderId="33" xfId="0" applyFont="1" applyFill="1" applyBorder="1" applyAlignment="1">
      <alignment horizontal="center"/>
    </xf>
    <xf numFmtId="0" fontId="69" fillId="41" borderId="19" xfId="0" applyFont="1" applyFill="1" applyBorder="1"/>
    <xf numFmtId="0" fontId="69" fillId="41" borderId="33" xfId="0" applyFont="1" applyFill="1" applyBorder="1" applyAlignment="1">
      <alignment wrapText="1"/>
    </xf>
    <xf numFmtId="0" fontId="69" fillId="41" borderId="33" xfId="0" applyFont="1" applyFill="1" applyBorder="1"/>
    <xf numFmtId="0" fontId="69" fillId="41" borderId="33" xfId="0" applyFont="1" applyFill="1" applyBorder="1" applyAlignment="1">
      <alignment horizontal="left" wrapText="1"/>
    </xf>
    <xf numFmtId="0" fontId="5" fillId="33" borderId="0" xfId="0" applyFont="1" applyFill="1" applyAlignment="1">
      <alignment horizontal="right" indent="1"/>
    </xf>
    <xf numFmtId="0" fontId="2" fillId="33" borderId="0" xfId="0" applyFont="1" applyFill="1" applyAlignment="1">
      <alignment horizontal="left"/>
    </xf>
    <xf numFmtId="0" fontId="3" fillId="33" borderId="0" xfId="0" applyFont="1" applyFill="1"/>
    <xf numFmtId="0" fontId="7" fillId="33" borderId="36" xfId="0" applyFont="1" applyFill="1" applyBorder="1" applyAlignment="1">
      <alignment horizontal="center"/>
    </xf>
    <xf numFmtId="165" fontId="72" fillId="41" borderId="36" xfId="2" applyNumberFormat="1" applyFont="1" applyFill="1" applyBorder="1" applyAlignment="1" applyProtection="1">
      <protection locked="0"/>
    </xf>
    <xf numFmtId="165" fontId="69" fillId="41" borderId="36" xfId="2" applyNumberFormat="1" applyFont="1" applyFill="1" applyBorder="1" applyProtection="1"/>
    <xf numFmtId="0" fontId="7" fillId="33" borderId="37" xfId="0" applyFont="1" applyFill="1" applyBorder="1" applyAlignment="1">
      <alignment horizontal="center"/>
    </xf>
    <xf numFmtId="165" fontId="72" fillId="41" borderId="37" xfId="2" applyNumberFormat="1" applyFont="1" applyFill="1" applyBorder="1" applyAlignment="1" applyProtection="1">
      <protection locked="0"/>
    </xf>
    <xf numFmtId="165" fontId="69" fillId="41" borderId="37" xfId="2" applyNumberFormat="1" applyFont="1" applyFill="1" applyBorder="1" applyProtection="1"/>
    <xf numFmtId="0" fontId="7" fillId="33" borderId="39" xfId="0" applyFont="1" applyFill="1" applyBorder="1" applyAlignment="1">
      <alignment horizontal="center"/>
    </xf>
    <xf numFmtId="165" fontId="72" fillId="41" borderId="66" xfId="2" applyNumberFormat="1" applyFont="1" applyFill="1" applyBorder="1" applyAlignment="1" applyProtection="1">
      <protection locked="0"/>
    </xf>
    <xf numFmtId="165" fontId="69" fillId="41" borderId="66" xfId="2" applyNumberFormat="1" applyFont="1" applyFill="1" applyBorder="1" applyProtection="1"/>
    <xf numFmtId="0" fontId="72" fillId="41" borderId="19" xfId="0" applyFont="1" applyFill="1" applyBorder="1" applyAlignment="1">
      <alignment horizontal="center"/>
    </xf>
    <xf numFmtId="0" fontId="69" fillId="41" borderId="19" xfId="0" applyFont="1" applyFill="1" applyBorder="1" applyAlignment="1">
      <alignment horizontal="left"/>
    </xf>
    <xf numFmtId="165" fontId="69" fillId="41" borderId="19" xfId="2" applyNumberFormat="1" applyFont="1" applyFill="1" applyBorder="1" applyProtection="1"/>
    <xf numFmtId="165" fontId="2" fillId="44" borderId="36" xfId="2" applyNumberFormat="1" applyFont="1" applyFill="1" applyBorder="1" applyAlignment="1" applyProtection="1">
      <protection locked="0"/>
    </xf>
    <xf numFmtId="0" fontId="7" fillId="33" borderId="38" xfId="0" applyFont="1" applyFill="1" applyBorder="1" applyAlignment="1">
      <alignment horizontal="center"/>
    </xf>
    <xf numFmtId="165" fontId="2" fillId="44" borderId="36" xfId="2" applyNumberFormat="1" applyFont="1" applyFill="1" applyBorder="1" applyProtection="1">
      <protection locked="0"/>
    </xf>
    <xf numFmtId="165" fontId="72" fillId="41" borderId="36" xfId="0" applyNumberFormat="1" applyFont="1" applyFill="1" applyBorder="1"/>
    <xf numFmtId="165" fontId="2" fillId="44" borderId="38" xfId="2" applyNumberFormat="1" applyFont="1" applyFill="1" applyBorder="1" applyProtection="1">
      <protection locked="0"/>
    </xf>
    <xf numFmtId="165" fontId="72" fillId="41" borderId="38" xfId="0" applyNumberFormat="1" applyFont="1" applyFill="1" applyBorder="1"/>
    <xf numFmtId="0" fontId="31" fillId="33" borderId="0" xfId="0" applyFont="1" applyFill="1"/>
    <xf numFmtId="0" fontId="0" fillId="44" borderId="31" xfId="0" applyFill="1" applyBorder="1"/>
    <xf numFmtId="0" fontId="0" fillId="44" borderId="19" xfId="0" applyFill="1" applyBorder="1"/>
    <xf numFmtId="0" fontId="26" fillId="33" borderId="0" xfId="0" applyFont="1" applyFill="1"/>
    <xf numFmtId="44" fontId="2" fillId="44" borderId="33" xfId="2" applyFont="1" applyFill="1" applyBorder="1" applyProtection="1">
      <protection locked="0"/>
    </xf>
    <xf numFmtId="165" fontId="28" fillId="41" borderId="33" xfId="2" applyNumberFormat="1" applyFont="1" applyFill="1" applyBorder="1" applyAlignment="1">
      <alignment horizontal="centerContinuous"/>
    </xf>
    <xf numFmtId="44" fontId="69" fillId="41" borderId="37" xfId="2" applyFont="1" applyFill="1" applyBorder="1" applyAlignment="1" applyProtection="1">
      <alignment horizontal="centerContinuous"/>
    </xf>
    <xf numFmtId="0" fontId="0" fillId="33" borderId="67" xfId="0" applyFill="1" applyBorder="1" applyAlignment="1">
      <alignment horizontal="center"/>
    </xf>
    <xf numFmtId="44" fontId="2" fillId="44" borderId="67" xfId="2" quotePrefix="1" applyFont="1" applyFill="1" applyBorder="1" applyAlignment="1" applyProtection="1">
      <alignment horizontal="left"/>
      <protection locked="0"/>
    </xf>
    <xf numFmtId="44" fontId="69" fillId="41" borderId="66" xfId="2" applyFont="1" applyFill="1" applyBorder="1" applyAlignment="1" applyProtection="1">
      <alignment horizontal="centerContinuous"/>
    </xf>
    <xf numFmtId="0" fontId="28" fillId="41" borderId="19" xfId="0" applyFont="1" applyFill="1" applyBorder="1" applyAlignment="1">
      <alignment horizontal="center"/>
    </xf>
    <xf numFmtId="44" fontId="69" fillId="41" borderId="19" xfId="2" applyFont="1" applyFill="1" applyBorder="1" applyAlignment="1" applyProtection="1">
      <alignment horizontal="centerContinuous"/>
    </xf>
    <xf numFmtId="0" fontId="28" fillId="43" borderId="33" xfId="0" applyFont="1" applyFill="1" applyBorder="1" applyAlignment="1">
      <alignment horizontal="center" vertical="center"/>
    </xf>
    <xf numFmtId="44" fontId="28" fillId="41" borderId="33" xfId="2" applyFont="1" applyFill="1" applyBorder="1" applyAlignment="1" applyProtection="1">
      <alignment horizontal="center" vertical="center"/>
    </xf>
    <xf numFmtId="0" fontId="28" fillId="41" borderId="33" xfId="0" applyFont="1" applyFill="1" applyBorder="1" applyAlignment="1">
      <alignment horizontal="center" vertical="center"/>
    </xf>
    <xf numFmtId="0" fontId="4" fillId="33" borderId="0" xfId="0" applyFont="1" applyFill="1" applyAlignment="1">
      <alignment horizontal="left"/>
    </xf>
    <xf numFmtId="0" fontId="0" fillId="33" borderId="33" xfId="0" applyFill="1" applyBorder="1" applyAlignment="1">
      <alignment horizontal="left" vertical="center" indent="1"/>
    </xf>
    <xf numFmtId="165" fontId="72" fillId="41" borderId="33" xfId="2" applyNumberFormat="1" applyFont="1" applyFill="1" applyBorder="1" applyAlignment="1" applyProtection="1">
      <alignment horizontal="center" vertical="center"/>
    </xf>
    <xf numFmtId="165" fontId="72" fillId="41" borderId="33" xfId="0" applyNumberFormat="1" applyFont="1" applyFill="1" applyBorder="1" applyAlignment="1">
      <alignment horizontal="center" vertical="center"/>
    </xf>
    <xf numFmtId="165" fontId="2" fillId="44" borderId="33" xfId="2" applyNumberFormat="1" applyFont="1" applyFill="1" applyBorder="1" applyAlignment="1" applyProtection="1">
      <alignment horizontal="center" vertical="center"/>
      <protection locked="0"/>
    </xf>
    <xf numFmtId="0" fontId="2" fillId="33" borderId="33" xfId="0" applyFont="1" applyFill="1" applyBorder="1" applyAlignment="1">
      <alignment horizontal="left"/>
    </xf>
    <xf numFmtId="10" fontId="2" fillId="33" borderId="33" xfId="83" applyNumberFormat="1" applyFont="1" applyFill="1" applyBorder="1" applyProtection="1"/>
    <xf numFmtId="0" fontId="2" fillId="33" borderId="0" xfId="0" applyFont="1" applyFill="1" applyAlignment="1">
      <alignment wrapText="1"/>
    </xf>
    <xf numFmtId="0" fontId="37" fillId="33" borderId="33" xfId="0" applyFont="1" applyFill="1" applyBorder="1" applyAlignment="1">
      <alignment horizontal="center" vertical="center"/>
    </xf>
    <xf numFmtId="0" fontId="37" fillId="33" borderId="33" xfId="0" applyFont="1" applyFill="1" applyBorder="1" applyAlignment="1">
      <alignment horizontal="left" vertical="center" indent="1"/>
    </xf>
    <xf numFmtId="165" fontId="37" fillId="44" borderId="33" xfId="2" applyNumberFormat="1" applyFont="1" applyFill="1" applyBorder="1" applyAlignment="1" applyProtection="1">
      <alignment horizontal="center" vertical="center"/>
      <protection locked="0"/>
    </xf>
    <xf numFmtId="165" fontId="28" fillId="41" borderId="33" xfId="2" applyNumberFormat="1" applyFont="1" applyFill="1" applyBorder="1" applyAlignment="1">
      <alignment horizontal="right" vertical="center"/>
    </xf>
    <xf numFmtId="0" fontId="37" fillId="44" borderId="36" xfId="0" applyFont="1" applyFill="1" applyBorder="1" applyAlignment="1">
      <alignment horizontal="left" vertical="top" wrapText="1"/>
    </xf>
    <xf numFmtId="0" fontId="37" fillId="44" borderId="37" xfId="0" applyFont="1" applyFill="1" applyBorder="1" applyAlignment="1">
      <alignment horizontal="left" vertical="top" wrapText="1"/>
    </xf>
    <xf numFmtId="0" fontId="37" fillId="33" borderId="27" xfId="0" applyFont="1" applyFill="1" applyBorder="1" applyAlignment="1">
      <alignment horizontal="left" vertical="center" indent="1"/>
    </xf>
    <xf numFmtId="165" fontId="37" fillId="34" borderId="33" xfId="2" applyNumberFormat="1" applyFont="1" applyFill="1" applyBorder="1" applyAlignment="1" applyProtection="1">
      <alignment horizontal="center" vertical="center"/>
      <protection locked="0"/>
    </xf>
    <xf numFmtId="0" fontId="37" fillId="33" borderId="67" xfId="0" applyFont="1" applyFill="1" applyBorder="1" applyAlignment="1">
      <alignment horizontal="center" vertical="center"/>
    </xf>
    <xf numFmtId="0" fontId="37" fillId="33" borderId="67" xfId="0" applyFont="1" applyFill="1" applyBorder="1" applyAlignment="1">
      <alignment horizontal="left" vertical="center" indent="1"/>
    </xf>
    <xf numFmtId="165" fontId="37" fillId="34" borderId="67" xfId="2" applyNumberFormat="1" applyFont="1" applyFill="1" applyBorder="1" applyAlignment="1" applyProtection="1">
      <alignment horizontal="center" vertical="center"/>
      <protection locked="0"/>
    </xf>
    <xf numFmtId="165" fontId="28" fillId="41" borderId="67" xfId="2" applyNumberFormat="1" applyFont="1" applyFill="1" applyBorder="1" applyAlignment="1">
      <alignment horizontal="right" vertical="center"/>
    </xf>
    <xf numFmtId="0" fontId="37" fillId="44" borderId="39" xfId="0" applyFont="1" applyFill="1" applyBorder="1" applyAlignment="1">
      <alignment horizontal="left" vertical="top" wrapText="1"/>
    </xf>
    <xf numFmtId="0" fontId="28" fillId="41" borderId="19" xfId="0" applyFont="1" applyFill="1" applyBorder="1" applyAlignment="1">
      <alignment horizontal="left" indent="1"/>
    </xf>
    <xf numFmtId="165" fontId="28" fillId="41" borderId="19" xfId="2" applyNumberFormat="1" applyFont="1" applyFill="1" applyBorder="1" applyAlignment="1">
      <alignment horizontal="right"/>
    </xf>
    <xf numFmtId="0" fontId="0" fillId="33" borderId="19" xfId="0" applyFill="1" applyBorder="1"/>
    <xf numFmtId="0" fontId="4" fillId="33" borderId="29" xfId="0" applyFont="1" applyFill="1" applyBorder="1" applyAlignment="1">
      <alignment horizontal="centerContinuous"/>
    </xf>
    <xf numFmtId="0" fontId="4" fillId="33" borderId="28" xfId="0" applyFont="1" applyFill="1" applyBorder="1" applyAlignment="1">
      <alignment horizontal="centerContinuous"/>
    </xf>
    <xf numFmtId="0" fontId="2" fillId="33" borderId="30" xfId="0" applyFont="1" applyFill="1" applyBorder="1" applyAlignment="1">
      <alignment horizontal="centerContinuous"/>
    </xf>
    <xf numFmtId="0" fontId="4" fillId="33" borderId="33" xfId="0" applyFont="1" applyFill="1" applyBorder="1" applyAlignment="1">
      <alignment horizontal="center"/>
    </xf>
    <xf numFmtId="0" fontId="69" fillId="43" borderId="33" xfId="0" applyFont="1" applyFill="1" applyBorder="1" applyAlignment="1">
      <alignment horizontal="center"/>
    </xf>
    <xf numFmtId="0" fontId="4" fillId="33" borderId="33" xfId="0" applyFont="1" applyFill="1" applyBorder="1" applyAlignment="1">
      <alignment horizontal="center" vertical="center"/>
    </xf>
    <xf numFmtId="165" fontId="2" fillId="44" borderId="67" xfId="2" applyNumberFormat="1" applyFont="1" applyFill="1" applyBorder="1" applyProtection="1"/>
    <xf numFmtId="0" fontId="0" fillId="33" borderId="67" xfId="0" applyFont="1" applyFill="1" applyBorder="1" applyAlignment="1">
      <alignment horizontal="left" vertical="center" indent="1"/>
    </xf>
    <xf numFmtId="165" fontId="2" fillId="44" borderId="33" xfId="2" applyNumberFormat="1" applyFont="1" applyFill="1" applyBorder="1" applyProtection="1"/>
    <xf numFmtId="0" fontId="0" fillId="33" borderId="33" xfId="0" applyFont="1" applyFill="1" applyBorder="1" applyAlignment="1">
      <alignment horizontal="left" vertical="center" indent="1"/>
    </xf>
    <xf numFmtId="165" fontId="69" fillId="41" borderId="27" xfId="2" applyNumberFormat="1" applyFont="1" applyFill="1" applyBorder="1" applyProtection="1"/>
    <xf numFmtId="165" fontId="69" fillId="41" borderId="31" xfId="2" applyNumberFormat="1" applyFont="1" applyFill="1" applyBorder="1" applyProtection="1"/>
    <xf numFmtId="0" fontId="0" fillId="0" borderId="67" xfId="0" applyBorder="1" applyAlignment="1" applyProtection="1">
      <alignment horizontal="center"/>
    </xf>
    <xf numFmtId="165" fontId="69" fillId="41" borderId="68" xfId="2" applyNumberFormat="1" applyFont="1" applyFill="1" applyBorder="1" applyProtection="1"/>
    <xf numFmtId="0" fontId="38" fillId="33" borderId="33" xfId="85" applyFont="1" applyFill="1" applyBorder="1" applyAlignment="1">
      <alignment horizontal="center" vertical="center"/>
    </xf>
    <xf numFmtId="0" fontId="38" fillId="33" borderId="0" xfId="85" applyFont="1" applyFill="1" applyAlignment="1">
      <alignment horizontal="left" vertical="center"/>
    </xf>
    <xf numFmtId="0" fontId="37" fillId="33" borderId="0" xfId="85" applyFont="1" applyFill="1" applyAlignment="1">
      <alignment horizontal="center" vertical="center"/>
    </xf>
    <xf numFmtId="0" fontId="25" fillId="43" borderId="33" xfId="85" applyFont="1" applyFill="1" applyBorder="1" applyAlignment="1">
      <alignment horizontal="center" vertical="center" wrapText="1"/>
    </xf>
    <xf numFmtId="0" fontId="25" fillId="43" borderId="21" xfId="85" applyFont="1" applyFill="1" applyBorder="1" applyAlignment="1">
      <alignment horizontal="center" vertical="center" wrapText="1"/>
    </xf>
    <xf numFmtId="0" fontId="28" fillId="43" borderId="25" xfId="85" applyFont="1" applyFill="1" applyBorder="1" applyAlignment="1">
      <alignment horizontal="center" vertical="center" wrapText="1"/>
    </xf>
    <xf numFmtId="0" fontId="28" fillId="43" borderId="33" xfId="85" applyFont="1" applyFill="1" applyBorder="1" applyAlignment="1">
      <alignment horizontal="center" vertical="center" wrapText="1"/>
    </xf>
    <xf numFmtId="0" fontId="28" fillId="43" borderId="26" xfId="85" applyFont="1" applyFill="1" applyBorder="1" applyAlignment="1">
      <alignment horizontal="center" vertical="center" wrapText="1"/>
    </xf>
    <xf numFmtId="0" fontId="28" fillId="43" borderId="19" xfId="85" applyFont="1" applyFill="1" applyBorder="1" applyAlignment="1">
      <alignment horizontal="center" vertical="center" wrapText="1"/>
    </xf>
    <xf numFmtId="0" fontId="25" fillId="45" borderId="29" xfId="85" applyFont="1" applyFill="1" applyBorder="1" applyAlignment="1">
      <alignment horizontal="left" vertical="center" indent="1"/>
    </xf>
    <xf numFmtId="0" fontId="25" fillId="45" borderId="28" xfId="85" applyFont="1" applyFill="1" applyBorder="1" applyAlignment="1">
      <alignment horizontal="left" vertical="center"/>
    </xf>
    <xf numFmtId="164" fontId="28" fillId="45" borderId="28" xfId="87" applyNumberFormat="1" applyFont="1" applyFill="1" applyBorder="1" applyAlignment="1" applyProtection="1">
      <alignment vertical="center"/>
      <protection locked="0"/>
    </xf>
    <xf numFmtId="165" fontId="28" fillId="45" borderId="28" xfId="2" applyNumberFormat="1" applyFont="1" applyFill="1" applyBorder="1" applyAlignment="1" applyProtection="1">
      <alignment vertical="center"/>
      <protection locked="0"/>
    </xf>
    <xf numFmtId="165" fontId="28" fillId="45" borderId="30" xfId="2" applyNumberFormat="1" applyFont="1" applyFill="1" applyBorder="1" applyAlignment="1" applyProtection="1">
      <alignment vertical="center"/>
      <protection locked="0"/>
    </xf>
    <xf numFmtId="0" fontId="37" fillId="33" borderId="29" xfId="88" applyFont="1" applyFill="1" applyBorder="1" applyAlignment="1">
      <alignment horizontal="left" indent="1"/>
    </xf>
    <xf numFmtId="164" fontId="2" fillId="44" borderId="38" xfId="87" applyNumberFormat="1" applyFont="1" applyFill="1" applyBorder="1" applyAlignment="1" applyProtection="1">
      <protection locked="0"/>
    </xf>
    <xf numFmtId="165" fontId="2" fillId="44" borderId="38" xfId="2" applyNumberFormat="1" applyFont="1" applyFill="1" applyBorder="1" applyAlignment="1" applyProtection="1">
      <protection locked="0"/>
    </xf>
    <xf numFmtId="0" fontId="69" fillId="41" borderId="25" xfId="85" applyFont="1" applyFill="1" applyBorder="1" applyAlignment="1">
      <alignment horizontal="left" wrapText="1"/>
    </xf>
    <xf numFmtId="164" fontId="72" fillId="41" borderId="19" xfId="87" applyNumberFormat="1" applyFont="1" applyFill="1" applyBorder="1" applyAlignment="1"/>
    <xf numFmtId="165" fontId="72" fillId="41" borderId="19" xfId="2" applyNumberFormat="1" applyFont="1" applyFill="1" applyBorder="1" applyAlignment="1"/>
    <xf numFmtId="0" fontId="72" fillId="41" borderId="19" xfId="85" applyFont="1" applyFill="1" applyBorder="1" applyAlignment="1">
      <alignment horizontal="center"/>
    </xf>
    <xf numFmtId="0" fontId="2" fillId="0" borderId="67" xfId="85" applyFont="1" applyBorder="1" applyAlignment="1">
      <alignment horizontal="center"/>
    </xf>
    <xf numFmtId="0" fontId="37" fillId="33" borderId="69" xfId="88" applyFont="1" applyFill="1" applyBorder="1" applyAlignment="1">
      <alignment horizontal="left" indent="1"/>
    </xf>
    <xf numFmtId="164" fontId="2" fillId="44" borderId="67" xfId="87" applyNumberFormat="1" applyFont="1" applyFill="1" applyBorder="1" applyAlignment="1" applyProtection="1">
      <protection locked="0"/>
    </xf>
    <xf numFmtId="165" fontId="2" fillId="44" borderId="67" xfId="2" applyNumberFormat="1" applyFont="1" applyFill="1" applyBorder="1" applyAlignment="1" applyProtection="1">
      <protection locked="0"/>
    </xf>
    <xf numFmtId="164" fontId="72" fillId="41" borderId="38" xfId="87" applyNumberFormat="1" applyFont="1" applyFill="1" applyBorder="1" applyAlignment="1" applyProtection="1">
      <protection locked="0"/>
    </xf>
    <xf numFmtId="165" fontId="72" fillId="41" borderId="38" xfId="2" applyNumberFormat="1" applyFont="1" applyFill="1" applyBorder="1" applyAlignment="1" applyProtection="1">
      <protection locked="0"/>
    </xf>
    <xf numFmtId="0" fontId="72" fillId="43" borderId="27" xfId="85" applyFont="1" applyFill="1" applyBorder="1"/>
    <xf numFmtId="0" fontId="69" fillId="43" borderId="21" xfId="85" applyFont="1" applyFill="1" applyBorder="1" applyAlignment="1">
      <alignment horizontal="centerContinuous"/>
    </xf>
    <xf numFmtId="0" fontId="72" fillId="43" borderId="22" xfId="85" applyFont="1" applyFill="1" applyBorder="1" applyAlignment="1">
      <alignment horizontal="centerContinuous"/>
    </xf>
    <xf numFmtId="0" fontId="69" fillId="41" borderId="29" xfId="85" applyFont="1" applyFill="1" applyBorder="1" applyAlignment="1">
      <alignment horizontal="centerContinuous" vertical="center"/>
    </xf>
    <xf numFmtId="0" fontId="72" fillId="41" borderId="28" xfId="85" applyFont="1" applyFill="1" applyBorder="1" applyAlignment="1">
      <alignment horizontal="centerContinuous" vertical="center"/>
    </xf>
    <xf numFmtId="0" fontId="72" fillId="41" borderId="28" xfId="85" applyFont="1" applyFill="1" applyBorder="1" applyAlignment="1">
      <alignment horizontal="centerContinuous"/>
    </xf>
    <xf numFmtId="0" fontId="72" fillId="41" borderId="30" xfId="85" applyFont="1" applyFill="1" applyBorder="1" applyAlignment="1">
      <alignment horizontal="centerContinuous"/>
    </xf>
    <xf numFmtId="0" fontId="28" fillId="35" borderId="30" xfId="85" applyFont="1" applyFill="1" applyBorder="1" applyAlignment="1">
      <alignment horizontal="center" vertical="center"/>
    </xf>
    <xf numFmtId="0" fontId="69" fillId="43" borderId="31" xfId="85" applyFont="1" applyFill="1" applyBorder="1"/>
    <xf numFmtId="0" fontId="69" fillId="43" borderId="31" xfId="85" applyFont="1" applyFill="1" applyBorder="1" applyAlignment="1">
      <alignment horizontal="left"/>
    </xf>
    <xf numFmtId="0" fontId="69" fillId="43" borderId="25" xfId="85" applyFont="1" applyFill="1" applyBorder="1" applyAlignment="1">
      <alignment horizontal="centerContinuous" vertical="top" wrapText="1"/>
    </xf>
    <xf numFmtId="0" fontId="69" fillId="43" borderId="34" xfId="85" applyFont="1" applyFill="1" applyBorder="1" applyAlignment="1">
      <alignment horizontal="centerContinuous" vertical="top" wrapText="1"/>
    </xf>
    <xf numFmtId="0" fontId="69" fillId="43" borderId="25" xfId="85" applyFont="1" applyFill="1" applyBorder="1" applyAlignment="1">
      <alignment horizontal="centerContinuous" vertical="center" wrapText="1"/>
    </xf>
    <xf numFmtId="0" fontId="69" fillId="43" borderId="26" xfId="85" applyFont="1" applyFill="1" applyBorder="1" applyAlignment="1">
      <alignment horizontal="centerContinuous" vertical="center" wrapText="1"/>
    </xf>
    <xf numFmtId="0" fontId="69" fillId="43" borderId="34" xfId="89" applyFont="1" applyFill="1" applyBorder="1" applyAlignment="1">
      <alignment horizontal="centerContinuous" vertical="center" wrapText="1"/>
    </xf>
    <xf numFmtId="0" fontId="69" fillId="43" borderId="26" xfId="89" applyFont="1" applyFill="1" applyBorder="1" applyAlignment="1">
      <alignment horizontal="centerContinuous" vertical="center" wrapText="1"/>
    </xf>
    <xf numFmtId="0" fontId="69" fillId="43" borderId="25" xfId="89" applyFont="1" applyFill="1" applyBorder="1" applyAlignment="1">
      <alignment horizontal="centerContinuous" vertical="center" wrapText="1"/>
    </xf>
    <xf numFmtId="0" fontId="28" fillId="43" borderId="19" xfId="89" applyFont="1" applyFill="1" applyBorder="1" applyAlignment="1">
      <alignment horizontal="centerContinuous" vertical="center" wrapText="1"/>
    </xf>
    <xf numFmtId="0" fontId="69" fillId="43" borderId="19" xfId="85" applyFont="1" applyFill="1" applyBorder="1" applyAlignment="1">
      <alignment horizontal="center" vertical="top" wrapText="1"/>
    </xf>
    <xf numFmtId="0" fontId="69" fillId="43" borderId="19" xfId="85" applyFont="1" applyFill="1" applyBorder="1" applyAlignment="1">
      <alignment horizontal="center" vertical="center" wrapText="1"/>
    </xf>
    <xf numFmtId="0" fontId="73" fillId="45" borderId="26" xfId="85" applyFont="1" applyFill="1" applyBorder="1" applyAlignment="1">
      <alignment horizontal="center" vertical="center" wrapText="1"/>
    </xf>
    <xf numFmtId="0" fontId="73" fillId="45" borderId="19" xfId="85" applyFont="1" applyFill="1" applyBorder="1" applyAlignment="1">
      <alignment horizontal="center" vertical="center" wrapText="1"/>
    </xf>
    <xf numFmtId="0" fontId="73" fillId="45" borderId="30" xfId="89" applyFont="1" applyFill="1" applyBorder="1" applyAlignment="1">
      <alignment horizontal="center" vertical="center" wrapText="1"/>
    </xf>
    <xf numFmtId="0" fontId="73" fillId="45" borderId="33" xfId="89" applyFont="1" applyFill="1" applyBorder="1" applyAlignment="1">
      <alignment horizontal="center" vertical="center" wrapText="1"/>
    </xf>
    <xf numFmtId="0" fontId="73" fillId="45" borderId="19" xfId="89" applyFont="1" applyFill="1" applyBorder="1" applyAlignment="1">
      <alignment horizontal="center" vertical="center" wrapText="1"/>
    </xf>
    <xf numFmtId="0" fontId="69" fillId="45" borderId="19" xfId="85" applyFont="1" applyFill="1" applyBorder="1" applyAlignment="1">
      <alignment horizontal="center" vertical="center" wrapText="1"/>
    </xf>
    <xf numFmtId="164" fontId="2" fillId="44" borderId="67" xfId="87" applyNumberFormat="1" applyFont="1" applyFill="1" applyBorder="1" applyAlignment="1" applyProtection="1">
      <alignment horizontal="center"/>
      <protection locked="0"/>
    </xf>
    <xf numFmtId="164" fontId="72" fillId="41" borderId="67" xfId="87" applyNumberFormat="1" applyFont="1" applyFill="1" applyBorder="1" applyAlignment="1">
      <alignment horizontal="center"/>
    </xf>
    <xf numFmtId="44" fontId="2" fillId="44" borderId="67" xfId="91" applyFont="1" applyFill="1" applyBorder="1" applyAlignment="1" applyProtection="1">
      <alignment horizontal="center"/>
      <protection locked="0"/>
    </xf>
    <xf numFmtId="164" fontId="72" fillId="41" borderId="19" xfId="87" applyNumberFormat="1" applyFont="1" applyFill="1" applyBorder="1" applyAlignment="1">
      <alignment horizontal="center"/>
    </xf>
    <xf numFmtId="44" fontId="72" fillId="41" borderId="19" xfId="86" applyFont="1" applyFill="1" applyBorder="1" applyAlignment="1">
      <alignment horizontal="center"/>
    </xf>
    <xf numFmtId="164" fontId="2" fillId="44" borderId="33" xfId="87" applyNumberFormat="1" applyFont="1" applyFill="1" applyBorder="1" applyAlignment="1" applyProtection="1">
      <alignment horizontal="center"/>
      <protection locked="0"/>
    </xf>
    <xf numFmtId="164" fontId="72" fillId="41" borderId="33" xfId="87" applyNumberFormat="1" applyFont="1" applyFill="1" applyBorder="1" applyAlignment="1">
      <alignment horizontal="center"/>
    </xf>
    <xf numFmtId="44" fontId="2" fillId="44" borderId="33" xfId="91" applyFont="1" applyFill="1" applyBorder="1" applyAlignment="1" applyProtection="1">
      <alignment horizontal="center"/>
      <protection locked="0"/>
    </xf>
    <xf numFmtId="0" fontId="46" fillId="33" borderId="0" xfId="0" applyFont="1" applyFill="1" applyAlignment="1">
      <alignment horizontal="right"/>
    </xf>
    <xf numFmtId="164" fontId="4" fillId="33" borderId="0" xfId="84" applyNumberFormat="1" applyFont="1" applyFill="1" applyAlignment="1">
      <alignment horizontal="center"/>
    </xf>
    <xf numFmtId="0" fontId="47" fillId="33" borderId="0" xfId="85" applyFont="1" applyFill="1" applyAlignment="1">
      <alignment horizontal="left"/>
    </xf>
    <xf numFmtId="14" fontId="6" fillId="44" borderId="0" xfId="0" applyNumberFormat="1" applyFont="1" applyFill="1" applyAlignment="1">
      <alignment horizontal="left"/>
    </xf>
    <xf numFmtId="0" fontId="7" fillId="33" borderId="0" xfId="84" applyFont="1" applyFill="1" applyAlignment="1">
      <alignment vertical="center"/>
    </xf>
    <xf numFmtId="0" fontId="4" fillId="33" borderId="29" xfId="84" applyFont="1" applyFill="1" applyBorder="1" applyAlignment="1">
      <alignment horizontal="centerContinuous" vertical="center"/>
    </xf>
    <xf numFmtId="0" fontId="4" fillId="33" borderId="28" xfId="84" applyFont="1" applyFill="1" applyBorder="1" applyAlignment="1">
      <alignment horizontal="centerContinuous" vertical="center"/>
    </xf>
    <xf numFmtId="0" fontId="4" fillId="33" borderId="30" xfId="84" applyFont="1" applyFill="1" applyBorder="1" applyAlignment="1">
      <alignment horizontal="centerContinuous" vertical="center"/>
    </xf>
    <xf numFmtId="0" fontId="69" fillId="43" borderId="33" xfId="84" applyFont="1" applyFill="1" applyBorder="1" applyAlignment="1">
      <alignment horizontal="centerContinuous" vertical="center"/>
    </xf>
    <xf numFmtId="0" fontId="69" fillId="43" borderId="29" xfId="84" applyFont="1" applyFill="1" applyBorder="1" applyAlignment="1">
      <alignment horizontal="centerContinuous" vertical="center"/>
    </xf>
    <xf numFmtId="0" fontId="69" fillId="43" borderId="30" xfId="84" applyFont="1" applyFill="1" applyBorder="1" applyAlignment="1">
      <alignment horizontal="centerContinuous" vertical="center"/>
    </xf>
    <xf numFmtId="0" fontId="69" fillId="43" borderId="28" xfId="84" applyFont="1" applyFill="1" applyBorder="1" applyAlignment="1">
      <alignment horizontal="centerContinuous" vertical="center"/>
    </xf>
    <xf numFmtId="0" fontId="69" fillId="45" borderId="33" xfId="84" applyFont="1" applyFill="1" applyBorder="1" applyAlignment="1">
      <alignment horizontal="center" vertical="center" wrapText="1"/>
    </xf>
    <xf numFmtId="0" fontId="69" fillId="45" borderId="19" xfId="84" applyFont="1" applyFill="1" applyBorder="1" applyAlignment="1">
      <alignment horizontal="center" vertical="center" wrapText="1"/>
    </xf>
    <xf numFmtId="0" fontId="69" fillId="45" borderId="26" xfId="84" applyFont="1" applyFill="1" applyBorder="1" applyAlignment="1">
      <alignment horizontal="center" vertical="center" wrapText="1"/>
    </xf>
    <xf numFmtId="0" fontId="0" fillId="33" borderId="36" xfId="0" applyFill="1" applyBorder="1" applyAlignment="1">
      <alignment horizontal="center"/>
    </xf>
    <xf numFmtId="165" fontId="28" fillId="41" borderId="0" xfId="2" applyNumberFormat="1" applyFont="1" applyFill="1" applyBorder="1"/>
    <xf numFmtId="44" fontId="58" fillId="44" borderId="48" xfId="86" applyFont="1" applyFill="1" applyBorder="1" applyProtection="1">
      <protection locked="0"/>
    </xf>
    <xf numFmtId="44" fontId="58" fillId="44" borderId="45" xfId="86" applyFont="1" applyFill="1" applyBorder="1" applyProtection="1">
      <protection locked="0"/>
    </xf>
    <xf numFmtId="44" fontId="28" fillId="41" borderId="0" xfId="86" applyFont="1" applyFill="1" applyBorder="1" applyAlignment="1" applyProtection="1">
      <alignment horizontal="center"/>
    </xf>
    <xf numFmtId="167" fontId="28" fillId="41" borderId="0" xfId="83" applyNumberFormat="1" applyFont="1" applyFill="1" applyBorder="1" applyAlignment="1" applyProtection="1">
      <alignment horizontal="center"/>
    </xf>
    <xf numFmtId="44" fontId="28" fillId="41" borderId="22" xfId="86" applyFont="1" applyFill="1" applyBorder="1" applyProtection="1">
      <protection locked="0"/>
    </xf>
    <xf numFmtId="44" fontId="28" fillId="41" borderId="21" xfId="86" applyFont="1" applyFill="1" applyBorder="1" applyProtection="1">
      <protection locked="0"/>
    </xf>
    <xf numFmtId="0" fontId="0" fillId="33" borderId="37" xfId="0" applyFill="1" applyBorder="1" applyAlignment="1">
      <alignment horizontal="center"/>
    </xf>
    <xf numFmtId="44" fontId="58" fillId="44" borderId="49" xfId="86" applyFont="1" applyFill="1" applyBorder="1" applyProtection="1">
      <protection locked="0"/>
    </xf>
    <xf numFmtId="44" fontId="58" fillId="44" borderId="46" xfId="86" applyFont="1" applyFill="1" applyBorder="1" applyProtection="1">
      <protection locked="0"/>
    </xf>
    <xf numFmtId="44" fontId="28" fillId="41" borderId="0" xfId="86" applyFont="1" applyFill="1" applyBorder="1" applyProtection="1">
      <protection locked="0"/>
    </xf>
    <xf numFmtId="44" fontId="28" fillId="41" borderId="24" xfId="86" applyFont="1" applyFill="1" applyBorder="1" applyProtection="1">
      <protection locked="0"/>
    </xf>
    <xf numFmtId="44" fontId="58" fillId="44" borderId="49" xfId="86" applyFont="1" applyFill="1" applyBorder="1" applyProtection="1"/>
    <xf numFmtId="44" fontId="58" fillId="44" borderId="46" xfId="86" applyFont="1" applyFill="1" applyBorder="1" applyProtection="1"/>
    <xf numFmtId="44" fontId="28" fillId="41" borderId="0" xfId="86" applyFont="1" applyFill="1" applyBorder="1" applyProtection="1"/>
    <xf numFmtId="44" fontId="28" fillId="41" borderId="24" xfId="86" applyFont="1" applyFill="1" applyBorder="1" applyProtection="1"/>
    <xf numFmtId="0" fontId="0" fillId="33" borderId="66" xfId="0" applyFill="1" applyBorder="1" applyAlignment="1">
      <alignment horizontal="center"/>
    </xf>
    <xf numFmtId="165" fontId="28" fillId="41" borderId="70" xfId="2" applyNumberFormat="1" applyFont="1" applyFill="1" applyBorder="1"/>
    <xf numFmtId="44" fontId="58" fillId="44" borderId="71" xfId="86" applyFont="1" applyFill="1" applyBorder="1" applyProtection="1">
      <protection locked="0"/>
    </xf>
    <xf numFmtId="44" fontId="58" fillId="44" borderId="72" xfId="86" applyFont="1" applyFill="1" applyBorder="1" applyProtection="1">
      <protection locked="0"/>
    </xf>
    <xf numFmtId="44" fontId="28" fillId="41" borderId="70" xfId="86" applyFont="1" applyFill="1" applyBorder="1" applyAlignment="1" applyProtection="1">
      <alignment horizontal="center"/>
    </xf>
    <xf numFmtId="167" fontId="28" fillId="41" borderId="70" xfId="83" applyNumberFormat="1" applyFont="1" applyFill="1" applyBorder="1" applyAlignment="1" applyProtection="1">
      <alignment horizontal="center"/>
    </xf>
    <xf numFmtId="167" fontId="28" fillId="41" borderId="73" xfId="83" applyNumberFormat="1" applyFont="1" applyFill="1" applyBorder="1" applyAlignment="1" applyProtection="1">
      <alignment horizontal="center"/>
    </xf>
    <xf numFmtId="44" fontId="28" fillId="41" borderId="70" xfId="86" applyFont="1" applyFill="1" applyBorder="1" applyProtection="1">
      <protection locked="0"/>
    </xf>
    <xf numFmtId="44" fontId="28" fillId="41" borderId="74" xfId="86" applyFont="1" applyFill="1" applyBorder="1" applyProtection="1">
      <protection locked="0"/>
    </xf>
    <xf numFmtId="44" fontId="28" fillId="41" borderId="34" xfId="86" applyFont="1" applyFill="1" applyBorder="1" applyProtection="1"/>
    <xf numFmtId="44" fontId="28" fillId="41" borderId="34" xfId="86" applyFont="1" applyFill="1" applyBorder="1" applyAlignment="1" applyProtection="1">
      <alignment horizontal="center"/>
    </xf>
    <xf numFmtId="167" fontId="28" fillId="41" borderId="34" xfId="83" applyNumberFormat="1" applyFont="1" applyFill="1" applyBorder="1" applyAlignment="1" applyProtection="1">
      <alignment horizontal="center"/>
    </xf>
    <xf numFmtId="39" fontId="4" fillId="33" borderId="0" xfId="84" applyNumberFormat="1" applyFont="1" applyFill="1"/>
    <xf numFmtId="39" fontId="2" fillId="33" borderId="0" xfId="84" applyNumberFormat="1" applyFont="1" applyFill="1"/>
    <xf numFmtId="0" fontId="7" fillId="33" borderId="0" xfId="0" applyFont="1" applyFill="1" applyAlignment="1">
      <alignment horizontal="right"/>
    </xf>
    <xf numFmtId="164" fontId="72" fillId="41" borderId="33" xfId="1" applyNumberFormat="1" applyFont="1" applyFill="1" applyBorder="1" applyProtection="1"/>
    <xf numFmtId="164" fontId="69" fillId="41" borderId="33" xfId="1" applyNumberFormat="1" applyFont="1" applyFill="1" applyBorder="1" applyProtection="1"/>
    <xf numFmtId="0" fontId="4" fillId="33" borderId="0" xfId="0" applyFont="1" applyFill="1" applyAlignment="1">
      <alignment horizontal="right"/>
    </xf>
    <xf numFmtId="164" fontId="7" fillId="33" borderId="0" xfId="1" applyNumberFormat="1" applyFont="1" applyFill="1" applyProtection="1"/>
    <xf numFmtId="0" fontId="0" fillId="33" borderId="0" xfId="0" applyFill="1" applyAlignment="1">
      <alignment horizontal="center" vertical="center"/>
    </xf>
    <xf numFmtId="0" fontId="25" fillId="43" borderId="27" xfId="0" applyFont="1" applyFill="1" applyBorder="1" applyAlignment="1">
      <alignment horizontal="center" vertical="center"/>
    </xf>
    <xf numFmtId="0" fontId="28" fillId="45" borderId="75" xfId="0" applyFont="1" applyFill="1" applyBorder="1" applyAlignment="1">
      <alignment horizontal="center" vertical="center"/>
    </xf>
    <xf numFmtId="0" fontId="74" fillId="45" borderId="75" xfId="0" applyFont="1" applyFill="1" applyBorder="1" applyAlignment="1">
      <alignment horizontal="left" vertical="center" indent="1"/>
    </xf>
    <xf numFmtId="2" fontId="28" fillId="45" borderId="76" xfId="0" applyNumberFormat="1" applyFont="1" applyFill="1" applyBorder="1" applyAlignment="1">
      <alignment horizontal="center" vertical="center"/>
    </xf>
    <xf numFmtId="0" fontId="0" fillId="33" borderId="36" xfId="0" applyFill="1" applyBorder="1" applyAlignment="1">
      <alignment horizontal="left" indent="1"/>
    </xf>
    <xf numFmtId="165" fontId="72" fillId="41" borderId="27" xfId="2" applyNumberFormat="1" applyFont="1" applyFill="1" applyBorder="1" applyProtection="1"/>
    <xf numFmtId="44" fontId="7" fillId="44" borderId="27" xfId="2" applyFont="1" applyFill="1" applyBorder="1" applyProtection="1"/>
    <xf numFmtId="44" fontId="69" fillId="41" borderId="27" xfId="2" applyFont="1" applyFill="1" applyBorder="1" applyProtection="1"/>
    <xf numFmtId="0" fontId="0" fillId="33" borderId="37" xfId="0" applyFill="1" applyBorder="1" applyAlignment="1">
      <alignment horizontal="left" indent="1"/>
    </xf>
    <xf numFmtId="165" fontId="72" fillId="41" borderId="31" xfId="2" applyNumberFormat="1" applyFont="1" applyFill="1" applyBorder="1" applyProtection="1"/>
    <xf numFmtId="44" fontId="7" fillId="44" borderId="31" xfId="2" applyFont="1" applyFill="1" applyBorder="1" applyProtection="1"/>
    <xf numFmtId="44" fontId="69" fillId="41" borderId="31" xfId="2" applyFont="1" applyFill="1" applyBorder="1" applyProtection="1"/>
    <xf numFmtId="165" fontId="7" fillId="44" borderId="40" xfId="2" applyNumberFormat="1" applyFont="1" applyFill="1" applyBorder="1" applyProtection="1"/>
    <xf numFmtId="44" fontId="7" fillId="44" borderId="40" xfId="2" applyFont="1" applyFill="1" applyBorder="1" applyProtection="1"/>
    <xf numFmtId="165" fontId="69" fillId="41" borderId="40" xfId="2" applyNumberFormat="1" applyFont="1" applyFill="1" applyBorder="1" applyProtection="1"/>
    <xf numFmtId="44" fontId="69" fillId="41" borderId="40" xfId="2" applyFont="1" applyFill="1" applyBorder="1" applyProtection="1"/>
    <xf numFmtId="0" fontId="28" fillId="45" borderId="37" xfId="0" applyFont="1" applyFill="1" applyBorder="1" applyAlignment="1">
      <alignment horizontal="left" indent="1"/>
    </xf>
    <xf numFmtId="165" fontId="72" fillId="45" borderId="49" xfId="2" applyNumberFormat="1" applyFont="1" applyFill="1" applyBorder="1" applyProtection="1"/>
    <xf numFmtId="44" fontId="72" fillId="45" borderId="50" xfId="2" applyFont="1" applyFill="1" applyBorder="1" applyProtection="1"/>
    <xf numFmtId="165" fontId="69" fillId="45" borderId="46" xfId="2" applyNumberFormat="1" applyFont="1" applyFill="1" applyBorder="1" applyProtection="1"/>
    <xf numFmtId="44" fontId="69" fillId="45" borderId="50" xfId="2" applyFont="1" applyFill="1" applyBorder="1" applyProtection="1"/>
    <xf numFmtId="0" fontId="0" fillId="44" borderId="37" xfId="0" applyFill="1" applyBorder="1" applyAlignment="1">
      <alignment horizontal="left" indent="2"/>
    </xf>
    <xf numFmtId="165" fontId="7" fillId="44" borderId="37" xfId="2" applyNumberFormat="1" applyFont="1" applyFill="1" applyBorder="1" applyProtection="1"/>
    <xf numFmtId="44" fontId="7" fillId="44" borderId="37" xfId="2" applyFont="1" applyFill="1" applyBorder="1" applyProtection="1"/>
    <xf numFmtId="165" fontId="69" fillId="41" borderId="52" xfId="2" applyNumberFormat="1" applyFont="1" applyFill="1" applyBorder="1" applyProtection="1"/>
    <xf numFmtId="44" fontId="69" fillId="41" borderId="51" xfId="2" applyFont="1" applyFill="1" applyBorder="1" applyProtection="1"/>
    <xf numFmtId="165" fontId="69" fillId="41" borderId="24" xfId="2" applyNumberFormat="1" applyFont="1" applyFill="1" applyBorder="1" applyProtection="1"/>
    <xf numFmtId="44" fontId="69" fillId="41" borderId="18" xfId="2" applyFont="1" applyFill="1" applyBorder="1" applyProtection="1"/>
    <xf numFmtId="0" fontId="7" fillId="33" borderId="67" xfId="0" applyFont="1" applyFill="1" applyBorder="1" applyAlignment="1">
      <alignment horizontal="center"/>
    </xf>
    <xf numFmtId="0" fontId="0" fillId="44" borderId="66" xfId="0" applyFill="1" applyBorder="1" applyAlignment="1">
      <alignment horizontal="left" indent="2"/>
    </xf>
    <xf numFmtId="165" fontId="2" fillId="44" borderId="66" xfId="2" applyNumberFormat="1" applyFont="1" applyFill="1" applyBorder="1" applyProtection="1">
      <protection locked="0"/>
    </xf>
    <xf numFmtId="165" fontId="69" fillId="41" borderId="74" xfId="2" applyNumberFormat="1" applyFont="1" applyFill="1" applyBorder="1" applyProtection="1"/>
    <xf numFmtId="44" fontId="69" fillId="41" borderId="73" xfId="2" applyFont="1" applyFill="1" applyBorder="1" applyProtection="1"/>
    <xf numFmtId="0" fontId="28" fillId="41" borderId="77" xfId="0" applyFont="1" applyFill="1" applyBorder="1" applyAlignment="1">
      <alignment horizontal="center" vertical="center"/>
    </xf>
    <xf numFmtId="0" fontId="28" fillId="41" borderId="78" xfId="0" applyFont="1" applyFill="1" applyBorder="1" applyAlignment="1">
      <alignment horizontal="left" vertical="center" indent="1"/>
    </xf>
    <xf numFmtId="165" fontId="28" fillId="41" borderId="79" xfId="2" applyNumberFormat="1" applyFont="1" applyFill="1" applyBorder="1" applyAlignment="1" applyProtection="1">
      <alignment vertical="center"/>
    </xf>
    <xf numFmtId="44" fontId="28" fillId="41" borderId="78" xfId="2" applyFont="1" applyFill="1" applyBorder="1" applyAlignment="1" applyProtection="1">
      <alignment vertical="center"/>
    </xf>
    <xf numFmtId="0" fontId="28" fillId="41" borderId="80" xfId="0" applyFont="1" applyFill="1" applyBorder="1" applyAlignment="1">
      <alignment horizontal="center" vertical="center"/>
    </xf>
    <xf numFmtId="0" fontId="28" fillId="41" borderId="81" xfId="0" applyFont="1" applyFill="1" applyBorder="1" applyAlignment="1">
      <alignment horizontal="left" vertical="center" indent="1"/>
    </xf>
    <xf numFmtId="165" fontId="28" fillId="41" borderId="82" xfId="2" applyNumberFormat="1" applyFont="1" applyFill="1" applyBorder="1" applyAlignment="1">
      <alignment vertical="center"/>
    </xf>
    <xf numFmtId="44" fontId="28" fillId="41" borderId="81" xfId="2" applyFont="1" applyFill="1" applyBorder="1" applyAlignment="1">
      <alignment vertical="center"/>
    </xf>
    <xf numFmtId="165" fontId="28" fillId="41" borderId="83" xfId="2" applyNumberFormat="1" applyFont="1" applyFill="1" applyBorder="1" applyAlignment="1">
      <alignment vertical="center"/>
    </xf>
    <xf numFmtId="167" fontId="7" fillId="33" borderId="0" xfId="83" applyNumberFormat="1" applyFont="1" applyFill="1" applyProtection="1"/>
    <xf numFmtId="165" fontId="7" fillId="33" borderId="0" xfId="2" applyNumberFormat="1" applyFont="1" applyFill="1" applyProtection="1"/>
    <xf numFmtId="165" fontId="6" fillId="33" borderId="0" xfId="2" applyNumberFormat="1" applyFont="1" applyFill="1" applyProtection="1"/>
    <xf numFmtId="2" fontId="6" fillId="33" borderId="0" xfId="0" applyNumberFormat="1" applyFont="1" applyFill="1"/>
    <xf numFmtId="0" fontId="28" fillId="45" borderId="75" xfId="0" applyFont="1" applyFill="1" applyBorder="1" applyAlignment="1">
      <alignment horizontal="left" vertical="center" indent="1"/>
    </xf>
    <xf numFmtId="0" fontId="11" fillId="0" borderId="27" xfId="0" applyFont="1" applyBorder="1" applyAlignment="1">
      <alignment horizontal="left" indent="1"/>
    </xf>
    <xf numFmtId="0" fontId="0" fillId="0" borderId="40" xfId="0" applyBorder="1" applyAlignment="1">
      <alignment horizontal="left" indent="1"/>
    </xf>
    <xf numFmtId="165" fontId="72" fillId="41" borderId="21" xfId="2" applyNumberFormat="1" applyFont="1" applyFill="1" applyBorder="1" applyProtection="1"/>
    <xf numFmtId="44" fontId="72" fillId="41" borderId="18" xfId="2" applyFont="1" applyFill="1" applyBorder="1" applyProtection="1"/>
    <xf numFmtId="0" fontId="0" fillId="0" borderId="37" xfId="0" applyBorder="1" applyAlignment="1">
      <alignment horizontal="left" indent="1"/>
    </xf>
    <xf numFmtId="165" fontId="72" fillId="41" borderId="24" xfId="2" applyNumberFormat="1" applyFont="1" applyFill="1" applyBorder="1" applyProtection="1"/>
    <xf numFmtId="0" fontId="0" fillId="0" borderId="37" xfId="0" applyBorder="1" applyAlignment="1">
      <alignment horizontal="left" wrapText="1" indent="1"/>
    </xf>
    <xf numFmtId="165" fontId="7" fillId="34" borderId="24" xfId="2" applyNumberFormat="1" applyFont="1" applyFill="1" applyBorder="1" applyProtection="1"/>
    <xf numFmtId="44" fontId="6" fillId="34" borderId="18" xfId="2" applyFont="1" applyFill="1" applyBorder="1" applyProtection="1"/>
    <xf numFmtId="0" fontId="7" fillId="0" borderId="67" xfId="0" applyFont="1" applyBorder="1" applyAlignment="1">
      <alignment horizontal="center"/>
    </xf>
    <xf numFmtId="0" fontId="0" fillId="0" borderId="66" xfId="0" applyBorder="1" applyAlignment="1">
      <alignment horizontal="left" indent="1"/>
    </xf>
    <xf numFmtId="165" fontId="72" fillId="41" borderId="74" xfId="2" applyNumberFormat="1" applyFont="1" applyFill="1" applyBorder="1" applyProtection="1"/>
    <xf numFmtId="44" fontId="72" fillId="41" borderId="73" xfId="2" applyFont="1" applyFill="1" applyBorder="1" applyProtection="1"/>
    <xf numFmtId="0" fontId="25" fillId="41" borderId="19" xfId="0" applyFont="1" applyFill="1" applyBorder="1" applyAlignment="1">
      <alignment horizontal="left" indent="1"/>
    </xf>
    <xf numFmtId="165" fontId="69" fillId="41" borderId="25" xfId="2" applyNumberFormat="1" applyFont="1" applyFill="1" applyBorder="1" applyProtection="1"/>
    <xf numFmtId="44" fontId="69" fillId="41" borderId="26" xfId="2" applyFont="1" applyFill="1" applyBorder="1" applyProtection="1"/>
    <xf numFmtId="0" fontId="38" fillId="0" borderId="25" xfId="0" applyFont="1" applyBorder="1" applyAlignment="1">
      <alignment horizontal="left" indent="1"/>
    </xf>
    <xf numFmtId="167" fontId="4" fillId="0" borderId="34" xfId="83" applyNumberFormat="1" applyFont="1" applyBorder="1" applyProtection="1"/>
    <xf numFmtId="165" fontId="4" fillId="0" borderId="34" xfId="2" applyNumberFormat="1" applyFont="1" applyBorder="1" applyProtection="1"/>
    <xf numFmtId="165" fontId="69" fillId="41" borderId="21" xfId="2" applyNumberFormat="1" applyFont="1" applyFill="1" applyBorder="1" applyProtection="1"/>
    <xf numFmtId="0" fontId="38" fillId="0" borderId="29" xfId="0" applyFont="1" applyBorder="1" applyAlignment="1">
      <alignment horizontal="left" indent="1"/>
    </xf>
    <xf numFmtId="0" fontId="37" fillId="0" borderId="37" xfId="0" applyFont="1" applyBorder="1" applyAlignment="1">
      <alignment horizontal="left" indent="1"/>
    </xf>
    <xf numFmtId="165" fontId="2" fillId="44" borderId="21" xfId="2" applyNumberFormat="1" applyFont="1" applyFill="1" applyBorder="1" applyProtection="1">
      <protection locked="0"/>
    </xf>
    <xf numFmtId="44" fontId="72" fillId="41" borderId="23" xfId="2" applyFont="1" applyFill="1" applyBorder="1" applyProtection="1"/>
    <xf numFmtId="0" fontId="37" fillId="0" borderId="66" xfId="0" applyFont="1" applyBorder="1" applyAlignment="1">
      <alignment horizontal="left" indent="1"/>
    </xf>
    <xf numFmtId="165" fontId="2" fillId="44" borderId="84" xfId="2" applyNumberFormat="1" applyFont="1" applyFill="1" applyBorder="1" applyProtection="1">
      <protection locked="0"/>
    </xf>
    <xf numFmtId="44" fontId="72" fillId="41" borderId="85" xfId="2" applyFont="1" applyFill="1" applyBorder="1" applyProtection="1"/>
    <xf numFmtId="0" fontId="25" fillId="41" borderId="25" xfId="0" applyFont="1" applyFill="1" applyBorder="1" applyAlignment="1">
      <alignment horizontal="left" indent="1"/>
    </xf>
    <xf numFmtId="2" fontId="6" fillId="0" borderId="0" xfId="0" applyNumberFormat="1" applyFont="1"/>
    <xf numFmtId="0" fontId="37" fillId="0" borderId="36" xfId="0" applyFont="1" applyBorder="1" applyAlignment="1">
      <alignment horizontal="left" vertical="center" indent="1"/>
    </xf>
    <xf numFmtId="0" fontId="37" fillId="0" borderId="37" xfId="0" applyFont="1" applyBorder="1" applyAlignment="1">
      <alignment horizontal="left" vertical="center" indent="1"/>
    </xf>
    <xf numFmtId="0" fontId="7" fillId="0" borderId="0" xfId="0" applyFont="1" applyAlignment="1" applyProtection="1">
      <alignment horizontal="left" vertical="top" wrapText="1"/>
      <protection locked="0"/>
    </xf>
    <xf numFmtId="14" fontId="4" fillId="33" borderId="0" xfId="70" applyNumberFormat="1" applyFont="1" applyFill="1" applyAlignment="1" applyProtection="1">
      <alignment horizontal="left" vertical="center"/>
      <protection locked="0"/>
    </xf>
    <xf numFmtId="14" fontId="0" fillId="33" borderId="0" xfId="0" applyNumberFormat="1" applyFill="1" applyAlignment="1" applyProtection="1">
      <alignment horizontal="left" vertical="center"/>
      <protection locked="0"/>
    </xf>
    <xf numFmtId="0" fontId="69" fillId="43" borderId="29" xfId="0" applyFont="1" applyFill="1" applyBorder="1" applyAlignment="1">
      <alignment horizontal="centerContinuous"/>
    </xf>
    <xf numFmtId="0" fontId="72" fillId="43" borderId="30" xfId="0" applyFont="1" applyFill="1" applyBorder="1" applyAlignment="1">
      <alignment horizontal="centerContinuous"/>
    </xf>
    <xf numFmtId="0" fontId="37" fillId="33" borderId="26" xfId="0" applyFont="1" applyFill="1" applyBorder="1" applyAlignment="1">
      <alignment horizontal="left" vertical="center" indent="1"/>
    </xf>
    <xf numFmtId="164" fontId="69" fillId="41" borderId="33" xfId="1" quotePrefix="1" applyNumberFormat="1" applyFont="1" applyFill="1" applyBorder="1" applyAlignment="1">
      <alignment horizontal="center" vertical="center"/>
    </xf>
    <xf numFmtId="164" fontId="69" fillId="41" borderId="33" xfId="0" quotePrefix="1" applyNumberFormat="1" applyFont="1" applyFill="1" applyBorder="1" applyAlignment="1">
      <alignment horizontal="center" vertical="center"/>
    </xf>
    <xf numFmtId="0" fontId="28" fillId="45" borderId="28" xfId="0" applyFont="1" applyFill="1" applyBorder="1" applyAlignment="1">
      <alignment horizontal="left" vertical="center" indent="1"/>
    </xf>
    <xf numFmtId="0" fontId="4" fillId="45" borderId="28" xfId="0" quotePrefix="1" applyFont="1" applyFill="1" applyBorder="1" applyAlignment="1">
      <alignment horizontal="center" vertical="center"/>
    </xf>
    <xf numFmtId="0" fontId="4" fillId="45" borderId="30" xfId="0" quotePrefix="1" applyFont="1" applyFill="1" applyBorder="1" applyAlignment="1">
      <alignment horizontal="center" vertical="center"/>
    </xf>
    <xf numFmtId="0" fontId="37" fillId="38" borderId="23" xfId="0" applyFont="1" applyFill="1" applyBorder="1" applyAlignment="1">
      <alignment horizontal="left" vertical="center" indent="2"/>
    </xf>
    <xf numFmtId="44" fontId="28" fillId="41" borderId="27" xfId="2" quotePrefix="1" applyFont="1" applyFill="1" applyBorder="1" applyAlignment="1">
      <alignment horizontal="center" vertical="center"/>
    </xf>
    <xf numFmtId="0" fontId="37" fillId="38" borderId="68" xfId="0" applyFont="1" applyFill="1" applyBorder="1" applyAlignment="1">
      <alignment horizontal="left" vertical="center" indent="2"/>
    </xf>
    <xf numFmtId="44" fontId="28" fillId="41" borderId="68" xfId="2" quotePrefix="1" applyFont="1" applyFill="1" applyBorder="1" applyAlignment="1">
      <alignment horizontal="center" vertical="center"/>
    </xf>
    <xf numFmtId="0" fontId="28" fillId="41" borderId="26" xfId="0" applyFont="1" applyFill="1" applyBorder="1" applyAlignment="1">
      <alignment horizontal="left" vertical="center" indent="2"/>
    </xf>
    <xf numFmtId="44" fontId="28" fillId="41" borderId="31" xfId="2" quotePrefix="1" applyFont="1" applyFill="1" applyBorder="1" applyAlignment="1">
      <alignment horizontal="center" vertical="center"/>
    </xf>
    <xf numFmtId="44" fontId="28" fillId="41" borderId="86" xfId="2" quotePrefix="1" applyFont="1" applyFill="1" applyBorder="1" applyAlignment="1">
      <alignment horizontal="center" vertical="center"/>
    </xf>
    <xf numFmtId="165" fontId="37" fillId="44" borderId="67" xfId="2" applyNumberFormat="1" applyFont="1" applyFill="1" applyBorder="1" applyAlignment="1" applyProtection="1">
      <alignment vertical="center"/>
      <protection locked="0"/>
    </xf>
    <xf numFmtId="0" fontId="28" fillId="41" borderId="26" xfId="0" applyFont="1" applyFill="1" applyBorder="1" applyAlignment="1">
      <alignment horizontal="left" vertical="center" indent="1"/>
    </xf>
    <xf numFmtId="44" fontId="28" fillId="41" borderId="19" xfId="2" quotePrefix="1" applyFont="1" applyFill="1" applyBorder="1" applyAlignment="1">
      <alignment horizontal="center" vertical="center"/>
    </xf>
    <xf numFmtId="0" fontId="11" fillId="33" borderId="0" xfId="0" applyFont="1" applyFill="1" applyAlignment="1">
      <alignment horizontal="left" vertical="center" indent="1"/>
    </xf>
    <xf numFmtId="0" fontId="37" fillId="38" borderId="18" xfId="0" applyFont="1" applyFill="1" applyBorder="1" applyAlignment="1">
      <alignment horizontal="left" vertical="center" indent="2"/>
    </xf>
    <xf numFmtId="44" fontId="72" fillId="41" borderId="31" xfId="0" quotePrefix="1" applyNumberFormat="1" applyFont="1" applyFill="1" applyBorder="1" applyAlignment="1">
      <alignment horizontal="center" vertical="center"/>
    </xf>
    <xf numFmtId="44" fontId="69" fillId="41" borderId="31" xfId="2" quotePrefix="1" applyFont="1" applyFill="1" applyBorder="1" applyAlignment="1">
      <alignment horizontal="center" vertical="center"/>
    </xf>
    <xf numFmtId="0" fontId="37" fillId="33" borderId="18" xfId="0" applyFont="1" applyFill="1" applyBorder="1" applyAlignment="1">
      <alignment horizontal="left" vertical="center" indent="2"/>
    </xf>
    <xf numFmtId="0" fontId="37" fillId="0" borderId="18" xfId="0" applyFont="1" applyBorder="1" applyAlignment="1">
      <alignment horizontal="left" vertical="center" indent="2"/>
    </xf>
    <xf numFmtId="0" fontId="2" fillId="38" borderId="33" xfId="0" applyFont="1" applyFill="1" applyBorder="1" applyAlignment="1">
      <alignment horizontal="center" vertical="center"/>
    </xf>
    <xf numFmtId="44" fontId="2" fillId="44" borderId="68" xfId="0" quotePrefix="1" applyNumberFormat="1" applyFont="1" applyFill="1" applyBorder="1" applyAlignment="1">
      <alignment horizontal="center" vertical="center"/>
    </xf>
    <xf numFmtId="44" fontId="69" fillId="41" borderId="68" xfId="2" quotePrefix="1" applyFont="1" applyFill="1" applyBorder="1" applyAlignment="1">
      <alignment horizontal="center" vertical="center"/>
    </xf>
    <xf numFmtId="0" fontId="25" fillId="41" borderId="26" xfId="0" applyFont="1" applyFill="1" applyBorder="1" applyAlignment="1">
      <alignment horizontal="left" vertical="center"/>
    </xf>
    <xf numFmtId="44" fontId="25" fillId="41" borderId="19" xfId="2" quotePrefix="1" applyFont="1" applyFill="1" applyBorder="1" applyAlignment="1">
      <alignment horizontal="center" vertical="center"/>
    </xf>
    <xf numFmtId="44" fontId="2" fillId="44" borderId="31" xfId="2" quotePrefix="1" applyFont="1" applyFill="1" applyBorder="1" applyAlignment="1">
      <alignment horizontal="center" vertical="center"/>
    </xf>
    <xf numFmtId="167" fontId="28" fillId="35" borderId="87" xfId="83" applyNumberFormat="1" applyFont="1" applyFill="1" applyBorder="1" applyAlignment="1">
      <alignment horizontal="center" vertical="center"/>
    </xf>
    <xf numFmtId="167" fontId="28" fillId="35" borderId="67" xfId="83" applyNumberFormat="1" applyFont="1" applyFill="1" applyBorder="1" applyAlignment="1">
      <alignment horizontal="center" vertical="center"/>
    </xf>
    <xf numFmtId="167" fontId="28" fillId="35" borderId="68" xfId="83" applyNumberFormat="1" applyFont="1" applyFill="1" applyBorder="1" applyAlignment="1">
      <alignment horizontal="center" vertical="center"/>
    </xf>
    <xf numFmtId="44" fontId="72" fillId="41" borderId="31" xfId="0" applyNumberFormat="1" applyFont="1" applyFill="1" applyBorder="1"/>
    <xf numFmtId="0" fontId="37" fillId="33" borderId="88" xfId="17" applyFont="1" applyFill="1" applyBorder="1" applyAlignment="1">
      <alignment horizontal="left" vertical="center" indent="1"/>
    </xf>
    <xf numFmtId="167" fontId="28" fillId="41" borderId="18" xfId="83" applyNumberFormat="1" applyFont="1" applyFill="1" applyBorder="1" applyAlignment="1">
      <alignment horizontal="center" vertical="center"/>
    </xf>
    <xf numFmtId="167" fontId="28" fillId="41" borderId="31" xfId="83" applyNumberFormat="1" applyFont="1" applyFill="1" applyBorder="1" applyAlignment="1">
      <alignment horizontal="center" vertical="center"/>
    </xf>
    <xf numFmtId="167" fontId="28" fillId="41" borderId="19" xfId="83" applyNumberFormat="1" applyFont="1" applyFill="1" applyBorder="1" applyAlignment="1">
      <alignment horizontal="center" vertical="center"/>
    </xf>
    <xf numFmtId="0" fontId="0" fillId="39" borderId="89" xfId="0" applyFill="1" applyBorder="1" applyAlignment="1">
      <alignment horizontal="left" vertical="center" indent="1"/>
    </xf>
    <xf numFmtId="0" fontId="28" fillId="41" borderId="19" xfId="0" applyFont="1" applyFill="1" applyBorder="1" applyAlignment="1">
      <alignment horizontal="left" vertical="center" indent="1"/>
    </xf>
    <xf numFmtId="44" fontId="28" fillId="41" borderId="19" xfId="0" applyNumberFormat="1" applyFont="1" applyFill="1" applyBorder="1" applyAlignment="1">
      <alignment vertical="center"/>
    </xf>
    <xf numFmtId="44" fontId="28" fillId="41" borderId="33" xfId="0" applyNumberFormat="1" applyFont="1" applyFill="1" applyBorder="1"/>
    <xf numFmtId="0" fontId="4" fillId="44" borderId="21" xfId="0" applyFont="1" applyFill="1" applyBorder="1" applyAlignment="1">
      <alignment horizontal="left" vertical="center"/>
    </xf>
    <xf numFmtId="0" fontId="7" fillId="44" borderId="22" xfId="0" applyFont="1" applyFill="1" applyBorder="1"/>
    <xf numFmtId="0" fontId="7" fillId="44" borderId="23" xfId="0" applyFont="1" applyFill="1" applyBorder="1"/>
    <xf numFmtId="0" fontId="4" fillId="44" borderId="24" xfId="0" applyFont="1" applyFill="1" applyBorder="1" applyAlignment="1">
      <alignment horizontal="left" vertical="center"/>
    </xf>
    <xf numFmtId="0" fontId="7" fillId="44" borderId="0" xfId="0" applyFont="1" applyFill="1"/>
    <xf numFmtId="0" fontId="7" fillId="44" borderId="18" xfId="0" applyFont="1" applyFill="1" applyBorder="1"/>
    <xf numFmtId="0" fontId="4" fillId="44" borderId="25" xfId="0" applyFont="1" applyFill="1" applyBorder="1" applyAlignment="1">
      <alignment horizontal="left" vertical="center"/>
    </xf>
    <xf numFmtId="0" fontId="7" fillId="44" borderId="34" xfId="0" applyFont="1" applyFill="1" applyBorder="1"/>
    <xf numFmtId="0" fontId="7" fillId="44" borderId="26" xfId="0" applyFont="1" applyFill="1" applyBorder="1"/>
    <xf numFmtId="164" fontId="25" fillId="41" borderId="33" xfId="1" quotePrefix="1" applyNumberFormat="1" applyFont="1" applyFill="1" applyBorder="1" applyAlignment="1">
      <alignment horizontal="center" vertical="center"/>
    </xf>
    <xf numFmtId="164" fontId="25" fillId="41" borderId="33" xfId="0" quotePrefix="1" applyNumberFormat="1" applyFont="1" applyFill="1" applyBorder="1" applyAlignment="1">
      <alignment horizontal="center" vertical="center"/>
    </xf>
    <xf numFmtId="0" fontId="38" fillId="38" borderId="31" xfId="0" applyFont="1" applyFill="1" applyBorder="1" applyAlignment="1">
      <alignment horizontal="left" vertical="center" indent="2"/>
    </xf>
    <xf numFmtId="164" fontId="37" fillId="33" borderId="31" xfId="0" quotePrefix="1" applyNumberFormat="1" applyFont="1" applyFill="1" applyBorder="1" applyAlignment="1">
      <alignment horizontal="center" vertical="center"/>
    </xf>
    <xf numFmtId="164" fontId="11" fillId="39" borderId="31" xfId="1" applyNumberFormat="1" applyFont="1" applyFill="1" applyBorder="1"/>
    <xf numFmtId="0" fontId="25" fillId="41" borderId="33" xfId="0" applyFont="1" applyFill="1" applyBorder="1" applyAlignment="1">
      <alignment vertical="center"/>
    </xf>
    <xf numFmtId="44" fontId="25" fillId="41" borderId="33" xfId="0" quotePrefix="1" applyNumberFormat="1" applyFont="1" applyFill="1" applyBorder="1" applyAlignment="1">
      <alignment horizontal="center" vertical="center"/>
    </xf>
    <xf numFmtId="0" fontId="38" fillId="38" borderId="31" xfId="0" applyFont="1" applyFill="1" applyBorder="1" applyAlignment="1">
      <alignment vertical="center"/>
    </xf>
    <xf numFmtId="0" fontId="38" fillId="33" borderId="31" xfId="0" quotePrefix="1" applyFont="1" applyFill="1" applyBorder="1" applyAlignment="1">
      <alignment horizontal="center" vertical="center"/>
    </xf>
    <xf numFmtId="0" fontId="0" fillId="39" borderId="31" xfId="0" applyFill="1" applyBorder="1"/>
    <xf numFmtId="44" fontId="28" fillId="41" borderId="31" xfId="0" quotePrefix="1" applyNumberFormat="1" applyFont="1" applyFill="1" applyBorder="1" applyAlignment="1">
      <alignment horizontal="center" vertical="center"/>
    </xf>
    <xf numFmtId="44" fontId="25" fillId="41" borderId="31" xfId="0" quotePrefix="1" applyNumberFormat="1" applyFont="1" applyFill="1" applyBorder="1" applyAlignment="1">
      <alignment horizontal="center" vertical="center"/>
    </xf>
    <xf numFmtId="44" fontId="28" fillId="41" borderId="31" xfId="0" applyNumberFormat="1" applyFont="1" applyFill="1" applyBorder="1"/>
    <xf numFmtId="0" fontId="38" fillId="38" borderId="68" xfId="0" applyFont="1" applyFill="1" applyBorder="1" applyAlignment="1">
      <alignment horizontal="left" vertical="center" indent="2"/>
    </xf>
    <xf numFmtId="44" fontId="28" fillId="41" borderId="68" xfId="0" applyNumberFormat="1" applyFont="1" applyFill="1" applyBorder="1"/>
    <xf numFmtId="44" fontId="25" fillId="41" borderId="68" xfId="0" quotePrefix="1" applyNumberFormat="1" applyFont="1" applyFill="1" applyBorder="1" applyAlignment="1">
      <alignment horizontal="center" vertical="center"/>
    </xf>
    <xf numFmtId="0" fontId="25" fillId="41" borderId="19" xfId="0" applyFont="1" applyFill="1" applyBorder="1" applyAlignment="1">
      <alignment vertical="center"/>
    </xf>
    <xf numFmtId="44" fontId="25" fillId="41" borderId="26" xfId="0" applyNumberFormat="1" applyFont="1" applyFill="1" applyBorder="1"/>
    <xf numFmtId="0" fontId="0" fillId="33" borderId="18" xfId="0" applyFill="1" applyBorder="1"/>
    <xf numFmtId="0" fontId="0" fillId="33" borderId="31" xfId="0" applyFill="1" applyBorder="1"/>
    <xf numFmtId="0" fontId="11" fillId="39" borderId="31" xfId="0" applyFont="1" applyFill="1" applyBorder="1" applyAlignment="1">
      <alignment vertical="center"/>
    </xf>
    <xf numFmtId="0" fontId="38" fillId="38" borderId="18" xfId="0" applyFont="1" applyFill="1" applyBorder="1" applyAlignment="1">
      <alignment horizontal="left" vertical="center" indent="2"/>
    </xf>
    <xf numFmtId="44" fontId="28" fillId="41" borderId="18" xfId="2" applyFont="1" applyFill="1" applyBorder="1"/>
    <xf numFmtId="44" fontId="25" fillId="41" borderId="31" xfId="0" applyNumberFormat="1" applyFont="1" applyFill="1" applyBorder="1"/>
    <xf numFmtId="0" fontId="38" fillId="0" borderId="68" xfId="0" applyFont="1" applyBorder="1" applyAlignment="1">
      <alignment horizontal="left" vertical="center" indent="2"/>
    </xf>
    <xf numFmtId="44" fontId="0" fillId="44" borderId="68" xfId="2" applyFont="1" applyFill="1" applyBorder="1"/>
    <xf numFmtId="44" fontId="25" fillId="41" borderId="68" xfId="0" applyNumberFormat="1" applyFont="1" applyFill="1" applyBorder="1"/>
    <xf numFmtId="0" fontId="7" fillId="0" borderId="22" xfId="0" applyFont="1" applyBorder="1" applyAlignment="1">
      <alignment horizontal="center"/>
    </xf>
    <xf numFmtId="0" fontId="38" fillId="0" borderId="22" xfId="0" applyFont="1" applyBorder="1" applyAlignment="1">
      <alignment vertical="center"/>
    </xf>
    <xf numFmtId="44" fontId="11" fillId="0" borderId="22" xfId="0" applyNumberFormat="1" applyFont="1" applyBorder="1"/>
    <xf numFmtId="0" fontId="7" fillId="0" borderId="34" xfId="0" applyFont="1" applyBorder="1" applyAlignment="1">
      <alignment horizontal="center"/>
    </xf>
    <xf numFmtId="0" fontId="38" fillId="0" borderId="34" xfId="0" applyFont="1" applyBorder="1" applyAlignment="1">
      <alignment vertical="center"/>
    </xf>
    <xf numFmtId="44" fontId="11" fillId="0" borderId="34" xfId="0" applyNumberFormat="1" applyFont="1" applyBorder="1"/>
    <xf numFmtId="0" fontId="0" fillId="39" borderId="33" xfId="0" applyFill="1" applyBorder="1" applyAlignment="1">
      <alignment horizontal="center"/>
    </xf>
    <xf numFmtId="0" fontId="11" fillId="39" borderId="19" xfId="0" applyFont="1" applyFill="1" applyBorder="1" applyAlignment="1">
      <alignment vertical="center"/>
    </xf>
    <xf numFmtId="167" fontId="28" fillId="41" borderId="26" xfId="83" applyNumberFormat="1" applyFont="1" applyFill="1" applyBorder="1"/>
    <xf numFmtId="167" fontId="25" fillId="41" borderId="26" xfId="83" applyNumberFormat="1" applyFont="1" applyFill="1" applyBorder="1"/>
    <xf numFmtId="0" fontId="0" fillId="39" borderId="33" xfId="0" applyFill="1" applyBorder="1" applyAlignment="1">
      <alignment vertical="center"/>
    </xf>
    <xf numFmtId="167" fontId="28" fillId="41" borderId="33" xfId="0" applyNumberFormat="1" applyFont="1" applyFill="1" applyBorder="1"/>
    <xf numFmtId="167" fontId="25" fillId="41" borderId="33" xfId="0" applyNumberFormat="1" applyFont="1" applyFill="1" applyBorder="1"/>
    <xf numFmtId="0" fontId="11" fillId="39" borderId="33" xfId="0" applyFont="1" applyFill="1" applyBorder="1" applyAlignment="1">
      <alignment vertical="center"/>
    </xf>
    <xf numFmtId="167" fontId="28" fillId="41" borderId="33" xfId="83" applyNumberFormat="1" applyFont="1" applyFill="1" applyBorder="1"/>
    <xf numFmtId="167" fontId="25" fillId="41" borderId="33" xfId="83" applyNumberFormat="1" applyFont="1" applyFill="1" applyBorder="1"/>
    <xf numFmtId="0" fontId="11" fillId="0" borderId="33" xfId="0" applyFont="1" applyBorder="1" applyAlignment="1">
      <alignment vertical="center"/>
    </xf>
    <xf numFmtId="0" fontId="0" fillId="39" borderId="0" xfId="0" applyFill="1" applyAlignment="1">
      <alignment horizontal="center"/>
    </xf>
    <xf numFmtId="167" fontId="0" fillId="33" borderId="0" xfId="83" applyNumberFormat="1" applyFont="1" applyFill="1" applyBorder="1"/>
    <xf numFmtId="0" fontId="55" fillId="0" borderId="0" xfId="0" applyFont="1" applyAlignment="1">
      <alignment vertical="center"/>
    </xf>
    <xf numFmtId="0" fontId="11" fillId="39" borderId="0" xfId="0" applyFont="1" applyFill="1"/>
    <xf numFmtId="0" fontId="28" fillId="43" borderId="33" xfId="0" applyFont="1" applyFill="1" applyBorder="1" applyAlignment="1">
      <alignment horizontal="center" vertical="center" wrapText="1"/>
    </xf>
    <xf numFmtId="0" fontId="0" fillId="33" borderId="0" xfId="0" applyFill="1" applyAlignment="1">
      <alignment horizontal="center" vertical="center" wrapText="1"/>
    </xf>
    <xf numFmtId="0" fontId="0" fillId="33" borderId="21" xfId="0" applyFill="1" applyBorder="1"/>
    <xf numFmtId="0" fontId="0" fillId="33" borderId="22" xfId="0" applyFill="1" applyBorder="1"/>
    <xf numFmtId="0" fontId="0" fillId="33" borderId="23" xfId="0" applyFill="1" applyBorder="1" applyAlignment="1">
      <alignment horizontal="center" vertical="center" wrapText="1"/>
    </xf>
    <xf numFmtId="0" fontId="0" fillId="0" borderId="33" xfId="0" applyBorder="1" applyAlignment="1">
      <alignment horizontal="center" vertical="center" wrapText="1"/>
    </xf>
    <xf numFmtId="0" fontId="0" fillId="33" borderId="24" xfId="0" applyFill="1" applyBorder="1"/>
    <xf numFmtId="0" fontId="0" fillId="33" borderId="18" xfId="0" applyFill="1" applyBorder="1" applyAlignment="1">
      <alignment horizontal="center" vertical="center" wrapText="1"/>
    </xf>
    <xf numFmtId="3" fontId="0" fillId="0" borderId="33" xfId="0" applyNumberFormat="1" applyBorder="1" applyAlignment="1">
      <alignment horizontal="center" vertical="center" wrapText="1"/>
    </xf>
    <xf numFmtId="10" fontId="0" fillId="0" borderId="33" xfId="0" applyNumberFormat="1" applyBorder="1" applyAlignment="1">
      <alignment horizontal="center" vertical="center" wrapText="1"/>
    </xf>
    <xf numFmtId="10" fontId="0" fillId="33" borderId="0" xfId="0" applyNumberFormat="1" applyFill="1" applyAlignment="1">
      <alignment horizontal="center" vertical="center" wrapText="1"/>
    </xf>
    <xf numFmtId="10" fontId="0" fillId="33" borderId="18" xfId="0" applyNumberFormat="1" applyFill="1" applyBorder="1" applyAlignment="1">
      <alignment horizontal="center" vertical="center" wrapText="1"/>
    </xf>
    <xf numFmtId="0" fontId="0" fillId="33" borderId="25" xfId="0" applyFill="1" applyBorder="1"/>
    <xf numFmtId="0" fontId="0" fillId="33" borderId="34" xfId="0" applyFill="1" applyBorder="1"/>
    <xf numFmtId="10" fontId="0" fillId="33" borderId="26" xfId="0" applyNumberFormat="1" applyFill="1" applyBorder="1" applyAlignment="1">
      <alignment horizontal="center" vertical="center" wrapText="1"/>
    </xf>
    <xf numFmtId="0" fontId="11" fillId="0" borderId="29" xfId="0" applyFont="1" applyBorder="1"/>
    <xf numFmtId="0" fontId="11" fillId="0" borderId="30" xfId="0" applyFont="1" applyBorder="1" applyAlignment="1">
      <alignment horizontal="center" wrapText="1"/>
    </xf>
    <xf numFmtId="0" fontId="0" fillId="0" borderId="29" xfId="0" applyBorder="1"/>
    <xf numFmtId="164" fontId="28" fillId="41" borderId="30" xfId="0" applyNumberFormat="1" applyFont="1" applyFill="1" applyBorder="1"/>
    <xf numFmtId="0" fontId="0" fillId="0" borderId="29" xfId="0" quotePrefix="1" applyBorder="1"/>
    <xf numFmtId="164" fontId="0" fillId="44" borderId="30" xfId="1" applyNumberFormat="1" applyFont="1" applyFill="1" applyBorder="1"/>
    <xf numFmtId="10" fontId="28" fillId="41" borderId="30" xfId="83" applyNumberFormat="1" applyFont="1" applyFill="1" applyBorder="1"/>
    <xf numFmtId="0" fontId="0" fillId="39" borderId="33" xfId="0" applyFill="1" applyBorder="1"/>
    <xf numFmtId="164" fontId="28" fillId="43" borderId="33" xfId="0" applyNumberFormat="1" applyFont="1" applyFill="1" applyBorder="1" applyAlignment="1">
      <alignment vertical="center"/>
    </xf>
    <xf numFmtId="0" fontId="28" fillId="43" borderId="33" xfId="0" applyFont="1" applyFill="1" applyBorder="1" applyAlignment="1">
      <alignment horizontal="right" vertical="center"/>
    </xf>
    <xf numFmtId="0" fontId="0" fillId="0" borderId="24" xfId="0" applyBorder="1"/>
    <xf numFmtId="0" fontId="0" fillId="0" borderId="18" xfId="0" applyBorder="1"/>
    <xf numFmtId="0" fontId="11" fillId="0" borderId="33" xfId="0" applyFont="1" applyBorder="1"/>
    <xf numFmtId="10" fontId="25" fillId="41" borderId="33" xfId="83" applyNumberFormat="1" applyFont="1" applyFill="1" applyBorder="1"/>
    <xf numFmtId="49" fontId="2" fillId="33" borderId="0" xfId="0" applyNumberFormat="1" applyFont="1" applyFill="1" applyAlignment="1">
      <alignment horizontal="left" indent="2"/>
    </xf>
    <xf numFmtId="0" fontId="2" fillId="44" borderId="7" xfId="0" applyFont="1" applyFill="1" applyBorder="1" applyProtection="1">
      <protection locked="0"/>
    </xf>
    <xf numFmtId="14" fontId="2" fillId="44" borderId="7" xfId="0" applyNumberFormat="1" applyFont="1" applyFill="1" applyBorder="1" applyProtection="1">
      <protection locked="0"/>
    </xf>
    <xf numFmtId="0" fontId="1" fillId="33" borderId="0" xfId="95" applyFill="1"/>
    <xf numFmtId="0" fontId="1" fillId="33" borderId="0" xfId="95" applyFill="1" applyAlignment="1">
      <alignment horizontal="left" indent="1"/>
    </xf>
    <xf numFmtId="0" fontId="75" fillId="33" borderId="0" xfId="95" applyFont="1" applyFill="1" applyAlignment="1">
      <alignment vertical="center"/>
    </xf>
    <xf numFmtId="0" fontId="76" fillId="33" borderId="0" xfId="95" applyFont="1" applyFill="1" applyAlignment="1">
      <alignment vertical="center"/>
    </xf>
    <xf numFmtId="0" fontId="6" fillId="33" borderId="0" xfId="95" applyFont="1" applyFill="1"/>
    <xf numFmtId="0" fontId="0" fillId="34" borderId="33" xfId="0" applyFill="1" applyBorder="1" applyAlignment="1">
      <alignment horizontal="right" vertical="center" indent="1"/>
    </xf>
    <xf numFmtId="0" fontId="37" fillId="34" borderId="33" xfId="0" applyFont="1" applyFill="1" applyBorder="1" applyAlignment="1">
      <alignment horizontal="right" vertical="center" indent="1"/>
    </xf>
    <xf numFmtId="0" fontId="0" fillId="34" borderId="33" xfId="0" applyFill="1" applyBorder="1" applyAlignment="1">
      <alignment horizontal="right" vertical="center" wrapText="1" indent="1"/>
    </xf>
    <xf numFmtId="14" fontId="77" fillId="43" borderId="33" xfId="72" applyNumberFormat="1" applyFont="1" applyFill="1" applyBorder="1" applyAlignment="1">
      <alignment horizontal="center" vertical="top" wrapText="1"/>
    </xf>
    <xf numFmtId="14" fontId="9" fillId="44" borderId="33" xfId="72" applyNumberFormat="1" applyFont="1" applyFill="1" applyBorder="1" applyAlignment="1">
      <alignment vertical="top"/>
    </xf>
    <xf numFmtId="0" fontId="59" fillId="33" borderId="0" xfId="94" applyFont="1" applyFill="1" applyAlignment="1" applyProtection="1">
      <alignment horizontal="left"/>
      <protection locked="0"/>
    </xf>
    <xf numFmtId="0" fontId="25" fillId="46" borderId="27" xfId="94" applyFont="1" applyFill="1" applyBorder="1" applyAlignment="1">
      <alignment horizontal="center" vertical="center" wrapText="1"/>
    </xf>
    <xf numFmtId="0" fontId="25" fillId="46" borderId="33" xfId="94" applyFont="1" applyFill="1" applyBorder="1" applyAlignment="1">
      <alignment horizontal="center" vertical="center"/>
    </xf>
    <xf numFmtId="0" fontId="25" fillId="46" borderId="33" xfId="94" applyFont="1" applyFill="1" applyBorder="1" applyAlignment="1">
      <alignment horizontal="center" vertical="center" wrapText="1"/>
    </xf>
    <xf numFmtId="0" fontId="37" fillId="47" borderId="33" xfId="94" applyFont="1" applyFill="1" applyBorder="1" applyAlignment="1">
      <alignment horizontal="left" vertical="center" indent="1"/>
    </xf>
    <xf numFmtId="0" fontId="37" fillId="33" borderId="33" xfId="94" applyFont="1" applyFill="1" applyBorder="1" applyAlignment="1">
      <alignment horizontal="center" vertical="center" wrapText="1"/>
    </xf>
    <xf numFmtId="0" fontId="37" fillId="42" borderId="33" xfId="94" applyFont="1" applyFill="1" applyBorder="1" applyAlignment="1">
      <alignment horizontal="center" vertical="center" wrapText="1"/>
    </xf>
    <xf numFmtId="0" fontId="37" fillId="33" borderId="0" xfId="0" applyFont="1" applyFill="1" applyAlignment="1">
      <alignment vertical="top"/>
    </xf>
    <xf numFmtId="0" fontId="7" fillId="33" borderId="0" xfId="0" applyFont="1" applyFill="1" applyAlignment="1">
      <alignment vertical="center"/>
    </xf>
    <xf numFmtId="14" fontId="9" fillId="44" borderId="33" xfId="72" applyNumberFormat="1" applyFont="1" applyFill="1" applyBorder="1" applyAlignment="1">
      <alignment horizontal="left" vertical="center" indent="1"/>
    </xf>
    <xf numFmtId="14" fontId="9" fillId="44" borderId="33" xfId="72" applyNumberFormat="1" applyFont="1" applyFill="1" applyBorder="1" applyAlignment="1">
      <alignment horizontal="center" vertical="center"/>
    </xf>
    <xf numFmtId="0" fontId="1" fillId="33" borderId="0" xfId="95" applyFill="1" applyAlignment="1">
      <alignment horizontal="left" vertical="center" wrapText="1" indent="1"/>
    </xf>
    <xf numFmtId="0" fontId="25" fillId="43" borderId="29" xfId="0" applyFont="1" applyFill="1" applyBorder="1" applyAlignment="1">
      <alignment horizontal="center" vertical="center" wrapText="1"/>
    </xf>
    <xf numFmtId="17" fontId="25" fillId="43" borderId="19" xfId="0" applyNumberFormat="1" applyFont="1" applyFill="1" applyBorder="1" applyAlignment="1">
      <alignment horizontal="center" vertical="center" wrapText="1"/>
    </xf>
    <xf numFmtId="17" fontId="25" fillId="43" borderId="33" xfId="0" applyNumberFormat="1" applyFont="1" applyFill="1" applyBorder="1" applyAlignment="1">
      <alignment horizontal="center" vertical="center" wrapText="1"/>
    </xf>
    <xf numFmtId="0" fontId="58" fillId="33" borderId="33" xfId="0" applyFont="1" applyFill="1" applyBorder="1" applyAlignment="1">
      <alignment horizontal="left" vertical="center" wrapText="1" indent="1"/>
    </xf>
    <xf numFmtId="164" fontId="37" fillId="44" borderId="30" xfId="1" applyNumberFormat="1" applyFont="1" applyFill="1" applyBorder="1" applyAlignment="1">
      <alignment horizontal="left" vertical="center" indent="1"/>
    </xf>
    <xf numFmtId="164" fontId="28" fillId="41" borderId="33" xfId="0" applyNumberFormat="1" applyFont="1" applyFill="1" applyBorder="1" applyAlignment="1">
      <alignment horizontal="left" vertical="center" wrapText="1" indent="1"/>
    </xf>
    <xf numFmtId="0" fontId="37" fillId="33" borderId="33" xfId="0" applyFont="1" applyFill="1" applyBorder="1" applyAlignment="1">
      <alignment horizontal="left" vertical="center" wrapText="1" indent="1"/>
    </xf>
    <xf numFmtId="44" fontId="37" fillId="44" borderId="33" xfId="2" applyFont="1" applyFill="1" applyBorder="1" applyAlignment="1">
      <alignment horizontal="left" vertical="center" indent="1"/>
    </xf>
    <xf numFmtId="44" fontId="28" fillId="41" borderId="33" xfId="2" applyFont="1" applyFill="1" applyBorder="1" applyAlignment="1">
      <alignment horizontal="left" vertical="center" wrapText="1" indent="1"/>
    </xf>
    <xf numFmtId="0" fontId="37" fillId="33" borderId="0" xfId="0" applyFont="1" applyFill="1" applyAlignment="1">
      <alignment wrapText="1"/>
    </xf>
    <xf numFmtId="0" fontId="11" fillId="34" borderId="33" xfId="95" applyFont="1" applyFill="1" applyBorder="1" applyAlignment="1">
      <alignment horizontal="center" vertical="center" wrapText="1"/>
    </xf>
    <xf numFmtId="0" fontId="1" fillId="33" borderId="27" xfId="95" applyFill="1" applyBorder="1" applyAlignment="1">
      <alignment horizontal="center" vertical="center"/>
    </xf>
    <xf numFmtId="168" fontId="1" fillId="33" borderId="33" xfId="95" quotePrefix="1" applyNumberFormat="1" applyFill="1" applyBorder="1" applyAlignment="1">
      <alignment horizontal="center" vertical="center"/>
    </xf>
    <xf numFmtId="14" fontId="1" fillId="33" borderId="27" xfId="95" quotePrefix="1" applyNumberFormat="1" applyFill="1" applyBorder="1" applyAlignment="1">
      <alignment horizontal="center" vertical="center" wrapText="1"/>
    </xf>
    <xf numFmtId="0" fontId="1" fillId="33" borderId="27" xfId="95" applyFill="1" applyBorder="1" applyAlignment="1">
      <alignment horizontal="left" vertical="center" wrapText="1" indent="1"/>
    </xf>
    <xf numFmtId="0" fontId="1" fillId="33" borderId="0" xfId="95" applyFill="1" applyAlignment="1">
      <alignment vertical="center"/>
    </xf>
    <xf numFmtId="0" fontId="1" fillId="33" borderId="33" xfId="95" applyFill="1" applyBorder="1" applyAlignment="1">
      <alignment horizontal="center" vertical="center"/>
    </xf>
    <xf numFmtId="168" fontId="1" fillId="33" borderId="33" xfId="95" applyNumberFormat="1" applyFill="1" applyBorder="1" applyAlignment="1">
      <alignment horizontal="center" vertical="center"/>
    </xf>
    <xf numFmtId="14" fontId="1" fillId="33" borderId="33" xfId="95" applyNumberFormat="1" applyFill="1" applyBorder="1" applyAlignment="1">
      <alignment horizontal="center" vertical="center"/>
    </xf>
    <xf numFmtId="0" fontId="1" fillId="33" borderId="33" xfId="95" applyFill="1" applyBorder="1" applyAlignment="1">
      <alignment horizontal="left" wrapText="1" indent="1"/>
    </xf>
    <xf numFmtId="0" fontId="1" fillId="33" borderId="0" xfId="95" applyFill="1" applyAlignment="1">
      <alignment horizontal="center"/>
    </xf>
    <xf numFmtId="0" fontId="37" fillId="33" borderId="36" xfId="3" applyFont="1" applyFill="1" applyBorder="1" applyAlignment="1">
      <alignment horizontal="left" vertical="center" indent="1"/>
    </xf>
    <xf numFmtId="0" fontId="37" fillId="33" borderId="36" xfId="3" applyFont="1" applyFill="1" applyBorder="1" applyAlignment="1">
      <alignment horizontal="left" vertical="center" wrapText="1" indent="1"/>
    </xf>
    <xf numFmtId="0" fontId="37" fillId="33" borderId="37" xfId="3" applyFont="1" applyFill="1" applyBorder="1" applyAlignment="1">
      <alignment horizontal="left" vertical="center" indent="1"/>
    </xf>
    <xf numFmtId="0" fontId="37" fillId="33" borderId="37" xfId="3" applyFont="1" applyFill="1" applyBorder="1" applyAlignment="1">
      <alignment horizontal="left" vertical="center" wrapText="1" indent="1"/>
    </xf>
    <xf numFmtId="0" fontId="1" fillId="33" borderId="37" xfId="0" applyFont="1" applyFill="1" applyBorder="1" applyAlignment="1">
      <alignment horizontal="left" vertical="center" wrapText="1" indent="1"/>
    </xf>
    <xf numFmtId="0" fontId="37" fillId="33" borderId="38" xfId="3" applyFont="1" applyFill="1" applyBorder="1" applyAlignment="1">
      <alignment horizontal="left" vertical="center" indent="1"/>
    </xf>
    <xf numFmtId="0" fontId="78" fillId="33" borderId="38" xfId="0" applyFont="1" applyFill="1" applyBorder="1" applyAlignment="1">
      <alignment horizontal="left" vertical="center" wrapText="1" indent="1"/>
    </xf>
    <xf numFmtId="0" fontId="6" fillId="33" borderId="33" xfId="0" applyFont="1" applyFill="1" applyBorder="1" applyAlignment="1" applyProtection="1">
      <alignment horizontal="left" vertical="center" wrapText="1" indent="1"/>
    </xf>
    <xf numFmtId="0" fontId="0" fillId="33" borderId="36" xfId="0" applyFont="1" applyFill="1" applyBorder="1" applyAlignment="1">
      <alignment horizontal="left" vertical="center" wrapText="1" indent="1"/>
    </xf>
    <xf numFmtId="0" fontId="0" fillId="33" borderId="37" xfId="0" applyFont="1" applyFill="1" applyBorder="1" applyAlignment="1">
      <alignment horizontal="left" vertical="center" wrapText="1" indent="1"/>
    </xf>
    <xf numFmtId="0" fontId="0" fillId="33" borderId="39" xfId="0" applyFont="1" applyFill="1" applyBorder="1" applyAlignment="1">
      <alignment horizontal="left" vertical="center" wrapText="1" indent="1"/>
    </xf>
    <xf numFmtId="0" fontId="0" fillId="33" borderId="36" xfId="0" applyFont="1" applyFill="1" applyBorder="1" applyAlignment="1">
      <alignment horizontal="left" indent="1"/>
    </xf>
    <xf numFmtId="0" fontId="0" fillId="33" borderId="38" xfId="0" applyFont="1" applyFill="1" applyBorder="1" applyAlignment="1">
      <alignment horizontal="left" indent="1"/>
    </xf>
    <xf numFmtId="0" fontId="0" fillId="33" borderId="33" xfId="0" applyFont="1" applyFill="1" applyBorder="1" applyAlignment="1">
      <alignment horizontal="left" vertical="center" wrapText="1"/>
    </xf>
    <xf numFmtId="0" fontId="0" fillId="33" borderId="67" xfId="0" applyFont="1" applyFill="1" applyBorder="1" applyAlignment="1">
      <alignment horizontal="left" vertical="center" wrapText="1"/>
    </xf>
    <xf numFmtId="0" fontId="25" fillId="41" borderId="19" xfId="0" applyFont="1" applyFill="1" applyBorder="1" applyAlignment="1"/>
    <xf numFmtId="167" fontId="37" fillId="44" borderId="36" xfId="83" applyNumberFormat="1" applyFont="1" applyFill="1" applyBorder="1" applyAlignment="1" applyProtection="1">
      <alignment horizontal="center" vertical="center"/>
      <protection locked="0"/>
    </xf>
    <xf numFmtId="167" fontId="25" fillId="41" borderId="36" xfId="83" applyNumberFormat="1" applyFont="1" applyFill="1" applyBorder="1" applyAlignment="1" applyProtection="1">
      <alignment horizontal="center" vertical="center"/>
    </xf>
    <xf numFmtId="167" fontId="37" fillId="44" borderId="37" xfId="83" applyNumberFormat="1" applyFont="1" applyFill="1" applyBorder="1" applyAlignment="1" applyProtection="1">
      <alignment horizontal="center" vertical="center"/>
      <protection locked="0"/>
    </xf>
    <xf numFmtId="167" fontId="25" fillId="41" borderId="37" xfId="83" applyNumberFormat="1" applyFont="1" applyFill="1" applyBorder="1" applyAlignment="1" applyProtection="1">
      <alignment horizontal="center" vertical="center"/>
    </xf>
    <xf numFmtId="167" fontId="37" fillId="34" borderId="37" xfId="83" applyNumberFormat="1" applyFont="1" applyFill="1" applyBorder="1" applyAlignment="1" applyProtection="1">
      <alignment horizontal="center" vertical="center"/>
      <protection locked="0"/>
    </xf>
    <xf numFmtId="167" fontId="37" fillId="34" borderId="39" xfId="83" applyNumberFormat="1" applyFont="1" applyFill="1" applyBorder="1" applyAlignment="1" applyProtection="1">
      <alignment horizontal="center" vertical="center"/>
      <protection locked="0"/>
    </xf>
    <xf numFmtId="167" fontId="25" fillId="41" borderId="66" xfId="83" applyNumberFormat="1" applyFont="1" applyFill="1" applyBorder="1" applyAlignment="1" applyProtection="1">
      <alignment horizontal="center" vertical="center"/>
    </xf>
    <xf numFmtId="167" fontId="38" fillId="33" borderId="19" xfId="83" applyNumberFormat="1" applyFont="1" applyFill="1" applyBorder="1" applyAlignment="1" applyProtection="1">
      <alignment horizontal="center" vertical="center"/>
      <protection locked="0"/>
    </xf>
    <xf numFmtId="167" fontId="25" fillId="41" borderId="19" xfId="83" applyNumberFormat="1" applyFont="1" applyFill="1" applyBorder="1" applyAlignment="1" applyProtection="1">
      <alignment horizontal="center" vertical="center"/>
    </xf>
    <xf numFmtId="0" fontId="0" fillId="33" borderId="36" xfId="0" applyFont="1" applyFill="1" applyBorder="1" applyAlignment="1">
      <alignment horizontal="center" vertical="center"/>
    </xf>
    <xf numFmtId="165" fontId="37" fillId="33" borderId="36" xfId="0" applyNumberFormat="1" applyFont="1" applyFill="1" applyBorder="1" applyAlignment="1" applyProtection="1">
      <alignment horizontal="center" vertical="center"/>
      <protection locked="0"/>
    </xf>
    <xf numFmtId="44" fontId="38" fillId="33" borderId="36" xfId="2" applyFont="1" applyFill="1" applyBorder="1" applyAlignment="1" applyProtection="1">
      <alignment vertical="center"/>
    </xf>
    <xf numFmtId="0" fontId="0" fillId="33" borderId="37" xfId="0" applyFont="1" applyFill="1" applyBorder="1" applyAlignment="1">
      <alignment horizontal="center" vertical="center"/>
    </xf>
    <xf numFmtId="165" fontId="37" fillId="33" borderId="37" xfId="0" applyNumberFormat="1" applyFont="1" applyFill="1" applyBorder="1" applyAlignment="1" applyProtection="1">
      <alignment horizontal="center" vertical="center"/>
      <protection locked="0"/>
    </xf>
    <xf numFmtId="44" fontId="38" fillId="33" borderId="37" xfId="2" applyFont="1" applyFill="1" applyBorder="1" applyAlignment="1" applyProtection="1">
      <alignment vertical="center"/>
    </xf>
    <xf numFmtId="0" fontId="0" fillId="33" borderId="38" xfId="0" applyFont="1" applyFill="1" applyBorder="1" applyAlignment="1">
      <alignment horizontal="center" vertical="center"/>
    </xf>
    <xf numFmtId="165" fontId="37" fillId="33" borderId="39" xfId="0" applyNumberFormat="1" applyFont="1" applyFill="1" applyBorder="1" applyAlignment="1" applyProtection="1">
      <alignment horizontal="center" vertical="center"/>
      <protection locked="0"/>
    </xf>
    <xf numFmtId="44" fontId="38" fillId="33" borderId="39" xfId="2" applyFont="1" applyFill="1" applyBorder="1" applyAlignment="1" applyProtection="1">
      <alignment vertical="center"/>
    </xf>
    <xf numFmtId="0" fontId="0" fillId="33" borderId="19" xfId="0" applyFont="1" applyFill="1" applyBorder="1" applyAlignment="1">
      <alignment horizontal="center" vertical="center"/>
    </xf>
    <xf numFmtId="44" fontId="38" fillId="33" borderId="19" xfId="2" applyFont="1" applyFill="1" applyBorder="1" applyProtection="1"/>
    <xf numFmtId="0" fontId="37" fillId="33" borderId="36" xfId="0" applyFont="1" applyFill="1" applyBorder="1" applyAlignment="1">
      <alignment horizontal="left" vertical="center" indent="1"/>
    </xf>
    <xf numFmtId="0" fontId="37" fillId="33" borderId="37" xfId="0" applyFont="1" applyFill="1" applyBorder="1" applyAlignment="1">
      <alignment horizontal="left" vertical="center" indent="1"/>
    </xf>
    <xf numFmtId="0" fontId="37" fillId="33" borderId="39" xfId="0" applyFont="1" applyFill="1" applyBorder="1" applyAlignment="1">
      <alignment horizontal="left" vertical="center" indent="1"/>
    </xf>
    <xf numFmtId="0" fontId="38" fillId="33" borderId="19" xfId="0" applyFont="1" applyFill="1" applyBorder="1" applyAlignment="1">
      <alignment horizontal="left" indent="1"/>
    </xf>
    <xf numFmtId="0" fontId="37" fillId="0" borderId="29" xfId="88" applyFont="1" applyBorder="1" applyAlignment="1">
      <alignment horizontal="left" indent="1"/>
    </xf>
    <xf numFmtId="0" fontId="37" fillId="0" borderId="69" xfId="88" applyFont="1" applyBorder="1" applyAlignment="1">
      <alignment horizontal="left" indent="1"/>
    </xf>
    <xf numFmtId="0" fontId="25" fillId="41" borderId="19" xfId="85" applyFont="1" applyFill="1" applyBorder="1" applyAlignment="1">
      <alignment horizontal="left" wrapText="1" indent="1"/>
    </xf>
    <xf numFmtId="39" fontId="37" fillId="33" borderId="36" xfId="84" applyNumberFormat="1" applyFont="1" applyFill="1" applyBorder="1" applyAlignment="1">
      <alignment horizontal="left" indent="1"/>
    </xf>
    <xf numFmtId="39" fontId="37" fillId="33" borderId="37" xfId="84" applyNumberFormat="1" applyFont="1" applyFill="1" applyBorder="1" applyAlignment="1">
      <alignment horizontal="left" indent="1"/>
    </xf>
    <xf numFmtId="39" fontId="37" fillId="33" borderId="66" xfId="84" applyNumberFormat="1" applyFont="1" applyFill="1" applyBorder="1" applyAlignment="1">
      <alignment horizontal="left" indent="1"/>
    </xf>
    <xf numFmtId="39" fontId="25" fillId="41" borderId="19" xfId="84" applyNumberFormat="1" applyFont="1" applyFill="1" applyBorder="1" applyAlignment="1">
      <alignment horizontal="left" indent="1"/>
    </xf>
    <xf numFmtId="44" fontId="0" fillId="33" borderId="0" xfId="0" applyNumberFormat="1" applyFill="1" applyProtection="1"/>
    <xf numFmtId="0" fontId="37" fillId="42" borderId="33" xfId="94" applyFont="1" applyFill="1" applyBorder="1" applyAlignment="1">
      <alignment horizontal="left" vertical="center" wrapText="1" indent="1"/>
    </xf>
    <xf numFmtId="0" fontId="28" fillId="41" borderId="30" xfId="0" applyFont="1" applyFill="1" applyBorder="1" applyAlignment="1">
      <alignment horizontal="left" vertical="center" indent="1"/>
    </xf>
    <xf numFmtId="0" fontId="1" fillId="33" borderId="0" xfId="95" applyFill="1" applyAlignment="1">
      <alignment horizontal="left" vertical="center" wrapText="1"/>
    </xf>
    <xf numFmtId="0" fontId="0" fillId="33" borderId="0" xfId="95" applyFont="1" applyFill="1" applyAlignment="1">
      <alignment horizontal="left" vertical="center" wrapText="1"/>
    </xf>
    <xf numFmtId="0" fontId="37" fillId="33" borderId="33" xfId="94" applyFont="1" applyFill="1" applyBorder="1" applyAlignment="1">
      <alignment horizontal="left" vertical="center" wrapText="1" indent="1"/>
    </xf>
    <xf numFmtId="0" fontId="25" fillId="43" borderId="21" xfId="0" applyFont="1" applyFill="1" applyBorder="1" applyAlignment="1">
      <alignment horizontal="centerContinuous" vertical="center"/>
    </xf>
    <xf numFmtId="0" fontId="25" fillId="43" borderId="23" xfId="0" applyFont="1" applyFill="1" applyBorder="1" applyAlignment="1">
      <alignment horizontal="centerContinuous" vertical="center"/>
    </xf>
    <xf numFmtId="0" fontId="69" fillId="41" borderId="25" xfId="0" applyFont="1" applyFill="1" applyBorder="1"/>
    <xf numFmtId="44" fontId="25" fillId="41" borderId="24" xfId="2" applyFont="1" applyFill="1" applyBorder="1" applyAlignment="1">
      <alignment vertical="center"/>
    </xf>
    <xf numFmtId="44" fontId="25" fillId="41" borderId="18" xfId="2" applyFont="1" applyFill="1" applyBorder="1" applyAlignment="1">
      <alignment vertical="center"/>
    </xf>
    <xf numFmtId="0" fontId="4" fillId="0" borderId="45" xfId="0" applyFont="1" applyBorder="1" applyAlignment="1">
      <alignment horizontal="left" wrapText="1"/>
    </xf>
    <xf numFmtId="165" fontId="4" fillId="0" borderId="45" xfId="0" applyNumberFormat="1" applyFont="1" applyBorder="1"/>
    <xf numFmtId="44" fontId="6" fillId="0" borderId="90" xfId="2" applyFont="1" applyBorder="1" applyProtection="1"/>
    <xf numFmtId="0" fontId="4" fillId="0" borderId="46" xfId="0" applyFont="1" applyBorder="1" applyAlignment="1">
      <alignment horizontal="left" wrapText="1"/>
    </xf>
    <xf numFmtId="165" fontId="4" fillId="0" borderId="46" xfId="0" applyNumberFormat="1" applyFont="1" applyBorder="1"/>
    <xf numFmtId="44" fontId="6" fillId="0" borderId="50" xfId="2" applyFont="1" applyBorder="1" applyProtection="1"/>
    <xf numFmtId="0" fontId="4" fillId="0" borderId="47" xfId="0" applyFont="1" applyBorder="1" applyAlignment="1">
      <alignment horizontal="left" wrapText="1"/>
    </xf>
    <xf numFmtId="165" fontId="4" fillId="0" borderId="47" xfId="0" applyNumberFormat="1" applyFont="1" applyBorder="1"/>
    <xf numFmtId="44" fontId="6" fillId="0" borderId="91" xfId="2" applyFont="1" applyBorder="1" applyProtection="1"/>
    <xf numFmtId="165" fontId="69" fillId="41" borderId="92" xfId="2" applyNumberFormat="1" applyFont="1" applyFill="1" applyBorder="1" applyProtection="1"/>
    <xf numFmtId="44" fontId="69" fillId="41" borderId="93" xfId="2" applyFont="1" applyFill="1" applyBorder="1" applyProtection="1"/>
    <xf numFmtId="0" fontId="7" fillId="34" borderId="94" xfId="0" applyFont="1" applyFill="1" applyBorder="1"/>
    <xf numFmtId="0" fontId="7" fillId="34" borderId="95" xfId="0" applyFont="1" applyFill="1" applyBorder="1"/>
    <xf numFmtId="0" fontId="37" fillId="34" borderId="96" xfId="0" applyFont="1" applyFill="1" applyBorder="1" applyAlignment="1">
      <alignment horizontal="left" vertical="center" indent="1"/>
    </xf>
    <xf numFmtId="44" fontId="7" fillId="34" borderId="0" xfId="2" applyFont="1" applyFill="1" applyBorder="1" applyProtection="1"/>
    <xf numFmtId="165" fontId="7" fillId="34" borderId="0" xfId="2" applyNumberFormat="1" applyFont="1" applyFill="1" applyBorder="1" applyProtection="1"/>
    <xf numFmtId="165" fontId="6" fillId="34" borderId="0" xfId="2" applyNumberFormat="1" applyFont="1" applyFill="1" applyBorder="1" applyProtection="1"/>
    <xf numFmtId="0" fontId="2" fillId="44" borderId="33" xfId="0" applyFont="1" applyFill="1" applyBorder="1" applyAlignment="1" applyProtection="1">
      <alignment horizontal="left" indent="1"/>
      <protection locked="0"/>
    </xf>
    <xf numFmtId="0" fontId="2" fillId="44" borderId="63" xfId="0" applyFont="1" applyFill="1" applyBorder="1" applyAlignment="1" applyProtection="1">
      <alignment horizontal="left" indent="1"/>
      <protection locked="0"/>
    </xf>
    <xf numFmtId="0" fontId="4" fillId="33" borderId="57" xfId="0" applyFont="1" applyFill="1" applyBorder="1" applyAlignment="1" applyProtection="1">
      <alignment horizontal="left" vertical="center" indent="1"/>
      <protection locked="0"/>
    </xf>
    <xf numFmtId="0" fontId="4" fillId="33" borderId="62" xfId="0" applyFont="1" applyFill="1" applyBorder="1" applyAlignment="1" applyProtection="1">
      <alignment horizontal="left" vertical="center" indent="1"/>
      <protection locked="0"/>
    </xf>
    <xf numFmtId="0" fontId="44" fillId="44" borderId="56" xfId="0" applyFont="1" applyFill="1" applyBorder="1" applyAlignment="1" applyProtection="1">
      <alignment horizontal="left" indent="1"/>
      <protection locked="0"/>
    </xf>
    <xf numFmtId="0" fontId="44" fillId="44" borderId="64" xfId="0" applyFont="1" applyFill="1" applyBorder="1" applyAlignment="1" applyProtection="1">
      <alignment horizontal="left" indent="1"/>
      <protection locked="0"/>
    </xf>
    <xf numFmtId="0" fontId="25" fillId="43" borderId="35" xfId="0" applyFont="1" applyFill="1" applyBorder="1" applyAlignment="1">
      <alignment horizontal="center" vertical="center"/>
    </xf>
    <xf numFmtId="0" fontId="25" fillId="43" borderId="30" xfId="0" applyFont="1" applyFill="1" applyBorder="1" applyAlignment="1">
      <alignment horizontal="center" vertical="center"/>
    </xf>
    <xf numFmtId="0" fontId="25" fillId="43" borderId="29" xfId="0" applyFont="1" applyFill="1" applyBorder="1" applyAlignment="1">
      <alignment horizontal="center" vertical="center"/>
    </xf>
    <xf numFmtId="0" fontId="63" fillId="43" borderId="29" xfId="0" applyFont="1" applyFill="1" applyBorder="1" applyAlignment="1">
      <alignment horizontal="center" vertical="center"/>
    </xf>
    <xf numFmtId="0" fontId="63" fillId="43" borderId="28" xfId="0" applyFont="1" applyFill="1" applyBorder="1" applyAlignment="1">
      <alignment horizontal="center" vertical="center"/>
    </xf>
    <xf numFmtId="0" fontId="63" fillId="43" borderId="30" xfId="0" applyFont="1" applyFill="1" applyBorder="1" applyAlignment="1">
      <alignment horizontal="center" vertical="center"/>
    </xf>
    <xf numFmtId="0" fontId="2" fillId="44" borderId="21" xfId="0" applyFont="1" applyFill="1" applyBorder="1" applyAlignment="1" applyProtection="1">
      <alignment horizontal="left" vertical="top" wrapText="1"/>
      <protection locked="0"/>
    </xf>
    <xf numFmtId="0" fontId="2" fillId="44" borderId="22" xfId="0" applyFont="1" applyFill="1" applyBorder="1" applyAlignment="1" applyProtection="1">
      <alignment horizontal="left" vertical="top" wrapText="1"/>
      <protection locked="0"/>
    </xf>
    <xf numFmtId="0" fontId="2" fillId="44" borderId="23" xfId="0" applyFont="1" applyFill="1" applyBorder="1" applyAlignment="1" applyProtection="1">
      <alignment horizontal="left" vertical="top" wrapText="1"/>
      <protection locked="0"/>
    </xf>
    <xf numFmtId="0" fontId="2" fillId="44" borderId="24" xfId="0" applyFont="1" applyFill="1" applyBorder="1" applyAlignment="1" applyProtection="1">
      <alignment horizontal="left" vertical="top" wrapText="1"/>
      <protection locked="0"/>
    </xf>
    <xf numFmtId="0" fontId="2" fillId="44" borderId="0" xfId="0" applyFont="1" applyFill="1" applyAlignment="1" applyProtection="1">
      <alignment horizontal="left" vertical="top" wrapText="1"/>
      <protection locked="0"/>
    </xf>
    <xf numFmtId="0" fontId="2" fillId="44" borderId="18" xfId="0" applyFont="1" applyFill="1" applyBorder="1" applyAlignment="1" applyProtection="1">
      <alignment horizontal="left" vertical="top" wrapText="1"/>
      <protection locked="0"/>
    </xf>
    <xf numFmtId="0" fontId="2" fillId="44" borderId="25" xfId="0" applyFont="1" applyFill="1" applyBorder="1" applyAlignment="1" applyProtection="1">
      <alignment horizontal="left" vertical="top" wrapText="1"/>
      <protection locked="0"/>
    </xf>
    <xf numFmtId="0" fontId="2" fillId="44" borderId="34" xfId="0" applyFont="1" applyFill="1" applyBorder="1" applyAlignment="1" applyProtection="1">
      <alignment horizontal="left" vertical="top" wrapText="1"/>
      <protection locked="0"/>
    </xf>
    <xf numFmtId="0" fontId="2" fillId="44" borderId="26" xfId="0" applyFont="1" applyFill="1" applyBorder="1" applyAlignment="1" applyProtection="1">
      <alignment horizontal="left" vertical="top" wrapText="1"/>
      <protection locked="0"/>
    </xf>
    <xf numFmtId="0" fontId="25" fillId="43" borderId="28" xfId="0" applyFont="1" applyFill="1" applyBorder="1" applyAlignment="1">
      <alignment horizontal="center" vertical="center"/>
    </xf>
    <xf numFmtId="0" fontId="2" fillId="33" borderId="29" xfId="0" applyFont="1" applyFill="1" applyBorder="1" applyAlignment="1">
      <alignment horizontal="center" vertical="center"/>
    </xf>
    <xf numFmtId="0" fontId="2" fillId="33" borderId="28" xfId="0" applyFont="1" applyFill="1" applyBorder="1" applyAlignment="1">
      <alignment horizontal="center" vertical="center"/>
    </xf>
    <xf numFmtId="0" fontId="2" fillId="33" borderId="30" xfId="0" applyFont="1" applyFill="1" applyBorder="1" applyAlignment="1">
      <alignment horizontal="center" vertical="center"/>
    </xf>
    <xf numFmtId="0" fontId="25" fillId="43" borderId="21" xfId="0" applyFont="1" applyFill="1" applyBorder="1" applyAlignment="1">
      <alignment horizontal="center" vertical="center"/>
    </xf>
    <xf numFmtId="0" fontId="25" fillId="43" borderId="23" xfId="0" applyFont="1" applyFill="1" applyBorder="1" applyAlignment="1">
      <alignment horizontal="center" vertical="center"/>
    </xf>
    <xf numFmtId="0" fontId="25" fillId="43" borderId="22" xfId="0" applyFont="1" applyFill="1" applyBorder="1" applyAlignment="1">
      <alignment horizontal="center" vertical="center"/>
    </xf>
    <xf numFmtId="0" fontId="41" fillId="0" borderId="0" xfId="94" applyFont="1" applyAlignment="1">
      <alignment horizontal="left" vertical="top" wrapText="1"/>
    </xf>
    <xf numFmtId="0" fontId="28" fillId="41" borderId="29" xfId="0" applyFont="1" applyFill="1" applyBorder="1" applyAlignment="1">
      <alignment horizontal="left" vertical="center" indent="1"/>
    </xf>
    <xf numFmtId="0" fontId="28" fillId="41" borderId="30" xfId="0" applyFont="1" applyFill="1" applyBorder="1" applyAlignment="1">
      <alignment horizontal="left" vertical="center" indent="1"/>
    </xf>
    <xf numFmtId="14" fontId="28" fillId="41" borderId="29" xfId="0" applyNumberFormat="1" applyFont="1" applyFill="1" applyBorder="1" applyAlignment="1">
      <alignment horizontal="left" vertical="center" indent="1"/>
    </xf>
    <xf numFmtId="14" fontId="28" fillId="41" borderId="30" xfId="0" applyNumberFormat="1" applyFont="1" applyFill="1" applyBorder="1" applyAlignment="1">
      <alignment horizontal="left" vertical="center" indent="1"/>
    </xf>
    <xf numFmtId="0" fontId="60" fillId="0" borderId="0" xfId="0" applyFont="1" applyAlignment="1">
      <alignment horizontal="left" vertical="top" wrapText="1"/>
    </xf>
    <xf numFmtId="0" fontId="25" fillId="46" borderId="29" xfId="94" applyFont="1" applyFill="1" applyBorder="1" applyAlignment="1">
      <alignment horizontal="center" vertical="center"/>
    </xf>
    <xf numFmtId="0" fontId="25" fillId="46" borderId="30" xfId="94" applyFont="1" applyFill="1" applyBorder="1" applyAlignment="1">
      <alignment horizontal="center" vertical="center"/>
    </xf>
    <xf numFmtId="0" fontId="1" fillId="33" borderId="27" xfId="94" applyFill="1" applyBorder="1" applyAlignment="1">
      <alignment horizontal="center" vertical="center" wrapText="1"/>
    </xf>
    <xf numFmtId="0" fontId="1" fillId="33" borderId="31" xfId="94" applyFill="1" applyBorder="1" applyAlignment="1">
      <alignment horizontal="center" vertical="center" wrapText="1"/>
    </xf>
    <xf numFmtId="0" fontId="1" fillId="33" borderId="19" xfId="94" applyFill="1" applyBorder="1" applyAlignment="1">
      <alignment horizontal="center" vertical="center" wrapText="1"/>
    </xf>
    <xf numFmtId="0" fontId="37" fillId="47" borderId="29" xfId="94" applyFont="1" applyFill="1" applyBorder="1" applyAlignment="1">
      <alignment horizontal="left" vertical="center" wrapText="1" indent="1"/>
    </xf>
    <xf numFmtId="0" fontId="37" fillId="47" borderId="30" xfId="94" applyFont="1" applyFill="1" applyBorder="1" applyAlignment="1">
      <alignment horizontal="left" vertical="center" wrapText="1" indent="1"/>
    </xf>
    <xf numFmtId="0" fontId="37" fillId="42" borderId="33" xfId="94" applyFont="1" applyFill="1" applyBorder="1" applyAlignment="1">
      <alignment horizontal="left" vertical="center" wrapText="1" indent="1"/>
    </xf>
    <xf numFmtId="0" fontId="0" fillId="33" borderId="0" xfId="94" applyFont="1" applyFill="1" applyAlignment="1">
      <alignment horizontal="left" vertical="top" wrapText="1"/>
    </xf>
    <xf numFmtId="0" fontId="1" fillId="33" borderId="0" xfId="95" applyFill="1" applyAlignment="1">
      <alignment horizontal="left" vertical="center" wrapText="1"/>
    </xf>
    <xf numFmtId="0" fontId="0" fillId="33" borderId="0" xfId="95" applyFont="1" applyFill="1" applyAlignment="1">
      <alignment horizontal="left" vertical="center" wrapText="1"/>
    </xf>
    <xf numFmtId="0" fontId="28" fillId="43" borderId="29" xfId="0" applyFont="1" applyFill="1" applyBorder="1" applyAlignment="1">
      <alignment horizontal="center" vertical="center" wrapText="1"/>
    </xf>
    <xf numFmtId="0" fontId="28" fillId="43" borderId="30" xfId="0" applyFont="1" applyFill="1" applyBorder="1" applyAlignment="1">
      <alignment horizontal="center" vertical="center" wrapText="1"/>
    </xf>
    <xf numFmtId="0" fontId="37" fillId="44" borderId="21" xfId="0" applyFont="1" applyFill="1" applyBorder="1" applyAlignment="1" applyProtection="1">
      <alignment horizontal="left" vertical="top" wrapText="1" indent="1"/>
      <protection locked="0"/>
    </xf>
    <xf numFmtId="0" fontId="37" fillId="44" borderId="22" xfId="0" applyFont="1" applyFill="1" applyBorder="1" applyAlignment="1" applyProtection="1">
      <alignment horizontal="left" vertical="top" wrapText="1" indent="1"/>
      <protection locked="0"/>
    </xf>
    <xf numFmtId="0" fontId="37" fillId="44" borderId="23" xfId="0" applyFont="1" applyFill="1" applyBorder="1" applyAlignment="1" applyProtection="1">
      <alignment horizontal="left" vertical="top" wrapText="1" indent="1"/>
      <protection locked="0"/>
    </xf>
    <xf numFmtId="0" fontId="37" fillId="44" borderId="24" xfId="0" applyFont="1" applyFill="1" applyBorder="1" applyAlignment="1" applyProtection="1">
      <alignment horizontal="left" vertical="top" wrapText="1" indent="1"/>
      <protection locked="0"/>
    </xf>
    <xf numFmtId="0" fontId="37" fillId="44" borderId="0" xfId="0" applyFont="1" applyFill="1" applyAlignment="1" applyProtection="1">
      <alignment horizontal="left" vertical="top" wrapText="1" indent="1"/>
      <protection locked="0"/>
    </xf>
    <xf numFmtId="0" fontId="37" fillId="44" borderId="18" xfId="0" applyFont="1" applyFill="1" applyBorder="1" applyAlignment="1" applyProtection="1">
      <alignment horizontal="left" vertical="top" wrapText="1" indent="1"/>
      <protection locked="0"/>
    </xf>
    <xf numFmtId="0" fontId="37" fillId="44" borderId="25" xfId="0" applyFont="1" applyFill="1" applyBorder="1" applyAlignment="1" applyProtection="1">
      <alignment horizontal="left" vertical="top" wrapText="1" indent="1"/>
      <protection locked="0"/>
    </xf>
    <xf numFmtId="0" fontId="37" fillId="44" borderId="34" xfId="0" applyFont="1" applyFill="1" applyBorder="1" applyAlignment="1" applyProtection="1">
      <alignment horizontal="left" vertical="top" wrapText="1" indent="1"/>
      <protection locked="0"/>
    </xf>
    <xf numFmtId="0" fontId="37" fillId="44" borderId="26" xfId="0" applyFont="1" applyFill="1" applyBorder="1" applyAlignment="1" applyProtection="1">
      <alignment horizontal="left" vertical="top" wrapText="1" indent="1"/>
      <protection locked="0"/>
    </xf>
    <xf numFmtId="0" fontId="37" fillId="33" borderId="33" xfId="94" applyFont="1" applyFill="1" applyBorder="1" applyAlignment="1">
      <alignment horizontal="left" vertical="center" wrapText="1" indent="1"/>
    </xf>
    <xf numFmtId="0" fontId="76" fillId="33" borderId="0" xfId="95" applyFont="1" applyFill="1" applyAlignment="1">
      <alignment horizontal="left" vertical="center"/>
    </xf>
    <xf numFmtId="0" fontId="63" fillId="43" borderId="33" xfId="95" applyFont="1" applyFill="1" applyBorder="1" applyAlignment="1">
      <alignment horizontal="center" vertical="center"/>
    </xf>
    <xf numFmtId="0" fontId="2" fillId="33" borderId="7" xfId="0" applyFont="1" applyFill="1" applyBorder="1" applyProtection="1"/>
    <xf numFmtId="0" fontId="2" fillId="33" borderId="8" xfId="0" applyFont="1" applyFill="1" applyBorder="1" applyProtection="1"/>
  </cellXfs>
  <cellStyles count="97">
    <cellStyle name="20% - Accent1" xfId="29" builtinId="30" customBuiltin="1"/>
    <cellStyle name="20% - Accent2" xfId="33" builtinId="34" customBuiltin="1"/>
    <cellStyle name="20% - Accent3" xfId="37" builtinId="38" customBuiltin="1"/>
    <cellStyle name="20% - Accent4" xfId="41" builtinId="42" customBuiltin="1"/>
    <cellStyle name="20% - Accent5" xfId="45" builtinId="46" customBuiltin="1"/>
    <cellStyle name="20% - Accent6" xfId="49" builtinId="50" customBuiltin="1"/>
    <cellStyle name="40% - Accent1" xfId="30" builtinId="31" customBuiltin="1"/>
    <cellStyle name="40% - Accent2" xfId="34" builtinId="35" customBuiltin="1"/>
    <cellStyle name="40% - Accent3" xfId="38" builtinId="39" customBuiltin="1"/>
    <cellStyle name="40% - Accent4" xfId="42" builtinId="43" customBuiltin="1"/>
    <cellStyle name="40% - Accent5" xfId="46" builtinId="47" customBuiltin="1"/>
    <cellStyle name="40% - Accent6" xfId="50" builtinId="51" customBuiltin="1"/>
    <cellStyle name="60% - Accent1" xfId="31" builtinId="32" customBuiltin="1"/>
    <cellStyle name="60% - Accent2" xfId="35" builtinId="36" customBuiltin="1"/>
    <cellStyle name="60% - Accent3" xfId="39" builtinId="40" customBuiltin="1"/>
    <cellStyle name="60% - Accent4" xfId="43" builtinId="44" customBuiltin="1"/>
    <cellStyle name="60% - Accent5" xfId="47" builtinId="48" customBuiltin="1"/>
    <cellStyle name="60% - Accent6" xfId="51" builtinId="52" customBuiltin="1"/>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7" builtinId="27" customBuiltin="1"/>
    <cellStyle name="Calculation" xfId="21" builtinId="22" customBuiltin="1"/>
    <cellStyle name="Check Cell" xfId="23" builtinId="23" customBuiltin="1"/>
    <cellStyle name="Comma" xfId="1" builtinId="3"/>
    <cellStyle name="Comma 2" xfId="7" xr:uid="{00000000-0005-0000-0000-00001C000000}"/>
    <cellStyle name="Comma 2 2" xfId="54" xr:uid="{00000000-0005-0000-0000-00001D000000}"/>
    <cellStyle name="Comma 3" xfId="4" xr:uid="{00000000-0005-0000-0000-00001E000000}"/>
    <cellStyle name="Comma 3 2" xfId="53" xr:uid="{00000000-0005-0000-0000-00001F000000}"/>
    <cellStyle name="Comma 3 2 2" xfId="87" xr:uid="{0FC7490B-81F5-4B1A-8BA8-5957D012D4CC}"/>
    <cellStyle name="Comma 3 3" xfId="55" xr:uid="{00000000-0005-0000-0000-000020000000}"/>
    <cellStyle name="Comma0" xfId="56" xr:uid="{00000000-0005-0000-0000-000021000000}"/>
    <cellStyle name="Comma0 2" xfId="57" xr:uid="{00000000-0005-0000-0000-000022000000}"/>
    <cellStyle name="Currency" xfId="2" builtinId="4"/>
    <cellStyle name="Currency 10" xfId="86" xr:uid="{D9C1F989-FB90-4182-AF7D-A45C3451B3F0}"/>
    <cellStyle name="Currency 2" xfId="8" xr:uid="{00000000-0005-0000-0000-000024000000}"/>
    <cellStyle name="Currency 2 2" xfId="58" xr:uid="{00000000-0005-0000-0000-000025000000}"/>
    <cellStyle name="Currency 3" xfId="6" xr:uid="{00000000-0005-0000-0000-000026000000}"/>
    <cellStyle name="Currency 3 2" xfId="59" xr:uid="{00000000-0005-0000-0000-000027000000}"/>
    <cellStyle name="Currency 3 2 2" xfId="91" xr:uid="{94ACF6DA-ECEB-4D4E-AE39-4A538BE89944}"/>
    <cellStyle name="Currency0" xfId="60" xr:uid="{00000000-0005-0000-0000-000028000000}"/>
    <cellStyle name="Currency0 2" xfId="61" xr:uid="{00000000-0005-0000-0000-000029000000}"/>
    <cellStyle name="Date" xfId="62" xr:uid="{00000000-0005-0000-0000-00002A000000}"/>
    <cellStyle name="Date 2" xfId="63" xr:uid="{00000000-0005-0000-0000-00002B000000}"/>
    <cellStyle name="Explanatory Text" xfId="26" builtinId="53" customBuiltin="1"/>
    <cellStyle name="Fixed" xfId="64" xr:uid="{00000000-0005-0000-0000-00002D000000}"/>
    <cellStyle name="Fixed 2" xfId="65" xr:uid="{00000000-0005-0000-0000-00002E000000}"/>
    <cellStyle name="Good" xfId="16" builtinId="26" customBuiltin="1"/>
    <cellStyle name="Heading 1" xfId="12" builtinId="16" customBuiltin="1"/>
    <cellStyle name="Heading 1 2" xfId="66" xr:uid="{00000000-0005-0000-0000-000031000000}"/>
    <cellStyle name="Heading 2" xfId="13" builtinId="17" customBuiltin="1"/>
    <cellStyle name="Heading 2 2" xfId="67" xr:uid="{00000000-0005-0000-0000-000033000000}"/>
    <cellStyle name="Heading 3" xfId="14" builtinId="18" customBuiltin="1"/>
    <cellStyle name="Heading 4" xfId="15" builtinId="19" customBuiltin="1"/>
    <cellStyle name="Hyperlink" xfId="96" builtinId="8"/>
    <cellStyle name="Input" xfId="19" builtinId="20" customBuiltin="1"/>
    <cellStyle name="Linked Cell" xfId="22" builtinId="24" customBuiltin="1"/>
    <cellStyle name="Neutral" xfId="18" builtinId="28" customBuiltin="1"/>
    <cellStyle name="Normal" xfId="0" builtinId="0"/>
    <cellStyle name="Normal 100_Report 3" xfId="90" xr:uid="{4AAE018B-ECF0-40E8-8CBD-D479AEE6E0E5}"/>
    <cellStyle name="Normal 11" xfId="92" xr:uid="{D25EA457-999F-4C28-A72C-472B7F524CED}"/>
    <cellStyle name="Normal 112" xfId="89" xr:uid="{6DF91BBE-E54D-410A-9FE7-427E22314AE4}"/>
    <cellStyle name="Normal 117" xfId="84" xr:uid="{B0168109-B06F-4FBF-8BAC-3D4CF38E506B}"/>
    <cellStyle name="Normal 2" xfId="3" xr:uid="{00000000-0005-0000-0000-00003A000000}"/>
    <cellStyle name="Normal 2 2" xfId="5" xr:uid="{00000000-0005-0000-0000-00003B000000}"/>
    <cellStyle name="Normal 2 2 2" xfId="69" xr:uid="{00000000-0005-0000-0000-00003C000000}"/>
    <cellStyle name="Normal 2 2 2 2" xfId="88" xr:uid="{EDAFFB71-4DFC-4C89-9FDE-38DE6E6EC964}"/>
    <cellStyle name="Normal 2 2_Report 3" xfId="85" xr:uid="{7C6A9F13-C9E3-4C90-A1D5-04AC957D3A45}"/>
    <cellStyle name="Normal 2 3" xfId="52" xr:uid="{00000000-0005-0000-0000-00003D000000}"/>
    <cellStyle name="Normal 2 4" xfId="68" xr:uid="{00000000-0005-0000-0000-00003E000000}"/>
    <cellStyle name="Normal 3" xfId="70" xr:uid="{00000000-0005-0000-0000-00003F000000}"/>
    <cellStyle name="Normal 3 2" xfId="71" xr:uid="{00000000-0005-0000-0000-000040000000}"/>
    <cellStyle name="Normal 4" xfId="72" xr:uid="{00000000-0005-0000-0000-000041000000}"/>
    <cellStyle name="Normal 5" xfId="81" xr:uid="{5FE8CAE4-1B83-4E0A-A63F-EA42058E8F1E}"/>
    <cellStyle name="Normal 53" xfId="79" xr:uid="{9EB3C750-538C-46EF-8AC5-7A61FDA8BBDF}"/>
    <cellStyle name="Normal 54" xfId="80" xr:uid="{79DCC4A6-1F96-4045-BA94-B41B8B33BCB9}"/>
    <cellStyle name="Normal 6" xfId="93" xr:uid="{E50F9BBC-0E02-4B44-871E-7E1CDE25C1FC}"/>
    <cellStyle name="Normal 72" xfId="9" xr:uid="{00000000-0005-0000-0000-000042000000}"/>
    <cellStyle name="Normal 73" xfId="10" xr:uid="{00000000-0005-0000-0000-000043000000}"/>
    <cellStyle name="Normal 8" xfId="94" xr:uid="{060F33A5-A924-418E-AFB6-5B1856688087}"/>
    <cellStyle name="Normal 9" xfId="95" xr:uid="{B6414AD0-A2CE-4E1E-B14A-2DA8DF6420BD}"/>
    <cellStyle name="Note" xfId="25" builtinId="10" customBuiltin="1"/>
    <cellStyle name="Output" xfId="20" builtinId="21" customBuiltin="1"/>
    <cellStyle name="Percent" xfId="83" builtinId="5"/>
    <cellStyle name="Percent 2" xfId="73" xr:uid="{00000000-0005-0000-0000-000046000000}"/>
    <cellStyle name="Percent 2 2" xfId="74" xr:uid="{00000000-0005-0000-0000-000047000000}"/>
    <cellStyle name="Percent 3" xfId="75" xr:uid="{00000000-0005-0000-0000-000048000000}"/>
    <cellStyle name="Percent 49" xfId="82" xr:uid="{B6724413-9194-4642-819A-3C9ADEAD089C}"/>
    <cellStyle name="Title" xfId="11" builtinId="15" customBuiltin="1"/>
    <cellStyle name="Total" xfId="27" builtinId="25" customBuiltin="1"/>
    <cellStyle name="Total 2" xfId="76" xr:uid="{00000000-0005-0000-0000-00004B000000}"/>
    <cellStyle name="Total 2 2" xfId="77" xr:uid="{00000000-0005-0000-0000-00004C000000}"/>
    <cellStyle name="Total 3" xfId="78" xr:uid="{00000000-0005-0000-0000-00004D000000}"/>
    <cellStyle name="Warning Text" xfId="24" builtinId="11" customBuiltin="1"/>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TableStyleMedium2" defaultPivotStyle="PivotStyleLight16">
    <tableStyle name="Invisible" pivot="0" table="0" count="0" xr9:uid="{E885D8DB-D34B-49D8-96B0-525287E1CB9C}"/>
  </tableStyles>
  <colors>
    <mruColors>
      <color rgb="FFFFF2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469433</xdr:colOff>
      <xdr:row>2</xdr:row>
      <xdr:rowOff>482133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BED1BBD5-CDCE-4503-954B-43DD1C0159C4}"/>
            </a:ext>
          </a:extLst>
        </xdr:cNvPr>
        <xdr:cNvPicPr>
          <a:picLocks noChangeAspect="1"/>
        </xdr:cNvPicPr>
      </xdr:nvPicPr>
      <xdr:blipFill>
        <a:blip xmlns:r="http://schemas.openxmlformats.org/officeDocument/2006/relationships" r:embed="rId2"/>
        <a:stretch>
          <a:fillRect/>
        </a:stretch>
      </xdr:blipFill>
      <xdr:spPr>
        <a:xfrm>
          <a:off x="0" y="523875"/>
          <a:ext cx="469433" cy="4821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584638</xdr:colOff>
      <xdr:row>12</xdr:row>
      <xdr:rowOff>0</xdr:rowOff>
    </xdr:from>
    <xdr:to>
      <xdr:col>7</xdr:col>
      <xdr:colOff>0</xdr:colOff>
      <xdr:row>22</xdr:row>
      <xdr:rowOff>0</xdr:rowOff>
    </xdr:to>
    <xdr:sp macro="" textlink="">
      <xdr:nvSpPr>
        <xdr:cNvPr id="2" name="TextBox 1">
          <a:extLst>
            <a:ext uri="{FF2B5EF4-FFF2-40B4-BE49-F238E27FC236}">
              <a16:creationId xmlns:a16="http://schemas.microsoft.com/office/drawing/2014/main" id="{073C5B6A-2493-CE61-8BAA-2303C0DD6061}"/>
            </a:ext>
          </a:extLst>
        </xdr:cNvPr>
        <xdr:cNvSpPr txBox="1"/>
      </xdr:nvSpPr>
      <xdr:spPr>
        <a:xfrm>
          <a:off x="584638" y="1905000"/>
          <a:ext cx="6785741" cy="1905000"/>
        </a:xfrm>
        <a:prstGeom prst="rect">
          <a:avLst/>
        </a:prstGeom>
        <a:solidFill>
          <a:srgbClr val="FFF2CC"/>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editAs="oneCell">
    <xdr:from>
      <xdr:col>1</xdr:col>
      <xdr:colOff>0</xdr:colOff>
      <xdr:row>1</xdr:row>
      <xdr:rowOff>0</xdr:rowOff>
    </xdr:from>
    <xdr:to>
      <xdr:col>1</xdr:col>
      <xdr:colOff>469433</xdr:colOff>
      <xdr:row>3</xdr:row>
      <xdr:rowOff>101133</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8B3149F2-390E-45BE-ACFE-FC3BF1086ED9}"/>
            </a:ext>
          </a:extLst>
        </xdr:cNvPr>
        <xdr:cNvPicPr>
          <a:picLocks noChangeAspect="1"/>
        </xdr:cNvPicPr>
      </xdr:nvPicPr>
      <xdr:blipFill>
        <a:blip xmlns:r="http://schemas.openxmlformats.org/officeDocument/2006/relationships" r:embed="rId2"/>
        <a:stretch>
          <a:fillRect/>
        </a:stretch>
      </xdr:blipFill>
      <xdr:spPr>
        <a:xfrm>
          <a:off x="590550" y="190500"/>
          <a:ext cx="469433" cy="4821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31</xdr:row>
      <xdr:rowOff>0</xdr:rowOff>
    </xdr:from>
    <xdr:to>
      <xdr:col>8</xdr:col>
      <xdr:colOff>0</xdr:colOff>
      <xdr:row>40</xdr:row>
      <xdr:rowOff>0</xdr:rowOff>
    </xdr:to>
    <xdr:sp macro="" textlink="">
      <xdr:nvSpPr>
        <xdr:cNvPr id="2" name="TextBox 1">
          <a:extLst>
            <a:ext uri="{FF2B5EF4-FFF2-40B4-BE49-F238E27FC236}">
              <a16:creationId xmlns:a16="http://schemas.microsoft.com/office/drawing/2014/main" id="{CB6EAE7F-0DBC-484A-AD88-139DB193FE4E}"/>
            </a:ext>
          </a:extLst>
        </xdr:cNvPr>
        <xdr:cNvSpPr txBox="1"/>
      </xdr:nvSpPr>
      <xdr:spPr>
        <a:xfrm>
          <a:off x="5524500" y="6305550"/>
          <a:ext cx="6667500" cy="17145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1</xdr:col>
      <xdr:colOff>0</xdr:colOff>
      <xdr:row>1</xdr:row>
      <xdr:rowOff>0</xdr:rowOff>
    </xdr:from>
    <xdr:to>
      <xdr:col>1</xdr:col>
      <xdr:colOff>469433</xdr:colOff>
      <xdr:row>3</xdr:row>
      <xdr:rowOff>101133</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0F31BBC7-DC87-40D6-892F-C5278DB2632E}"/>
            </a:ext>
          </a:extLst>
        </xdr:cNvPr>
        <xdr:cNvPicPr>
          <a:picLocks noChangeAspect="1"/>
        </xdr:cNvPicPr>
      </xdr:nvPicPr>
      <xdr:blipFill>
        <a:blip xmlns:r="http://schemas.openxmlformats.org/officeDocument/2006/relationships" r:embed="rId2"/>
        <a:stretch>
          <a:fillRect/>
        </a:stretch>
      </xdr:blipFill>
      <xdr:spPr>
        <a:xfrm>
          <a:off x="590550" y="190500"/>
          <a:ext cx="469433" cy="4821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469433</xdr:colOff>
      <xdr:row>3</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B9BF1628-6AF6-49E9-8844-C4676476307A}"/>
            </a:ext>
          </a:extLst>
        </xdr:cNvPr>
        <xdr:cNvPicPr>
          <a:picLocks noChangeAspect="1"/>
        </xdr:cNvPicPr>
      </xdr:nvPicPr>
      <xdr:blipFill>
        <a:blip xmlns:r="http://schemas.openxmlformats.org/officeDocument/2006/relationships" r:embed="rId2"/>
        <a:stretch>
          <a:fillRect/>
        </a:stretch>
      </xdr:blipFill>
      <xdr:spPr>
        <a:xfrm>
          <a:off x="609600" y="190500"/>
          <a:ext cx="469433" cy="4821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140167</xdr:colOff>
      <xdr:row>1</xdr:row>
      <xdr:rowOff>0</xdr:rowOff>
    </xdr:from>
    <xdr:to>
      <xdr:col>1</xdr:col>
      <xdr:colOff>0</xdr:colOff>
      <xdr:row>3</xdr:row>
      <xdr:rowOff>158283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0407CD26-ED35-4493-89F8-CF3F208825BD}"/>
            </a:ext>
          </a:extLst>
        </xdr:cNvPr>
        <xdr:cNvPicPr>
          <a:picLocks noChangeAspect="1"/>
        </xdr:cNvPicPr>
      </xdr:nvPicPr>
      <xdr:blipFill>
        <a:blip xmlns:r="http://schemas.openxmlformats.org/officeDocument/2006/relationships" r:embed="rId2"/>
        <a:stretch>
          <a:fillRect/>
        </a:stretch>
      </xdr:blipFill>
      <xdr:spPr>
        <a:xfrm>
          <a:off x="140167" y="161925"/>
          <a:ext cx="469433" cy="4821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135685</xdr:colOff>
      <xdr:row>1</xdr:row>
      <xdr:rowOff>0</xdr:rowOff>
    </xdr:from>
    <xdr:to>
      <xdr:col>1</xdr:col>
      <xdr:colOff>0</xdr:colOff>
      <xdr:row>3</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A4F4EF84-B5EF-4C29-8FFF-B49F5C60F230}"/>
            </a:ext>
          </a:extLst>
        </xdr:cNvPr>
        <xdr:cNvPicPr>
          <a:picLocks noChangeAspect="1"/>
        </xdr:cNvPicPr>
      </xdr:nvPicPr>
      <xdr:blipFill>
        <a:blip xmlns:r="http://schemas.openxmlformats.org/officeDocument/2006/relationships" r:embed="rId2"/>
        <a:stretch>
          <a:fillRect/>
        </a:stretch>
      </xdr:blipFill>
      <xdr:spPr>
        <a:xfrm>
          <a:off x="135685" y="190500"/>
          <a:ext cx="469433" cy="4821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32</xdr:row>
      <xdr:rowOff>0</xdr:rowOff>
    </xdr:from>
    <xdr:to>
      <xdr:col>9</xdr:col>
      <xdr:colOff>0</xdr:colOff>
      <xdr:row>62</xdr:row>
      <xdr:rowOff>0</xdr:rowOff>
    </xdr:to>
    <xdr:sp macro="" textlink="">
      <xdr:nvSpPr>
        <xdr:cNvPr id="2" name="TextBox 1">
          <a:extLst>
            <a:ext uri="{FF2B5EF4-FFF2-40B4-BE49-F238E27FC236}">
              <a16:creationId xmlns:a16="http://schemas.microsoft.com/office/drawing/2014/main" id="{5D76385F-27A7-730F-CB9C-796BA7AB6143}"/>
            </a:ext>
          </a:extLst>
        </xdr:cNvPr>
        <xdr:cNvSpPr txBox="1"/>
      </xdr:nvSpPr>
      <xdr:spPr>
        <a:xfrm>
          <a:off x="5705475" y="6619875"/>
          <a:ext cx="6238875"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1:</a:t>
          </a:r>
        </a:p>
        <a:p>
          <a:endParaRPr lang="en-US" sz="1100" b="0"/>
        </a:p>
      </xdr:txBody>
    </xdr:sp>
    <xdr:clientData/>
  </xdr:twoCellAnchor>
  <xdr:twoCellAnchor>
    <xdr:from>
      <xdr:col>10</xdr:col>
      <xdr:colOff>0</xdr:colOff>
      <xdr:row>32</xdr:row>
      <xdr:rowOff>0</xdr:rowOff>
    </xdr:from>
    <xdr:to>
      <xdr:col>15</xdr:col>
      <xdr:colOff>1</xdr:colOff>
      <xdr:row>62</xdr:row>
      <xdr:rowOff>0</xdr:rowOff>
    </xdr:to>
    <xdr:sp macro="" textlink="">
      <xdr:nvSpPr>
        <xdr:cNvPr id="3" name="TextBox 2">
          <a:extLst>
            <a:ext uri="{FF2B5EF4-FFF2-40B4-BE49-F238E27FC236}">
              <a16:creationId xmlns:a16="http://schemas.microsoft.com/office/drawing/2014/main" id="{2962FC3A-F40D-4875-965B-10576363CA0C}"/>
            </a:ext>
          </a:extLst>
        </xdr:cNvPr>
        <xdr:cNvSpPr txBox="1"/>
      </xdr:nvSpPr>
      <xdr:spPr>
        <a:xfrm>
          <a:off x="13192125" y="6619875"/>
          <a:ext cx="6238876"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2:</a:t>
          </a:r>
        </a:p>
      </xdr:txBody>
    </xdr:sp>
    <xdr:clientData/>
  </xdr:twoCellAnchor>
  <xdr:twoCellAnchor>
    <xdr:from>
      <xdr:col>16</xdr:col>
      <xdr:colOff>1</xdr:colOff>
      <xdr:row>32</xdr:row>
      <xdr:rowOff>0</xdr:rowOff>
    </xdr:from>
    <xdr:to>
      <xdr:col>21</xdr:col>
      <xdr:colOff>1</xdr:colOff>
      <xdr:row>62</xdr:row>
      <xdr:rowOff>0</xdr:rowOff>
    </xdr:to>
    <xdr:sp macro="" textlink="">
      <xdr:nvSpPr>
        <xdr:cNvPr id="4" name="TextBox 3">
          <a:extLst>
            <a:ext uri="{FF2B5EF4-FFF2-40B4-BE49-F238E27FC236}">
              <a16:creationId xmlns:a16="http://schemas.microsoft.com/office/drawing/2014/main" id="{45D3A3BD-0DEC-44CA-84DE-973975DBACCE}"/>
            </a:ext>
          </a:extLst>
        </xdr:cNvPr>
        <xdr:cNvSpPr txBox="1"/>
      </xdr:nvSpPr>
      <xdr:spPr>
        <a:xfrm>
          <a:off x="20678776" y="6619875"/>
          <a:ext cx="6238875"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3:</a:t>
          </a:r>
        </a:p>
        <a:p>
          <a:endParaRPr lang="en-US" sz="1100" b="0"/>
        </a:p>
      </xdr:txBody>
    </xdr:sp>
    <xdr:clientData/>
  </xdr:twoCellAnchor>
  <xdr:twoCellAnchor>
    <xdr:from>
      <xdr:col>22</xdr:col>
      <xdr:colOff>0</xdr:colOff>
      <xdr:row>32</xdr:row>
      <xdr:rowOff>0</xdr:rowOff>
    </xdr:from>
    <xdr:to>
      <xdr:col>27</xdr:col>
      <xdr:colOff>0</xdr:colOff>
      <xdr:row>62</xdr:row>
      <xdr:rowOff>0</xdr:rowOff>
    </xdr:to>
    <xdr:sp macro="" textlink="">
      <xdr:nvSpPr>
        <xdr:cNvPr id="5" name="TextBox 4">
          <a:extLst>
            <a:ext uri="{FF2B5EF4-FFF2-40B4-BE49-F238E27FC236}">
              <a16:creationId xmlns:a16="http://schemas.microsoft.com/office/drawing/2014/main" id="{651206AC-D634-4BF9-B8EC-DAC8676BBF6E}"/>
            </a:ext>
          </a:extLst>
        </xdr:cNvPr>
        <xdr:cNvSpPr txBox="1"/>
      </xdr:nvSpPr>
      <xdr:spPr>
        <a:xfrm>
          <a:off x="28165425" y="6619875"/>
          <a:ext cx="6238875"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4:</a:t>
          </a:r>
        </a:p>
        <a:p>
          <a:endParaRPr lang="en-US" sz="1100" b="0"/>
        </a:p>
      </xdr:txBody>
    </xdr:sp>
    <xdr:clientData/>
  </xdr:twoCellAnchor>
  <xdr:twoCellAnchor editAs="oneCell">
    <xdr:from>
      <xdr:col>2</xdr:col>
      <xdr:colOff>419100</xdr:colOff>
      <xdr:row>1</xdr:row>
      <xdr:rowOff>47625</xdr:rowOff>
    </xdr:from>
    <xdr:to>
      <xdr:col>2</xdr:col>
      <xdr:colOff>888533</xdr:colOff>
      <xdr:row>3</xdr:row>
      <xdr:rowOff>101133</xdr:rowOff>
    </xdr:to>
    <xdr:pic>
      <xdr:nvPicPr>
        <xdr:cNvPr id="6" name="Picture 5">
          <a:hlinkClick xmlns:r="http://schemas.openxmlformats.org/officeDocument/2006/relationships" r:id="rId1" tooltip="Overview Tab"/>
          <a:extLst>
            <a:ext uri="{FF2B5EF4-FFF2-40B4-BE49-F238E27FC236}">
              <a16:creationId xmlns:a16="http://schemas.microsoft.com/office/drawing/2014/main" id="{5F8CD0F2-0E6A-4056-9BFB-281BA4D0C953}"/>
            </a:ext>
          </a:extLst>
        </xdr:cNvPr>
        <xdr:cNvPicPr>
          <a:picLocks noChangeAspect="1"/>
        </xdr:cNvPicPr>
      </xdr:nvPicPr>
      <xdr:blipFill>
        <a:blip xmlns:r="http://schemas.openxmlformats.org/officeDocument/2006/relationships" r:embed="rId2"/>
        <a:stretch>
          <a:fillRect/>
        </a:stretch>
      </xdr:blipFill>
      <xdr:spPr>
        <a:xfrm>
          <a:off x="1638300" y="238125"/>
          <a:ext cx="469433" cy="4821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400049</xdr:colOff>
      <xdr:row>105</xdr:row>
      <xdr:rowOff>0</xdr:rowOff>
    </xdr:from>
    <xdr:to>
      <xdr:col>12</xdr:col>
      <xdr:colOff>923924</xdr:colOff>
      <xdr:row>117</xdr:row>
      <xdr:rowOff>0</xdr:rowOff>
    </xdr:to>
    <xdr:sp macro="" textlink="">
      <xdr:nvSpPr>
        <xdr:cNvPr id="2" name="TextBox 1">
          <a:extLst>
            <a:ext uri="{FF2B5EF4-FFF2-40B4-BE49-F238E27FC236}">
              <a16:creationId xmlns:a16="http://schemas.microsoft.com/office/drawing/2014/main" id="{F8ADCC26-2BB6-B34F-119E-64D3EBFBD2C9}"/>
            </a:ext>
          </a:extLst>
        </xdr:cNvPr>
        <xdr:cNvSpPr txBox="1"/>
      </xdr:nvSpPr>
      <xdr:spPr>
        <a:xfrm>
          <a:off x="3495674" y="16773525"/>
          <a:ext cx="13230225" cy="1952625"/>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2</xdr:col>
      <xdr:colOff>0</xdr:colOff>
      <xdr:row>1</xdr:row>
      <xdr:rowOff>3642</xdr:rowOff>
    </xdr:from>
    <xdr:to>
      <xdr:col>2</xdr:col>
      <xdr:colOff>469433</xdr:colOff>
      <xdr:row>4</xdr:row>
      <xdr:rowOff>0</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674F082D-6118-46F6-A232-7FD0F573125A}"/>
            </a:ext>
          </a:extLst>
        </xdr:cNvPr>
        <xdr:cNvPicPr>
          <a:picLocks noChangeAspect="1"/>
        </xdr:cNvPicPr>
      </xdr:nvPicPr>
      <xdr:blipFill>
        <a:blip xmlns:r="http://schemas.openxmlformats.org/officeDocument/2006/relationships" r:embed="rId2"/>
        <a:stretch>
          <a:fillRect/>
        </a:stretch>
      </xdr:blipFill>
      <xdr:spPr>
        <a:xfrm>
          <a:off x="3495675" y="165567"/>
          <a:ext cx="469433" cy="4821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469433</xdr:colOff>
      <xdr:row>4</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AAA8D3D5-75E3-45A8-9F59-B75646273F8B}"/>
            </a:ext>
          </a:extLst>
        </xdr:cNvPr>
        <xdr:cNvPicPr>
          <a:picLocks noChangeAspect="1"/>
        </xdr:cNvPicPr>
      </xdr:nvPicPr>
      <xdr:blipFill>
        <a:blip xmlns:r="http://schemas.openxmlformats.org/officeDocument/2006/relationships" r:embed="rId2"/>
        <a:stretch>
          <a:fillRect/>
        </a:stretch>
      </xdr:blipFill>
      <xdr:spPr>
        <a:xfrm>
          <a:off x="209550" y="381000"/>
          <a:ext cx="469433" cy="4821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469433</xdr:colOff>
      <xdr:row>3</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D8F4A2C2-DFAE-47E4-A69E-58DABF8DE73B}"/>
            </a:ext>
          </a:extLst>
        </xdr:cNvPr>
        <xdr:cNvPicPr>
          <a:picLocks noChangeAspect="1"/>
        </xdr:cNvPicPr>
      </xdr:nvPicPr>
      <xdr:blipFill>
        <a:blip xmlns:r="http://schemas.openxmlformats.org/officeDocument/2006/relationships" r:embed="rId2"/>
        <a:stretch>
          <a:fillRect/>
        </a:stretch>
      </xdr:blipFill>
      <xdr:spPr>
        <a:xfrm>
          <a:off x="0" y="190500"/>
          <a:ext cx="469433" cy="4821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1190625</xdr:colOff>
      <xdr:row>1</xdr:row>
      <xdr:rowOff>266700</xdr:rowOff>
    </xdr:from>
    <xdr:to>
      <xdr:col>3</xdr:col>
      <xdr:colOff>1654615</xdr:colOff>
      <xdr:row>2</xdr:row>
      <xdr:rowOff>296675</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1161CD32-4448-422B-A4A6-B71532E77256}"/>
            </a:ext>
          </a:extLst>
        </xdr:cNvPr>
        <xdr:cNvPicPr>
          <a:picLocks noChangeAspect="1"/>
        </xdr:cNvPicPr>
      </xdr:nvPicPr>
      <xdr:blipFill>
        <a:blip xmlns:r="http://schemas.openxmlformats.org/officeDocument/2006/relationships" r:embed="rId2"/>
        <a:stretch>
          <a:fillRect/>
        </a:stretch>
      </xdr:blipFill>
      <xdr:spPr>
        <a:xfrm>
          <a:off x="7553325" y="457200"/>
          <a:ext cx="463990" cy="487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1598544</xdr:colOff>
      <xdr:row>1</xdr:row>
      <xdr:rowOff>66261</xdr:rowOff>
    </xdr:from>
    <xdr:to>
      <xdr:col>1</xdr:col>
      <xdr:colOff>2067977</xdr:colOff>
      <xdr:row>3</xdr:row>
      <xdr:rowOff>167394</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7A5D1B3B-823D-4814-AC8D-D79EA6526070}"/>
            </a:ext>
          </a:extLst>
        </xdr:cNvPr>
        <xdr:cNvPicPr>
          <a:picLocks noChangeAspect="1"/>
        </xdr:cNvPicPr>
      </xdr:nvPicPr>
      <xdr:blipFill>
        <a:blip xmlns:r="http://schemas.openxmlformats.org/officeDocument/2006/relationships" r:embed="rId2"/>
        <a:stretch>
          <a:fillRect/>
        </a:stretch>
      </xdr:blipFill>
      <xdr:spPr>
        <a:xfrm>
          <a:off x="2211457" y="256761"/>
          <a:ext cx="469433" cy="4821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1247775</xdr:colOff>
      <xdr:row>1</xdr:row>
      <xdr:rowOff>209550</xdr:rowOff>
    </xdr:from>
    <xdr:to>
      <xdr:col>4</xdr:col>
      <xdr:colOff>1711765</xdr:colOff>
      <xdr:row>2</xdr:row>
      <xdr:rowOff>239525</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496CFA66-C5C7-4485-8F0C-322D877BF63E}"/>
            </a:ext>
          </a:extLst>
        </xdr:cNvPr>
        <xdr:cNvPicPr>
          <a:picLocks noChangeAspect="1"/>
        </xdr:cNvPicPr>
      </xdr:nvPicPr>
      <xdr:blipFill>
        <a:blip xmlns:r="http://schemas.openxmlformats.org/officeDocument/2006/relationships" r:embed="rId2"/>
        <a:stretch>
          <a:fillRect/>
        </a:stretch>
      </xdr:blipFill>
      <xdr:spPr>
        <a:xfrm>
          <a:off x="8305800" y="400050"/>
          <a:ext cx="463990" cy="4871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1253378</xdr:colOff>
      <xdr:row>1</xdr:row>
      <xdr:rowOff>128307</xdr:rowOff>
    </xdr:from>
    <xdr:to>
      <xdr:col>5</xdr:col>
      <xdr:colOff>3829</xdr:colOff>
      <xdr:row>2</xdr:row>
      <xdr:rowOff>150999</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6614EE63-0965-4694-889D-BC20BC8149A2}"/>
            </a:ext>
          </a:extLst>
        </xdr:cNvPr>
        <xdr:cNvPicPr>
          <a:picLocks noChangeAspect="1"/>
        </xdr:cNvPicPr>
      </xdr:nvPicPr>
      <xdr:blipFill>
        <a:blip xmlns:r="http://schemas.openxmlformats.org/officeDocument/2006/relationships" r:embed="rId2"/>
        <a:stretch>
          <a:fillRect/>
        </a:stretch>
      </xdr:blipFill>
      <xdr:spPr>
        <a:xfrm>
          <a:off x="8311403" y="318807"/>
          <a:ext cx="464951" cy="47989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7200900</xdr:colOff>
      <xdr:row>1</xdr:row>
      <xdr:rowOff>104775</xdr:rowOff>
    </xdr:from>
    <xdr:to>
      <xdr:col>5</xdr:col>
      <xdr:colOff>7670333</xdr:colOff>
      <xdr:row>2</xdr:row>
      <xdr:rowOff>129708</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E250EB6C-3E64-4032-A392-2E7C57207968}"/>
            </a:ext>
          </a:extLst>
        </xdr:cNvPr>
        <xdr:cNvPicPr>
          <a:picLocks noChangeAspect="1"/>
        </xdr:cNvPicPr>
      </xdr:nvPicPr>
      <xdr:blipFill>
        <a:blip xmlns:r="http://schemas.openxmlformats.org/officeDocument/2006/relationships" r:embed="rId2"/>
        <a:stretch>
          <a:fillRect/>
        </a:stretch>
      </xdr:blipFill>
      <xdr:spPr>
        <a:xfrm>
          <a:off x="13306425" y="295275"/>
          <a:ext cx="469433" cy="4821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619125</xdr:colOff>
      <xdr:row>1</xdr:row>
      <xdr:rowOff>66675</xdr:rowOff>
    </xdr:from>
    <xdr:to>
      <xdr:col>2</xdr:col>
      <xdr:colOff>1088558</xdr:colOff>
      <xdr:row>3</xdr:row>
      <xdr:rowOff>167808</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C22F9FD2-17B2-4DC8-9170-C85BBD85E22C}"/>
            </a:ext>
          </a:extLst>
        </xdr:cNvPr>
        <xdr:cNvPicPr>
          <a:picLocks noChangeAspect="1"/>
        </xdr:cNvPicPr>
      </xdr:nvPicPr>
      <xdr:blipFill>
        <a:blip xmlns:r="http://schemas.openxmlformats.org/officeDocument/2006/relationships" r:embed="rId2"/>
        <a:stretch>
          <a:fillRect/>
        </a:stretch>
      </xdr:blipFill>
      <xdr:spPr>
        <a:xfrm>
          <a:off x="1838325" y="257175"/>
          <a:ext cx="469433" cy="4821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7</xdr:row>
      <xdr:rowOff>1</xdr:rowOff>
    </xdr:from>
    <xdr:to>
      <xdr:col>37</xdr:col>
      <xdr:colOff>0</xdr:colOff>
      <xdr:row>27</xdr:row>
      <xdr:rowOff>1</xdr:rowOff>
    </xdr:to>
    <xdr:sp macro="" textlink="">
      <xdr:nvSpPr>
        <xdr:cNvPr id="2" name="TextBox 1">
          <a:extLst>
            <a:ext uri="{FF2B5EF4-FFF2-40B4-BE49-F238E27FC236}">
              <a16:creationId xmlns:a16="http://schemas.microsoft.com/office/drawing/2014/main" id="{10488C59-98FF-AACC-C7DD-67DA6005DB9F}"/>
            </a:ext>
          </a:extLst>
        </xdr:cNvPr>
        <xdr:cNvSpPr txBox="1"/>
      </xdr:nvSpPr>
      <xdr:spPr>
        <a:xfrm>
          <a:off x="24484853" y="1905001"/>
          <a:ext cx="9681882" cy="3821206"/>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xdr:from>
      <xdr:col>21</xdr:col>
      <xdr:colOff>0</xdr:colOff>
      <xdr:row>59</xdr:row>
      <xdr:rowOff>0</xdr:rowOff>
    </xdr:from>
    <xdr:to>
      <xdr:col>37</xdr:col>
      <xdr:colOff>0</xdr:colOff>
      <xdr:row>79</xdr:row>
      <xdr:rowOff>0</xdr:rowOff>
    </xdr:to>
    <xdr:sp macro="" textlink="">
      <xdr:nvSpPr>
        <xdr:cNvPr id="3" name="TextBox 2">
          <a:extLst>
            <a:ext uri="{FF2B5EF4-FFF2-40B4-BE49-F238E27FC236}">
              <a16:creationId xmlns:a16="http://schemas.microsoft.com/office/drawing/2014/main" id="{446A59ED-E0AF-4F0A-8418-5E28495CF6ED}"/>
            </a:ext>
          </a:extLst>
        </xdr:cNvPr>
        <xdr:cNvSpPr txBox="1"/>
      </xdr:nvSpPr>
      <xdr:spPr>
        <a:xfrm>
          <a:off x="24484853" y="12561794"/>
          <a:ext cx="9681882" cy="3821206"/>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xdr:from>
      <xdr:col>21</xdr:col>
      <xdr:colOff>0</xdr:colOff>
      <xdr:row>111</xdr:row>
      <xdr:rowOff>0</xdr:rowOff>
    </xdr:from>
    <xdr:to>
      <xdr:col>37</xdr:col>
      <xdr:colOff>0</xdr:colOff>
      <xdr:row>131</xdr:row>
      <xdr:rowOff>0</xdr:rowOff>
    </xdr:to>
    <xdr:sp macro="" textlink="">
      <xdr:nvSpPr>
        <xdr:cNvPr id="4" name="TextBox 3">
          <a:extLst>
            <a:ext uri="{FF2B5EF4-FFF2-40B4-BE49-F238E27FC236}">
              <a16:creationId xmlns:a16="http://schemas.microsoft.com/office/drawing/2014/main" id="{930FF690-0A61-4819-8E5E-3E1F3E6B3861}"/>
            </a:ext>
          </a:extLst>
        </xdr:cNvPr>
        <xdr:cNvSpPr txBox="1"/>
      </xdr:nvSpPr>
      <xdr:spPr>
        <a:xfrm>
          <a:off x="24484853" y="23218588"/>
          <a:ext cx="9681882" cy="3821206"/>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xdr:from>
      <xdr:col>21</xdr:col>
      <xdr:colOff>0</xdr:colOff>
      <xdr:row>163</xdr:row>
      <xdr:rowOff>0</xdr:rowOff>
    </xdr:from>
    <xdr:to>
      <xdr:col>37</xdr:col>
      <xdr:colOff>0</xdr:colOff>
      <xdr:row>183</xdr:row>
      <xdr:rowOff>0</xdr:rowOff>
    </xdr:to>
    <xdr:sp macro="" textlink="">
      <xdr:nvSpPr>
        <xdr:cNvPr id="5" name="TextBox 4">
          <a:extLst>
            <a:ext uri="{FF2B5EF4-FFF2-40B4-BE49-F238E27FC236}">
              <a16:creationId xmlns:a16="http://schemas.microsoft.com/office/drawing/2014/main" id="{4E748153-C26A-4A46-812F-9B9D867278E7}"/>
            </a:ext>
          </a:extLst>
        </xdr:cNvPr>
        <xdr:cNvSpPr txBox="1"/>
      </xdr:nvSpPr>
      <xdr:spPr>
        <a:xfrm>
          <a:off x="24484853" y="33875382"/>
          <a:ext cx="9681882" cy="3821206"/>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editAs="oneCell">
    <xdr:from>
      <xdr:col>1</xdr:col>
      <xdr:colOff>142889</xdr:colOff>
      <xdr:row>1</xdr:row>
      <xdr:rowOff>0</xdr:rowOff>
    </xdr:from>
    <xdr:to>
      <xdr:col>2</xdr:col>
      <xdr:colOff>0</xdr:colOff>
      <xdr:row>3</xdr:row>
      <xdr:rowOff>101133</xdr:rowOff>
    </xdr:to>
    <xdr:pic>
      <xdr:nvPicPr>
        <xdr:cNvPr id="6" name="Picture 5">
          <a:hlinkClick xmlns:r="http://schemas.openxmlformats.org/officeDocument/2006/relationships" r:id="rId1" tooltip="Overview Tab"/>
          <a:extLst>
            <a:ext uri="{FF2B5EF4-FFF2-40B4-BE49-F238E27FC236}">
              <a16:creationId xmlns:a16="http://schemas.microsoft.com/office/drawing/2014/main" id="{88635B69-AA23-41EC-A7FA-910C5107B114}"/>
            </a:ext>
          </a:extLst>
        </xdr:cNvPr>
        <xdr:cNvPicPr>
          <a:picLocks noChangeAspect="1"/>
        </xdr:cNvPicPr>
      </xdr:nvPicPr>
      <xdr:blipFill>
        <a:blip xmlns:r="http://schemas.openxmlformats.org/officeDocument/2006/relationships" r:embed="rId2"/>
        <a:stretch>
          <a:fillRect/>
        </a:stretch>
      </xdr:blipFill>
      <xdr:spPr>
        <a:xfrm>
          <a:off x="755210" y="190500"/>
          <a:ext cx="469433" cy="4821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469433</xdr:colOff>
      <xdr:row>3</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27CA08AC-9C5D-4EF2-A867-E74BAAE17F69}"/>
            </a:ext>
          </a:extLst>
        </xdr:cNvPr>
        <xdr:cNvPicPr>
          <a:picLocks noChangeAspect="1"/>
        </xdr:cNvPicPr>
      </xdr:nvPicPr>
      <xdr:blipFill>
        <a:blip xmlns:r="http://schemas.openxmlformats.org/officeDocument/2006/relationships" r:embed="rId2"/>
        <a:stretch>
          <a:fillRect/>
        </a:stretch>
      </xdr:blipFill>
      <xdr:spPr>
        <a:xfrm>
          <a:off x="609600" y="190500"/>
          <a:ext cx="469433" cy="4821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469433</xdr:colOff>
      <xdr:row>4</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FCD563BA-D442-450E-B4D8-DA1A0C1C1A34}"/>
            </a:ext>
          </a:extLst>
        </xdr:cNvPr>
        <xdr:cNvPicPr>
          <a:picLocks noChangeAspect="1"/>
        </xdr:cNvPicPr>
      </xdr:nvPicPr>
      <xdr:blipFill>
        <a:blip xmlns:r="http://schemas.openxmlformats.org/officeDocument/2006/relationships" r:embed="rId2"/>
        <a:stretch>
          <a:fillRect/>
        </a:stretch>
      </xdr:blipFill>
      <xdr:spPr>
        <a:xfrm>
          <a:off x="590550" y="190500"/>
          <a:ext cx="469433" cy="4821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469433</xdr:colOff>
      <xdr:row>3</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15C28168-CFCB-4B1E-B194-CE96B5CB01F6}"/>
            </a:ext>
          </a:extLst>
        </xdr:cNvPr>
        <xdr:cNvPicPr>
          <a:picLocks noChangeAspect="1"/>
        </xdr:cNvPicPr>
      </xdr:nvPicPr>
      <xdr:blipFill>
        <a:blip xmlns:r="http://schemas.openxmlformats.org/officeDocument/2006/relationships" r:embed="rId2"/>
        <a:stretch>
          <a:fillRect/>
        </a:stretch>
      </xdr:blipFill>
      <xdr:spPr>
        <a:xfrm>
          <a:off x="609600" y="190500"/>
          <a:ext cx="469433" cy="4821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657225</xdr:colOff>
      <xdr:row>1</xdr:row>
      <xdr:rowOff>57150</xdr:rowOff>
    </xdr:from>
    <xdr:to>
      <xdr:col>1</xdr:col>
      <xdr:colOff>1126658</xdr:colOff>
      <xdr:row>3</xdr:row>
      <xdr:rowOff>158283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4A03C810-543D-4D5D-84D6-DCFB7CE389F7}"/>
            </a:ext>
          </a:extLst>
        </xdr:cNvPr>
        <xdr:cNvPicPr>
          <a:picLocks noChangeAspect="1"/>
        </xdr:cNvPicPr>
      </xdr:nvPicPr>
      <xdr:blipFill>
        <a:blip xmlns:r="http://schemas.openxmlformats.org/officeDocument/2006/relationships" r:embed="rId2"/>
        <a:stretch>
          <a:fillRect/>
        </a:stretch>
      </xdr:blipFill>
      <xdr:spPr>
        <a:xfrm>
          <a:off x="1247775" y="247650"/>
          <a:ext cx="469433" cy="4821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9524</xdr:colOff>
      <xdr:row>42</xdr:row>
      <xdr:rowOff>0</xdr:rowOff>
    </xdr:from>
    <xdr:to>
      <xdr:col>11</xdr:col>
      <xdr:colOff>1243851</xdr:colOff>
      <xdr:row>52</xdr:row>
      <xdr:rowOff>104775</xdr:rowOff>
    </xdr:to>
    <xdr:sp macro="" textlink="">
      <xdr:nvSpPr>
        <xdr:cNvPr id="2" name="TextBox 1">
          <a:extLst>
            <a:ext uri="{FF2B5EF4-FFF2-40B4-BE49-F238E27FC236}">
              <a16:creationId xmlns:a16="http://schemas.microsoft.com/office/drawing/2014/main" id="{A23172B2-D953-DA9D-E6E4-55DFFFDAFB2A}"/>
            </a:ext>
          </a:extLst>
        </xdr:cNvPr>
        <xdr:cNvSpPr txBox="1"/>
      </xdr:nvSpPr>
      <xdr:spPr>
        <a:xfrm>
          <a:off x="1197348" y="7451912"/>
          <a:ext cx="13616827" cy="2009775"/>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xdr:col>
      <xdr:colOff>0</xdr:colOff>
      <xdr:row>29</xdr:row>
      <xdr:rowOff>0</xdr:rowOff>
    </xdr:from>
    <xdr:to>
      <xdr:col>12</xdr:col>
      <xdr:colOff>0</xdr:colOff>
      <xdr:row>39</xdr:row>
      <xdr:rowOff>104775</xdr:rowOff>
    </xdr:to>
    <xdr:sp macro="" textlink="">
      <xdr:nvSpPr>
        <xdr:cNvPr id="3" name="TextBox 2">
          <a:extLst>
            <a:ext uri="{FF2B5EF4-FFF2-40B4-BE49-F238E27FC236}">
              <a16:creationId xmlns:a16="http://schemas.microsoft.com/office/drawing/2014/main" id="{7BD16203-35D5-4452-AAA5-1992D0E2B8F4}"/>
            </a:ext>
          </a:extLst>
        </xdr:cNvPr>
        <xdr:cNvSpPr txBox="1"/>
      </xdr:nvSpPr>
      <xdr:spPr>
        <a:xfrm>
          <a:off x="1187824" y="4975412"/>
          <a:ext cx="13626352" cy="2009775"/>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2</xdr:col>
      <xdr:colOff>114300</xdr:colOff>
      <xdr:row>1</xdr:row>
      <xdr:rowOff>76200</xdr:rowOff>
    </xdr:from>
    <xdr:to>
      <xdr:col>2</xdr:col>
      <xdr:colOff>583733</xdr:colOff>
      <xdr:row>3</xdr:row>
      <xdr:rowOff>177333</xdr:rowOff>
    </xdr:to>
    <xdr:pic>
      <xdr:nvPicPr>
        <xdr:cNvPr id="4" name="Picture 3">
          <a:hlinkClick xmlns:r="http://schemas.openxmlformats.org/officeDocument/2006/relationships" r:id="rId1" tooltip="Overview Tab"/>
          <a:extLst>
            <a:ext uri="{FF2B5EF4-FFF2-40B4-BE49-F238E27FC236}">
              <a16:creationId xmlns:a16="http://schemas.microsoft.com/office/drawing/2014/main" id="{6205D416-B783-46A1-B4BA-70E736D7CF67}"/>
            </a:ext>
          </a:extLst>
        </xdr:cNvPr>
        <xdr:cNvPicPr>
          <a:picLocks noChangeAspect="1"/>
        </xdr:cNvPicPr>
      </xdr:nvPicPr>
      <xdr:blipFill>
        <a:blip xmlns:r="http://schemas.openxmlformats.org/officeDocument/2006/relationships" r:embed="rId2"/>
        <a:stretch>
          <a:fillRect/>
        </a:stretch>
      </xdr:blipFill>
      <xdr:spPr>
        <a:xfrm>
          <a:off x="1295400" y="266700"/>
          <a:ext cx="469433" cy="4821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mullinix/Desktop/IA%20MCO%20Reporting%20Templates%20-%20Section%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me\IMEUNIVERSAL\Managed%20Care%20Bureau.V2\Reports\Reporting%20Manual\Reporting%20Manual%20Templates%20-%20Excel\SFY21%20-%20Quarterly%20Templates\FINAL%20(MCO)%20AccQual%20E8%20LTSS%20V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owa/2.%20Health%20Link/10.%20MRT%20Report%20Templates/1.%20Template%20Updates%20(Fall%202022)/FINAL%20(MCO)%20AccQual%20A8%20B6%20Helplines%20V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IntraDiv_Shares\Mdsdata\Bureau%20of%20TennCare%20Audits\Government%20Reports\BlueCare_TennCare_Reports\List%20of%20Involuntary%20Terms\2012_Reports\2012_04\Full%20File\MCE%20Reporting%20Involuntary%20Terminations%20April%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ember Support and Satisfaction"/>
      <sheetName val="Provider Network"/>
      <sheetName val="Health Outcomes"/>
      <sheetName val="LTCSS"/>
      <sheetName val="Prior Authorizations"/>
      <sheetName val="DO NOT EDIT - Drop Down Lists"/>
      <sheetName val="Shee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Definitions"/>
      <sheetName val="LTSS Data"/>
      <sheetName val="LTSS Exceptions"/>
      <sheetName val="Template Change Log"/>
    </sheetNames>
    <sheetDataSet>
      <sheetData sheetId="0"/>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Definitions"/>
      <sheetName val="Call Center Data"/>
      <sheetName val="Template Change Log"/>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template"/>
      <sheetName val="Type-Codes and hierarchy"/>
      <sheetName val="Variables"/>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comments" Target="../comments4.xml"/><Relationship Id="rId4" Type="http://schemas.openxmlformats.org/officeDocument/2006/relationships/vmlDrawing" Target="../drawings/vmlDrawing15.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comments" Target="../comments5.xml"/><Relationship Id="rId4" Type="http://schemas.openxmlformats.org/officeDocument/2006/relationships/vmlDrawing" Target="../drawings/vmlDrawing17.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openxmlformats.org/officeDocument/2006/relationships/comments" Target="../comments7.xml"/><Relationship Id="rId4" Type="http://schemas.openxmlformats.org/officeDocument/2006/relationships/vmlDrawing" Target="../drawings/vmlDrawing21.v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omments" Target="../comments3.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17710-6F0B-4586-A769-DBDDBBC9007F}">
  <sheetPr codeName="Sheet1"/>
  <dimension ref="B5:G75"/>
  <sheetViews>
    <sheetView workbookViewId="0">
      <selection activeCell="F24" sqref="F24"/>
    </sheetView>
  </sheetViews>
  <sheetFormatPr defaultRowHeight="15"/>
  <cols>
    <col min="2" max="4" width="16.7109375" style="13" customWidth="1"/>
    <col min="5" max="5" width="5.7109375" style="13" customWidth="1"/>
    <col min="6" max="7" width="16.7109375" style="13" customWidth="1"/>
  </cols>
  <sheetData>
    <row r="5" spans="2:7">
      <c r="B5" s="5"/>
      <c r="C5" s="5"/>
      <c r="D5" s="5"/>
      <c r="E5" s="5"/>
      <c r="F5" s="5"/>
      <c r="G5" s="5"/>
    </row>
    <row r="6" spans="2:7">
      <c r="B6" s="117" t="s">
        <v>0</v>
      </c>
      <c r="C6" s="103" t="s">
        <v>1</v>
      </c>
      <c r="D6" s="103" t="s">
        <v>2</v>
      </c>
      <c r="E6" s="5"/>
      <c r="F6" s="117" t="s">
        <v>3</v>
      </c>
      <c r="G6" s="117" t="s">
        <v>0</v>
      </c>
    </row>
    <row r="7" spans="2:7">
      <c r="B7" s="110">
        <v>2022</v>
      </c>
      <c r="C7" s="109">
        <v>44378</v>
      </c>
      <c r="D7" s="109">
        <v>44742</v>
      </c>
      <c r="E7" s="5"/>
      <c r="F7" s="102">
        <v>43739</v>
      </c>
      <c r="G7" s="111" t="s">
        <v>4</v>
      </c>
    </row>
    <row r="8" spans="2:7">
      <c r="B8" s="110">
        <v>2023</v>
      </c>
      <c r="C8" s="109">
        <f>D7+1</f>
        <v>44743</v>
      </c>
      <c r="D8" s="109">
        <v>45107</v>
      </c>
      <c r="E8" s="5"/>
      <c r="F8" s="109">
        <f t="shared" ref="F8:F39" si="0">EOMONTH(F7,0)+1</f>
        <v>43770</v>
      </c>
      <c r="G8" s="110" t="str">
        <f>G7</f>
        <v>SFY20-Q2</v>
      </c>
    </row>
    <row r="9" spans="2:7">
      <c r="B9" s="110">
        <v>2024</v>
      </c>
      <c r="C9" s="109">
        <f>D8+1</f>
        <v>45108</v>
      </c>
      <c r="D9" s="109">
        <v>45473</v>
      </c>
      <c r="E9" s="5"/>
      <c r="F9" s="104">
        <f t="shared" si="0"/>
        <v>43800</v>
      </c>
      <c r="G9" s="107" t="str">
        <f>G8</f>
        <v>SFY20-Q2</v>
      </c>
    </row>
    <row r="10" spans="2:7">
      <c r="B10" s="108">
        <v>2025</v>
      </c>
      <c r="C10" s="104">
        <f>D9+1</f>
        <v>45474</v>
      </c>
      <c r="D10" s="104">
        <v>45838</v>
      </c>
      <c r="E10" s="5"/>
      <c r="F10" s="102">
        <f t="shared" si="0"/>
        <v>43831</v>
      </c>
      <c r="G10" s="106" t="s">
        <v>5</v>
      </c>
    </row>
    <row r="11" spans="2:7">
      <c r="B11" s="5"/>
      <c r="C11" s="5"/>
      <c r="D11" s="5"/>
      <c r="E11" s="5"/>
      <c r="F11" s="109">
        <f t="shared" si="0"/>
        <v>43862</v>
      </c>
      <c r="G11" s="110" t="str">
        <f>G10</f>
        <v>SFY20-Q3</v>
      </c>
    </row>
    <row r="12" spans="2:7">
      <c r="B12" s="5"/>
      <c r="C12" s="5"/>
      <c r="D12" s="5"/>
      <c r="E12" s="5"/>
      <c r="F12" s="104">
        <f t="shared" si="0"/>
        <v>43891</v>
      </c>
      <c r="G12" s="107" t="str">
        <f>G11</f>
        <v>SFY20-Q3</v>
      </c>
    </row>
    <row r="13" spans="2:7">
      <c r="B13" s="5"/>
      <c r="C13" s="5"/>
      <c r="D13" s="5"/>
      <c r="E13" s="5"/>
      <c r="F13" s="102">
        <f t="shared" si="0"/>
        <v>43922</v>
      </c>
      <c r="G13" s="106" t="s">
        <v>6</v>
      </c>
    </row>
    <row r="14" spans="2:7">
      <c r="B14" s="5"/>
      <c r="C14" s="5"/>
      <c r="D14" s="5"/>
      <c r="E14" s="5"/>
      <c r="F14" s="109">
        <f t="shared" si="0"/>
        <v>43952</v>
      </c>
      <c r="G14" s="110" t="str">
        <f>G13</f>
        <v>SFY20-Q4</v>
      </c>
    </row>
    <row r="15" spans="2:7">
      <c r="B15" s="72" t="s">
        <v>7</v>
      </c>
      <c r="C15" s="5"/>
      <c r="D15" s="5"/>
      <c r="E15" s="5"/>
      <c r="F15" s="104">
        <f t="shared" si="0"/>
        <v>43983</v>
      </c>
      <c r="G15" s="108" t="str">
        <f>G14</f>
        <v>SFY20-Q4</v>
      </c>
    </row>
    <row r="16" spans="2:7">
      <c r="B16" s="110" t="s">
        <v>8</v>
      </c>
      <c r="C16" s="5"/>
      <c r="D16" s="5"/>
      <c r="E16" s="5"/>
      <c r="F16" s="102">
        <f t="shared" si="0"/>
        <v>44013</v>
      </c>
      <c r="G16" s="111" t="s">
        <v>9</v>
      </c>
    </row>
    <row r="17" spans="2:7">
      <c r="B17" s="110" t="s">
        <v>10</v>
      </c>
      <c r="C17" s="5"/>
      <c r="D17" s="5"/>
      <c r="E17" s="5"/>
      <c r="F17" s="109">
        <f t="shared" si="0"/>
        <v>44044</v>
      </c>
      <c r="G17" s="110" t="str">
        <f>G16</f>
        <v>SFY21-Q1</v>
      </c>
    </row>
    <row r="18" spans="2:7">
      <c r="B18" s="110" t="s">
        <v>11</v>
      </c>
      <c r="C18" s="5"/>
      <c r="D18" s="5"/>
      <c r="E18" s="5"/>
      <c r="F18" s="104">
        <f t="shared" si="0"/>
        <v>44075</v>
      </c>
      <c r="G18" s="107" t="str">
        <f>G17</f>
        <v>SFY21-Q1</v>
      </c>
    </row>
    <row r="19" spans="2:7">
      <c r="B19" s="108" t="s">
        <v>12</v>
      </c>
      <c r="C19" s="5"/>
      <c r="D19" s="5"/>
      <c r="E19" s="5"/>
      <c r="F19" s="102">
        <f t="shared" si="0"/>
        <v>44105</v>
      </c>
      <c r="G19" s="106" t="s">
        <v>13</v>
      </c>
    </row>
    <row r="20" spans="2:7">
      <c r="B20" s="5"/>
      <c r="C20" s="5"/>
      <c r="D20" s="5"/>
      <c r="E20" s="5"/>
      <c r="F20" s="109">
        <f t="shared" si="0"/>
        <v>44136</v>
      </c>
      <c r="G20" s="110" t="str">
        <f>G19</f>
        <v>SFY21-Q2</v>
      </c>
    </row>
    <row r="21" spans="2:7">
      <c r="B21" s="5"/>
      <c r="C21" s="5"/>
      <c r="D21" s="5"/>
      <c r="E21" s="5"/>
      <c r="F21" s="104">
        <f t="shared" si="0"/>
        <v>44166</v>
      </c>
      <c r="G21" s="107" t="str">
        <f>G20</f>
        <v>SFY21-Q2</v>
      </c>
    </row>
    <row r="22" spans="2:7">
      <c r="B22" s="105" t="s">
        <v>14</v>
      </c>
      <c r="C22" s="5"/>
      <c r="D22" s="5"/>
      <c r="E22" s="5"/>
      <c r="F22" s="102">
        <f t="shared" si="0"/>
        <v>44197</v>
      </c>
      <c r="G22" s="106" t="s">
        <v>15</v>
      </c>
    </row>
    <row r="23" spans="2:7">
      <c r="B23" s="112" t="s">
        <v>16</v>
      </c>
      <c r="C23" s="5"/>
      <c r="D23" s="5"/>
      <c r="E23" s="5"/>
      <c r="F23" s="109">
        <f t="shared" si="0"/>
        <v>44228</v>
      </c>
      <c r="G23" s="110" t="str">
        <f>G22</f>
        <v>SFY21-Q3</v>
      </c>
    </row>
    <row r="24" spans="2:7">
      <c r="B24" s="110" t="s">
        <v>17</v>
      </c>
      <c r="C24" s="5"/>
      <c r="D24" s="5"/>
      <c r="E24" s="5"/>
      <c r="F24" s="104">
        <f t="shared" si="0"/>
        <v>44256</v>
      </c>
      <c r="G24" s="107" t="str">
        <f>G23</f>
        <v>SFY21-Q3</v>
      </c>
    </row>
    <row r="25" spans="2:7">
      <c r="B25" s="110" t="s">
        <v>18</v>
      </c>
      <c r="C25" s="5"/>
      <c r="D25" s="5"/>
      <c r="E25" s="5"/>
      <c r="F25" s="102">
        <f t="shared" si="0"/>
        <v>44287</v>
      </c>
      <c r="G25" s="106" t="s">
        <v>19</v>
      </c>
    </row>
    <row r="26" spans="2:7">
      <c r="B26" s="110" t="s">
        <v>20</v>
      </c>
      <c r="C26" s="5"/>
      <c r="D26" s="5"/>
      <c r="E26" s="5"/>
      <c r="F26" s="109">
        <f t="shared" si="0"/>
        <v>44317</v>
      </c>
      <c r="G26" s="110" t="str">
        <f>G25</f>
        <v>SFY21-Q4</v>
      </c>
    </row>
    <row r="27" spans="2:7">
      <c r="B27" s="108" t="s">
        <v>21</v>
      </c>
      <c r="C27" s="5"/>
      <c r="D27" s="5"/>
      <c r="E27" s="5"/>
      <c r="F27" s="104">
        <f t="shared" si="0"/>
        <v>44348</v>
      </c>
      <c r="G27" s="108" t="str">
        <f>G26</f>
        <v>SFY21-Q4</v>
      </c>
    </row>
    <row r="28" spans="2:7">
      <c r="B28" s="5"/>
      <c r="C28" s="5"/>
      <c r="D28" s="5"/>
      <c r="E28" s="5"/>
      <c r="F28" s="102">
        <f t="shared" si="0"/>
        <v>44378</v>
      </c>
      <c r="G28" s="111" t="s">
        <v>22</v>
      </c>
    </row>
    <row r="29" spans="2:7">
      <c r="B29" s="5"/>
      <c r="C29" s="5"/>
      <c r="D29" s="5"/>
      <c r="E29" s="5"/>
      <c r="F29" s="109">
        <f t="shared" si="0"/>
        <v>44409</v>
      </c>
      <c r="G29" s="110" t="str">
        <f>G28</f>
        <v>SFY22-Q1</v>
      </c>
    </row>
    <row r="30" spans="2:7">
      <c r="B30" s="5"/>
      <c r="C30" s="5"/>
      <c r="D30" s="5"/>
      <c r="E30" s="5"/>
      <c r="F30" s="104">
        <f t="shared" si="0"/>
        <v>44440</v>
      </c>
      <c r="G30" s="107" t="str">
        <f>G29</f>
        <v>SFY22-Q1</v>
      </c>
    </row>
    <row r="31" spans="2:7">
      <c r="B31" s="5"/>
      <c r="C31" s="5"/>
      <c r="D31" s="5"/>
      <c r="E31" s="5"/>
      <c r="F31" s="102">
        <f t="shared" si="0"/>
        <v>44470</v>
      </c>
      <c r="G31" s="106" t="s">
        <v>23</v>
      </c>
    </row>
    <row r="32" spans="2:7">
      <c r="B32" s="5"/>
      <c r="C32" s="5"/>
      <c r="D32" s="5"/>
      <c r="E32" s="5"/>
      <c r="F32" s="109">
        <f t="shared" si="0"/>
        <v>44501</v>
      </c>
      <c r="G32" s="110" t="str">
        <f>G31</f>
        <v>SFY22-Q2</v>
      </c>
    </row>
    <row r="33" spans="6:7">
      <c r="F33" s="104">
        <f t="shared" si="0"/>
        <v>44531</v>
      </c>
      <c r="G33" s="107" t="str">
        <f>G32</f>
        <v>SFY22-Q2</v>
      </c>
    </row>
    <row r="34" spans="6:7">
      <c r="F34" s="102">
        <f t="shared" si="0"/>
        <v>44562</v>
      </c>
      <c r="G34" s="106" t="s">
        <v>24</v>
      </c>
    </row>
    <row r="35" spans="6:7">
      <c r="F35" s="109">
        <f t="shared" si="0"/>
        <v>44593</v>
      </c>
      <c r="G35" s="110" t="str">
        <f>G34</f>
        <v>SFY22-Q3</v>
      </c>
    </row>
    <row r="36" spans="6:7">
      <c r="F36" s="104">
        <f t="shared" si="0"/>
        <v>44621</v>
      </c>
      <c r="G36" s="107" t="str">
        <f>G35</f>
        <v>SFY22-Q3</v>
      </c>
    </row>
    <row r="37" spans="6:7">
      <c r="F37" s="102">
        <f t="shared" si="0"/>
        <v>44652</v>
      </c>
      <c r="G37" s="106" t="s">
        <v>25</v>
      </c>
    </row>
    <row r="38" spans="6:7">
      <c r="F38" s="109">
        <f t="shared" si="0"/>
        <v>44682</v>
      </c>
      <c r="G38" s="110" t="str">
        <f>G37</f>
        <v>SFY22-Q4</v>
      </c>
    </row>
    <row r="39" spans="6:7">
      <c r="F39" s="104">
        <f t="shared" si="0"/>
        <v>44713</v>
      </c>
      <c r="G39" s="110" t="str">
        <f>G38</f>
        <v>SFY22-Q4</v>
      </c>
    </row>
    <row r="40" spans="6:7">
      <c r="F40" s="102">
        <f t="shared" ref="F40:F75" si="1">EOMONTH(F39,0)+1</f>
        <v>44743</v>
      </c>
      <c r="G40" s="111" t="s">
        <v>26</v>
      </c>
    </row>
    <row r="41" spans="6:7">
      <c r="F41" s="109">
        <f t="shared" si="1"/>
        <v>44774</v>
      </c>
      <c r="G41" s="110" t="str">
        <f>G40</f>
        <v>SFY23-Q1</v>
      </c>
    </row>
    <row r="42" spans="6:7">
      <c r="F42" s="104">
        <f t="shared" si="1"/>
        <v>44805</v>
      </c>
      <c r="G42" s="107" t="str">
        <f>G41</f>
        <v>SFY23-Q1</v>
      </c>
    </row>
    <row r="43" spans="6:7">
      <c r="F43" s="102">
        <f t="shared" si="1"/>
        <v>44835</v>
      </c>
      <c r="G43" s="106" t="s">
        <v>27</v>
      </c>
    </row>
    <row r="44" spans="6:7">
      <c r="F44" s="109">
        <f t="shared" si="1"/>
        <v>44866</v>
      </c>
      <c r="G44" s="110" t="str">
        <f>G43</f>
        <v>SFY23-Q2</v>
      </c>
    </row>
    <row r="45" spans="6:7">
      <c r="F45" s="104">
        <f t="shared" si="1"/>
        <v>44896</v>
      </c>
      <c r="G45" s="107" t="str">
        <f>G44</f>
        <v>SFY23-Q2</v>
      </c>
    </row>
    <row r="46" spans="6:7">
      <c r="F46" s="102">
        <f t="shared" si="1"/>
        <v>44927</v>
      </c>
      <c r="G46" s="106" t="s">
        <v>28</v>
      </c>
    </row>
    <row r="47" spans="6:7">
      <c r="F47" s="109">
        <f t="shared" si="1"/>
        <v>44958</v>
      </c>
      <c r="G47" s="110" t="str">
        <f>G46</f>
        <v>SFY23-Q3</v>
      </c>
    </row>
    <row r="48" spans="6:7">
      <c r="F48" s="104">
        <f t="shared" si="1"/>
        <v>44986</v>
      </c>
      <c r="G48" s="107" t="str">
        <f>G47</f>
        <v>SFY23-Q3</v>
      </c>
    </row>
    <row r="49" spans="6:7">
      <c r="F49" s="102">
        <f t="shared" si="1"/>
        <v>45017</v>
      </c>
      <c r="G49" s="106" t="s">
        <v>29</v>
      </c>
    </row>
    <row r="50" spans="6:7">
      <c r="F50" s="109">
        <f t="shared" si="1"/>
        <v>45047</v>
      </c>
      <c r="G50" s="110" t="str">
        <f>G49</f>
        <v>SFY23-Q4</v>
      </c>
    </row>
    <row r="51" spans="6:7">
      <c r="F51" s="104">
        <f t="shared" si="1"/>
        <v>45078</v>
      </c>
      <c r="G51" s="110" t="str">
        <f>G50</f>
        <v>SFY23-Q4</v>
      </c>
    </row>
    <row r="52" spans="6:7">
      <c r="F52" s="102">
        <f t="shared" si="1"/>
        <v>45108</v>
      </c>
      <c r="G52" s="111" t="s">
        <v>30</v>
      </c>
    </row>
    <row r="53" spans="6:7">
      <c r="F53" s="109">
        <f t="shared" si="1"/>
        <v>45139</v>
      </c>
      <c r="G53" s="110" t="str">
        <f>G52</f>
        <v>SFY24-Q1</v>
      </c>
    </row>
    <row r="54" spans="6:7">
      <c r="F54" s="104">
        <f t="shared" si="1"/>
        <v>45170</v>
      </c>
      <c r="G54" s="107" t="str">
        <f>G53</f>
        <v>SFY24-Q1</v>
      </c>
    </row>
    <row r="55" spans="6:7">
      <c r="F55" s="102">
        <f t="shared" si="1"/>
        <v>45200</v>
      </c>
      <c r="G55" s="106" t="s">
        <v>31</v>
      </c>
    </row>
    <row r="56" spans="6:7">
      <c r="F56" s="109">
        <f t="shared" si="1"/>
        <v>45231</v>
      </c>
      <c r="G56" s="110" t="str">
        <f>G55</f>
        <v>SFY24-Q2</v>
      </c>
    </row>
    <row r="57" spans="6:7">
      <c r="F57" s="104">
        <f t="shared" si="1"/>
        <v>45261</v>
      </c>
      <c r="G57" s="107" t="str">
        <f>G56</f>
        <v>SFY24-Q2</v>
      </c>
    </row>
    <row r="58" spans="6:7">
      <c r="F58" s="102">
        <f t="shared" si="1"/>
        <v>45292</v>
      </c>
      <c r="G58" s="106" t="s">
        <v>32</v>
      </c>
    </row>
    <row r="59" spans="6:7">
      <c r="F59" s="109">
        <f t="shared" si="1"/>
        <v>45323</v>
      </c>
      <c r="G59" s="110" t="str">
        <f>G58</f>
        <v>SFY24-Q3</v>
      </c>
    </row>
    <row r="60" spans="6:7">
      <c r="F60" s="104">
        <f t="shared" si="1"/>
        <v>45352</v>
      </c>
      <c r="G60" s="107" t="str">
        <f>G59</f>
        <v>SFY24-Q3</v>
      </c>
    </row>
    <row r="61" spans="6:7">
      <c r="F61" s="102">
        <f t="shared" si="1"/>
        <v>45383</v>
      </c>
      <c r="G61" s="106" t="s">
        <v>33</v>
      </c>
    </row>
    <row r="62" spans="6:7">
      <c r="F62" s="109">
        <f t="shared" si="1"/>
        <v>45413</v>
      </c>
      <c r="G62" s="110" t="str">
        <f>G61</f>
        <v>SFY24-Q4</v>
      </c>
    </row>
    <row r="63" spans="6:7">
      <c r="F63" s="104">
        <f t="shared" si="1"/>
        <v>45444</v>
      </c>
      <c r="G63" s="110" t="str">
        <f>G62</f>
        <v>SFY24-Q4</v>
      </c>
    </row>
    <row r="64" spans="6:7">
      <c r="F64" s="102">
        <f t="shared" si="1"/>
        <v>45474</v>
      </c>
      <c r="G64" s="111" t="s">
        <v>34</v>
      </c>
    </row>
    <row r="65" spans="6:7">
      <c r="F65" s="109">
        <f t="shared" si="1"/>
        <v>45505</v>
      </c>
      <c r="G65" s="110" t="str">
        <f>G64</f>
        <v>SFY25-Q1</v>
      </c>
    </row>
    <row r="66" spans="6:7">
      <c r="F66" s="104">
        <f t="shared" si="1"/>
        <v>45536</v>
      </c>
      <c r="G66" s="107" t="str">
        <f>G65</f>
        <v>SFY25-Q1</v>
      </c>
    </row>
    <row r="67" spans="6:7">
      <c r="F67" s="102">
        <f t="shared" si="1"/>
        <v>45566</v>
      </c>
      <c r="G67" s="106" t="s">
        <v>35</v>
      </c>
    </row>
    <row r="68" spans="6:7">
      <c r="F68" s="109">
        <f t="shared" si="1"/>
        <v>45597</v>
      </c>
      <c r="G68" s="110" t="str">
        <f>G67</f>
        <v>SFY25-Q2</v>
      </c>
    </row>
    <row r="69" spans="6:7">
      <c r="F69" s="104">
        <f t="shared" si="1"/>
        <v>45627</v>
      </c>
      <c r="G69" s="107" t="str">
        <f>G68</f>
        <v>SFY25-Q2</v>
      </c>
    </row>
    <row r="70" spans="6:7">
      <c r="F70" s="102">
        <f t="shared" si="1"/>
        <v>45658</v>
      </c>
      <c r="G70" s="106" t="s">
        <v>36</v>
      </c>
    </row>
    <row r="71" spans="6:7">
      <c r="F71" s="109">
        <f t="shared" si="1"/>
        <v>45689</v>
      </c>
      <c r="G71" s="110" t="str">
        <f>G70</f>
        <v>SFY25-Q3</v>
      </c>
    </row>
    <row r="72" spans="6:7">
      <c r="F72" s="104">
        <f t="shared" si="1"/>
        <v>45717</v>
      </c>
      <c r="G72" s="107" t="str">
        <f>G71</f>
        <v>SFY25-Q3</v>
      </c>
    </row>
    <row r="73" spans="6:7">
      <c r="F73" s="102">
        <f t="shared" si="1"/>
        <v>45748</v>
      </c>
      <c r="G73" s="106" t="s">
        <v>37</v>
      </c>
    </row>
    <row r="74" spans="6:7">
      <c r="F74" s="109">
        <f t="shared" si="1"/>
        <v>45778</v>
      </c>
      <c r="G74" s="110" t="str">
        <f>G73</f>
        <v>SFY25-Q4</v>
      </c>
    </row>
    <row r="75" spans="6:7">
      <c r="F75" s="104">
        <f t="shared" si="1"/>
        <v>45809</v>
      </c>
      <c r="G75" s="108" t="str">
        <f>G74</f>
        <v>SFY25-Q4</v>
      </c>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2:K52"/>
  <sheetViews>
    <sheetView zoomScaleNormal="100" zoomScaleSheetLayoutView="100" workbookViewId="0"/>
  </sheetViews>
  <sheetFormatPr defaultColWidth="8.85546875" defaultRowHeight="15"/>
  <cols>
    <col min="1" max="1" width="8.85546875" style="21"/>
    <col min="2" max="2" width="44.28515625" style="21" customWidth="1"/>
    <col min="3" max="19" width="12.5703125" style="21" customWidth="1"/>
    <col min="20" max="16384" width="8.85546875" style="21"/>
  </cols>
  <sheetData>
    <row r="2" spans="2:11">
      <c r="B2" s="230" t="s">
        <v>327</v>
      </c>
      <c r="C2" s="231" t="str">
        <f>Overview!$C$32</f>
        <v>[Enter Plan Name]</v>
      </c>
    </row>
    <row r="3" spans="2:11">
      <c r="B3" s="230" t="s">
        <v>328</v>
      </c>
      <c r="C3" s="231" t="s">
        <v>55</v>
      </c>
    </row>
    <row r="4" spans="2:11">
      <c r="B4" s="230" t="s">
        <v>404</v>
      </c>
      <c r="C4" s="231" t="str">
        <f>Overview!$C$54</f>
        <v>7/1/2022 - 9/30/2022</v>
      </c>
    </row>
    <row r="6" spans="2:11">
      <c r="B6" s="123" t="s">
        <v>405</v>
      </c>
      <c r="C6" s="231"/>
      <c r="D6" s="133"/>
      <c r="E6" s="133"/>
      <c r="F6" s="133"/>
      <c r="G6" s="231"/>
      <c r="H6" s="133"/>
      <c r="I6" s="133"/>
      <c r="J6" s="133"/>
      <c r="K6" s="133"/>
    </row>
    <row r="7" spans="2:11">
      <c r="B7" s="245" t="s">
        <v>406</v>
      </c>
      <c r="C7" s="245" t="str">
        <f>Overview!$F$55</f>
        <v>SFY22-Q1</v>
      </c>
      <c r="D7" s="245" t="str">
        <f>Overview!$F$56</f>
        <v>SFY22-Q2</v>
      </c>
      <c r="E7" s="245" t="str">
        <f>Overview!$F$57</f>
        <v>SFY22-Q3</v>
      </c>
      <c r="F7" s="245" t="str">
        <f>Overview!$F$58</f>
        <v>SFY22-Q4</v>
      </c>
      <c r="G7" s="245" t="str">
        <f>Overview!$F$51</f>
        <v>SFY23-Q1</v>
      </c>
      <c r="H7" s="245" t="str">
        <f>Overview!$F$52</f>
        <v>SFY23-Q2</v>
      </c>
      <c r="I7" s="245" t="str">
        <f>Overview!$F$53</f>
        <v>SFY23-Q3</v>
      </c>
      <c r="J7" s="245" t="str">
        <f>Overview!$F$54</f>
        <v>SFY23-Q4</v>
      </c>
      <c r="K7" s="245" t="str">
        <f>LEFT(G7,5)&amp;" Total"</f>
        <v>SFY23 Total</v>
      </c>
    </row>
    <row r="8" spans="2:11" ht="17.25">
      <c r="B8" s="748" t="s">
        <v>407</v>
      </c>
      <c r="C8" s="312">
        <v>0</v>
      </c>
      <c r="D8" s="312">
        <v>0</v>
      </c>
      <c r="E8" s="312">
        <v>0</v>
      </c>
      <c r="F8" s="312">
        <v>0</v>
      </c>
      <c r="G8" s="312">
        <v>0</v>
      </c>
      <c r="H8" s="312">
        <v>0</v>
      </c>
      <c r="I8" s="312">
        <v>0</v>
      </c>
      <c r="J8" s="312">
        <v>0</v>
      </c>
      <c r="K8" s="313">
        <f>SUM(G8:J8)</f>
        <v>0</v>
      </c>
    </row>
    <row r="9" spans="2:11" ht="17.25">
      <c r="B9" s="749" t="s">
        <v>408</v>
      </c>
      <c r="C9" s="314">
        <v>0</v>
      </c>
      <c r="D9" s="314">
        <v>0</v>
      </c>
      <c r="E9" s="314">
        <v>0</v>
      </c>
      <c r="F9" s="314">
        <v>0</v>
      </c>
      <c r="G9" s="314">
        <v>0</v>
      </c>
      <c r="H9" s="314">
        <v>0</v>
      </c>
      <c r="I9" s="314">
        <v>0</v>
      </c>
      <c r="J9" s="314">
        <v>0</v>
      </c>
      <c r="K9" s="315">
        <f>SUM(G9:J9)</f>
        <v>0</v>
      </c>
    </row>
    <row r="10" spans="2:11">
      <c r="B10" s="316" t="s">
        <v>409</v>
      </c>
      <c r="C10" s="133"/>
      <c r="D10" s="133"/>
      <c r="E10" s="133"/>
      <c r="F10" s="133"/>
      <c r="G10" s="133"/>
      <c r="H10" s="133"/>
      <c r="I10" s="133"/>
      <c r="J10" s="133"/>
      <c r="K10" s="133"/>
    </row>
    <row r="11" spans="2:11">
      <c r="B11" s="316" t="s">
        <v>410</v>
      </c>
    </row>
    <row r="14" spans="2:11">
      <c r="B14" s="296" t="s">
        <v>411</v>
      </c>
      <c r="C14" s="133"/>
      <c r="D14" s="133"/>
      <c r="E14" s="133"/>
      <c r="F14" s="133"/>
      <c r="G14" s="133"/>
    </row>
    <row r="15" spans="2:11">
      <c r="B15" s="824"/>
      <c r="C15" s="825"/>
      <c r="D15" s="825"/>
      <c r="E15" s="825"/>
      <c r="F15" s="825"/>
      <c r="G15" s="826"/>
    </row>
    <row r="16" spans="2:11">
      <c r="B16" s="827"/>
      <c r="C16" s="828"/>
      <c r="D16" s="828"/>
      <c r="E16" s="828"/>
      <c r="F16" s="828"/>
      <c r="G16" s="829"/>
    </row>
    <row r="17" spans="2:7">
      <c r="B17" s="827"/>
      <c r="C17" s="828"/>
      <c r="D17" s="828"/>
      <c r="E17" s="828"/>
      <c r="F17" s="828"/>
      <c r="G17" s="829"/>
    </row>
    <row r="18" spans="2:7">
      <c r="B18" s="827"/>
      <c r="C18" s="828"/>
      <c r="D18" s="828"/>
      <c r="E18" s="828"/>
      <c r="F18" s="828"/>
      <c r="G18" s="829"/>
    </row>
    <row r="19" spans="2:7">
      <c r="B19" s="827"/>
      <c r="C19" s="828"/>
      <c r="D19" s="828"/>
      <c r="E19" s="828"/>
      <c r="F19" s="828"/>
      <c r="G19" s="829"/>
    </row>
    <row r="20" spans="2:7">
      <c r="B20" s="827"/>
      <c r="C20" s="828"/>
      <c r="D20" s="828"/>
      <c r="E20" s="828"/>
      <c r="F20" s="828"/>
      <c r="G20" s="829"/>
    </row>
    <row r="21" spans="2:7">
      <c r="B21" s="827"/>
      <c r="C21" s="828"/>
      <c r="D21" s="828"/>
      <c r="E21" s="828"/>
      <c r="F21" s="828"/>
      <c r="G21" s="829"/>
    </row>
    <row r="22" spans="2:7">
      <c r="B22" s="830"/>
      <c r="C22" s="831"/>
      <c r="D22" s="831"/>
      <c r="E22" s="831"/>
      <c r="F22" s="831"/>
      <c r="G22" s="832"/>
    </row>
    <row r="24" spans="2:7">
      <c r="B24" s="35" t="s">
        <v>412</v>
      </c>
    </row>
    <row r="25" spans="2:7">
      <c r="B25" s="245" t="s">
        <v>413</v>
      </c>
    </row>
    <row r="26" spans="2:7">
      <c r="B26" s="317"/>
    </row>
    <row r="27" spans="2:7">
      <c r="B27" s="317"/>
    </row>
    <row r="28" spans="2:7">
      <c r="B28" s="317"/>
    </row>
    <row r="29" spans="2:7">
      <c r="B29" s="317"/>
    </row>
    <row r="30" spans="2:7">
      <c r="B30" s="317"/>
    </row>
    <row r="31" spans="2:7">
      <c r="B31" s="317"/>
    </row>
    <row r="32" spans="2:7">
      <c r="B32" s="317"/>
    </row>
    <row r="33" spans="2:2">
      <c r="B33" s="317"/>
    </row>
    <row r="34" spans="2:2">
      <c r="B34" s="317"/>
    </row>
    <row r="35" spans="2:2">
      <c r="B35" s="317"/>
    </row>
    <row r="36" spans="2:2">
      <c r="B36" s="317"/>
    </row>
    <row r="37" spans="2:2">
      <c r="B37" s="317"/>
    </row>
    <row r="38" spans="2:2">
      <c r="B38" s="317"/>
    </row>
    <row r="39" spans="2:2">
      <c r="B39" s="317"/>
    </row>
    <row r="40" spans="2:2">
      <c r="B40" s="317"/>
    </row>
    <row r="41" spans="2:2">
      <c r="B41" s="317"/>
    </row>
    <row r="42" spans="2:2">
      <c r="B42" s="317"/>
    </row>
    <row r="43" spans="2:2">
      <c r="B43" s="317"/>
    </row>
    <row r="44" spans="2:2">
      <c r="B44" s="317"/>
    </row>
    <row r="45" spans="2:2">
      <c r="B45" s="317"/>
    </row>
    <row r="46" spans="2:2">
      <c r="B46" s="317"/>
    </row>
    <row r="47" spans="2:2">
      <c r="B47" s="317"/>
    </row>
    <row r="48" spans="2:2">
      <c r="B48" s="317"/>
    </row>
    <row r="49" spans="2:2">
      <c r="B49" s="317"/>
    </row>
    <row r="50" spans="2:2">
      <c r="B50" s="317"/>
    </row>
    <row r="51" spans="2:2">
      <c r="B51" s="317"/>
    </row>
    <row r="52" spans="2:2">
      <c r="B52" s="318"/>
    </row>
  </sheetData>
  <protectedRanges>
    <protectedRange sqref="B15:G22" name="Range1"/>
  </protectedRanges>
  <mergeCells count="1">
    <mergeCell ref="B15:G22"/>
  </mergeCells>
  <pageMargins left="0.7" right="0.7" top="0.75" bottom="0.75" header="0.3" footer="0.3"/>
  <pageSetup scale="82"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L42"/>
  <sheetViews>
    <sheetView zoomScaleNormal="100" workbookViewId="0"/>
  </sheetViews>
  <sheetFormatPr defaultColWidth="8.85546875" defaultRowHeight="15"/>
  <cols>
    <col min="1" max="2" width="8.85546875" style="21"/>
    <col min="3" max="3" width="36.42578125" style="21" bestFit="1" customWidth="1"/>
    <col min="4" max="12" width="18.7109375" style="21" customWidth="1"/>
    <col min="13" max="16384" width="8.85546875" style="21"/>
  </cols>
  <sheetData>
    <row r="1" spans="1:12">
      <c r="A1" s="319"/>
      <c r="B1" s="319"/>
    </row>
    <row r="2" spans="1:12">
      <c r="C2" s="230" t="s">
        <v>327</v>
      </c>
      <c r="D2" s="231" t="str">
        <f>Overview!$C$32</f>
        <v>[Enter Plan Name]</v>
      </c>
      <c r="E2" s="230"/>
      <c r="F2" s="230"/>
      <c r="G2" s="230"/>
      <c r="I2" s="297"/>
      <c r="J2" s="297"/>
      <c r="K2" s="297"/>
    </row>
    <row r="3" spans="1:12">
      <c r="C3" s="230" t="s">
        <v>328</v>
      </c>
      <c r="D3" s="231" t="s">
        <v>414</v>
      </c>
      <c r="E3" s="230"/>
      <c r="F3" s="230"/>
      <c r="G3" s="230"/>
      <c r="I3" s="133"/>
      <c r="J3" s="133"/>
      <c r="K3" s="133"/>
    </row>
    <row r="4" spans="1:12">
      <c r="C4" s="230" t="s">
        <v>404</v>
      </c>
      <c r="D4" s="231" t="str">
        <f>Overview!$C$54</f>
        <v>7/1/2022 - 9/30/2022</v>
      </c>
      <c r="E4" s="230"/>
      <c r="F4" s="230"/>
      <c r="G4" s="230"/>
      <c r="I4" s="133"/>
      <c r="J4" s="133"/>
      <c r="K4" s="133"/>
    </row>
    <row r="5" spans="1:12">
      <c r="C5" s="133"/>
      <c r="D5" s="231"/>
      <c r="E5" s="133"/>
      <c r="F5" s="133"/>
      <c r="G5" s="133"/>
      <c r="H5" s="133"/>
      <c r="I5" s="133"/>
      <c r="J5" s="133"/>
      <c r="K5" s="133"/>
    </row>
    <row r="6" spans="1:12">
      <c r="C6" s="133"/>
      <c r="D6" s="133"/>
      <c r="E6" s="133"/>
      <c r="F6" s="133"/>
      <c r="G6" s="133"/>
      <c r="H6" s="133"/>
      <c r="I6" s="133"/>
      <c r="J6" s="133"/>
      <c r="K6" s="133"/>
    </row>
    <row r="7" spans="1:12">
      <c r="C7" s="133"/>
      <c r="D7" s="231" t="s">
        <v>415</v>
      </c>
      <c r="E7" s="133"/>
      <c r="F7" s="133"/>
      <c r="G7" s="133"/>
      <c r="H7" s="133"/>
      <c r="I7" s="133"/>
      <c r="J7" s="133"/>
      <c r="K7" s="133"/>
    </row>
    <row r="8" spans="1:12">
      <c r="B8" s="245" t="s">
        <v>388</v>
      </c>
      <c r="C8" s="245" t="s">
        <v>401</v>
      </c>
      <c r="D8" s="245" t="str">
        <f>Overview!$F$55</f>
        <v>SFY22-Q1</v>
      </c>
      <c r="E8" s="245" t="str">
        <f>Overview!$F$56</f>
        <v>SFY22-Q2</v>
      </c>
      <c r="F8" s="245" t="str">
        <f>Overview!$F$57</f>
        <v>SFY22-Q3</v>
      </c>
      <c r="G8" s="245" t="str">
        <f>Overview!$F$58</f>
        <v>SFY22-Q4</v>
      </c>
      <c r="H8" s="245" t="str">
        <f>Overview!$F$51</f>
        <v>SFY23-Q1</v>
      </c>
      <c r="I8" s="245" t="str">
        <f>Overview!$F$52</f>
        <v>SFY23-Q2</v>
      </c>
      <c r="J8" s="245" t="str">
        <f>Overview!$F$53</f>
        <v>SFY23-Q3</v>
      </c>
      <c r="K8" s="245" t="str">
        <f>Overview!$F$54</f>
        <v>SFY23-Q4</v>
      </c>
      <c r="L8" s="245" t="str">
        <f>LEFT(H8,5)&amp;" Total"</f>
        <v>SFY23 Total</v>
      </c>
    </row>
    <row r="9" spans="1:12">
      <c r="B9" s="246">
        <v>1</v>
      </c>
      <c r="C9" s="750" t="s">
        <v>287</v>
      </c>
      <c r="D9" s="320">
        <v>0</v>
      </c>
      <c r="E9" s="320">
        <v>0</v>
      </c>
      <c r="F9" s="320">
        <v>0</v>
      </c>
      <c r="G9" s="320">
        <v>0</v>
      </c>
      <c r="H9" s="320">
        <v>0</v>
      </c>
      <c r="I9" s="320">
        <v>0</v>
      </c>
      <c r="J9" s="320">
        <v>0</v>
      </c>
      <c r="K9" s="320">
        <v>0</v>
      </c>
      <c r="L9" s="321">
        <f t="shared" ref="L9:L20" si="0">SUM(H9:K9)</f>
        <v>0</v>
      </c>
    </row>
    <row r="10" spans="1:12">
      <c r="B10" s="246">
        <f>B9+1</f>
        <v>2</v>
      </c>
      <c r="C10" s="750" t="s">
        <v>310</v>
      </c>
      <c r="D10" s="320">
        <v>0</v>
      </c>
      <c r="E10" s="320">
        <v>0</v>
      </c>
      <c r="F10" s="320">
        <v>0</v>
      </c>
      <c r="G10" s="320">
        <v>0</v>
      </c>
      <c r="H10" s="320">
        <v>0</v>
      </c>
      <c r="I10" s="320">
        <v>0</v>
      </c>
      <c r="J10" s="320">
        <v>0</v>
      </c>
      <c r="K10" s="320">
        <v>0</v>
      </c>
      <c r="L10" s="322">
        <f t="shared" si="0"/>
        <v>0</v>
      </c>
    </row>
    <row r="11" spans="1:12">
      <c r="B11" s="246">
        <f t="shared" ref="B11:B21" si="1">B10+1</f>
        <v>3</v>
      </c>
      <c r="C11" s="750" t="s">
        <v>292</v>
      </c>
      <c r="D11" s="320">
        <v>0</v>
      </c>
      <c r="E11" s="320">
        <v>0</v>
      </c>
      <c r="F11" s="320">
        <v>0</v>
      </c>
      <c r="G11" s="320">
        <v>0</v>
      </c>
      <c r="H11" s="320">
        <v>0</v>
      </c>
      <c r="I11" s="320">
        <v>0</v>
      </c>
      <c r="J11" s="320">
        <v>0</v>
      </c>
      <c r="K11" s="320">
        <v>0</v>
      </c>
      <c r="L11" s="322">
        <f t="shared" si="0"/>
        <v>0</v>
      </c>
    </row>
    <row r="12" spans="1:12">
      <c r="B12" s="246">
        <f t="shared" si="1"/>
        <v>4</v>
      </c>
      <c r="C12" s="750" t="s">
        <v>298</v>
      </c>
      <c r="D12" s="320">
        <v>0</v>
      </c>
      <c r="E12" s="320">
        <v>0</v>
      </c>
      <c r="F12" s="320">
        <v>0</v>
      </c>
      <c r="G12" s="320">
        <v>0</v>
      </c>
      <c r="H12" s="320">
        <v>0</v>
      </c>
      <c r="I12" s="320">
        <v>0</v>
      </c>
      <c r="J12" s="320">
        <v>0</v>
      </c>
      <c r="K12" s="320">
        <v>0</v>
      </c>
      <c r="L12" s="322">
        <f t="shared" si="0"/>
        <v>0</v>
      </c>
    </row>
    <row r="13" spans="1:12">
      <c r="B13" s="246">
        <f t="shared" si="1"/>
        <v>5</v>
      </c>
      <c r="C13" s="750" t="s">
        <v>306</v>
      </c>
      <c r="D13" s="320">
        <v>0</v>
      </c>
      <c r="E13" s="320">
        <v>0</v>
      </c>
      <c r="F13" s="320">
        <v>0</v>
      </c>
      <c r="G13" s="320">
        <v>0</v>
      </c>
      <c r="H13" s="320">
        <v>0</v>
      </c>
      <c r="I13" s="320">
        <v>0</v>
      </c>
      <c r="J13" s="320">
        <v>0</v>
      </c>
      <c r="K13" s="320">
        <v>0</v>
      </c>
      <c r="L13" s="322">
        <f t="shared" si="0"/>
        <v>0</v>
      </c>
    </row>
    <row r="14" spans="1:12">
      <c r="B14" s="246">
        <f t="shared" si="1"/>
        <v>6</v>
      </c>
      <c r="C14" s="750" t="s">
        <v>300</v>
      </c>
      <c r="D14" s="320">
        <v>0</v>
      </c>
      <c r="E14" s="320">
        <v>0</v>
      </c>
      <c r="F14" s="320">
        <v>0</v>
      </c>
      <c r="G14" s="320">
        <v>0</v>
      </c>
      <c r="H14" s="320">
        <v>0</v>
      </c>
      <c r="I14" s="320">
        <v>0</v>
      </c>
      <c r="J14" s="320">
        <v>0</v>
      </c>
      <c r="K14" s="320">
        <v>0</v>
      </c>
      <c r="L14" s="322">
        <f t="shared" si="0"/>
        <v>0</v>
      </c>
    </row>
    <row r="15" spans="1:12">
      <c r="B15" s="246">
        <f t="shared" si="1"/>
        <v>7</v>
      </c>
      <c r="C15" s="750" t="s">
        <v>294</v>
      </c>
      <c r="D15" s="320">
        <v>0</v>
      </c>
      <c r="E15" s="320">
        <v>0</v>
      </c>
      <c r="F15" s="320">
        <v>0</v>
      </c>
      <c r="G15" s="320">
        <v>0</v>
      </c>
      <c r="H15" s="320">
        <v>0</v>
      </c>
      <c r="I15" s="320">
        <v>0</v>
      </c>
      <c r="J15" s="320">
        <v>0</v>
      </c>
      <c r="K15" s="320">
        <v>0</v>
      </c>
      <c r="L15" s="322">
        <f t="shared" si="0"/>
        <v>0</v>
      </c>
    </row>
    <row r="16" spans="1:12">
      <c r="B16" s="246">
        <f t="shared" si="1"/>
        <v>8</v>
      </c>
      <c r="C16" s="750" t="s">
        <v>302</v>
      </c>
      <c r="D16" s="320">
        <v>0</v>
      </c>
      <c r="E16" s="320">
        <v>0</v>
      </c>
      <c r="F16" s="320">
        <v>0</v>
      </c>
      <c r="G16" s="320">
        <v>0</v>
      </c>
      <c r="H16" s="320">
        <v>0</v>
      </c>
      <c r="I16" s="320">
        <v>0</v>
      </c>
      <c r="J16" s="320">
        <v>0</v>
      </c>
      <c r="K16" s="320">
        <v>0</v>
      </c>
      <c r="L16" s="322">
        <f t="shared" si="0"/>
        <v>0</v>
      </c>
    </row>
    <row r="17" spans="2:12">
      <c r="B17" s="246">
        <f t="shared" si="1"/>
        <v>9</v>
      </c>
      <c r="C17" s="750" t="s">
        <v>304</v>
      </c>
      <c r="D17" s="320">
        <v>0</v>
      </c>
      <c r="E17" s="320">
        <v>0</v>
      </c>
      <c r="F17" s="320">
        <v>0</v>
      </c>
      <c r="G17" s="320">
        <v>0</v>
      </c>
      <c r="H17" s="320">
        <v>0</v>
      </c>
      <c r="I17" s="320">
        <v>0</v>
      </c>
      <c r="J17" s="320">
        <v>0</v>
      </c>
      <c r="K17" s="320">
        <v>0</v>
      </c>
      <c r="L17" s="322">
        <f t="shared" si="0"/>
        <v>0</v>
      </c>
    </row>
    <row r="18" spans="2:12">
      <c r="B18" s="246">
        <f t="shared" si="1"/>
        <v>10</v>
      </c>
      <c r="C18" s="750" t="s">
        <v>296</v>
      </c>
      <c r="D18" s="320">
        <v>0</v>
      </c>
      <c r="E18" s="320">
        <v>0</v>
      </c>
      <c r="F18" s="320">
        <v>0</v>
      </c>
      <c r="G18" s="320">
        <v>0</v>
      </c>
      <c r="H18" s="320">
        <v>0</v>
      </c>
      <c r="I18" s="320">
        <v>0</v>
      </c>
      <c r="J18" s="320">
        <v>0</v>
      </c>
      <c r="K18" s="320">
        <v>0</v>
      </c>
      <c r="L18" s="322">
        <f t="shared" si="0"/>
        <v>0</v>
      </c>
    </row>
    <row r="19" spans="2:12">
      <c r="B19" s="246">
        <f t="shared" si="1"/>
        <v>11</v>
      </c>
      <c r="C19" s="750" t="s">
        <v>290</v>
      </c>
      <c r="D19" s="320">
        <v>0</v>
      </c>
      <c r="E19" s="320">
        <v>0</v>
      </c>
      <c r="F19" s="320">
        <v>0</v>
      </c>
      <c r="G19" s="320">
        <v>0</v>
      </c>
      <c r="H19" s="320">
        <v>0</v>
      </c>
      <c r="I19" s="320">
        <v>0</v>
      </c>
      <c r="J19" s="320">
        <v>0</v>
      </c>
      <c r="K19" s="320">
        <v>0</v>
      </c>
      <c r="L19" s="322">
        <f t="shared" si="0"/>
        <v>0</v>
      </c>
    </row>
    <row r="20" spans="2:12" ht="15.75" thickBot="1">
      <c r="B20" s="323">
        <f t="shared" si="1"/>
        <v>12</v>
      </c>
      <c r="C20" s="751" t="s">
        <v>312</v>
      </c>
      <c r="D20" s="324">
        <v>0</v>
      </c>
      <c r="E20" s="324">
        <v>0</v>
      </c>
      <c r="F20" s="324">
        <v>0</v>
      </c>
      <c r="G20" s="324">
        <v>0</v>
      </c>
      <c r="H20" s="324">
        <v>0</v>
      </c>
      <c r="I20" s="324">
        <v>0</v>
      </c>
      <c r="J20" s="324">
        <v>0</v>
      </c>
      <c r="K20" s="324">
        <v>0</v>
      </c>
      <c r="L20" s="325">
        <f t="shared" si="0"/>
        <v>0</v>
      </c>
    </row>
    <row r="21" spans="2:12" ht="15.75" thickTop="1">
      <c r="B21" s="326">
        <f t="shared" si="1"/>
        <v>13</v>
      </c>
      <c r="C21" s="752" t="s">
        <v>416</v>
      </c>
      <c r="D21" s="327">
        <f t="shared" ref="D21:L21" si="2">SUM(D9:D20)</f>
        <v>0</v>
      </c>
      <c r="E21" s="327">
        <f t="shared" ref="E21:K21" si="3">SUM(E9:E20)</f>
        <v>0</v>
      </c>
      <c r="F21" s="327">
        <f t="shared" si="3"/>
        <v>0</v>
      </c>
      <c r="G21" s="327">
        <f t="shared" si="3"/>
        <v>0</v>
      </c>
      <c r="H21" s="327">
        <f t="shared" si="3"/>
        <v>0</v>
      </c>
      <c r="I21" s="327">
        <f t="shared" si="3"/>
        <v>0</v>
      </c>
      <c r="J21" s="327">
        <f t="shared" si="3"/>
        <v>0</v>
      </c>
      <c r="K21" s="327">
        <f t="shared" si="3"/>
        <v>0</v>
      </c>
      <c r="L21" s="327">
        <f t="shared" si="2"/>
        <v>0</v>
      </c>
    </row>
    <row r="22" spans="2:12">
      <c r="C22" s="133"/>
      <c r="D22" s="133"/>
      <c r="E22" s="133"/>
      <c r="F22" s="133"/>
      <c r="G22" s="133"/>
      <c r="H22" s="133"/>
      <c r="I22" s="133"/>
      <c r="J22" s="133"/>
      <c r="K22" s="133"/>
    </row>
    <row r="23" spans="2:12">
      <c r="C23" s="328" t="s">
        <v>417</v>
      </c>
      <c r="D23" s="329">
        <f>'5A. Incentive &amp; Prov Payments '!C8</f>
        <v>0</v>
      </c>
      <c r="E23" s="329">
        <f>'5A. Incentive &amp; Prov Payments '!D8</f>
        <v>0</v>
      </c>
      <c r="F23" s="329">
        <f>'5A. Incentive &amp; Prov Payments '!E8</f>
        <v>0</v>
      </c>
      <c r="G23" s="329">
        <f>'5A. Incentive &amp; Prov Payments '!F8</f>
        <v>0</v>
      </c>
      <c r="H23" s="329">
        <f>'5A. Incentive &amp; Prov Payments '!G8</f>
        <v>0</v>
      </c>
      <c r="I23" s="329">
        <f>'5A. Incentive &amp; Prov Payments '!H8</f>
        <v>0</v>
      </c>
      <c r="J23" s="329">
        <f>'5A. Incentive &amp; Prov Payments '!I8</f>
        <v>0</v>
      </c>
      <c r="K23" s="329">
        <f>'5A. Incentive &amp; Prov Payments '!J8</f>
        <v>0</v>
      </c>
      <c r="L23" s="329">
        <f>SUM(D23:K23)</f>
        <v>0</v>
      </c>
    </row>
    <row r="24" spans="2:12">
      <c r="C24" s="328" t="s">
        <v>418</v>
      </c>
      <c r="D24" s="330" t="b">
        <f t="shared" ref="D24:G24" si="4">D21=D23</f>
        <v>1</v>
      </c>
      <c r="E24" s="330" t="b">
        <f t="shared" si="4"/>
        <v>1</v>
      </c>
      <c r="F24" s="330" t="b">
        <f t="shared" si="4"/>
        <v>1</v>
      </c>
      <c r="G24" s="330" t="b">
        <f t="shared" si="4"/>
        <v>1</v>
      </c>
      <c r="H24" s="330" t="b">
        <f>H21=H23</f>
        <v>1</v>
      </c>
      <c r="I24" s="330" t="b">
        <f>I21=I23</f>
        <v>1</v>
      </c>
      <c r="J24" s="330" t="b">
        <f>J21=J23</f>
        <v>1</v>
      </c>
      <c r="K24" s="330" t="b">
        <f>K21=K23</f>
        <v>1</v>
      </c>
      <c r="L24" s="330"/>
    </row>
    <row r="25" spans="2:12">
      <c r="C25" s="133"/>
      <c r="D25" s="133"/>
      <c r="E25" s="133"/>
      <c r="F25" s="133"/>
      <c r="G25" s="133"/>
      <c r="H25" s="133"/>
      <c r="I25" s="133"/>
      <c r="J25" s="133"/>
      <c r="K25" s="133"/>
    </row>
    <row r="26" spans="2:12">
      <c r="C26" s="133"/>
      <c r="D26" s="133"/>
      <c r="E26" s="133"/>
      <c r="F26" s="133"/>
      <c r="G26" s="133"/>
      <c r="H26" s="133"/>
      <c r="I26" s="133"/>
      <c r="J26" s="133"/>
      <c r="K26" s="133"/>
    </row>
    <row r="27" spans="2:12">
      <c r="C27" s="133"/>
      <c r="D27" s="133"/>
      <c r="E27" s="133"/>
      <c r="F27" s="133"/>
      <c r="G27" s="133"/>
      <c r="H27" s="133"/>
      <c r="I27" s="133"/>
      <c r="J27" s="133"/>
      <c r="K27" s="133"/>
    </row>
    <row r="29" spans="2:12">
      <c r="C29" s="331" t="s">
        <v>419</v>
      </c>
    </row>
    <row r="30" spans="2:12">
      <c r="C30" s="331"/>
    </row>
    <row r="42" spans="3:3">
      <c r="C42" s="331" t="s">
        <v>420</v>
      </c>
    </row>
  </sheetData>
  <pageMargins left="0.7" right="0.7" top="0.75" bottom="0.75" header="0.3" footer="0.3"/>
  <pageSetup scale="56"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B2:G12"/>
  <sheetViews>
    <sheetView zoomScaleNormal="100" zoomScaleSheetLayoutView="100" workbookViewId="0"/>
  </sheetViews>
  <sheetFormatPr defaultColWidth="8.85546875" defaultRowHeight="15"/>
  <cols>
    <col min="1" max="1" width="8.85546875" style="21"/>
    <col min="2" max="2" width="42.85546875" style="21" customWidth="1"/>
    <col min="3" max="16" width="13.140625" style="21" customWidth="1"/>
    <col min="17" max="16384" width="8.85546875" style="21"/>
  </cols>
  <sheetData>
    <row r="2" spans="2:7">
      <c r="B2" s="230" t="s">
        <v>327</v>
      </c>
      <c r="C2" s="231" t="str">
        <f>Overview!$C$32</f>
        <v>[Enter Plan Name]</v>
      </c>
      <c r="D2" s="133"/>
      <c r="E2" s="133"/>
      <c r="F2" s="133"/>
    </row>
    <row r="3" spans="2:7">
      <c r="B3" s="230" t="s">
        <v>328</v>
      </c>
      <c r="C3" s="231" t="s">
        <v>59</v>
      </c>
      <c r="D3" s="133"/>
      <c r="E3" s="133"/>
      <c r="F3" s="133"/>
    </row>
    <row r="4" spans="2:7">
      <c r="B4" s="230" t="s">
        <v>404</v>
      </c>
      <c r="C4" s="231" t="str">
        <f>Overview!$C$54</f>
        <v>7/1/2022 - 9/30/2022</v>
      </c>
      <c r="D4" s="133"/>
      <c r="E4" s="133"/>
      <c r="F4" s="133"/>
      <c r="G4" s="133"/>
    </row>
    <row r="5" spans="2:7">
      <c r="C5" s="231"/>
      <c r="D5" s="133"/>
      <c r="E5" s="133"/>
      <c r="F5" s="133"/>
      <c r="G5" s="133"/>
    </row>
    <row r="6" spans="2:7">
      <c r="B6" s="328"/>
      <c r="C6" s="245" t="str">
        <f>Overview!$F$51</f>
        <v>SFY23-Q1</v>
      </c>
      <c r="D6" s="245" t="str">
        <f>Overview!$F$52</f>
        <v>SFY23-Q2</v>
      </c>
      <c r="E6" s="245" t="str">
        <f>Overview!$F$53</f>
        <v>SFY23-Q3</v>
      </c>
      <c r="F6" s="245" t="str">
        <f>Overview!$F$54</f>
        <v>SFY23-Q4</v>
      </c>
      <c r="G6" s="245" t="s">
        <v>350</v>
      </c>
    </row>
    <row r="7" spans="2:7">
      <c r="B7" s="332" t="s">
        <v>421</v>
      </c>
      <c r="C7" s="333">
        <f>'7. Revenue Summary'!D28*$C$10</f>
        <v>0</v>
      </c>
      <c r="D7" s="333">
        <f>'7. Revenue Summary'!E28*$C$10</f>
        <v>0</v>
      </c>
      <c r="E7" s="333">
        <f>'7. Revenue Summary'!F28*$C$10</f>
        <v>0</v>
      </c>
      <c r="F7" s="333">
        <f>'7. Revenue Summary'!G28*$C$10</f>
        <v>0</v>
      </c>
      <c r="G7" s="334">
        <f>SUM(C7:F7)</f>
        <v>0</v>
      </c>
    </row>
    <row r="8" spans="2:7">
      <c r="B8" s="332" t="s">
        <v>422</v>
      </c>
      <c r="C8" s="335">
        <v>0</v>
      </c>
      <c r="D8" s="335">
        <v>0</v>
      </c>
      <c r="E8" s="335">
        <v>0</v>
      </c>
      <c r="F8" s="335">
        <v>0</v>
      </c>
      <c r="G8" s="334">
        <f>SUM(C8:F8)</f>
        <v>0</v>
      </c>
    </row>
    <row r="9" spans="2:7">
      <c r="B9" s="316"/>
      <c r="C9" s="133"/>
      <c r="D9" s="133"/>
      <c r="E9" s="133"/>
      <c r="F9" s="133"/>
      <c r="G9" s="133"/>
    </row>
    <row r="10" spans="2:7">
      <c r="B10" s="336" t="s">
        <v>423</v>
      </c>
      <c r="C10" s="337">
        <v>0.02</v>
      </c>
      <c r="D10" s="133"/>
      <c r="E10" s="133"/>
      <c r="F10" s="133"/>
      <c r="G10" s="133"/>
    </row>
    <row r="11" spans="2:7">
      <c r="B11" s="316"/>
      <c r="C11" s="133"/>
      <c r="D11" s="133"/>
      <c r="E11" s="133"/>
      <c r="F11" s="133"/>
      <c r="G11" s="133"/>
    </row>
    <row r="12" spans="2:7">
      <c r="B12" s="296" t="s">
        <v>424</v>
      </c>
      <c r="C12" s="133"/>
      <c r="D12" s="133"/>
      <c r="E12" s="133"/>
      <c r="F12" s="133"/>
    </row>
  </sheetData>
  <pageMargins left="0.7" right="0.7" top="0.75" bottom="0.75" header="0.3" footer="0.3"/>
  <pageSetup scale="78" fitToHeight="0" orientation="landscape" r:id="rId1"/>
  <headerFooter>
    <oddHeader>&amp;LIA DHS&amp;RDraft and Confidential</oddHeader>
    <oddFooter>&amp;L&amp;F | &amp;A&amp;R&amp;G</oddFooter>
  </headerFooter>
  <drawing r:id="rId2"/>
  <legacyDrawing r:id="rId3"/>
  <legacyDrawingHF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B1:O67"/>
  <sheetViews>
    <sheetView zoomScaleNormal="100" workbookViewId="0"/>
  </sheetViews>
  <sheetFormatPr defaultColWidth="8.85546875" defaultRowHeight="15"/>
  <cols>
    <col min="1" max="2" width="8.85546875" style="21"/>
    <col min="3" max="3" width="45" style="21" customWidth="1"/>
    <col min="4" max="8" width="20" style="21" customWidth="1"/>
    <col min="9" max="9" width="8.85546875" style="21"/>
    <col min="10" max="14" width="10.140625" style="21" customWidth="1"/>
    <col min="15" max="15" width="90.85546875" style="21" customWidth="1"/>
    <col min="16" max="16384" width="8.85546875" style="21"/>
  </cols>
  <sheetData>
    <row r="1" spans="2:15">
      <c r="J1" s="231"/>
      <c r="K1" s="230"/>
      <c r="L1" s="230"/>
      <c r="M1" s="230"/>
    </row>
    <row r="2" spans="2:15">
      <c r="C2" s="230" t="s">
        <v>327</v>
      </c>
      <c r="D2" s="231" t="str">
        <f>Overview!$C$32</f>
        <v>[Enter Plan Name]</v>
      </c>
      <c r="E2" s="230"/>
      <c r="F2" s="230"/>
      <c r="G2" s="230"/>
      <c r="J2" s="231"/>
      <c r="K2" s="230"/>
      <c r="L2" s="230"/>
      <c r="M2" s="230"/>
    </row>
    <row r="3" spans="2:15">
      <c r="C3" s="230" t="s">
        <v>328</v>
      </c>
      <c r="D3" s="231" t="s">
        <v>425</v>
      </c>
      <c r="E3" s="230"/>
      <c r="F3" s="230"/>
      <c r="G3" s="230"/>
      <c r="J3" s="231"/>
      <c r="K3" s="230"/>
      <c r="L3" s="230"/>
      <c r="M3" s="230"/>
    </row>
    <row r="4" spans="2:15">
      <c r="C4" s="230" t="s">
        <v>426</v>
      </c>
      <c r="D4" s="231" t="str">
        <f>Overview!$C$54</f>
        <v>7/1/2022 - 9/30/2022</v>
      </c>
      <c r="E4" s="230"/>
      <c r="F4" s="230"/>
      <c r="G4" s="230"/>
      <c r="J4" s="820" t="s">
        <v>427</v>
      </c>
      <c r="K4" s="833"/>
      <c r="L4" s="833"/>
      <c r="M4" s="833"/>
      <c r="N4" s="819"/>
    </row>
    <row r="5" spans="2:15">
      <c r="C5" s="231"/>
      <c r="D5" s="231"/>
      <c r="E5" s="231"/>
      <c r="F5" s="231"/>
      <c r="G5" s="231"/>
      <c r="H5" s="133"/>
      <c r="J5" s="834" t="s">
        <v>428</v>
      </c>
      <c r="K5" s="835"/>
      <c r="L5" s="835"/>
      <c r="M5" s="835"/>
      <c r="N5" s="836"/>
      <c r="O5" s="338"/>
    </row>
    <row r="6" spans="2:15">
      <c r="B6" s="245" t="s">
        <v>388</v>
      </c>
      <c r="C6" s="245" t="s">
        <v>429</v>
      </c>
      <c r="D6" s="245" t="str">
        <f>Overview!$F$51</f>
        <v>SFY23-Q1</v>
      </c>
      <c r="E6" s="245" t="str">
        <f>Overview!$F$52</f>
        <v>SFY23-Q2</v>
      </c>
      <c r="F6" s="245" t="str">
        <f>Overview!$F$53</f>
        <v>SFY23-Q3</v>
      </c>
      <c r="G6" s="245" t="str">
        <f>Overview!$F$54</f>
        <v>SFY23-Q4</v>
      </c>
      <c r="H6" s="245" t="s">
        <v>350</v>
      </c>
      <c r="J6" s="218" t="str">
        <f>Overview!$F$51</f>
        <v>SFY23-Q1</v>
      </c>
      <c r="K6" s="218" t="str">
        <f>Overview!$F$52</f>
        <v>SFY23-Q2</v>
      </c>
      <c r="L6" s="218" t="str">
        <f>Overview!$F$53</f>
        <v>SFY23-Q3</v>
      </c>
      <c r="M6" s="218" t="str">
        <f>Overview!$F$54</f>
        <v>SFY23-Q4</v>
      </c>
      <c r="N6" s="218" t="s">
        <v>350</v>
      </c>
      <c r="O6" s="218" t="s">
        <v>430</v>
      </c>
    </row>
    <row r="7" spans="2:15" s="34" customFormat="1">
      <c r="B7" s="339">
        <v>1</v>
      </c>
      <c r="C7" s="340" t="s">
        <v>431</v>
      </c>
      <c r="D7" s="341">
        <v>0</v>
      </c>
      <c r="E7" s="341">
        <v>0</v>
      </c>
      <c r="F7" s="341">
        <v>0</v>
      </c>
      <c r="G7" s="341">
        <v>0</v>
      </c>
      <c r="H7" s="342">
        <f t="shared" ref="H7:H21" si="0">SUM(D7:G7)</f>
        <v>0</v>
      </c>
      <c r="J7" s="753">
        <v>0</v>
      </c>
      <c r="K7" s="753">
        <v>0</v>
      </c>
      <c r="L7" s="753">
        <v>0</v>
      </c>
      <c r="M7" s="753">
        <v>0</v>
      </c>
      <c r="N7" s="754">
        <f t="shared" ref="N7:N23" si="1">IFERROR(H46/H7,0)</f>
        <v>0</v>
      </c>
      <c r="O7" s="343"/>
    </row>
    <row r="8" spans="2:15" s="34" customFormat="1">
      <c r="B8" s="339">
        <f>B7+1</f>
        <v>2</v>
      </c>
      <c r="C8" s="340" t="s">
        <v>432</v>
      </c>
      <c r="D8" s="341">
        <v>0</v>
      </c>
      <c r="E8" s="341">
        <v>0</v>
      </c>
      <c r="F8" s="341">
        <v>0</v>
      </c>
      <c r="G8" s="341">
        <v>0</v>
      </c>
      <c r="H8" s="342">
        <f t="shared" si="0"/>
        <v>0</v>
      </c>
      <c r="J8" s="755">
        <v>0</v>
      </c>
      <c r="K8" s="755">
        <v>0</v>
      </c>
      <c r="L8" s="755">
        <v>0</v>
      </c>
      <c r="M8" s="755">
        <v>0</v>
      </c>
      <c r="N8" s="756">
        <f t="shared" si="1"/>
        <v>0</v>
      </c>
      <c r="O8" s="344"/>
    </row>
    <row r="9" spans="2:15" s="34" customFormat="1">
      <c r="B9" s="339">
        <f t="shared" ref="B9:B28" si="2">B8+1</f>
        <v>3</v>
      </c>
      <c r="C9" s="340" t="s">
        <v>433</v>
      </c>
      <c r="D9" s="341">
        <v>0</v>
      </c>
      <c r="E9" s="341">
        <v>0</v>
      </c>
      <c r="F9" s="341">
        <v>0</v>
      </c>
      <c r="G9" s="341">
        <v>0</v>
      </c>
      <c r="H9" s="342">
        <f t="shared" si="0"/>
        <v>0</v>
      </c>
      <c r="J9" s="755">
        <v>0</v>
      </c>
      <c r="K9" s="755">
        <v>0</v>
      </c>
      <c r="L9" s="755">
        <v>0</v>
      </c>
      <c r="M9" s="755">
        <v>0</v>
      </c>
      <c r="N9" s="756">
        <f t="shared" si="1"/>
        <v>0</v>
      </c>
      <c r="O9" s="344"/>
    </row>
    <row r="10" spans="2:15" s="34" customFormat="1">
      <c r="B10" s="339">
        <f t="shared" si="2"/>
        <v>4</v>
      </c>
      <c r="C10" s="340" t="s">
        <v>434</v>
      </c>
      <c r="D10" s="341">
        <v>0</v>
      </c>
      <c r="E10" s="341">
        <v>0</v>
      </c>
      <c r="F10" s="341">
        <v>0</v>
      </c>
      <c r="G10" s="341">
        <v>0</v>
      </c>
      <c r="H10" s="342">
        <f t="shared" si="0"/>
        <v>0</v>
      </c>
      <c r="J10" s="755">
        <v>0</v>
      </c>
      <c r="K10" s="755">
        <v>0</v>
      </c>
      <c r="L10" s="755">
        <v>0</v>
      </c>
      <c r="M10" s="755">
        <v>0</v>
      </c>
      <c r="N10" s="756">
        <f t="shared" si="1"/>
        <v>0</v>
      </c>
      <c r="O10" s="344"/>
    </row>
    <row r="11" spans="2:15" s="34" customFormat="1">
      <c r="B11" s="339">
        <f t="shared" si="2"/>
        <v>5</v>
      </c>
      <c r="C11" s="340" t="s">
        <v>435</v>
      </c>
      <c r="D11" s="341">
        <v>0</v>
      </c>
      <c r="E11" s="341">
        <v>0</v>
      </c>
      <c r="F11" s="341">
        <v>0</v>
      </c>
      <c r="G11" s="341">
        <v>0</v>
      </c>
      <c r="H11" s="342">
        <f t="shared" si="0"/>
        <v>0</v>
      </c>
      <c r="J11" s="755">
        <v>0</v>
      </c>
      <c r="K11" s="755">
        <v>0</v>
      </c>
      <c r="L11" s="755">
        <v>0</v>
      </c>
      <c r="M11" s="755">
        <v>0</v>
      </c>
      <c r="N11" s="756">
        <f t="shared" si="1"/>
        <v>0</v>
      </c>
      <c r="O11" s="344"/>
    </row>
    <row r="12" spans="2:15" s="34" customFormat="1">
      <c r="B12" s="339">
        <f t="shared" si="2"/>
        <v>6</v>
      </c>
      <c r="C12" s="340" t="s">
        <v>436</v>
      </c>
      <c r="D12" s="341">
        <v>0</v>
      </c>
      <c r="E12" s="341">
        <v>0</v>
      </c>
      <c r="F12" s="341">
        <v>0</v>
      </c>
      <c r="G12" s="341">
        <v>0</v>
      </c>
      <c r="H12" s="342">
        <f t="shared" si="0"/>
        <v>0</v>
      </c>
      <c r="J12" s="755">
        <v>0</v>
      </c>
      <c r="K12" s="755">
        <v>0</v>
      </c>
      <c r="L12" s="755">
        <v>0</v>
      </c>
      <c r="M12" s="755">
        <v>0</v>
      </c>
      <c r="N12" s="756">
        <f t="shared" si="1"/>
        <v>0</v>
      </c>
      <c r="O12" s="344"/>
    </row>
    <row r="13" spans="2:15" s="34" customFormat="1">
      <c r="B13" s="339">
        <f t="shared" si="2"/>
        <v>7</v>
      </c>
      <c r="C13" s="340" t="s">
        <v>437</v>
      </c>
      <c r="D13" s="341">
        <v>0</v>
      </c>
      <c r="E13" s="341">
        <v>0</v>
      </c>
      <c r="F13" s="341">
        <v>0</v>
      </c>
      <c r="G13" s="341">
        <v>0</v>
      </c>
      <c r="H13" s="342">
        <f t="shared" si="0"/>
        <v>0</v>
      </c>
      <c r="J13" s="755">
        <v>0</v>
      </c>
      <c r="K13" s="755">
        <v>0</v>
      </c>
      <c r="L13" s="755">
        <v>0</v>
      </c>
      <c r="M13" s="755">
        <v>0</v>
      </c>
      <c r="N13" s="756">
        <f t="shared" si="1"/>
        <v>0</v>
      </c>
      <c r="O13" s="344"/>
    </row>
    <row r="14" spans="2:15" s="34" customFormat="1">
      <c r="B14" s="339">
        <f t="shared" si="2"/>
        <v>8</v>
      </c>
      <c r="C14" s="340" t="s">
        <v>438</v>
      </c>
      <c r="D14" s="341">
        <v>0</v>
      </c>
      <c r="E14" s="341">
        <v>0</v>
      </c>
      <c r="F14" s="341">
        <v>0</v>
      </c>
      <c r="G14" s="341">
        <v>0</v>
      </c>
      <c r="H14" s="342">
        <f t="shared" si="0"/>
        <v>0</v>
      </c>
      <c r="J14" s="755">
        <v>0</v>
      </c>
      <c r="K14" s="755">
        <v>0</v>
      </c>
      <c r="L14" s="755">
        <v>0</v>
      </c>
      <c r="M14" s="755">
        <v>0</v>
      </c>
      <c r="N14" s="756">
        <f t="shared" si="1"/>
        <v>0</v>
      </c>
      <c r="O14" s="344"/>
    </row>
    <row r="15" spans="2:15" s="34" customFormat="1">
      <c r="B15" s="339">
        <f t="shared" si="2"/>
        <v>9</v>
      </c>
      <c r="C15" s="340" t="s">
        <v>439</v>
      </c>
      <c r="D15" s="341">
        <v>0</v>
      </c>
      <c r="E15" s="341">
        <v>0</v>
      </c>
      <c r="F15" s="341">
        <v>0</v>
      </c>
      <c r="G15" s="341">
        <v>0</v>
      </c>
      <c r="H15" s="342">
        <f t="shared" si="0"/>
        <v>0</v>
      </c>
      <c r="J15" s="755">
        <v>0</v>
      </c>
      <c r="K15" s="755">
        <v>0</v>
      </c>
      <c r="L15" s="755">
        <v>0</v>
      </c>
      <c r="M15" s="755">
        <v>0</v>
      </c>
      <c r="N15" s="756">
        <f t="shared" si="1"/>
        <v>0</v>
      </c>
      <c r="O15" s="344"/>
    </row>
    <row r="16" spans="2:15" s="34" customFormat="1">
      <c r="B16" s="339">
        <f t="shared" si="2"/>
        <v>10</v>
      </c>
      <c r="C16" s="340" t="s">
        <v>440</v>
      </c>
      <c r="D16" s="341">
        <v>0</v>
      </c>
      <c r="E16" s="341">
        <v>0</v>
      </c>
      <c r="F16" s="341">
        <v>0</v>
      </c>
      <c r="G16" s="341">
        <v>0</v>
      </c>
      <c r="H16" s="342">
        <f t="shared" si="0"/>
        <v>0</v>
      </c>
      <c r="J16" s="755">
        <v>0</v>
      </c>
      <c r="K16" s="755">
        <v>0</v>
      </c>
      <c r="L16" s="755">
        <v>0</v>
      </c>
      <c r="M16" s="755">
        <v>0</v>
      </c>
      <c r="N16" s="756">
        <f t="shared" si="1"/>
        <v>0</v>
      </c>
      <c r="O16" s="344"/>
    </row>
    <row r="17" spans="2:15" s="34" customFormat="1">
      <c r="B17" s="339">
        <f t="shared" si="2"/>
        <v>11</v>
      </c>
      <c r="C17" s="340" t="s">
        <v>441</v>
      </c>
      <c r="D17" s="341">
        <v>0</v>
      </c>
      <c r="E17" s="341">
        <v>0</v>
      </c>
      <c r="F17" s="341">
        <v>0</v>
      </c>
      <c r="G17" s="341">
        <v>0</v>
      </c>
      <c r="H17" s="342">
        <f t="shared" si="0"/>
        <v>0</v>
      </c>
      <c r="J17" s="755">
        <v>0</v>
      </c>
      <c r="K17" s="755">
        <v>0</v>
      </c>
      <c r="L17" s="755">
        <v>0</v>
      </c>
      <c r="M17" s="755">
        <v>0</v>
      </c>
      <c r="N17" s="756">
        <f t="shared" si="1"/>
        <v>0</v>
      </c>
      <c r="O17" s="344"/>
    </row>
    <row r="18" spans="2:15" s="34" customFormat="1">
      <c r="B18" s="339">
        <f t="shared" si="2"/>
        <v>12</v>
      </c>
      <c r="C18" s="340" t="s">
        <v>442</v>
      </c>
      <c r="D18" s="341">
        <v>0</v>
      </c>
      <c r="E18" s="341">
        <v>0</v>
      </c>
      <c r="F18" s="341">
        <v>0</v>
      </c>
      <c r="G18" s="341">
        <v>0</v>
      </c>
      <c r="H18" s="342">
        <f t="shared" si="0"/>
        <v>0</v>
      </c>
      <c r="J18" s="755">
        <v>0</v>
      </c>
      <c r="K18" s="755">
        <v>0</v>
      </c>
      <c r="L18" s="755">
        <v>0</v>
      </c>
      <c r="M18" s="755">
        <v>0</v>
      </c>
      <c r="N18" s="756">
        <f t="shared" si="1"/>
        <v>0</v>
      </c>
      <c r="O18" s="344"/>
    </row>
    <row r="19" spans="2:15" s="34" customFormat="1">
      <c r="B19" s="339">
        <f t="shared" si="2"/>
        <v>13</v>
      </c>
      <c r="C19" s="340" t="s">
        <v>443</v>
      </c>
      <c r="D19" s="341">
        <v>0</v>
      </c>
      <c r="E19" s="341">
        <v>0</v>
      </c>
      <c r="F19" s="341">
        <v>0</v>
      </c>
      <c r="G19" s="341">
        <v>0</v>
      </c>
      <c r="H19" s="342">
        <f t="shared" si="0"/>
        <v>0</v>
      </c>
      <c r="J19" s="755">
        <v>0</v>
      </c>
      <c r="K19" s="755">
        <v>0</v>
      </c>
      <c r="L19" s="755">
        <v>0</v>
      </c>
      <c r="M19" s="755">
        <v>0</v>
      </c>
      <c r="N19" s="756">
        <f t="shared" si="1"/>
        <v>0</v>
      </c>
      <c r="O19" s="344"/>
    </row>
    <row r="20" spans="2:15" s="34" customFormat="1">
      <c r="B20" s="339">
        <f t="shared" si="2"/>
        <v>14</v>
      </c>
      <c r="C20" s="340" t="s">
        <v>444</v>
      </c>
      <c r="D20" s="341">
        <v>0</v>
      </c>
      <c r="E20" s="341">
        <v>0</v>
      </c>
      <c r="F20" s="341">
        <v>0</v>
      </c>
      <c r="G20" s="341">
        <v>0</v>
      </c>
      <c r="H20" s="342">
        <f t="shared" si="0"/>
        <v>0</v>
      </c>
      <c r="J20" s="755">
        <v>0</v>
      </c>
      <c r="K20" s="755">
        <v>0</v>
      </c>
      <c r="L20" s="755">
        <v>0</v>
      </c>
      <c r="M20" s="755">
        <v>0</v>
      </c>
      <c r="N20" s="756">
        <f t="shared" si="1"/>
        <v>0</v>
      </c>
      <c r="O20" s="344"/>
    </row>
    <row r="21" spans="2:15" s="34" customFormat="1">
      <c r="B21" s="339">
        <f t="shared" si="2"/>
        <v>15</v>
      </c>
      <c r="C21" s="345" t="s">
        <v>445</v>
      </c>
      <c r="D21" s="341">
        <v>0</v>
      </c>
      <c r="E21" s="341">
        <v>0</v>
      </c>
      <c r="F21" s="341">
        <v>0</v>
      </c>
      <c r="G21" s="341">
        <v>0</v>
      </c>
      <c r="H21" s="342">
        <f t="shared" si="0"/>
        <v>0</v>
      </c>
      <c r="J21" s="755">
        <v>0</v>
      </c>
      <c r="K21" s="755">
        <v>0</v>
      </c>
      <c r="L21" s="755">
        <v>0</v>
      </c>
      <c r="M21" s="755">
        <v>0</v>
      </c>
      <c r="N21" s="756">
        <f t="shared" si="1"/>
        <v>0</v>
      </c>
      <c r="O21" s="344"/>
    </row>
    <row r="22" spans="2:15" s="34" customFormat="1">
      <c r="B22" s="339">
        <f t="shared" si="2"/>
        <v>16</v>
      </c>
      <c r="C22" s="345" t="s">
        <v>446</v>
      </c>
      <c r="D22" s="341">
        <v>0</v>
      </c>
      <c r="E22" s="341">
        <v>0</v>
      </c>
      <c r="F22" s="341">
        <v>0</v>
      </c>
      <c r="G22" s="341">
        <v>0</v>
      </c>
      <c r="H22" s="342">
        <f t="shared" ref="H22" si="3">SUM(D22:G22)</f>
        <v>0</v>
      </c>
      <c r="J22" s="755">
        <v>0</v>
      </c>
      <c r="K22" s="755">
        <v>0</v>
      </c>
      <c r="L22" s="755">
        <v>0</v>
      </c>
      <c r="M22" s="755">
        <v>0</v>
      </c>
      <c r="N22" s="756">
        <f t="shared" si="1"/>
        <v>0</v>
      </c>
      <c r="O22" s="344"/>
    </row>
    <row r="23" spans="2:15" s="34" customFormat="1">
      <c r="B23" s="339">
        <f t="shared" si="2"/>
        <v>17</v>
      </c>
      <c r="C23" s="345" t="s">
        <v>447</v>
      </c>
      <c r="D23" s="341">
        <v>0</v>
      </c>
      <c r="E23" s="341">
        <v>0</v>
      </c>
      <c r="F23" s="341">
        <v>0</v>
      </c>
      <c r="G23" s="341">
        <v>0</v>
      </c>
      <c r="H23" s="342">
        <f t="shared" ref="H23:H26" si="4">SUM(D23:G23)</f>
        <v>0</v>
      </c>
      <c r="J23" s="755">
        <v>0</v>
      </c>
      <c r="K23" s="755">
        <v>0</v>
      </c>
      <c r="L23" s="755">
        <v>0</v>
      </c>
      <c r="M23" s="755">
        <v>0</v>
      </c>
      <c r="N23" s="756">
        <f t="shared" si="1"/>
        <v>0</v>
      </c>
      <c r="O23" s="344"/>
    </row>
    <row r="24" spans="2:15" s="34" customFormat="1">
      <c r="B24" s="339">
        <f t="shared" si="2"/>
        <v>18</v>
      </c>
      <c r="C24" s="345" t="s">
        <v>448</v>
      </c>
      <c r="D24" s="341">
        <v>0</v>
      </c>
      <c r="E24" s="341">
        <v>0</v>
      </c>
      <c r="F24" s="341">
        <v>0</v>
      </c>
      <c r="G24" s="341">
        <v>0</v>
      </c>
      <c r="H24" s="342">
        <f t="shared" si="4"/>
        <v>0</v>
      </c>
      <c r="J24" s="755">
        <v>0</v>
      </c>
      <c r="K24" s="755">
        <v>0</v>
      </c>
      <c r="L24" s="755">
        <v>0</v>
      </c>
      <c r="M24" s="755">
        <v>0</v>
      </c>
      <c r="N24" s="756">
        <f t="shared" ref="N24:N27" si="5">IFERROR(H63/H24,0)</f>
        <v>0</v>
      </c>
      <c r="O24" s="344"/>
    </row>
    <row r="25" spans="2:15" s="34" customFormat="1">
      <c r="B25" s="339">
        <f t="shared" si="2"/>
        <v>19</v>
      </c>
      <c r="C25" s="345" t="s">
        <v>449</v>
      </c>
      <c r="D25" s="346"/>
      <c r="E25" s="346"/>
      <c r="F25" s="346"/>
      <c r="G25" s="346"/>
      <c r="H25" s="342">
        <f t="shared" si="4"/>
        <v>0</v>
      </c>
      <c r="J25" s="757"/>
      <c r="K25" s="757"/>
      <c r="L25" s="757"/>
      <c r="M25" s="757"/>
      <c r="N25" s="756">
        <f t="shared" si="5"/>
        <v>0</v>
      </c>
      <c r="O25" s="344"/>
    </row>
    <row r="26" spans="2:15" s="34" customFormat="1">
      <c r="B26" s="339">
        <f t="shared" si="2"/>
        <v>20</v>
      </c>
      <c r="C26" s="345" t="s">
        <v>449</v>
      </c>
      <c r="D26" s="346"/>
      <c r="E26" s="346"/>
      <c r="F26" s="346"/>
      <c r="G26" s="346"/>
      <c r="H26" s="342">
        <f t="shared" si="4"/>
        <v>0</v>
      </c>
      <c r="J26" s="757"/>
      <c r="K26" s="757"/>
      <c r="L26" s="757"/>
      <c r="M26" s="757"/>
      <c r="N26" s="756">
        <f t="shared" si="5"/>
        <v>0</v>
      </c>
      <c r="O26" s="344"/>
    </row>
    <row r="27" spans="2:15" s="34" customFormat="1" ht="15.75" thickBot="1">
      <c r="B27" s="347">
        <f t="shared" si="2"/>
        <v>21</v>
      </c>
      <c r="C27" s="348" t="s">
        <v>449</v>
      </c>
      <c r="D27" s="349"/>
      <c r="E27" s="349"/>
      <c r="F27" s="349"/>
      <c r="G27" s="349"/>
      <c r="H27" s="350">
        <f t="shared" ref="H27" si="6">SUM(D27:G27)</f>
        <v>0</v>
      </c>
      <c r="J27" s="758"/>
      <c r="K27" s="758"/>
      <c r="L27" s="758"/>
      <c r="M27" s="758"/>
      <c r="N27" s="759">
        <f t="shared" si="5"/>
        <v>0</v>
      </c>
      <c r="O27" s="351"/>
    </row>
    <row r="28" spans="2:15" ht="15.75" thickTop="1">
      <c r="B28" s="326">
        <f t="shared" si="2"/>
        <v>22</v>
      </c>
      <c r="C28" s="352" t="s">
        <v>450</v>
      </c>
      <c r="D28" s="353">
        <f>SUM(D7:D24)</f>
        <v>0</v>
      </c>
      <c r="E28" s="353">
        <f>SUM(E7:E24)</f>
        <v>0</v>
      </c>
      <c r="F28" s="353">
        <f>SUM(F7:F24)</f>
        <v>0</v>
      </c>
      <c r="G28" s="353">
        <f>SUM(G7:G24)</f>
        <v>0</v>
      </c>
      <c r="H28" s="353">
        <f>SUM(H7:H24)</f>
        <v>0</v>
      </c>
      <c r="J28" s="760">
        <f>IFERROR(D67/D28,0)</f>
        <v>0</v>
      </c>
      <c r="K28" s="760">
        <f>IFERROR(E67/E28,0)</f>
        <v>0</v>
      </c>
      <c r="L28" s="760">
        <f>IFERROR(F67/F28,0)</f>
        <v>0</v>
      </c>
      <c r="M28" s="760">
        <f>IFERROR(G67/G28,0)</f>
        <v>0</v>
      </c>
      <c r="N28" s="761">
        <f>IFERROR(H67/H28,0)</f>
        <v>0</v>
      </c>
      <c r="O28" s="354"/>
    </row>
    <row r="29" spans="2:15">
      <c r="B29" s="133" t="s">
        <v>451</v>
      </c>
      <c r="C29" s="133"/>
      <c r="D29" s="133"/>
      <c r="E29" s="133"/>
      <c r="F29" s="133"/>
      <c r="G29" s="133"/>
      <c r="H29" s="133"/>
      <c r="J29" s="133"/>
      <c r="K29" s="133"/>
      <c r="L29" s="133"/>
      <c r="M29" s="133"/>
      <c r="N29" s="133"/>
    </row>
    <row r="30" spans="2:15">
      <c r="D30" s="133"/>
      <c r="E30" s="133"/>
      <c r="F30" s="133"/>
      <c r="G30" s="133"/>
      <c r="H30" s="133"/>
    </row>
    <row r="31" spans="2:15">
      <c r="B31" s="35"/>
      <c r="D31" s="231" t="s">
        <v>452</v>
      </c>
    </row>
    <row r="32" spans="2:15">
      <c r="B32" s="35"/>
    </row>
    <row r="33" spans="2:14">
      <c r="B33" s="35"/>
    </row>
    <row r="34" spans="2:14">
      <c r="B34" s="35"/>
    </row>
    <row r="35" spans="2:14">
      <c r="B35" s="35"/>
    </row>
    <row r="36" spans="2:14">
      <c r="B36" s="35"/>
      <c r="J36" s="133"/>
      <c r="K36" s="133"/>
      <c r="L36" s="133"/>
      <c r="M36" s="133"/>
      <c r="N36" s="133"/>
    </row>
    <row r="37" spans="2:14">
      <c r="B37" s="35"/>
      <c r="J37" s="133"/>
      <c r="K37" s="133"/>
      <c r="L37" s="133"/>
      <c r="M37" s="133"/>
      <c r="N37" s="133"/>
    </row>
    <row r="38" spans="2:14">
      <c r="B38" s="35"/>
      <c r="C38" s="133"/>
      <c r="D38" s="133"/>
      <c r="E38" s="133"/>
      <c r="F38" s="133"/>
      <c r="G38" s="133"/>
      <c r="H38" s="133"/>
      <c r="J38" s="133"/>
      <c r="K38" s="133"/>
      <c r="L38" s="133"/>
      <c r="M38" s="133"/>
      <c r="N38" s="133"/>
    </row>
    <row r="39" spans="2:14">
      <c r="B39" s="35"/>
      <c r="C39" s="133"/>
      <c r="D39" s="133"/>
      <c r="E39" s="133"/>
      <c r="F39" s="133"/>
      <c r="G39" s="133"/>
      <c r="H39" s="133"/>
      <c r="M39" s="133"/>
      <c r="N39" s="133"/>
    </row>
    <row r="40" spans="2:14">
      <c r="B40" s="35"/>
      <c r="C40" s="133"/>
      <c r="D40" s="133"/>
      <c r="E40" s="133"/>
      <c r="F40" s="133"/>
      <c r="G40" s="133"/>
      <c r="H40" s="133"/>
      <c r="M40" s="133"/>
      <c r="N40" s="133"/>
    </row>
    <row r="41" spans="2:14">
      <c r="M41" s="133"/>
      <c r="N41" s="133"/>
    </row>
    <row r="42" spans="2:14">
      <c r="J42" s="133"/>
      <c r="K42" s="133"/>
      <c r="L42" s="133"/>
      <c r="M42" s="133"/>
      <c r="N42" s="133"/>
    </row>
    <row r="43" spans="2:14">
      <c r="J43" s="133"/>
      <c r="K43" s="133"/>
      <c r="L43" s="133"/>
      <c r="M43" s="133"/>
      <c r="N43" s="133"/>
    </row>
    <row r="44" spans="2:14">
      <c r="B44" s="35"/>
      <c r="C44" s="231"/>
      <c r="D44" s="355" t="s">
        <v>427</v>
      </c>
      <c r="E44" s="356"/>
      <c r="F44" s="356"/>
      <c r="G44" s="356"/>
      <c r="H44" s="357"/>
      <c r="J44" s="133"/>
      <c r="K44" s="133"/>
      <c r="L44" s="133"/>
      <c r="M44" s="133"/>
      <c r="N44" s="133"/>
    </row>
    <row r="45" spans="2:14">
      <c r="B45" s="358" t="s">
        <v>388</v>
      </c>
      <c r="C45" s="358" t="s">
        <v>429</v>
      </c>
      <c r="D45" s="358" t="str">
        <f>Overview!$F$51</f>
        <v>SFY23-Q1</v>
      </c>
      <c r="E45" s="358" t="str">
        <f>Overview!$F$52</f>
        <v>SFY23-Q2</v>
      </c>
      <c r="F45" s="358" t="str">
        <f>Overview!$F$53</f>
        <v>SFY23-Q3</v>
      </c>
      <c r="G45" s="358" t="str">
        <f>Overview!$F$54</f>
        <v>SFY23-Q4</v>
      </c>
      <c r="H45" s="358" t="s">
        <v>350</v>
      </c>
      <c r="J45" s="133"/>
      <c r="K45" s="133"/>
      <c r="L45" s="133"/>
      <c r="M45" s="133"/>
      <c r="N45" s="133"/>
    </row>
    <row r="46" spans="2:14">
      <c r="B46" s="762">
        <v>1</v>
      </c>
      <c r="C46" s="773" t="s">
        <v>431</v>
      </c>
      <c r="D46" s="763">
        <f t="shared" ref="D46:D57" si="7">D7*J7</f>
        <v>0</v>
      </c>
      <c r="E46" s="763">
        <f t="shared" ref="E46:E57" si="8">E7*K7</f>
        <v>0</v>
      </c>
      <c r="F46" s="763">
        <f t="shared" ref="F46:F57" si="9">F7*L7</f>
        <v>0</v>
      </c>
      <c r="G46" s="763">
        <f t="shared" ref="G46:G57" si="10">G7*M7</f>
        <v>0</v>
      </c>
      <c r="H46" s="764">
        <f t="shared" ref="H46:H48" si="11">SUM(D46:G46)</f>
        <v>0</v>
      </c>
      <c r="J46" s="133"/>
      <c r="K46" s="133"/>
      <c r="L46" s="133"/>
      <c r="M46" s="133"/>
      <c r="N46" s="133"/>
    </row>
    <row r="47" spans="2:14">
      <c r="B47" s="765">
        <f>B46+1</f>
        <v>2</v>
      </c>
      <c r="C47" s="774" t="s">
        <v>432</v>
      </c>
      <c r="D47" s="766">
        <f t="shared" si="7"/>
        <v>0</v>
      </c>
      <c r="E47" s="766">
        <f t="shared" si="8"/>
        <v>0</v>
      </c>
      <c r="F47" s="766">
        <f t="shared" si="9"/>
        <v>0</v>
      </c>
      <c r="G47" s="766">
        <f t="shared" si="10"/>
        <v>0</v>
      </c>
      <c r="H47" s="767">
        <f t="shared" si="11"/>
        <v>0</v>
      </c>
      <c r="J47" s="133"/>
      <c r="K47" s="133"/>
      <c r="L47" s="133"/>
      <c r="M47" s="133"/>
      <c r="N47" s="133"/>
    </row>
    <row r="48" spans="2:14">
      <c r="B48" s="765">
        <f t="shared" ref="B48:B67" si="12">B47+1</f>
        <v>3</v>
      </c>
      <c r="C48" s="774" t="s">
        <v>433</v>
      </c>
      <c r="D48" s="766">
        <f t="shared" si="7"/>
        <v>0</v>
      </c>
      <c r="E48" s="766">
        <f t="shared" si="8"/>
        <v>0</v>
      </c>
      <c r="F48" s="766">
        <f t="shared" si="9"/>
        <v>0</v>
      </c>
      <c r="G48" s="766">
        <f t="shared" si="10"/>
        <v>0</v>
      </c>
      <c r="H48" s="767">
        <f t="shared" si="11"/>
        <v>0</v>
      </c>
      <c r="J48" s="133"/>
      <c r="K48" s="133"/>
      <c r="L48" s="133"/>
      <c r="M48" s="133"/>
      <c r="N48" s="133"/>
    </row>
    <row r="49" spans="2:14">
      <c r="B49" s="765">
        <f t="shared" si="12"/>
        <v>4</v>
      </c>
      <c r="C49" s="774" t="s">
        <v>434</v>
      </c>
      <c r="D49" s="766">
        <f t="shared" si="7"/>
        <v>0</v>
      </c>
      <c r="E49" s="766">
        <f t="shared" si="8"/>
        <v>0</v>
      </c>
      <c r="F49" s="766">
        <f t="shared" si="9"/>
        <v>0</v>
      </c>
      <c r="G49" s="766">
        <f t="shared" si="10"/>
        <v>0</v>
      </c>
      <c r="H49" s="767">
        <f t="shared" ref="H49:H58" si="13">SUM(D49:G49)</f>
        <v>0</v>
      </c>
      <c r="J49" s="133"/>
      <c r="K49" s="133"/>
      <c r="L49" s="133"/>
      <c r="M49" s="133"/>
      <c r="N49" s="133"/>
    </row>
    <row r="50" spans="2:14">
      <c r="B50" s="765">
        <f t="shared" si="12"/>
        <v>5</v>
      </c>
      <c r="C50" s="774" t="s">
        <v>435</v>
      </c>
      <c r="D50" s="766">
        <f t="shared" si="7"/>
        <v>0</v>
      </c>
      <c r="E50" s="766">
        <f t="shared" si="8"/>
        <v>0</v>
      </c>
      <c r="F50" s="766">
        <f t="shared" si="9"/>
        <v>0</v>
      </c>
      <c r="G50" s="766">
        <f t="shared" si="10"/>
        <v>0</v>
      </c>
      <c r="H50" s="767">
        <f t="shared" si="13"/>
        <v>0</v>
      </c>
      <c r="J50" s="133"/>
      <c r="K50" s="133"/>
      <c r="L50" s="133"/>
      <c r="M50" s="133"/>
      <c r="N50" s="133"/>
    </row>
    <row r="51" spans="2:14">
      <c r="B51" s="765">
        <f t="shared" si="12"/>
        <v>6</v>
      </c>
      <c r="C51" s="774" t="s">
        <v>436</v>
      </c>
      <c r="D51" s="766">
        <f t="shared" si="7"/>
        <v>0</v>
      </c>
      <c r="E51" s="766">
        <f t="shared" si="8"/>
        <v>0</v>
      </c>
      <c r="F51" s="766">
        <f t="shared" si="9"/>
        <v>0</v>
      </c>
      <c r="G51" s="766">
        <f t="shared" si="10"/>
        <v>0</v>
      </c>
      <c r="H51" s="767">
        <f t="shared" si="13"/>
        <v>0</v>
      </c>
      <c r="J51" s="133"/>
      <c r="K51" s="133"/>
      <c r="L51" s="133"/>
      <c r="M51" s="133"/>
      <c r="N51" s="133"/>
    </row>
    <row r="52" spans="2:14">
      <c r="B52" s="765">
        <f t="shared" si="12"/>
        <v>7</v>
      </c>
      <c r="C52" s="774" t="s">
        <v>437</v>
      </c>
      <c r="D52" s="766">
        <f t="shared" si="7"/>
        <v>0</v>
      </c>
      <c r="E52" s="766">
        <f t="shared" si="8"/>
        <v>0</v>
      </c>
      <c r="F52" s="766">
        <f t="shared" si="9"/>
        <v>0</v>
      </c>
      <c r="G52" s="766">
        <f t="shared" si="10"/>
        <v>0</v>
      </c>
      <c r="H52" s="767">
        <f t="shared" si="13"/>
        <v>0</v>
      </c>
      <c r="J52" s="133"/>
      <c r="K52" s="133"/>
      <c r="L52" s="133"/>
      <c r="M52" s="133"/>
      <c r="N52" s="133"/>
    </row>
    <row r="53" spans="2:14">
      <c r="B53" s="765">
        <f t="shared" si="12"/>
        <v>8</v>
      </c>
      <c r="C53" s="774" t="s">
        <v>438</v>
      </c>
      <c r="D53" s="766">
        <f t="shared" si="7"/>
        <v>0</v>
      </c>
      <c r="E53" s="766">
        <f t="shared" si="8"/>
        <v>0</v>
      </c>
      <c r="F53" s="766">
        <f t="shared" si="9"/>
        <v>0</v>
      </c>
      <c r="G53" s="766">
        <f t="shared" si="10"/>
        <v>0</v>
      </c>
      <c r="H53" s="767">
        <f t="shared" si="13"/>
        <v>0</v>
      </c>
      <c r="J53" s="133"/>
      <c r="K53" s="133"/>
      <c r="L53" s="133"/>
      <c r="M53" s="133"/>
      <c r="N53" s="133"/>
    </row>
    <row r="54" spans="2:14">
      <c r="B54" s="765">
        <f t="shared" si="12"/>
        <v>9</v>
      </c>
      <c r="C54" s="774" t="s">
        <v>439</v>
      </c>
      <c r="D54" s="766">
        <f t="shared" si="7"/>
        <v>0</v>
      </c>
      <c r="E54" s="766">
        <f t="shared" si="8"/>
        <v>0</v>
      </c>
      <c r="F54" s="766">
        <f t="shared" si="9"/>
        <v>0</v>
      </c>
      <c r="G54" s="766">
        <f t="shared" si="10"/>
        <v>0</v>
      </c>
      <c r="H54" s="767">
        <f t="shared" si="13"/>
        <v>0</v>
      </c>
      <c r="J54" s="133"/>
      <c r="K54" s="133"/>
      <c r="L54" s="133"/>
      <c r="M54" s="133"/>
      <c r="N54" s="133"/>
    </row>
    <row r="55" spans="2:14">
      <c r="B55" s="765">
        <f t="shared" si="12"/>
        <v>10</v>
      </c>
      <c r="C55" s="774" t="s">
        <v>440</v>
      </c>
      <c r="D55" s="766">
        <f t="shared" si="7"/>
        <v>0</v>
      </c>
      <c r="E55" s="766">
        <f t="shared" si="8"/>
        <v>0</v>
      </c>
      <c r="F55" s="766">
        <f t="shared" si="9"/>
        <v>0</v>
      </c>
      <c r="G55" s="766">
        <f t="shared" si="10"/>
        <v>0</v>
      </c>
      <c r="H55" s="767">
        <f t="shared" si="13"/>
        <v>0</v>
      </c>
      <c r="J55" s="133"/>
      <c r="K55" s="133"/>
      <c r="L55" s="133"/>
      <c r="M55" s="133"/>
      <c r="N55" s="133"/>
    </row>
    <row r="56" spans="2:14">
      <c r="B56" s="765">
        <f t="shared" si="12"/>
        <v>11</v>
      </c>
      <c r="C56" s="774" t="s">
        <v>441</v>
      </c>
      <c r="D56" s="766">
        <f t="shared" si="7"/>
        <v>0</v>
      </c>
      <c r="E56" s="766">
        <f t="shared" si="8"/>
        <v>0</v>
      </c>
      <c r="F56" s="766">
        <f t="shared" si="9"/>
        <v>0</v>
      </c>
      <c r="G56" s="766">
        <f t="shared" si="10"/>
        <v>0</v>
      </c>
      <c r="H56" s="767">
        <f t="shared" si="13"/>
        <v>0</v>
      </c>
      <c r="J56" s="133"/>
      <c r="K56" s="133"/>
      <c r="L56" s="133"/>
      <c r="M56" s="133"/>
      <c r="N56" s="133"/>
    </row>
    <row r="57" spans="2:14">
      <c r="B57" s="765">
        <f t="shared" si="12"/>
        <v>12</v>
      </c>
      <c r="C57" s="774" t="s">
        <v>442</v>
      </c>
      <c r="D57" s="766">
        <f t="shared" si="7"/>
        <v>0</v>
      </c>
      <c r="E57" s="766">
        <f t="shared" si="8"/>
        <v>0</v>
      </c>
      <c r="F57" s="766">
        <f t="shared" si="9"/>
        <v>0</v>
      </c>
      <c r="G57" s="766">
        <f t="shared" si="10"/>
        <v>0</v>
      </c>
      <c r="H57" s="767">
        <f t="shared" si="13"/>
        <v>0</v>
      </c>
      <c r="J57" s="133"/>
      <c r="K57" s="133"/>
      <c r="L57" s="133"/>
      <c r="M57" s="133"/>
      <c r="N57" s="133"/>
    </row>
    <row r="58" spans="2:14">
      <c r="B58" s="765">
        <f t="shared" si="12"/>
        <v>13</v>
      </c>
      <c r="C58" s="774" t="s">
        <v>443</v>
      </c>
      <c r="D58" s="766">
        <f t="shared" ref="D58" si="14">D19*J19</f>
        <v>0</v>
      </c>
      <c r="E58" s="766">
        <f t="shared" ref="E58:G60" si="15">E19*K19</f>
        <v>0</v>
      </c>
      <c r="F58" s="766">
        <f t="shared" si="15"/>
        <v>0</v>
      </c>
      <c r="G58" s="766">
        <f t="shared" si="15"/>
        <v>0</v>
      </c>
      <c r="H58" s="767">
        <f t="shared" si="13"/>
        <v>0</v>
      </c>
      <c r="J58" s="133"/>
      <c r="K58" s="133"/>
      <c r="L58" s="133"/>
      <c r="M58" s="133"/>
      <c r="N58" s="133"/>
    </row>
    <row r="59" spans="2:14">
      <c r="B59" s="765">
        <f t="shared" si="12"/>
        <v>14</v>
      </c>
      <c r="C59" s="774" t="s">
        <v>444</v>
      </c>
      <c r="D59" s="766">
        <f>D20*J20</f>
        <v>0</v>
      </c>
      <c r="E59" s="766">
        <f t="shared" si="15"/>
        <v>0</v>
      </c>
      <c r="F59" s="766">
        <f t="shared" si="15"/>
        <v>0</v>
      </c>
      <c r="G59" s="766">
        <f t="shared" si="15"/>
        <v>0</v>
      </c>
      <c r="H59" s="767">
        <f t="shared" ref="H59:H60" si="16">SUM(D59:G59)</f>
        <v>0</v>
      </c>
      <c r="J59" s="133"/>
      <c r="K59" s="133"/>
      <c r="L59" s="133"/>
      <c r="M59" s="133"/>
      <c r="N59" s="133"/>
    </row>
    <row r="60" spans="2:14">
      <c r="B60" s="765">
        <f t="shared" si="12"/>
        <v>15</v>
      </c>
      <c r="C60" s="774" t="s">
        <v>445</v>
      </c>
      <c r="D60" s="766">
        <f>D21*J21</f>
        <v>0</v>
      </c>
      <c r="E60" s="766">
        <f t="shared" si="15"/>
        <v>0</v>
      </c>
      <c r="F60" s="766">
        <f t="shared" si="15"/>
        <v>0</v>
      </c>
      <c r="G60" s="766">
        <f t="shared" si="15"/>
        <v>0</v>
      </c>
      <c r="H60" s="767">
        <f t="shared" si="16"/>
        <v>0</v>
      </c>
      <c r="J60" s="133"/>
      <c r="K60" s="133"/>
      <c r="L60" s="133"/>
      <c r="M60" s="133"/>
      <c r="N60" s="133"/>
    </row>
    <row r="61" spans="2:14">
      <c r="B61" s="765">
        <f t="shared" si="12"/>
        <v>16</v>
      </c>
      <c r="C61" s="774" t="s">
        <v>446</v>
      </c>
      <c r="D61" s="766">
        <f t="shared" ref="D61:G61" si="17">D22*J22</f>
        <v>0</v>
      </c>
      <c r="E61" s="766">
        <f t="shared" si="17"/>
        <v>0</v>
      </c>
      <c r="F61" s="766">
        <f t="shared" si="17"/>
        <v>0</v>
      </c>
      <c r="G61" s="766">
        <f t="shared" si="17"/>
        <v>0</v>
      </c>
      <c r="H61" s="767">
        <f t="shared" ref="H61:H66" si="18">SUM(D61:G61)</f>
        <v>0</v>
      </c>
      <c r="J61" s="133"/>
      <c r="K61" s="133"/>
      <c r="L61" s="133"/>
      <c r="M61" s="133"/>
      <c r="N61" s="133"/>
    </row>
    <row r="62" spans="2:14">
      <c r="B62" s="765">
        <f t="shared" si="12"/>
        <v>17</v>
      </c>
      <c r="C62" s="774" t="s">
        <v>447</v>
      </c>
      <c r="D62" s="766">
        <f t="shared" ref="D62:G62" si="19">D23*J23</f>
        <v>0</v>
      </c>
      <c r="E62" s="766">
        <f t="shared" si="19"/>
        <v>0</v>
      </c>
      <c r="F62" s="766">
        <f t="shared" si="19"/>
        <v>0</v>
      </c>
      <c r="G62" s="766">
        <f t="shared" si="19"/>
        <v>0</v>
      </c>
      <c r="H62" s="767">
        <f t="shared" si="18"/>
        <v>0</v>
      </c>
      <c r="J62" s="133"/>
      <c r="K62" s="133"/>
      <c r="L62" s="133"/>
      <c r="M62" s="133"/>
      <c r="N62" s="133"/>
    </row>
    <row r="63" spans="2:14">
      <c r="B63" s="765">
        <f t="shared" si="12"/>
        <v>18</v>
      </c>
      <c r="C63" s="774" t="s">
        <v>448</v>
      </c>
      <c r="D63" s="766">
        <f t="shared" ref="D63:G63" si="20">D24*J24</f>
        <v>0</v>
      </c>
      <c r="E63" s="766">
        <f t="shared" si="20"/>
        <v>0</v>
      </c>
      <c r="F63" s="766">
        <f t="shared" si="20"/>
        <v>0</v>
      </c>
      <c r="G63" s="766">
        <f t="shared" si="20"/>
        <v>0</v>
      </c>
      <c r="H63" s="767">
        <f t="shared" si="18"/>
        <v>0</v>
      </c>
      <c r="J63" s="133"/>
      <c r="K63" s="133"/>
      <c r="L63" s="133"/>
      <c r="M63" s="133"/>
      <c r="N63" s="133"/>
    </row>
    <row r="64" spans="2:14">
      <c r="B64" s="765">
        <f t="shared" si="12"/>
        <v>19</v>
      </c>
      <c r="C64" s="774" t="s">
        <v>449</v>
      </c>
      <c r="D64" s="766">
        <f t="shared" ref="D64:G64" si="21">D25*J25</f>
        <v>0</v>
      </c>
      <c r="E64" s="766">
        <f t="shared" si="21"/>
        <v>0</v>
      </c>
      <c r="F64" s="766">
        <f t="shared" si="21"/>
        <v>0</v>
      </c>
      <c r="G64" s="766">
        <f t="shared" si="21"/>
        <v>0</v>
      </c>
      <c r="H64" s="767">
        <f t="shared" si="18"/>
        <v>0</v>
      </c>
      <c r="J64" s="133"/>
      <c r="K64" s="133"/>
      <c r="L64" s="133"/>
      <c r="M64" s="133"/>
      <c r="N64" s="133"/>
    </row>
    <row r="65" spans="2:14">
      <c r="B65" s="765">
        <f t="shared" si="12"/>
        <v>20</v>
      </c>
      <c r="C65" s="774" t="s">
        <v>449</v>
      </c>
      <c r="D65" s="766">
        <f t="shared" ref="D65:G65" si="22">D26*J26</f>
        <v>0</v>
      </c>
      <c r="E65" s="766">
        <f t="shared" si="22"/>
        <v>0</v>
      </c>
      <c r="F65" s="766">
        <f t="shared" si="22"/>
        <v>0</v>
      </c>
      <c r="G65" s="766">
        <f t="shared" si="22"/>
        <v>0</v>
      </c>
      <c r="H65" s="767">
        <f t="shared" si="18"/>
        <v>0</v>
      </c>
      <c r="J65" s="133"/>
      <c r="K65" s="133"/>
      <c r="L65" s="133"/>
      <c r="M65" s="133"/>
      <c r="N65" s="133"/>
    </row>
    <row r="66" spans="2:14" ht="15.75" thickBot="1">
      <c r="B66" s="768">
        <f t="shared" si="12"/>
        <v>21</v>
      </c>
      <c r="C66" s="775" t="s">
        <v>449</v>
      </c>
      <c r="D66" s="769">
        <f t="shared" ref="D66:G66" si="23">D27*J27</f>
        <v>0</v>
      </c>
      <c r="E66" s="769">
        <f t="shared" si="23"/>
        <v>0</v>
      </c>
      <c r="F66" s="769">
        <f t="shared" si="23"/>
        <v>0</v>
      </c>
      <c r="G66" s="769">
        <f t="shared" si="23"/>
        <v>0</v>
      </c>
      <c r="H66" s="770">
        <f t="shared" si="18"/>
        <v>0</v>
      </c>
      <c r="J66" s="133"/>
      <c r="K66" s="133"/>
      <c r="L66" s="133"/>
      <c r="M66" s="133"/>
      <c r="N66" s="133"/>
    </row>
    <row r="67" spans="2:14" ht="15.75" thickTop="1">
      <c r="B67" s="771">
        <f t="shared" si="12"/>
        <v>22</v>
      </c>
      <c r="C67" s="776" t="s">
        <v>450</v>
      </c>
      <c r="D67" s="772">
        <f>SUM(D46:D63)</f>
        <v>0</v>
      </c>
      <c r="E67" s="772">
        <f>SUM(E46:E63)</f>
        <v>0</v>
      </c>
      <c r="F67" s="772">
        <f>SUM(F46:F63)</f>
        <v>0</v>
      </c>
      <c r="G67" s="772">
        <f>SUM(G46:G63)</f>
        <v>0</v>
      </c>
      <c r="H67" s="772">
        <f>SUM(H46:H63)</f>
        <v>0</v>
      </c>
    </row>
  </sheetData>
  <mergeCells count="2">
    <mergeCell ref="J4:N4"/>
    <mergeCell ref="J5:N5"/>
  </mergeCells>
  <pageMargins left="0.7" right="0.7" top="0.75" bottom="0.75" header="0.3" footer="0.3"/>
  <pageSetup scale="54" orientation="landscape" r:id="rId1"/>
  <headerFooter>
    <oddHeader>&amp;LIA DHS&amp;RDraft and Confidential</oddHeader>
    <oddFooter>&amp;L&amp;F | &amp;A&amp;R&amp;G</oddFooter>
  </headerFooter>
  <drawing r:id="rId2"/>
  <legacyDrawing r:id="rId3"/>
  <legacyDrawingHF r:id="rId4"/>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B2:H30"/>
  <sheetViews>
    <sheetView zoomScaleNormal="100" zoomScaleSheetLayoutView="80" workbookViewId="0"/>
  </sheetViews>
  <sheetFormatPr defaultColWidth="9.140625" defaultRowHeight="15"/>
  <cols>
    <col min="1" max="2" width="9.140625" style="232"/>
    <col min="3" max="3" width="32.42578125" style="232" bestFit="1" customWidth="1"/>
    <col min="4" max="7" width="18.7109375" style="232" customWidth="1"/>
    <col min="8" max="8" width="18.7109375" style="21" customWidth="1"/>
    <col min="9" max="16384" width="9.140625" style="232"/>
  </cols>
  <sheetData>
    <row r="2" spans="2:8">
      <c r="C2" s="95" t="s">
        <v>327</v>
      </c>
      <c r="D2" s="153" t="str">
        <f>Overview!$C$32</f>
        <v>[Enter Plan Name]</v>
      </c>
    </row>
    <row r="3" spans="2:8">
      <c r="C3" s="95" t="s">
        <v>328</v>
      </c>
      <c r="D3" s="241" t="s">
        <v>453</v>
      </c>
    </row>
    <row r="4" spans="2:8">
      <c r="C4" s="95" t="s">
        <v>329</v>
      </c>
      <c r="D4" s="153" t="str">
        <f>Overview!$C$54</f>
        <v>7/1/2022 - 9/30/2022</v>
      </c>
    </row>
    <row r="5" spans="2:8">
      <c r="C5" s="234"/>
      <c r="D5" s="234"/>
    </row>
    <row r="6" spans="2:8">
      <c r="C6" s="253" t="s">
        <v>454</v>
      </c>
    </row>
    <row r="7" spans="2:8" s="21" customFormat="1">
      <c r="B7" s="360" t="s">
        <v>388</v>
      </c>
      <c r="C7" s="218" t="s">
        <v>455</v>
      </c>
      <c r="D7" s="219" t="str">
        <f>Overview!$F$51</f>
        <v>SFY23-Q1</v>
      </c>
      <c r="E7" s="219" t="str">
        <f>Overview!$F$52</f>
        <v>SFY23-Q2</v>
      </c>
      <c r="F7" s="219" t="str">
        <f>Overview!$F$53</f>
        <v>SFY23-Q3</v>
      </c>
      <c r="G7" s="219" t="str">
        <f>Overview!$F$54</f>
        <v>SFY23-Q4</v>
      </c>
      <c r="H7" s="219" t="s">
        <v>350</v>
      </c>
    </row>
    <row r="8" spans="2:8" s="21" customFormat="1" ht="15.75" thickBot="1">
      <c r="B8" s="323">
        <v>1</v>
      </c>
      <c r="C8" s="364" t="s">
        <v>351</v>
      </c>
      <c r="D8" s="363">
        <v>0</v>
      </c>
      <c r="E8" s="363">
        <v>0</v>
      </c>
      <c r="F8" s="363">
        <v>0</v>
      </c>
      <c r="G8" s="363">
        <v>0</v>
      </c>
      <c r="H8" s="365">
        <f t="shared" ref="H8:H27" si="0">SUM(D8:G8)</f>
        <v>0</v>
      </c>
    </row>
    <row r="9" spans="2:8" ht="15.75" thickTop="1">
      <c r="B9" s="43">
        <f>B8+1</f>
        <v>2</v>
      </c>
      <c r="C9" s="364" t="s">
        <v>352</v>
      </c>
      <c r="D9" s="363">
        <v>0</v>
      </c>
      <c r="E9" s="363">
        <v>0</v>
      </c>
      <c r="F9" s="363">
        <v>0</v>
      </c>
      <c r="G9" s="363">
        <v>0</v>
      </c>
      <c r="H9" s="366">
        <f t="shared" si="0"/>
        <v>0</v>
      </c>
    </row>
    <row r="10" spans="2:8">
      <c r="B10" s="43">
        <f t="shared" ref="B10:B28" si="1">B9+1</f>
        <v>3</v>
      </c>
      <c r="C10" s="364" t="s">
        <v>353</v>
      </c>
      <c r="D10" s="363">
        <v>0</v>
      </c>
      <c r="E10" s="363">
        <v>0</v>
      </c>
      <c r="F10" s="363">
        <v>0</v>
      </c>
      <c r="G10" s="363">
        <v>0</v>
      </c>
      <c r="H10" s="366">
        <f t="shared" si="0"/>
        <v>0</v>
      </c>
    </row>
    <row r="11" spans="2:8">
      <c r="B11" s="43">
        <f t="shared" si="1"/>
        <v>4</v>
      </c>
      <c r="C11" s="364" t="s">
        <v>354</v>
      </c>
      <c r="D11" s="363">
        <v>0</v>
      </c>
      <c r="E11" s="363">
        <v>0</v>
      </c>
      <c r="F11" s="363">
        <v>0</v>
      </c>
      <c r="G11" s="363">
        <v>0</v>
      </c>
      <c r="H11" s="366">
        <f t="shared" si="0"/>
        <v>0</v>
      </c>
    </row>
    <row r="12" spans="2:8">
      <c r="B12" s="43">
        <f t="shared" si="1"/>
        <v>5</v>
      </c>
      <c r="C12" s="364" t="s">
        <v>355</v>
      </c>
      <c r="D12" s="363">
        <v>0</v>
      </c>
      <c r="E12" s="363">
        <v>0</v>
      </c>
      <c r="F12" s="363">
        <v>0</v>
      </c>
      <c r="G12" s="363">
        <v>0</v>
      </c>
      <c r="H12" s="366">
        <f t="shared" si="0"/>
        <v>0</v>
      </c>
    </row>
    <row r="13" spans="2:8">
      <c r="B13" s="43">
        <f t="shared" si="1"/>
        <v>6</v>
      </c>
      <c r="C13" s="364" t="s">
        <v>356</v>
      </c>
      <c r="D13" s="363">
        <v>0</v>
      </c>
      <c r="E13" s="363">
        <v>0</v>
      </c>
      <c r="F13" s="363">
        <v>0</v>
      </c>
      <c r="G13" s="363">
        <v>0</v>
      </c>
      <c r="H13" s="366">
        <f t="shared" si="0"/>
        <v>0</v>
      </c>
    </row>
    <row r="14" spans="2:8">
      <c r="B14" s="43">
        <f t="shared" si="1"/>
        <v>7</v>
      </c>
      <c r="C14" s="364" t="s">
        <v>357</v>
      </c>
      <c r="D14" s="363">
        <v>0</v>
      </c>
      <c r="E14" s="363">
        <v>0</v>
      </c>
      <c r="F14" s="363">
        <v>0</v>
      </c>
      <c r="G14" s="363">
        <v>0</v>
      </c>
      <c r="H14" s="366">
        <f t="shared" si="0"/>
        <v>0</v>
      </c>
    </row>
    <row r="15" spans="2:8">
      <c r="B15" s="43">
        <f t="shared" si="1"/>
        <v>8</v>
      </c>
      <c r="C15" s="364" t="s">
        <v>358</v>
      </c>
      <c r="D15" s="363">
        <v>0</v>
      </c>
      <c r="E15" s="363">
        <v>0</v>
      </c>
      <c r="F15" s="363">
        <v>0</v>
      </c>
      <c r="G15" s="363">
        <v>0</v>
      </c>
      <c r="H15" s="366">
        <f t="shared" si="0"/>
        <v>0</v>
      </c>
    </row>
    <row r="16" spans="2:8">
      <c r="B16" s="43">
        <f t="shared" si="1"/>
        <v>9</v>
      </c>
      <c r="C16" s="364" t="s">
        <v>359</v>
      </c>
      <c r="D16" s="363">
        <v>0</v>
      </c>
      <c r="E16" s="363">
        <v>0</v>
      </c>
      <c r="F16" s="363">
        <v>0</v>
      </c>
      <c r="G16" s="363">
        <v>0</v>
      </c>
      <c r="H16" s="366">
        <f t="shared" si="0"/>
        <v>0</v>
      </c>
    </row>
    <row r="17" spans="2:8">
      <c r="B17" s="43">
        <f t="shared" si="1"/>
        <v>10</v>
      </c>
      <c r="C17" s="364" t="s">
        <v>360</v>
      </c>
      <c r="D17" s="363">
        <v>0</v>
      </c>
      <c r="E17" s="363">
        <v>0</v>
      </c>
      <c r="F17" s="363">
        <v>0</v>
      </c>
      <c r="G17" s="363">
        <v>0</v>
      </c>
      <c r="H17" s="366">
        <f t="shared" si="0"/>
        <v>0</v>
      </c>
    </row>
    <row r="18" spans="2:8">
      <c r="B18" s="43">
        <f t="shared" si="1"/>
        <v>11</v>
      </c>
      <c r="C18" s="364" t="s">
        <v>361</v>
      </c>
      <c r="D18" s="363">
        <v>0</v>
      </c>
      <c r="E18" s="363">
        <v>0</v>
      </c>
      <c r="F18" s="363">
        <v>0</v>
      </c>
      <c r="G18" s="363">
        <v>0</v>
      </c>
      <c r="H18" s="366">
        <f t="shared" si="0"/>
        <v>0</v>
      </c>
    </row>
    <row r="19" spans="2:8">
      <c r="B19" s="43">
        <f t="shared" si="1"/>
        <v>12</v>
      </c>
      <c r="C19" s="364" t="s">
        <v>362</v>
      </c>
      <c r="D19" s="363">
        <v>0</v>
      </c>
      <c r="E19" s="363">
        <v>0</v>
      </c>
      <c r="F19" s="363">
        <v>0</v>
      </c>
      <c r="G19" s="363">
        <v>0</v>
      </c>
      <c r="H19" s="366">
        <f t="shared" si="0"/>
        <v>0</v>
      </c>
    </row>
    <row r="20" spans="2:8">
      <c r="B20" s="43">
        <f t="shared" si="1"/>
        <v>13</v>
      </c>
      <c r="C20" s="364" t="s">
        <v>363</v>
      </c>
      <c r="D20" s="363">
        <v>0</v>
      </c>
      <c r="E20" s="363">
        <v>0</v>
      </c>
      <c r="F20" s="363">
        <v>0</v>
      </c>
      <c r="G20" s="363">
        <v>0</v>
      </c>
      <c r="H20" s="366">
        <f t="shared" si="0"/>
        <v>0</v>
      </c>
    </row>
    <row r="21" spans="2:8">
      <c r="B21" s="43">
        <f t="shared" si="1"/>
        <v>14</v>
      </c>
      <c r="C21" s="364" t="s">
        <v>364</v>
      </c>
      <c r="D21" s="363">
        <v>0</v>
      </c>
      <c r="E21" s="363">
        <v>0</v>
      </c>
      <c r="F21" s="363">
        <v>0</v>
      </c>
      <c r="G21" s="363">
        <v>0</v>
      </c>
      <c r="H21" s="366">
        <f t="shared" si="0"/>
        <v>0</v>
      </c>
    </row>
    <row r="22" spans="2:8">
      <c r="B22" s="43">
        <f t="shared" si="1"/>
        <v>15</v>
      </c>
      <c r="C22" s="364" t="s">
        <v>365</v>
      </c>
      <c r="D22" s="363">
        <v>0</v>
      </c>
      <c r="E22" s="363">
        <v>0</v>
      </c>
      <c r="F22" s="363">
        <v>0</v>
      </c>
      <c r="G22" s="363">
        <v>0</v>
      </c>
      <c r="H22" s="366">
        <f t="shared" si="0"/>
        <v>0</v>
      </c>
    </row>
    <row r="23" spans="2:8">
      <c r="B23" s="43">
        <f t="shared" si="1"/>
        <v>16</v>
      </c>
      <c r="C23" s="364" t="s">
        <v>366</v>
      </c>
      <c r="D23" s="363">
        <v>0</v>
      </c>
      <c r="E23" s="363">
        <v>0</v>
      </c>
      <c r="F23" s="363">
        <v>0</v>
      </c>
      <c r="G23" s="363">
        <v>0</v>
      </c>
      <c r="H23" s="366">
        <f t="shared" si="0"/>
        <v>0</v>
      </c>
    </row>
    <row r="24" spans="2:8">
      <c r="B24" s="43">
        <f t="shared" si="1"/>
        <v>17</v>
      </c>
      <c r="C24" s="364" t="s">
        <v>367</v>
      </c>
      <c r="D24" s="363">
        <v>0</v>
      </c>
      <c r="E24" s="363">
        <v>0</v>
      </c>
      <c r="F24" s="363">
        <v>0</v>
      </c>
      <c r="G24" s="363">
        <v>0</v>
      </c>
      <c r="H24" s="366">
        <f t="shared" si="0"/>
        <v>0</v>
      </c>
    </row>
    <row r="25" spans="2:8">
      <c r="B25" s="43">
        <f t="shared" si="1"/>
        <v>18</v>
      </c>
      <c r="C25" s="364" t="s">
        <v>368</v>
      </c>
      <c r="D25" s="363">
        <v>0</v>
      </c>
      <c r="E25" s="363">
        <v>0</v>
      </c>
      <c r="F25" s="363">
        <v>0</v>
      </c>
      <c r="G25" s="363">
        <v>0</v>
      </c>
      <c r="H25" s="366">
        <f t="shared" si="0"/>
        <v>0</v>
      </c>
    </row>
    <row r="26" spans="2:8">
      <c r="B26" s="43">
        <f t="shared" si="1"/>
        <v>19</v>
      </c>
      <c r="C26" s="364" t="s">
        <v>369</v>
      </c>
      <c r="D26" s="363">
        <v>0</v>
      </c>
      <c r="E26" s="363">
        <v>0</v>
      </c>
      <c r="F26" s="363">
        <v>0</v>
      </c>
      <c r="G26" s="363">
        <v>0</v>
      </c>
      <c r="H26" s="366">
        <f t="shared" si="0"/>
        <v>0</v>
      </c>
    </row>
    <row r="27" spans="2:8" ht="15.75" thickBot="1">
      <c r="B27" s="367">
        <f t="shared" si="1"/>
        <v>20</v>
      </c>
      <c r="C27" s="362" t="s">
        <v>370</v>
      </c>
      <c r="D27" s="361">
        <v>0</v>
      </c>
      <c r="E27" s="361">
        <v>0</v>
      </c>
      <c r="F27" s="361">
        <v>0</v>
      </c>
      <c r="G27" s="361">
        <v>0</v>
      </c>
      <c r="H27" s="368">
        <f t="shared" si="0"/>
        <v>0</v>
      </c>
    </row>
    <row r="28" spans="2:8" ht="15.75" thickTop="1">
      <c r="B28" s="326">
        <f t="shared" si="1"/>
        <v>21</v>
      </c>
      <c r="C28" s="308" t="s">
        <v>456</v>
      </c>
      <c r="D28" s="309">
        <f>SUM(D8:D27)</f>
        <v>0</v>
      </c>
      <c r="E28" s="309">
        <f>SUM(E8:E27)</f>
        <v>0</v>
      </c>
      <c r="F28" s="309">
        <f>SUM(F8:F27)</f>
        <v>0</v>
      </c>
      <c r="G28" s="309">
        <f>SUM(G8:G27)</f>
        <v>0</v>
      </c>
      <c r="H28" s="309">
        <f>SUM(H8:H27)</f>
        <v>0</v>
      </c>
    </row>
    <row r="29" spans="2:8">
      <c r="D29" s="784"/>
      <c r="E29" s="784"/>
      <c r="F29" s="784"/>
      <c r="G29" s="784"/>
    </row>
    <row r="30" spans="2:8">
      <c r="D30" s="784"/>
      <c r="E30" s="784"/>
      <c r="F30" s="784"/>
      <c r="G30" s="784"/>
    </row>
  </sheetData>
  <pageMargins left="0.7" right="0.7" top="0.75" bottom="0.75" header="0.3" footer="0.3"/>
  <pageSetup scale="39" fitToWidth="0"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7C0F8-C238-4A8B-BB0C-F984FA2C6F69}">
  <sheetPr codeName="Sheet16"/>
  <dimension ref="B1:AB43"/>
  <sheetViews>
    <sheetView showGridLines="0" zoomScaleNormal="100" workbookViewId="0"/>
  </sheetViews>
  <sheetFormatPr defaultRowHeight="12.75"/>
  <cols>
    <col min="1" max="1" width="9.140625" style="1"/>
    <col min="2" max="2" width="12" style="1" customWidth="1"/>
    <col min="3" max="3" width="32.85546875" style="1" bestFit="1" customWidth="1"/>
    <col min="4" max="7" width="15" style="1" customWidth="1"/>
    <col min="8" max="8" width="9.140625" style="1"/>
    <col min="9" max="9" width="12" style="1" customWidth="1"/>
    <col min="10" max="10" width="32.85546875" style="1" customWidth="1"/>
    <col min="11" max="14" width="15" style="1" customWidth="1"/>
    <col min="15" max="15" width="9.140625" style="1"/>
    <col min="16" max="16" width="12" style="1" customWidth="1"/>
    <col min="17" max="17" width="32.85546875" style="1" customWidth="1"/>
    <col min="18" max="21" width="15" style="1" customWidth="1"/>
    <col min="22" max="22" width="9.140625" style="1"/>
    <col min="23" max="23" width="12" style="1" customWidth="1"/>
    <col min="24" max="24" width="32.85546875" style="1" customWidth="1"/>
    <col min="25" max="28" width="15" style="1" customWidth="1"/>
    <col min="29" max="16384" width="9.140625" style="1"/>
  </cols>
  <sheetData>
    <row r="1" spans="2:28">
      <c r="B1" s="76"/>
      <c r="C1" s="77"/>
      <c r="D1" s="77"/>
      <c r="E1" s="77"/>
      <c r="F1" s="77"/>
      <c r="G1" s="78"/>
    </row>
    <row r="2" spans="2:28">
      <c r="B2" s="66" t="s">
        <v>457</v>
      </c>
      <c r="C2" s="47" t="str">
        <f>Overview!$C$32</f>
        <v>[Enter Plan Name]</v>
      </c>
      <c r="D2" s="79"/>
      <c r="E2" s="79"/>
      <c r="F2" s="79"/>
      <c r="G2" s="80"/>
    </row>
    <row r="3" spans="2:28">
      <c r="B3" s="66" t="s">
        <v>328</v>
      </c>
      <c r="C3" s="113" t="s">
        <v>458</v>
      </c>
      <c r="D3" s="79"/>
      <c r="E3" s="79"/>
      <c r="F3" s="79"/>
      <c r="G3" s="80"/>
    </row>
    <row r="4" spans="2:28">
      <c r="B4" s="66" t="s">
        <v>329</v>
      </c>
      <c r="C4" s="113" t="str">
        <f>Overview!C54</f>
        <v>7/1/2022 - 9/30/2022</v>
      </c>
      <c r="D4" s="79"/>
      <c r="E4" s="79"/>
      <c r="F4" s="79"/>
      <c r="G4" s="80"/>
    </row>
    <row r="5" spans="2:28">
      <c r="B5" s="81"/>
      <c r="C5" s="82"/>
      <c r="D5" s="79"/>
      <c r="E5" s="79"/>
      <c r="F5" s="79"/>
      <c r="G5" s="80"/>
    </row>
    <row r="6" spans="2:28">
      <c r="B6" s="81"/>
      <c r="C6" s="82"/>
      <c r="D6" s="79"/>
      <c r="E6" s="79"/>
      <c r="F6" s="79"/>
      <c r="G6" s="80"/>
    </row>
    <row r="7" spans="2:28" ht="15">
      <c r="B7" s="369" t="str">
        <f>Overview!$F$51</f>
        <v>SFY23-Q1</v>
      </c>
      <c r="C7" s="34"/>
      <c r="D7" s="370"/>
      <c r="E7" s="370"/>
      <c r="F7" s="370"/>
      <c r="G7" s="371"/>
      <c r="I7" s="369" t="str">
        <f>Overview!$F$52</f>
        <v>SFY23-Q2</v>
      </c>
      <c r="J7" s="34"/>
      <c r="K7" s="370"/>
      <c r="L7" s="370"/>
      <c r="M7" s="370"/>
      <c r="N7" s="371"/>
      <c r="P7" s="369" t="str">
        <f>Overview!$F$53</f>
        <v>SFY23-Q3</v>
      </c>
      <c r="Q7" s="34"/>
      <c r="R7" s="370"/>
      <c r="S7" s="370"/>
      <c r="T7" s="370"/>
      <c r="U7" s="371"/>
      <c r="W7" s="369" t="str">
        <f>Overview!$F$54</f>
        <v>SFY23-Q4</v>
      </c>
      <c r="X7" s="34"/>
      <c r="Y7" s="370"/>
      <c r="Z7" s="370"/>
      <c r="AA7" s="370"/>
      <c r="AB7" s="371"/>
    </row>
    <row r="8" spans="2:28" ht="44.25" customHeight="1">
      <c r="B8" s="372" t="s">
        <v>348</v>
      </c>
      <c r="C8" s="373" t="s">
        <v>459</v>
      </c>
      <c r="D8" s="372" t="s">
        <v>460</v>
      </c>
      <c r="E8" s="372" t="s">
        <v>461</v>
      </c>
      <c r="F8" s="372" t="s">
        <v>462</v>
      </c>
      <c r="G8" s="372" t="s">
        <v>463</v>
      </c>
      <c r="I8" s="372" t="s">
        <v>348</v>
      </c>
      <c r="J8" s="373" t="s">
        <v>459</v>
      </c>
      <c r="K8" s="372" t="s">
        <v>460</v>
      </c>
      <c r="L8" s="372" t="s">
        <v>461</v>
      </c>
      <c r="M8" s="372" t="s">
        <v>462</v>
      </c>
      <c r="N8" s="372" t="s">
        <v>463</v>
      </c>
      <c r="P8" s="372" t="s">
        <v>348</v>
      </c>
      <c r="Q8" s="373" t="s">
        <v>459</v>
      </c>
      <c r="R8" s="372" t="s">
        <v>460</v>
      </c>
      <c r="S8" s="372" t="s">
        <v>461</v>
      </c>
      <c r="T8" s="372" t="s">
        <v>462</v>
      </c>
      <c r="U8" s="372" t="s">
        <v>463</v>
      </c>
      <c r="W8" s="372" t="s">
        <v>348</v>
      </c>
      <c r="X8" s="373" t="s">
        <v>459</v>
      </c>
      <c r="Y8" s="372" t="s">
        <v>460</v>
      </c>
      <c r="Z8" s="372" t="s">
        <v>461</v>
      </c>
      <c r="AA8" s="372" t="s">
        <v>462</v>
      </c>
      <c r="AB8" s="372" t="s">
        <v>463</v>
      </c>
    </row>
    <row r="9" spans="2:28" ht="15.75" customHeight="1">
      <c r="B9" s="374" t="s">
        <v>464</v>
      </c>
      <c r="C9" s="375" t="s">
        <v>465</v>
      </c>
      <c r="D9" s="376" t="s">
        <v>466</v>
      </c>
      <c r="E9" s="377" t="s">
        <v>467</v>
      </c>
      <c r="F9" s="376" t="s">
        <v>468</v>
      </c>
      <c r="G9" s="376" t="s">
        <v>469</v>
      </c>
      <c r="I9" s="374" t="s">
        <v>464</v>
      </c>
      <c r="J9" s="375" t="s">
        <v>465</v>
      </c>
      <c r="K9" s="376" t="s">
        <v>466</v>
      </c>
      <c r="L9" s="377" t="s">
        <v>467</v>
      </c>
      <c r="M9" s="376" t="s">
        <v>468</v>
      </c>
      <c r="N9" s="376" t="s">
        <v>469</v>
      </c>
      <c r="P9" s="374" t="s">
        <v>464</v>
      </c>
      <c r="Q9" s="375" t="s">
        <v>465</v>
      </c>
      <c r="R9" s="376" t="s">
        <v>466</v>
      </c>
      <c r="S9" s="377" t="s">
        <v>467</v>
      </c>
      <c r="T9" s="376" t="s">
        <v>468</v>
      </c>
      <c r="U9" s="376" t="s">
        <v>469</v>
      </c>
      <c r="W9" s="374" t="s">
        <v>464</v>
      </c>
      <c r="X9" s="375" t="s">
        <v>465</v>
      </c>
      <c r="Y9" s="376" t="s">
        <v>466</v>
      </c>
      <c r="Z9" s="377" t="s">
        <v>467</v>
      </c>
      <c r="AA9" s="376" t="s">
        <v>468</v>
      </c>
      <c r="AB9" s="376" t="s">
        <v>469</v>
      </c>
    </row>
    <row r="10" spans="2:28" ht="15.75" customHeight="1">
      <c r="B10" s="378" t="s">
        <v>470</v>
      </c>
      <c r="C10" s="379"/>
      <c r="D10" s="380"/>
      <c r="E10" s="380"/>
      <c r="F10" s="381"/>
      <c r="G10" s="382"/>
      <c r="I10" s="378" t="s">
        <v>470</v>
      </c>
      <c r="J10" s="379"/>
      <c r="K10" s="380"/>
      <c r="L10" s="380"/>
      <c r="M10" s="381"/>
      <c r="N10" s="382"/>
      <c r="P10" s="378" t="s">
        <v>470</v>
      </c>
      <c r="Q10" s="379"/>
      <c r="R10" s="380"/>
      <c r="S10" s="380"/>
      <c r="T10" s="381"/>
      <c r="U10" s="382"/>
      <c r="W10" s="378" t="s">
        <v>470</v>
      </c>
      <c r="X10" s="379"/>
      <c r="Y10" s="380"/>
      <c r="Z10" s="380"/>
      <c r="AA10" s="381"/>
      <c r="AB10" s="382"/>
    </row>
    <row r="11" spans="2:28" ht="15.75" customHeight="1">
      <c r="B11" s="94">
        <v>1</v>
      </c>
      <c r="C11" s="383" t="s">
        <v>351</v>
      </c>
      <c r="D11" s="384">
        <v>0</v>
      </c>
      <c r="E11" s="384">
        <v>0</v>
      </c>
      <c r="F11" s="385">
        <v>0</v>
      </c>
      <c r="G11" s="385">
        <v>0</v>
      </c>
      <c r="I11" s="94">
        <v>1</v>
      </c>
      <c r="J11" s="383" t="s">
        <v>351</v>
      </c>
      <c r="K11" s="384">
        <v>0</v>
      </c>
      <c r="L11" s="384">
        <v>0</v>
      </c>
      <c r="M11" s="385">
        <v>0</v>
      </c>
      <c r="N11" s="385">
        <v>0</v>
      </c>
      <c r="P11" s="94">
        <v>1</v>
      </c>
      <c r="Q11" s="383" t="s">
        <v>351</v>
      </c>
      <c r="R11" s="384">
        <v>0</v>
      </c>
      <c r="S11" s="384">
        <v>0</v>
      </c>
      <c r="T11" s="385">
        <v>0</v>
      </c>
      <c r="U11" s="385">
        <v>0</v>
      </c>
      <c r="W11" s="94">
        <v>1</v>
      </c>
      <c r="X11" s="383" t="s">
        <v>351</v>
      </c>
      <c r="Y11" s="384">
        <v>0</v>
      </c>
      <c r="Z11" s="384">
        <v>0</v>
      </c>
      <c r="AA11" s="385">
        <v>0</v>
      </c>
      <c r="AB11" s="385">
        <v>0</v>
      </c>
    </row>
    <row r="12" spans="2:28" ht="15.75" customHeight="1">
      <c r="B12" s="94">
        <f t="shared" ref="B12:B17" si="0">B11+1</f>
        <v>2</v>
      </c>
      <c r="C12" s="383" t="s">
        <v>352</v>
      </c>
      <c r="D12" s="384">
        <v>0</v>
      </c>
      <c r="E12" s="384">
        <v>0</v>
      </c>
      <c r="F12" s="385">
        <v>0</v>
      </c>
      <c r="G12" s="385">
        <v>0</v>
      </c>
      <c r="I12" s="94">
        <f t="shared" ref="I12:I17" si="1">I11+1</f>
        <v>2</v>
      </c>
      <c r="J12" s="383" t="s">
        <v>352</v>
      </c>
      <c r="K12" s="384">
        <v>0</v>
      </c>
      <c r="L12" s="384">
        <v>0</v>
      </c>
      <c r="M12" s="385">
        <v>0</v>
      </c>
      <c r="N12" s="385">
        <v>0</v>
      </c>
      <c r="P12" s="94">
        <f t="shared" ref="P12:P17" si="2">P11+1</f>
        <v>2</v>
      </c>
      <c r="Q12" s="383" t="s">
        <v>352</v>
      </c>
      <c r="R12" s="384">
        <v>0</v>
      </c>
      <c r="S12" s="384">
        <v>0</v>
      </c>
      <c r="T12" s="385">
        <v>0</v>
      </c>
      <c r="U12" s="385">
        <v>0</v>
      </c>
      <c r="W12" s="94">
        <f t="shared" ref="W12:W17" si="3">W11+1</f>
        <v>2</v>
      </c>
      <c r="X12" s="383" t="s">
        <v>352</v>
      </c>
      <c r="Y12" s="384">
        <v>0</v>
      </c>
      <c r="Z12" s="384">
        <v>0</v>
      </c>
      <c r="AA12" s="385">
        <v>0</v>
      </c>
      <c r="AB12" s="385">
        <v>0</v>
      </c>
    </row>
    <row r="13" spans="2:28" ht="15.75" customHeight="1">
      <c r="B13" s="94">
        <f t="shared" si="0"/>
        <v>3</v>
      </c>
      <c r="C13" s="383" t="s">
        <v>353</v>
      </c>
      <c r="D13" s="384">
        <v>0</v>
      </c>
      <c r="E13" s="384">
        <v>0</v>
      </c>
      <c r="F13" s="385">
        <v>0</v>
      </c>
      <c r="G13" s="385">
        <v>0</v>
      </c>
      <c r="I13" s="94">
        <f t="shared" si="1"/>
        <v>3</v>
      </c>
      <c r="J13" s="383" t="s">
        <v>353</v>
      </c>
      <c r="K13" s="384">
        <v>0</v>
      </c>
      <c r="L13" s="384">
        <v>0</v>
      </c>
      <c r="M13" s="385">
        <v>0</v>
      </c>
      <c r="N13" s="385">
        <v>0</v>
      </c>
      <c r="P13" s="94">
        <f t="shared" si="2"/>
        <v>3</v>
      </c>
      <c r="Q13" s="383" t="s">
        <v>353</v>
      </c>
      <c r="R13" s="384">
        <v>0</v>
      </c>
      <c r="S13" s="384">
        <v>0</v>
      </c>
      <c r="T13" s="385">
        <v>0</v>
      </c>
      <c r="U13" s="385">
        <v>0</v>
      </c>
      <c r="W13" s="94">
        <f t="shared" si="3"/>
        <v>3</v>
      </c>
      <c r="X13" s="383" t="s">
        <v>353</v>
      </c>
      <c r="Y13" s="384">
        <v>0</v>
      </c>
      <c r="Z13" s="384">
        <v>0</v>
      </c>
      <c r="AA13" s="385">
        <v>0</v>
      </c>
      <c r="AB13" s="385">
        <v>0</v>
      </c>
    </row>
    <row r="14" spans="2:28" ht="15.75" customHeight="1">
      <c r="B14" s="94">
        <f t="shared" si="0"/>
        <v>4</v>
      </c>
      <c r="C14" s="383" t="s">
        <v>354</v>
      </c>
      <c r="D14" s="384">
        <v>0</v>
      </c>
      <c r="E14" s="384">
        <v>0</v>
      </c>
      <c r="F14" s="385">
        <v>0</v>
      </c>
      <c r="G14" s="385">
        <v>0</v>
      </c>
      <c r="I14" s="94">
        <f t="shared" si="1"/>
        <v>4</v>
      </c>
      <c r="J14" s="383" t="s">
        <v>354</v>
      </c>
      <c r="K14" s="384">
        <v>0</v>
      </c>
      <c r="L14" s="384">
        <v>0</v>
      </c>
      <c r="M14" s="385">
        <v>0</v>
      </c>
      <c r="N14" s="385">
        <v>0</v>
      </c>
      <c r="P14" s="94">
        <f t="shared" si="2"/>
        <v>4</v>
      </c>
      <c r="Q14" s="383" t="s">
        <v>354</v>
      </c>
      <c r="R14" s="384">
        <v>0</v>
      </c>
      <c r="S14" s="384">
        <v>0</v>
      </c>
      <c r="T14" s="385">
        <v>0</v>
      </c>
      <c r="U14" s="385">
        <v>0</v>
      </c>
      <c r="W14" s="94">
        <f t="shared" si="3"/>
        <v>4</v>
      </c>
      <c r="X14" s="383" t="s">
        <v>354</v>
      </c>
      <c r="Y14" s="384">
        <v>0</v>
      </c>
      <c r="Z14" s="384">
        <v>0</v>
      </c>
      <c r="AA14" s="385">
        <v>0</v>
      </c>
      <c r="AB14" s="385">
        <v>0</v>
      </c>
    </row>
    <row r="15" spans="2:28" ht="15.75" customHeight="1">
      <c r="B15" s="94">
        <f t="shared" si="0"/>
        <v>5</v>
      </c>
      <c r="C15" s="383" t="s">
        <v>471</v>
      </c>
      <c r="D15" s="384">
        <v>0</v>
      </c>
      <c r="E15" s="384">
        <v>0</v>
      </c>
      <c r="F15" s="385">
        <v>0</v>
      </c>
      <c r="G15" s="385">
        <v>0</v>
      </c>
      <c r="I15" s="94">
        <f t="shared" si="1"/>
        <v>5</v>
      </c>
      <c r="J15" s="383" t="s">
        <v>471</v>
      </c>
      <c r="K15" s="384">
        <v>0</v>
      </c>
      <c r="L15" s="384">
        <v>0</v>
      </c>
      <c r="M15" s="385">
        <v>0</v>
      </c>
      <c r="N15" s="385">
        <v>0</v>
      </c>
      <c r="P15" s="94">
        <f t="shared" si="2"/>
        <v>5</v>
      </c>
      <c r="Q15" s="383" t="s">
        <v>471</v>
      </c>
      <c r="R15" s="384">
        <v>0</v>
      </c>
      <c r="S15" s="384">
        <v>0</v>
      </c>
      <c r="T15" s="385">
        <v>0</v>
      </c>
      <c r="U15" s="385">
        <v>0</v>
      </c>
      <c r="W15" s="94">
        <f t="shared" si="3"/>
        <v>5</v>
      </c>
      <c r="X15" s="383" t="s">
        <v>471</v>
      </c>
      <c r="Y15" s="384">
        <v>0</v>
      </c>
      <c r="Z15" s="384">
        <v>0</v>
      </c>
      <c r="AA15" s="385">
        <v>0</v>
      </c>
      <c r="AB15" s="385">
        <v>0</v>
      </c>
    </row>
    <row r="16" spans="2:28" ht="15.75" customHeight="1">
      <c r="B16" s="94">
        <f t="shared" si="0"/>
        <v>6</v>
      </c>
      <c r="C16" s="383" t="s">
        <v>472</v>
      </c>
      <c r="D16" s="384">
        <v>0</v>
      </c>
      <c r="E16" s="384">
        <v>0</v>
      </c>
      <c r="F16" s="385">
        <v>0</v>
      </c>
      <c r="G16" s="385">
        <v>0</v>
      </c>
      <c r="I16" s="94">
        <f t="shared" si="1"/>
        <v>6</v>
      </c>
      <c r="J16" s="383" t="s">
        <v>472</v>
      </c>
      <c r="K16" s="384">
        <v>0</v>
      </c>
      <c r="L16" s="384">
        <v>0</v>
      </c>
      <c r="M16" s="385">
        <v>0</v>
      </c>
      <c r="N16" s="385">
        <v>0</v>
      </c>
      <c r="P16" s="94">
        <f t="shared" si="2"/>
        <v>6</v>
      </c>
      <c r="Q16" s="383" t="s">
        <v>472</v>
      </c>
      <c r="R16" s="384">
        <v>0</v>
      </c>
      <c r="S16" s="384">
        <v>0</v>
      </c>
      <c r="T16" s="385">
        <v>0</v>
      </c>
      <c r="U16" s="385">
        <v>0</v>
      </c>
      <c r="W16" s="94">
        <f t="shared" si="3"/>
        <v>6</v>
      </c>
      <c r="X16" s="383" t="s">
        <v>472</v>
      </c>
      <c r="Y16" s="384">
        <v>0</v>
      </c>
      <c r="Z16" s="384">
        <v>0</v>
      </c>
      <c r="AA16" s="385">
        <v>0</v>
      </c>
      <c r="AB16" s="385">
        <v>0</v>
      </c>
    </row>
    <row r="17" spans="2:28" ht="15.75" customHeight="1">
      <c r="B17" s="94">
        <f t="shared" si="0"/>
        <v>7</v>
      </c>
      <c r="C17" s="383" t="s">
        <v>473</v>
      </c>
      <c r="D17" s="384">
        <v>0</v>
      </c>
      <c r="E17" s="384">
        <v>0</v>
      </c>
      <c r="F17" s="385">
        <v>0</v>
      </c>
      <c r="G17" s="385">
        <v>0</v>
      </c>
      <c r="I17" s="94">
        <f t="shared" si="1"/>
        <v>7</v>
      </c>
      <c r="J17" s="383" t="s">
        <v>473</v>
      </c>
      <c r="K17" s="384">
        <v>0</v>
      </c>
      <c r="L17" s="384">
        <v>0</v>
      </c>
      <c r="M17" s="385">
        <v>0</v>
      </c>
      <c r="N17" s="385">
        <v>0</v>
      </c>
      <c r="P17" s="94">
        <f t="shared" si="2"/>
        <v>7</v>
      </c>
      <c r="Q17" s="383" t="s">
        <v>473</v>
      </c>
      <c r="R17" s="384">
        <v>0</v>
      </c>
      <c r="S17" s="384">
        <v>0</v>
      </c>
      <c r="T17" s="385">
        <v>0</v>
      </c>
      <c r="U17" s="385">
        <v>0</v>
      </c>
      <c r="W17" s="94">
        <f t="shared" si="3"/>
        <v>7</v>
      </c>
      <c r="X17" s="383" t="s">
        <v>473</v>
      </c>
      <c r="Y17" s="384">
        <v>0</v>
      </c>
      <c r="Z17" s="384">
        <v>0</v>
      </c>
      <c r="AA17" s="385">
        <v>0</v>
      </c>
      <c r="AB17" s="385">
        <v>0</v>
      </c>
    </row>
    <row r="18" spans="2:28" ht="15.75" customHeight="1">
      <c r="B18" s="378" t="s">
        <v>474</v>
      </c>
      <c r="C18" s="379"/>
      <c r="D18" s="380"/>
      <c r="E18" s="380"/>
      <c r="F18" s="381"/>
      <c r="G18" s="382"/>
      <c r="I18" s="378" t="s">
        <v>474</v>
      </c>
      <c r="J18" s="379"/>
      <c r="K18" s="380"/>
      <c r="L18" s="380"/>
      <c r="M18" s="381"/>
      <c r="N18" s="382"/>
      <c r="P18" s="378" t="s">
        <v>474</v>
      </c>
      <c r="Q18" s="379"/>
      <c r="R18" s="380"/>
      <c r="S18" s="380"/>
      <c r="T18" s="381"/>
      <c r="U18" s="382"/>
      <c r="W18" s="378" t="s">
        <v>474</v>
      </c>
      <c r="X18" s="379"/>
      <c r="Y18" s="380"/>
      <c r="Z18" s="380"/>
      <c r="AA18" s="381"/>
      <c r="AB18" s="382"/>
    </row>
    <row r="19" spans="2:28" ht="15.75" customHeight="1">
      <c r="B19" s="94">
        <f>B17+1</f>
        <v>8</v>
      </c>
      <c r="C19" s="383" t="s">
        <v>475</v>
      </c>
      <c r="D19" s="384">
        <v>0</v>
      </c>
      <c r="E19" s="384">
        <v>0</v>
      </c>
      <c r="F19" s="385">
        <v>0</v>
      </c>
      <c r="G19" s="385">
        <v>0</v>
      </c>
      <c r="I19" s="94">
        <f>I17+1</f>
        <v>8</v>
      </c>
      <c r="J19" s="383" t="s">
        <v>475</v>
      </c>
      <c r="K19" s="384">
        <v>0</v>
      </c>
      <c r="L19" s="384">
        <v>0</v>
      </c>
      <c r="M19" s="385">
        <v>0</v>
      </c>
      <c r="N19" s="385">
        <v>0</v>
      </c>
      <c r="P19" s="94">
        <f>P17+1</f>
        <v>8</v>
      </c>
      <c r="Q19" s="383" t="s">
        <v>475</v>
      </c>
      <c r="R19" s="384">
        <v>0</v>
      </c>
      <c r="S19" s="384">
        <v>0</v>
      </c>
      <c r="T19" s="385">
        <v>0</v>
      </c>
      <c r="U19" s="385">
        <v>0</v>
      </c>
      <c r="W19" s="94">
        <f>W17+1</f>
        <v>8</v>
      </c>
      <c r="X19" s="383" t="s">
        <v>475</v>
      </c>
      <c r="Y19" s="384">
        <v>0</v>
      </c>
      <c r="Z19" s="384">
        <v>0</v>
      </c>
      <c r="AA19" s="385">
        <v>0</v>
      </c>
      <c r="AB19" s="385">
        <v>0</v>
      </c>
    </row>
    <row r="20" spans="2:28" ht="15.75" customHeight="1">
      <c r="B20" s="94">
        <f>B19+1</f>
        <v>9</v>
      </c>
      <c r="C20" s="383" t="s">
        <v>476</v>
      </c>
      <c r="D20" s="384">
        <v>0</v>
      </c>
      <c r="E20" s="384">
        <v>0</v>
      </c>
      <c r="F20" s="385">
        <v>0</v>
      </c>
      <c r="G20" s="385">
        <v>0</v>
      </c>
      <c r="I20" s="94">
        <f>I19+1</f>
        <v>9</v>
      </c>
      <c r="J20" s="383" t="s">
        <v>476</v>
      </c>
      <c r="K20" s="384">
        <v>0</v>
      </c>
      <c r="L20" s="384">
        <v>0</v>
      </c>
      <c r="M20" s="385">
        <v>0</v>
      </c>
      <c r="N20" s="385">
        <v>0</v>
      </c>
      <c r="P20" s="94">
        <f>P19+1</f>
        <v>9</v>
      </c>
      <c r="Q20" s="383" t="s">
        <v>476</v>
      </c>
      <c r="R20" s="384">
        <v>0</v>
      </c>
      <c r="S20" s="384">
        <v>0</v>
      </c>
      <c r="T20" s="385">
        <v>0</v>
      </c>
      <c r="U20" s="385">
        <v>0</v>
      </c>
      <c r="W20" s="94">
        <f>W19+1</f>
        <v>9</v>
      </c>
      <c r="X20" s="383" t="s">
        <v>476</v>
      </c>
      <c r="Y20" s="384">
        <v>0</v>
      </c>
      <c r="Z20" s="384">
        <v>0</v>
      </c>
      <c r="AA20" s="385">
        <v>0</v>
      </c>
      <c r="AB20" s="385">
        <v>0</v>
      </c>
    </row>
    <row r="21" spans="2:28" ht="15.75" customHeight="1" thickBot="1">
      <c r="B21" s="390">
        <f>B20+1</f>
        <v>10</v>
      </c>
      <c r="C21" s="391" t="s">
        <v>474</v>
      </c>
      <c r="D21" s="392">
        <v>0</v>
      </c>
      <c r="E21" s="392">
        <v>0</v>
      </c>
      <c r="F21" s="393">
        <v>0</v>
      </c>
      <c r="G21" s="393">
        <v>0</v>
      </c>
      <c r="I21" s="390">
        <f>I20+1</f>
        <v>10</v>
      </c>
      <c r="J21" s="391" t="s">
        <v>474</v>
      </c>
      <c r="K21" s="392">
        <v>0</v>
      </c>
      <c r="L21" s="392">
        <v>0</v>
      </c>
      <c r="M21" s="393">
        <v>0</v>
      </c>
      <c r="N21" s="393">
        <v>0</v>
      </c>
      <c r="P21" s="390">
        <f>P20+1</f>
        <v>10</v>
      </c>
      <c r="Q21" s="391" t="s">
        <v>474</v>
      </c>
      <c r="R21" s="392">
        <v>0</v>
      </c>
      <c r="S21" s="392">
        <v>0</v>
      </c>
      <c r="T21" s="393">
        <v>0</v>
      </c>
      <c r="U21" s="393">
        <v>0</v>
      </c>
      <c r="W21" s="390">
        <f>W20+1</f>
        <v>10</v>
      </c>
      <c r="X21" s="391" t="s">
        <v>474</v>
      </c>
      <c r="Y21" s="392">
        <v>0</v>
      </c>
      <c r="Z21" s="392">
        <v>0</v>
      </c>
      <c r="AA21" s="393">
        <v>0</v>
      </c>
      <c r="AB21" s="393">
        <v>0</v>
      </c>
    </row>
    <row r="22" spans="2:28" ht="15.75" customHeight="1" thickTop="1">
      <c r="B22" s="389"/>
      <c r="C22" s="386" t="s">
        <v>477</v>
      </c>
      <c r="D22" s="387">
        <f>SUM(D11:D17)+SUM(D19:D21)</f>
        <v>0</v>
      </c>
      <c r="E22" s="387">
        <f>SUM(E11:E17)+SUM(E19:E21)</f>
        <v>0</v>
      </c>
      <c r="F22" s="388">
        <f>SUM(F11:F17)+SUM(F19:F21)</f>
        <v>0</v>
      </c>
      <c r="G22" s="388">
        <f>SUM(G11:G17)+SUM(G19:G21)</f>
        <v>0</v>
      </c>
      <c r="I22" s="389"/>
      <c r="J22" s="386" t="s">
        <v>477</v>
      </c>
      <c r="K22" s="387">
        <f>SUM(K11:K17)+SUM(K19:K21)</f>
        <v>0</v>
      </c>
      <c r="L22" s="387">
        <f>SUM(L11:L17)+SUM(L19:L21)</f>
        <v>0</v>
      </c>
      <c r="M22" s="388">
        <f>SUM(M11:M17)+SUM(M19:M21)</f>
        <v>0</v>
      </c>
      <c r="N22" s="388">
        <f>SUM(N11:N17)+SUM(N19:N21)</f>
        <v>0</v>
      </c>
      <c r="P22" s="389"/>
      <c r="Q22" s="386" t="s">
        <v>477</v>
      </c>
      <c r="R22" s="387">
        <f>SUM(R11:R17)+SUM(R19:R21)</f>
        <v>0</v>
      </c>
      <c r="S22" s="387">
        <f>SUM(S11:S17)+SUM(S19:S21)</f>
        <v>0</v>
      </c>
      <c r="T22" s="388">
        <f>SUM(T11:T17)+SUM(T19:T21)</f>
        <v>0</v>
      </c>
      <c r="U22" s="388">
        <f>SUM(U11:U17)+SUM(U19:U21)</f>
        <v>0</v>
      </c>
      <c r="W22" s="389"/>
      <c r="X22" s="386" t="s">
        <v>477</v>
      </c>
      <c r="Y22" s="387">
        <f>SUM(Y11:Y17)+SUM(Y19:Y21)</f>
        <v>0</v>
      </c>
      <c r="Z22" s="387">
        <f>SUM(Z11:Z17)+SUM(Z19:Z21)</f>
        <v>0</v>
      </c>
      <c r="AA22" s="388">
        <f>SUM(AA11:AA17)+SUM(AA19:AA21)</f>
        <v>0</v>
      </c>
      <c r="AB22" s="388">
        <f>SUM(AB11:AB17)+SUM(AB19:AB21)</f>
        <v>0</v>
      </c>
    </row>
    <row r="25" spans="2:28">
      <c r="B25" s="85"/>
    </row>
    <row r="26" spans="2:28">
      <c r="B26" s="86"/>
    </row>
    <row r="27" spans="2:28" ht="15">
      <c r="B27" s="369" t="s">
        <v>478</v>
      </c>
      <c r="C27" s="34"/>
      <c r="D27" s="370"/>
      <c r="E27" s="370"/>
      <c r="F27" s="370"/>
      <c r="G27" s="371"/>
    </row>
    <row r="28" spans="2:28" ht="45">
      <c r="B28" s="372" t="s">
        <v>348</v>
      </c>
      <c r="C28" s="373" t="s">
        <v>479</v>
      </c>
      <c r="D28" s="372" t="s">
        <v>460</v>
      </c>
      <c r="E28" s="372" t="s">
        <v>461</v>
      </c>
      <c r="F28" s="372" t="s">
        <v>462</v>
      </c>
      <c r="G28" s="372" t="s">
        <v>463</v>
      </c>
    </row>
    <row r="29" spans="2:28" ht="15.75" customHeight="1">
      <c r="B29" s="374" t="s">
        <v>464</v>
      </c>
      <c r="C29" s="375" t="s">
        <v>465</v>
      </c>
      <c r="D29" s="376" t="s">
        <v>466</v>
      </c>
      <c r="E29" s="377" t="s">
        <v>467</v>
      </c>
      <c r="F29" s="376" t="s">
        <v>468</v>
      </c>
      <c r="G29" s="376" t="s">
        <v>469</v>
      </c>
    </row>
    <row r="30" spans="2:28" ht="15.75" customHeight="1">
      <c r="B30" s="94">
        <v>1</v>
      </c>
      <c r="C30" s="383" t="s">
        <v>480</v>
      </c>
      <c r="D30" s="394">
        <f>D22</f>
        <v>0</v>
      </c>
      <c r="E30" s="394">
        <f>E22</f>
        <v>0</v>
      </c>
      <c r="F30" s="395">
        <f>F22</f>
        <v>0</v>
      </c>
      <c r="G30" s="395">
        <f>G22</f>
        <v>0</v>
      </c>
    </row>
    <row r="31" spans="2:28" ht="15.75" customHeight="1">
      <c r="B31" s="94">
        <v>2</v>
      </c>
      <c r="C31" s="383" t="s">
        <v>481</v>
      </c>
      <c r="D31" s="394">
        <f>K22</f>
        <v>0</v>
      </c>
      <c r="E31" s="394">
        <f>L22</f>
        <v>0</v>
      </c>
      <c r="F31" s="395">
        <f>M22</f>
        <v>0</v>
      </c>
      <c r="G31" s="395">
        <f>N22</f>
        <v>0</v>
      </c>
    </row>
    <row r="32" spans="2:28" ht="15.75" customHeight="1">
      <c r="B32" s="94">
        <v>3</v>
      </c>
      <c r="C32" s="383" t="s">
        <v>482</v>
      </c>
      <c r="D32" s="394">
        <f>R22</f>
        <v>0</v>
      </c>
      <c r="E32" s="394">
        <f>S22</f>
        <v>0</v>
      </c>
      <c r="F32" s="395">
        <f>T22</f>
        <v>0</v>
      </c>
      <c r="G32" s="395">
        <f>U22</f>
        <v>0</v>
      </c>
    </row>
    <row r="33" spans="2:7" ht="15.75" customHeight="1">
      <c r="B33" s="94">
        <v>4</v>
      </c>
      <c r="C33" s="383" t="s">
        <v>483</v>
      </c>
      <c r="D33" s="394">
        <f>Y22</f>
        <v>0</v>
      </c>
      <c r="E33" s="394">
        <f>Z22</f>
        <v>0</v>
      </c>
      <c r="F33" s="395">
        <f>AA22</f>
        <v>0</v>
      </c>
      <c r="G33" s="395">
        <f>AB22</f>
        <v>0</v>
      </c>
    </row>
    <row r="34" spans="2:7" ht="15.75" customHeight="1">
      <c r="B34" s="94">
        <v>5</v>
      </c>
      <c r="C34" s="383" t="s">
        <v>484</v>
      </c>
      <c r="D34" s="384">
        <v>0</v>
      </c>
      <c r="E34" s="384">
        <v>0</v>
      </c>
      <c r="F34" s="385">
        <v>0</v>
      </c>
      <c r="G34" s="385">
        <v>0</v>
      </c>
    </row>
    <row r="35" spans="2:7" ht="15.75" customHeight="1">
      <c r="B35" s="94">
        <v>6</v>
      </c>
      <c r="C35" s="383" t="s">
        <v>485</v>
      </c>
      <c r="D35" s="384">
        <v>0</v>
      </c>
      <c r="E35" s="384">
        <v>0</v>
      </c>
      <c r="F35" s="385">
        <v>0</v>
      </c>
      <c r="G35" s="385">
        <v>0</v>
      </c>
    </row>
    <row r="36" spans="2:7" ht="15.75" customHeight="1" thickBot="1">
      <c r="B36" s="390">
        <v>7</v>
      </c>
      <c r="C36" s="391" t="s">
        <v>486</v>
      </c>
      <c r="D36" s="392">
        <v>0</v>
      </c>
      <c r="E36" s="392">
        <v>0</v>
      </c>
      <c r="F36" s="393">
        <v>0</v>
      </c>
      <c r="G36" s="393">
        <v>0</v>
      </c>
    </row>
    <row r="37" spans="2:7" ht="15.75" customHeight="1" thickTop="1">
      <c r="B37" s="389"/>
      <c r="C37" s="386" t="s">
        <v>487</v>
      </c>
      <c r="D37" s="387">
        <f>SUM(D30:D36)</f>
        <v>0</v>
      </c>
      <c r="E37" s="387">
        <f t="shared" ref="E37:G37" si="4">SUM(E30:E36)</f>
        <v>0</v>
      </c>
      <c r="F37" s="388">
        <f t="shared" si="4"/>
        <v>0</v>
      </c>
      <c r="G37" s="388">
        <f t="shared" si="4"/>
        <v>0</v>
      </c>
    </row>
    <row r="38" spans="2:7" ht="15.75" customHeight="1"/>
    <row r="39" spans="2:7" ht="15.75" customHeight="1"/>
    <row r="40" spans="2:7" ht="15.75" customHeight="1"/>
    <row r="41" spans="2:7" ht="15.75" customHeight="1"/>
    <row r="42" spans="2:7" ht="15.75" customHeight="1"/>
    <row r="43" spans="2:7" ht="15.75" customHeight="1"/>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4BF7-949A-4885-A587-7A2586359155}">
  <sheetPr codeName="Sheet17"/>
  <dimension ref="B1:R136"/>
  <sheetViews>
    <sheetView showGridLines="0" zoomScale="85" zoomScaleNormal="85" workbookViewId="0"/>
  </sheetViews>
  <sheetFormatPr defaultRowHeight="15"/>
  <cols>
    <col min="1" max="1" width="9.140625" style="4"/>
    <col min="2" max="2" width="12" style="4" customWidth="1"/>
    <col min="3" max="3" width="30.7109375" style="4" bestFit="1" customWidth="1"/>
    <col min="4" max="15" width="16.140625" style="4" customWidth="1"/>
    <col min="16" max="18" width="9.140625" style="4"/>
    <col min="19" max="19" width="32.42578125" style="4" bestFit="1" customWidth="1"/>
    <col min="20" max="20" width="36.42578125" style="4" customWidth="1"/>
    <col min="21" max="21" width="9.140625" style="4"/>
    <col min="22" max="22" width="19" style="4" bestFit="1" customWidth="1"/>
    <col min="23" max="16384" width="9.140625" style="4"/>
  </cols>
  <sheetData>
    <row r="1" spans="2:18">
      <c r="B1" s="76"/>
      <c r="C1" s="76"/>
      <c r="D1" s="88"/>
      <c r="E1" s="88"/>
      <c r="F1" s="88"/>
      <c r="G1" s="89"/>
      <c r="H1" s="88"/>
      <c r="I1" s="88"/>
      <c r="J1" s="88"/>
      <c r="K1" s="88"/>
      <c r="L1" s="88"/>
      <c r="M1" s="88"/>
      <c r="N1" s="88"/>
      <c r="O1" s="76"/>
      <c r="P1" s="76"/>
      <c r="Q1" s="76"/>
      <c r="R1" s="76"/>
    </row>
    <row r="2" spans="2:18">
      <c r="B2" s="66" t="s">
        <v>457</v>
      </c>
      <c r="C2" s="113" t="str">
        <f>Overview!$C$32</f>
        <v>[Enter Plan Name]</v>
      </c>
      <c r="D2" s="76"/>
      <c r="E2" s="76"/>
      <c r="F2" s="76"/>
      <c r="G2" s="82"/>
      <c r="H2" s="82"/>
      <c r="I2" s="82"/>
      <c r="J2" s="76"/>
      <c r="K2" s="76"/>
      <c r="L2" s="76"/>
      <c r="M2" s="76"/>
      <c r="N2" s="76"/>
      <c r="O2" s="76"/>
      <c r="P2" s="76"/>
      <c r="Q2" s="76"/>
      <c r="R2" s="76"/>
    </row>
    <row r="3" spans="2:18">
      <c r="B3" s="66" t="s">
        <v>328</v>
      </c>
      <c r="C3" s="113" t="s">
        <v>67</v>
      </c>
      <c r="D3" s="76"/>
      <c r="E3" s="76"/>
      <c r="F3" s="76"/>
      <c r="G3" s="82"/>
      <c r="H3" s="82"/>
      <c r="I3" s="82"/>
      <c r="J3" s="76"/>
      <c r="K3" s="76"/>
      <c r="L3" s="76"/>
      <c r="M3" s="76"/>
      <c r="N3" s="76"/>
      <c r="O3" s="76"/>
      <c r="P3" s="76"/>
      <c r="Q3" s="76"/>
      <c r="R3" s="76"/>
    </row>
    <row r="4" spans="2:18">
      <c r="B4" s="66" t="s">
        <v>329</v>
      </c>
      <c r="C4" s="113" t="str">
        <f>Overview!C54</f>
        <v>7/1/2022 - 9/30/2022</v>
      </c>
      <c r="D4" s="76"/>
      <c r="E4" s="76"/>
      <c r="F4" s="76"/>
      <c r="G4" s="82"/>
      <c r="H4" s="82"/>
      <c r="I4" s="82"/>
      <c r="J4" s="76"/>
      <c r="K4" s="76"/>
      <c r="L4" s="76"/>
      <c r="M4" s="76"/>
      <c r="N4" s="76"/>
      <c r="O4" s="76"/>
      <c r="P4" s="76"/>
      <c r="Q4" s="76"/>
      <c r="R4" s="76"/>
    </row>
    <row r="5" spans="2:18">
      <c r="C5" s="76"/>
      <c r="D5" s="76"/>
      <c r="E5" s="76"/>
      <c r="F5" s="76"/>
      <c r="G5" s="82"/>
      <c r="H5" s="82"/>
      <c r="I5" s="82"/>
      <c r="J5" s="76"/>
      <c r="K5" s="76"/>
      <c r="L5" s="76"/>
      <c r="M5" s="76"/>
      <c r="N5" s="76"/>
      <c r="O5" s="76"/>
      <c r="P5" s="76"/>
      <c r="Q5" s="76"/>
      <c r="R5" s="76"/>
    </row>
    <row r="6" spans="2:18">
      <c r="C6" s="76"/>
      <c r="D6" s="76"/>
      <c r="E6" s="76"/>
      <c r="F6" s="76"/>
      <c r="G6" s="82"/>
      <c r="H6" s="82"/>
      <c r="I6" s="82"/>
      <c r="J6" s="76"/>
      <c r="K6" s="76"/>
      <c r="L6" s="76"/>
      <c r="M6" s="76"/>
      <c r="N6" s="76"/>
      <c r="O6" s="76"/>
      <c r="P6" s="76"/>
      <c r="Q6" s="76"/>
      <c r="R6" s="76"/>
    </row>
    <row r="7" spans="2:18">
      <c r="B7" s="83" t="str">
        <f>Overview!$F$51</f>
        <v>SFY23-Q1</v>
      </c>
      <c r="C7" s="76"/>
      <c r="D7" s="76"/>
      <c r="E7" s="76"/>
      <c r="F7" s="76"/>
      <c r="G7" s="82"/>
      <c r="H7" s="82"/>
      <c r="I7" s="82"/>
      <c r="J7" s="76"/>
      <c r="K7" s="1"/>
      <c r="L7" s="1"/>
      <c r="M7" s="1"/>
      <c r="N7" s="76"/>
      <c r="O7" s="76"/>
      <c r="P7" s="76"/>
      <c r="Q7" s="76"/>
      <c r="R7" s="76"/>
    </row>
    <row r="8" spans="2:18" ht="15.75" customHeight="1">
      <c r="B8" s="396"/>
      <c r="C8" s="396"/>
      <c r="D8" s="397"/>
      <c r="E8" s="398"/>
      <c r="F8" s="398"/>
      <c r="G8" s="399" t="s">
        <v>488</v>
      </c>
      <c r="H8" s="400"/>
      <c r="I8" s="400"/>
      <c r="J8" s="400"/>
      <c r="K8" s="400"/>
      <c r="L8" s="400"/>
      <c r="M8" s="401"/>
      <c r="N8" s="402"/>
      <c r="O8" s="403" t="str">
        <f>"Prior to "&amp;TEXT(Overview!$C$51,"m/d/yyyy")</f>
        <v>Prior to 7/1/2022</v>
      </c>
      <c r="P8" s="76"/>
      <c r="Q8" s="76"/>
      <c r="R8" s="76"/>
    </row>
    <row r="9" spans="2:18" ht="21" customHeight="1">
      <c r="B9" s="404"/>
      <c r="C9" s="405"/>
      <c r="D9" s="406" t="s">
        <v>489</v>
      </c>
      <c r="E9" s="407"/>
      <c r="F9" s="407"/>
      <c r="G9" s="408" t="s">
        <v>235</v>
      </c>
      <c r="H9" s="409"/>
      <c r="I9" s="410" t="s">
        <v>490</v>
      </c>
      <c r="J9" s="411"/>
      <c r="K9" s="412" t="s">
        <v>491</v>
      </c>
      <c r="L9" s="411"/>
      <c r="M9" s="412" t="s">
        <v>474</v>
      </c>
      <c r="N9" s="410"/>
      <c r="O9" s="413" t="s">
        <v>474</v>
      </c>
      <c r="P9" s="76"/>
      <c r="Q9" s="76"/>
      <c r="R9" s="76"/>
    </row>
    <row r="10" spans="2:18" ht="59.25" customHeight="1">
      <c r="B10" s="414" t="s">
        <v>348</v>
      </c>
      <c r="C10" s="415" t="s">
        <v>459</v>
      </c>
      <c r="D10" s="416" t="s">
        <v>490</v>
      </c>
      <c r="E10" s="416" t="s">
        <v>491</v>
      </c>
      <c r="F10" s="416" t="s">
        <v>350</v>
      </c>
      <c r="G10" s="417" t="s">
        <v>492</v>
      </c>
      <c r="H10" s="416" t="s">
        <v>493</v>
      </c>
      <c r="I10" s="418" t="s">
        <v>494</v>
      </c>
      <c r="J10" s="419" t="s">
        <v>495</v>
      </c>
      <c r="K10" s="418" t="s">
        <v>494</v>
      </c>
      <c r="L10" s="419" t="s">
        <v>495</v>
      </c>
      <c r="M10" s="418" t="s">
        <v>494</v>
      </c>
      <c r="N10" s="418" t="s">
        <v>496</v>
      </c>
      <c r="O10" s="420" t="s">
        <v>497</v>
      </c>
      <c r="P10" s="76"/>
      <c r="Q10" s="76"/>
      <c r="R10" s="76"/>
    </row>
    <row r="11" spans="2:18">
      <c r="B11" s="421" t="s">
        <v>464</v>
      </c>
      <c r="C11" s="421" t="s">
        <v>465</v>
      </c>
      <c r="D11" s="417" t="s">
        <v>466</v>
      </c>
      <c r="E11" s="417" t="s">
        <v>467</v>
      </c>
      <c r="F11" s="417" t="s">
        <v>468</v>
      </c>
      <c r="G11" s="417" t="s">
        <v>469</v>
      </c>
      <c r="H11" s="417" t="s">
        <v>498</v>
      </c>
      <c r="I11" s="417" t="s">
        <v>499</v>
      </c>
      <c r="J11" s="417" t="s">
        <v>500</v>
      </c>
      <c r="K11" s="417" t="s">
        <v>501</v>
      </c>
      <c r="L11" s="417" t="s">
        <v>502</v>
      </c>
      <c r="M11" s="417" t="s">
        <v>503</v>
      </c>
      <c r="N11" s="417" t="s">
        <v>504</v>
      </c>
      <c r="O11" s="417" t="s">
        <v>505</v>
      </c>
      <c r="P11" s="76"/>
      <c r="Q11" s="76"/>
      <c r="R11" s="76"/>
    </row>
    <row r="12" spans="2:18">
      <c r="B12" s="84">
        <v>1</v>
      </c>
      <c r="C12" s="777" t="s">
        <v>351</v>
      </c>
      <c r="D12" s="427">
        <v>0</v>
      </c>
      <c r="E12" s="427">
        <v>0</v>
      </c>
      <c r="F12" s="428">
        <f t="shared" ref="F12:F18" si="0">SUM(D12:E12)</f>
        <v>0</v>
      </c>
      <c r="G12" s="427">
        <v>0</v>
      </c>
      <c r="H12" s="427">
        <v>0</v>
      </c>
      <c r="I12" s="429">
        <v>0</v>
      </c>
      <c r="J12" s="429">
        <v>0</v>
      </c>
      <c r="K12" s="429">
        <v>0</v>
      </c>
      <c r="L12" s="429">
        <v>0</v>
      </c>
      <c r="M12" s="429">
        <v>0</v>
      </c>
      <c r="N12" s="429">
        <v>0</v>
      </c>
      <c r="O12" s="429">
        <v>0</v>
      </c>
      <c r="P12" s="76"/>
      <c r="Q12" s="76"/>
      <c r="R12" s="76"/>
    </row>
    <row r="13" spans="2:18">
      <c r="B13" s="84">
        <f t="shared" ref="B13:B19" si="1">B12+1</f>
        <v>2</v>
      </c>
      <c r="C13" s="777" t="s">
        <v>352</v>
      </c>
      <c r="D13" s="427">
        <v>0</v>
      </c>
      <c r="E13" s="427">
        <v>0</v>
      </c>
      <c r="F13" s="428">
        <f t="shared" si="0"/>
        <v>0</v>
      </c>
      <c r="G13" s="427">
        <v>0</v>
      </c>
      <c r="H13" s="427">
        <v>0</v>
      </c>
      <c r="I13" s="429">
        <v>0</v>
      </c>
      <c r="J13" s="429">
        <v>0</v>
      </c>
      <c r="K13" s="429">
        <v>0</v>
      </c>
      <c r="L13" s="429">
        <v>0</v>
      </c>
      <c r="M13" s="429">
        <v>0</v>
      </c>
      <c r="N13" s="429">
        <v>0</v>
      </c>
      <c r="O13" s="429">
        <v>0</v>
      </c>
      <c r="P13" s="76"/>
      <c r="Q13" s="76"/>
      <c r="R13" s="76"/>
    </row>
    <row r="14" spans="2:18">
      <c r="B14" s="84">
        <f t="shared" si="1"/>
        <v>3</v>
      </c>
      <c r="C14" s="777" t="s">
        <v>353</v>
      </c>
      <c r="D14" s="427">
        <v>0</v>
      </c>
      <c r="E14" s="427">
        <v>0</v>
      </c>
      <c r="F14" s="428">
        <f t="shared" si="0"/>
        <v>0</v>
      </c>
      <c r="G14" s="427">
        <v>0</v>
      </c>
      <c r="H14" s="427">
        <v>0</v>
      </c>
      <c r="I14" s="429">
        <v>0</v>
      </c>
      <c r="J14" s="429">
        <v>0</v>
      </c>
      <c r="K14" s="429">
        <v>0</v>
      </c>
      <c r="L14" s="429">
        <v>0</v>
      </c>
      <c r="M14" s="429">
        <v>0</v>
      </c>
      <c r="N14" s="429">
        <v>0</v>
      </c>
      <c r="O14" s="429">
        <v>0</v>
      </c>
      <c r="P14" s="76"/>
      <c r="Q14" s="76"/>
      <c r="R14" s="76"/>
    </row>
    <row r="15" spans="2:18">
      <c r="B15" s="84">
        <f t="shared" si="1"/>
        <v>4</v>
      </c>
      <c r="C15" s="777" t="s">
        <v>354</v>
      </c>
      <c r="D15" s="427">
        <v>0</v>
      </c>
      <c r="E15" s="427">
        <v>0</v>
      </c>
      <c r="F15" s="428">
        <f t="shared" si="0"/>
        <v>0</v>
      </c>
      <c r="G15" s="427">
        <v>0</v>
      </c>
      <c r="H15" s="427">
        <v>0</v>
      </c>
      <c r="I15" s="429">
        <v>0</v>
      </c>
      <c r="J15" s="429">
        <v>0</v>
      </c>
      <c r="K15" s="429">
        <v>0</v>
      </c>
      <c r="L15" s="429">
        <v>0</v>
      </c>
      <c r="M15" s="429">
        <v>0</v>
      </c>
      <c r="N15" s="429">
        <v>0</v>
      </c>
      <c r="O15" s="429">
        <v>0</v>
      </c>
      <c r="P15" s="76"/>
      <c r="Q15" s="76"/>
      <c r="R15" s="76"/>
    </row>
    <row r="16" spans="2:18">
      <c r="B16" s="84">
        <f t="shared" si="1"/>
        <v>5</v>
      </c>
      <c r="C16" s="777" t="s">
        <v>471</v>
      </c>
      <c r="D16" s="427">
        <v>0</v>
      </c>
      <c r="E16" s="427">
        <v>0</v>
      </c>
      <c r="F16" s="428">
        <f t="shared" si="0"/>
        <v>0</v>
      </c>
      <c r="G16" s="427">
        <v>0</v>
      </c>
      <c r="H16" s="427">
        <v>0</v>
      </c>
      <c r="I16" s="429">
        <v>0</v>
      </c>
      <c r="J16" s="429">
        <v>0</v>
      </c>
      <c r="K16" s="429">
        <v>0</v>
      </c>
      <c r="L16" s="429">
        <v>0</v>
      </c>
      <c r="M16" s="429">
        <v>0</v>
      </c>
      <c r="N16" s="429">
        <v>0</v>
      </c>
      <c r="O16" s="429">
        <v>0</v>
      </c>
      <c r="P16" s="76"/>
      <c r="Q16" s="76"/>
      <c r="R16" s="76"/>
    </row>
    <row r="17" spans="2:18">
      <c r="B17" s="84">
        <f t="shared" si="1"/>
        <v>6</v>
      </c>
      <c r="C17" s="777" t="s">
        <v>472</v>
      </c>
      <c r="D17" s="427">
        <v>0</v>
      </c>
      <c r="E17" s="427">
        <v>0</v>
      </c>
      <c r="F17" s="428">
        <f t="shared" si="0"/>
        <v>0</v>
      </c>
      <c r="G17" s="427">
        <v>0</v>
      </c>
      <c r="H17" s="427">
        <v>0</v>
      </c>
      <c r="I17" s="429">
        <v>0</v>
      </c>
      <c r="J17" s="429">
        <v>0</v>
      </c>
      <c r="K17" s="429">
        <v>0</v>
      </c>
      <c r="L17" s="429">
        <v>0</v>
      </c>
      <c r="M17" s="429">
        <v>0</v>
      </c>
      <c r="N17" s="429">
        <v>0</v>
      </c>
      <c r="O17" s="429">
        <v>0</v>
      </c>
      <c r="P17" s="76"/>
      <c r="Q17" s="76"/>
      <c r="R17" s="76"/>
    </row>
    <row r="18" spans="2:18" ht="15.75" thickBot="1">
      <c r="B18" s="390">
        <f t="shared" si="1"/>
        <v>7</v>
      </c>
      <c r="C18" s="778" t="s">
        <v>473</v>
      </c>
      <c r="D18" s="422">
        <v>0</v>
      </c>
      <c r="E18" s="422">
        <v>0</v>
      </c>
      <c r="F18" s="423">
        <f t="shared" si="0"/>
        <v>0</v>
      </c>
      <c r="G18" s="422">
        <v>0</v>
      </c>
      <c r="H18" s="422">
        <v>0</v>
      </c>
      <c r="I18" s="424">
        <v>0</v>
      </c>
      <c r="J18" s="424">
        <v>0</v>
      </c>
      <c r="K18" s="424">
        <v>0</v>
      </c>
      <c r="L18" s="424">
        <v>0</v>
      </c>
      <c r="M18" s="424">
        <v>0</v>
      </c>
      <c r="N18" s="424">
        <v>0</v>
      </c>
      <c r="O18" s="424">
        <v>0</v>
      </c>
      <c r="P18" s="76"/>
      <c r="Q18" s="76"/>
      <c r="R18" s="76"/>
    </row>
    <row r="19" spans="2:18" ht="15.75" thickTop="1">
      <c r="B19" s="389">
        <f t="shared" si="1"/>
        <v>8</v>
      </c>
      <c r="C19" s="779" t="s">
        <v>487</v>
      </c>
      <c r="D19" s="425">
        <f t="shared" ref="D19:O19" si="2">SUM(D12:D18)</f>
        <v>0</v>
      </c>
      <c r="E19" s="425">
        <f t="shared" si="2"/>
        <v>0</v>
      </c>
      <c r="F19" s="425">
        <f t="shared" si="2"/>
        <v>0</v>
      </c>
      <c r="G19" s="425">
        <f t="shared" si="2"/>
        <v>0</v>
      </c>
      <c r="H19" s="425">
        <f t="shared" si="2"/>
        <v>0</v>
      </c>
      <c r="I19" s="426">
        <f t="shared" si="2"/>
        <v>0</v>
      </c>
      <c r="J19" s="426">
        <f t="shared" si="2"/>
        <v>0</v>
      </c>
      <c r="K19" s="426">
        <f t="shared" si="2"/>
        <v>0</v>
      </c>
      <c r="L19" s="426">
        <f t="shared" si="2"/>
        <v>0</v>
      </c>
      <c r="M19" s="426">
        <f t="shared" si="2"/>
        <v>0</v>
      </c>
      <c r="N19" s="426">
        <f t="shared" si="2"/>
        <v>0</v>
      </c>
      <c r="O19" s="426">
        <f t="shared" si="2"/>
        <v>0</v>
      </c>
      <c r="P19" s="76"/>
      <c r="Q19" s="76"/>
      <c r="R19" s="76"/>
    </row>
    <row r="20" spans="2:18">
      <c r="B20" s="90"/>
      <c r="C20" s="90"/>
      <c r="D20" s="90"/>
      <c r="E20" s="90"/>
      <c r="F20" s="90"/>
      <c r="G20" s="90"/>
      <c r="H20" s="90"/>
      <c r="I20" s="90"/>
      <c r="J20" s="90"/>
      <c r="K20" s="90"/>
      <c r="L20" s="90"/>
      <c r="M20" s="90"/>
      <c r="N20" s="90"/>
      <c r="O20" s="76"/>
      <c r="P20" s="76"/>
      <c r="Q20" s="76"/>
      <c r="R20" s="76"/>
    </row>
    <row r="21" spans="2:18">
      <c r="B21" s="87" t="s">
        <v>506</v>
      </c>
      <c r="C21" s="76"/>
      <c r="D21" s="76"/>
      <c r="E21" s="76"/>
      <c r="F21" s="76"/>
      <c r="G21" s="76"/>
      <c r="H21" s="76"/>
      <c r="I21" s="76"/>
      <c r="J21" s="76"/>
      <c r="K21" s="76"/>
      <c r="L21" s="76"/>
      <c r="M21" s="76"/>
      <c r="N21" s="76"/>
      <c r="O21" s="76"/>
      <c r="P21" s="76"/>
      <c r="Q21" s="76"/>
      <c r="R21" s="76"/>
    </row>
    <row r="22" spans="2:18">
      <c r="B22" s="91" t="s">
        <v>507</v>
      </c>
      <c r="C22" s="76"/>
      <c r="D22" s="76"/>
      <c r="E22" s="76"/>
      <c r="F22" s="76"/>
      <c r="G22" s="76"/>
      <c r="H22" s="76"/>
      <c r="I22" s="76"/>
      <c r="J22" s="76"/>
      <c r="K22" s="76"/>
      <c r="L22" s="76"/>
      <c r="M22" s="76"/>
      <c r="N22" s="76"/>
      <c r="O22" s="76"/>
      <c r="P22" s="76"/>
      <c r="Q22" s="76"/>
      <c r="R22" s="76"/>
    </row>
    <row r="23" spans="2:18">
      <c r="B23" s="91" t="s">
        <v>508</v>
      </c>
      <c r="C23" s="76"/>
      <c r="D23" s="76"/>
      <c r="E23" s="76"/>
      <c r="F23" s="76"/>
      <c r="G23" s="76"/>
      <c r="H23" s="76"/>
      <c r="I23" s="76"/>
      <c r="J23" s="76"/>
      <c r="K23" s="76"/>
      <c r="L23" s="76"/>
      <c r="M23" s="76"/>
      <c r="N23" s="76"/>
      <c r="O23" s="76"/>
      <c r="P23" s="76"/>
      <c r="Q23" s="76"/>
      <c r="R23" s="76"/>
    </row>
    <row r="24" spans="2:18">
      <c r="B24" s="76"/>
      <c r="C24" s="76"/>
      <c r="D24" s="76"/>
      <c r="E24" s="76"/>
      <c r="F24" s="76"/>
      <c r="G24" s="76"/>
      <c r="H24" s="76"/>
      <c r="I24" s="76"/>
      <c r="J24" s="76"/>
      <c r="K24" s="76"/>
      <c r="L24" s="76"/>
      <c r="M24" s="76"/>
      <c r="N24" s="76"/>
      <c r="O24" s="76"/>
      <c r="P24" s="76"/>
      <c r="Q24" s="76"/>
      <c r="R24" s="76"/>
    </row>
    <row r="25" spans="2:18" ht="21" customHeight="1">
      <c r="B25" s="67"/>
      <c r="C25" s="76"/>
      <c r="D25" s="76"/>
      <c r="E25" s="76"/>
      <c r="F25" s="76"/>
      <c r="G25" s="82"/>
      <c r="H25" s="82"/>
      <c r="I25" s="82"/>
      <c r="J25" s="76"/>
      <c r="K25" s="76"/>
      <c r="L25" s="76"/>
      <c r="M25" s="76"/>
      <c r="N25" s="76"/>
      <c r="O25" s="76"/>
      <c r="P25" s="76"/>
      <c r="Q25" s="76"/>
      <c r="R25" s="76"/>
    </row>
    <row r="26" spans="2:18">
      <c r="B26" s="83" t="str">
        <f>Overview!$F$52</f>
        <v>SFY23-Q2</v>
      </c>
      <c r="C26" s="76"/>
      <c r="D26" s="76"/>
      <c r="E26" s="76"/>
      <c r="F26" s="76"/>
      <c r="G26" s="82"/>
      <c r="H26" s="82"/>
      <c r="I26" s="82"/>
      <c r="J26" s="76"/>
      <c r="K26" s="1"/>
      <c r="L26" s="1"/>
      <c r="M26" s="1"/>
      <c r="N26" s="76"/>
      <c r="O26" s="76"/>
      <c r="P26" s="76"/>
      <c r="Q26" s="76"/>
      <c r="R26" s="76"/>
    </row>
    <row r="27" spans="2:18">
      <c r="B27" s="396"/>
      <c r="C27" s="396"/>
      <c r="D27" s="397"/>
      <c r="E27" s="398"/>
      <c r="F27" s="398"/>
      <c r="G27" s="399" t="s">
        <v>488</v>
      </c>
      <c r="H27" s="400"/>
      <c r="I27" s="400"/>
      <c r="J27" s="400"/>
      <c r="K27" s="400"/>
      <c r="L27" s="400"/>
      <c r="M27" s="401"/>
      <c r="N27" s="402"/>
      <c r="O27" s="403" t="str">
        <f>"Prior to "&amp;TEXT(Overview!$C$51,"m/d/yyyy")</f>
        <v>Prior to 7/1/2022</v>
      </c>
      <c r="P27" s="76"/>
      <c r="Q27" s="76"/>
      <c r="R27" s="76"/>
    </row>
    <row r="28" spans="2:18" ht="21" customHeight="1">
      <c r="B28" s="404"/>
      <c r="C28" s="405"/>
      <c r="D28" s="406" t="s">
        <v>489</v>
      </c>
      <c r="E28" s="407"/>
      <c r="F28" s="407"/>
      <c r="G28" s="408" t="s">
        <v>235</v>
      </c>
      <c r="H28" s="409"/>
      <c r="I28" s="410" t="s">
        <v>490</v>
      </c>
      <c r="J28" s="411"/>
      <c r="K28" s="412" t="s">
        <v>491</v>
      </c>
      <c r="L28" s="411"/>
      <c r="M28" s="412" t="s">
        <v>474</v>
      </c>
      <c r="N28" s="410"/>
      <c r="O28" s="413" t="s">
        <v>474</v>
      </c>
      <c r="P28" s="76"/>
      <c r="Q28" s="76"/>
      <c r="R28" s="76"/>
    </row>
    <row r="29" spans="2:18" ht="59.25" customHeight="1">
      <c r="B29" s="414" t="s">
        <v>348</v>
      </c>
      <c r="C29" s="415" t="s">
        <v>459</v>
      </c>
      <c r="D29" s="416" t="s">
        <v>490</v>
      </c>
      <c r="E29" s="416" t="s">
        <v>491</v>
      </c>
      <c r="F29" s="416" t="s">
        <v>350</v>
      </c>
      <c r="G29" s="417" t="s">
        <v>492</v>
      </c>
      <c r="H29" s="416" t="s">
        <v>493</v>
      </c>
      <c r="I29" s="418" t="s">
        <v>494</v>
      </c>
      <c r="J29" s="419" t="s">
        <v>495</v>
      </c>
      <c r="K29" s="418" t="s">
        <v>494</v>
      </c>
      <c r="L29" s="419" t="s">
        <v>495</v>
      </c>
      <c r="M29" s="418" t="s">
        <v>494</v>
      </c>
      <c r="N29" s="418" t="s">
        <v>509</v>
      </c>
      <c r="O29" s="420" t="s">
        <v>510</v>
      </c>
      <c r="P29" s="76"/>
      <c r="Q29" s="76"/>
      <c r="R29" s="76"/>
    </row>
    <row r="30" spans="2:18">
      <c r="B30" s="421" t="s">
        <v>464</v>
      </c>
      <c r="C30" s="421" t="s">
        <v>465</v>
      </c>
      <c r="D30" s="417" t="s">
        <v>466</v>
      </c>
      <c r="E30" s="417" t="s">
        <v>467</v>
      </c>
      <c r="F30" s="417" t="s">
        <v>468</v>
      </c>
      <c r="G30" s="417" t="s">
        <v>469</v>
      </c>
      <c r="H30" s="417" t="s">
        <v>498</v>
      </c>
      <c r="I30" s="417" t="s">
        <v>499</v>
      </c>
      <c r="J30" s="417" t="s">
        <v>500</v>
      </c>
      <c r="K30" s="417" t="s">
        <v>501</v>
      </c>
      <c r="L30" s="417" t="s">
        <v>502</v>
      </c>
      <c r="M30" s="417" t="s">
        <v>503</v>
      </c>
      <c r="N30" s="417" t="s">
        <v>504</v>
      </c>
      <c r="O30" s="417" t="s">
        <v>505</v>
      </c>
      <c r="P30" s="76"/>
      <c r="Q30" s="76"/>
      <c r="R30" s="76"/>
    </row>
    <row r="31" spans="2:18">
      <c r="B31" s="84">
        <v>1</v>
      </c>
      <c r="C31" s="777" t="s">
        <v>351</v>
      </c>
      <c r="D31" s="427">
        <v>0</v>
      </c>
      <c r="E31" s="427">
        <v>0</v>
      </c>
      <c r="F31" s="428">
        <f t="shared" ref="F31:F37" si="3">SUM(D31:E31)</f>
        <v>0</v>
      </c>
      <c r="G31" s="427">
        <v>0</v>
      </c>
      <c r="H31" s="427">
        <v>0</v>
      </c>
      <c r="I31" s="429">
        <v>0</v>
      </c>
      <c r="J31" s="429">
        <v>0</v>
      </c>
      <c r="K31" s="429">
        <v>0</v>
      </c>
      <c r="L31" s="429">
        <v>0</v>
      </c>
      <c r="M31" s="429">
        <v>0</v>
      </c>
      <c r="N31" s="429">
        <v>0</v>
      </c>
      <c r="O31" s="429">
        <v>0</v>
      </c>
      <c r="P31" s="76"/>
      <c r="Q31" s="76"/>
      <c r="R31" s="76"/>
    </row>
    <row r="32" spans="2:18">
      <c r="B32" s="84">
        <f t="shared" ref="B32:B38" si="4">B31+1</f>
        <v>2</v>
      </c>
      <c r="C32" s="777" t="s">
        <v>352</v>
      </c>
      <c r="D32" s="427">
        <v>0</v>
      </c>
      <c r="E32" s="427">
        <v>0</v>
      </c>
      <c r="F32" s="428">
        <f t="shared" si="3"/>
        <v>0</v>
      </c>
      <c r="G32" s="427">
        <v>0</v>
      </c>
      <c r="H32" s="427">
        <v>0</v>
      </c>
      <c r="I32" s="429">
        <v>0</v>
      </c>
      <c r="J32" s="429">
        <v>0</v>
      </c>
      <c r="K32" s="429">
        <v>0</v>
      </c>
      <c r="L32" s="429">
        <v>0</v>
      </c>
      <c r="M32" s="429">
        <v>0</v>
      </c>
      <c r="N32" s="429">
        <v>0</v>
      </c>
      <c r="O32" s="429">
        <v>0</v>
      </c>
      <c r="P32" s="76"/>
      <c r="Q32" s="76"/>
      <c r="R32" s="76"/>
    </row>
    <row r="33" spans="2:18">
      <c r="B33" s="84">
        <f t="shared" si="4"/>
        <v>3</v>
      </c>
      <c r="C33" s="777" t="s">
        <v>353</v>
      </c>
      <c r="D33" s="427">
        <v>0</v>
      </c>
      <c r="E33" s="427">
        <v>0</v>
      </c>
      <c r="F33" s="428">
        <f t="shared" si="3"/>
        <v>0</v>
      </c>
      <c r="G33" s="427">
        <v>0</v>
      </c>
      <c r="H33" s="427">
        <v>0</v>
      </c>
      <c r="I33" s="429">
        <v>0</v>
      </c>
      <c r="J33" s="429">
        <v>0</v>
      </c>
      <c r="K33" s="429">
        <v>0</v>
      </c>
      <c r="L33" s="429">
        <v>0</v>
      </c>
      <c r="M33" s="429">
        <v>0</v>
      </c>
      <c r="N33" s="429">
        <v>0</v>
      </c>
      <c r="O33" s="429">
        <v>0</v>
      </c>
      <c r="P33" s="76"/>
      <c r="Q33" s="76"/>
      <c r="R33" s="76"/>
    </row>
    <row r="34" spans="2:18">
      <c r="B34" s="84">
        <f t="shared" si="4"/>
        <v>4</v>
      </c>
      <c r="C34" s="777" t="s">
        <v>354</v>
      </c>
      <c r="D34" s="427">
        <v>0</v>
      </c>
      <c r="E34" s="427">
        <v>0</v>
      </c>
      <c r="F34" s="428">
        <f t="shared" si="3"/>
        <v>0</v>
      </c>
      <c r="G34" s="427">
        <v>0</v>
      </c>
      <c r="H34" s="427">
        <v>0</v>
      </c>
      <c r="I34" s="429">
        <v>0</v>
      </c>
      <c r="J34" s="429">
        <v>0</v>
      </c>
      <c r="K34" s="429">
        <v>0</v>
      </c>
      <c r="L34" s="429">
        <v>0</v>
      </c>
      <c r="M34" s="429">
        <v>0</v>
      </c>
      <c r="N34" s="429">
        <v>0</v>
      </c>
      <c r="O34" s="429">
        <v>0</v>
      </c>
      <c r="P34" s="76"/>
      <c r="Q34" s="76"/>
      <c r="R34" s="76"/>
    </row>
    <row r="35" spans="2:18">
      <c r="B35" s="84">
        <f t="shared" si="4"/>
        <v>5</v>
      </c>
      <c r="C35" s="777" t="s">
        <v>471</v>
      </c>
      <c r="D35" s="427">
        <v>0</v>
      </c>
      <c r="E35" s="427">
        <v>0</v>
      </c>
      <c r="F35" s="428">
        <f t="shared" si="3"/>
        <v>0</v>
      </c>
      <c r="G35" s="427">
        <v>0</v>
      </c>
      <c r="H35" s="427">
        <v>0</v>
      </c>
      <c r="I35" s="429">
        <v>0</v>
      </c>
      <c r="J35" s="429">
        <v>0</v>
      </c>
      <c r="K35" s="429">
        <v>0</v>
      </c>
      <c r="L35" s="429">
        <v>0</v>
      </c>
      <c r="M35" s="429">
        <v>0</v>
      </c>
      <c r="N35" s="429">
        <v>0</v>
      </c>
      <c r="O35" s="429">
        <v>0</v>
      </c>
      <c r="P35" s="76"/>
      <c r="Q35" s="76"/>
      <c r="R35" s="76"/>
    </row>
    <row r="36" spans="2:18">
      <c r="B36" s="84">
        <f t="shared" si="4"/>
        <v>6</v>
      </c>
      <c r="C36" s="777" t="s">
        <v>472</v>
      </c>
      <c r="D36" s="427">
        <v>0</v>
      </c>
      <c r="E36" s="427">
        <v>0</v>
      </c>
      <c r="F36" s="428">
        <f t="shared" si="3"/>
        <v>0</v>
      </c>
      <c r="G36" s="427">
        <v>0</v>
      </c>
      <c r="H36" s="427">
        <v>0</v>
      </c>
      <c r="I36" s="429">
        <v>0</v>
      </c>
      <c r="J36" s="429">
        <v>0</v>
      </c>
      <c r="K36" s="429">
        <v>0</v>
      </c>
      <c r="L36" s="429">
        <v>0</v>
      </c>
      <c r="M36" s="429">
        <v>0</v>
      </c>
      <c r="N36" s="429">
        <v>0</v>
      </c>
      <c r="O36" s="429">
        <v>0</v>
      </c>
      <c r="P36" s="76"/>
      <c r="Q36" s="76"/>
      <c r="R36" s="76"/>
    </row>
    <row r="37" spans="2:18" ht="15.75" thickBot="1">
      <c r="B37" s="390">
        <f t="shared" si="4"/>
        <v>7</v>
      </c>
      <c r="C37" s="778" t="s">
        <v>473</v>
      </c>
      <c r="D37" s="422">
        <v>0</v>
      </c>
      <c r="E37" s="422">
        <v>0</v>
      </c>
      <c r="F37" s="423">
        <f t="shared" si="3"/>
        <v>0</v>
      </c>
      <c r="G37" s="422">
        <v>0</v>
      </c>
      <c r="H37" s="422">
        <v>0</v>
      </c>
      <c r="I37" s="424">
        <v>0</v>
      </c>
      <c r="J37" s="424">
        <v>0</v>
      </c>
      <c r="K37" s="424">
        <v>0</v>
      </c>
      <c r="L37" s="424">
        <v>0</v>
      </c>
      <c r="M37" s="424">
        <v>0</v>
      </c>
      <c r="N37" s="424">
        <v>0</v>
      </c>
      <c r="O37" s="424">
        <v>0</v>
      </c>
      <c r="P37" s="76"/>
      <c r="Q37" s="76"/>
      <c r="R37" s="76"/>
    </row>
    <row r="38" spans="2:18" ht="15.75" thickTop="1">
      <c r="B38" s="389">
        <f t="shared" si="4"/>
        <v>8</v>
      </c>
      <c r="C38" s="779" t="s">
        <v>487</v>
      </c>
      <c r="D38" s="425">
        <f t="shared" ref="D38:O38" si="5">SUM(D31:D37)</f>
        <v>0</v>
      </c>
      <c r="E38" s="425">
        <f t="shared" si="5"/>
        <v>0</v>
      </c>
      <c r="F38" s="425">
        <f t="shared" si="5"/>
        <v>0</v>
      </c>
      <c r="G38" s="425">
        <f t="shared" si="5"/>
        <v>0</v>
      </c>
      <c r="H38" s="425">
        <f t="shared" si="5"/>
        <v>0</v>
      </c>
      <c r="I38" s="426">
        <f t="shared" si="5"/>
        <v>0</v>
      </c>
      <c r="J38" s="426">
        <f t="shared" si="5"/>
        <v>0</v>
      </c>
      <c r="K38" s="426">
        <f t="shared" si="5"/>
        <v>0</v>
      </c>
      <c r="L38" s="426">
        <f t="shared" si="5"/>
        <v>0</v>
      </c>
      <c r="M38" s="426">
        <f t="shared" si="5"/>
        <v>0</v>
      </c>
      <c r="N38" s="426">
        <f t="shared" si="5"/>
        <v>0</v>
      </c>
      <c r="O38" s="426">
        <f t="shared" si="5"/>
        <v>0</v>
      </c>
      <c r="P38" s="76"/>
      <c r="Q38" s="76"/>
      <c r="R38" s="76"/>
    </row>
    <row r="39" spans="2:18">
      <c r="B39" s="90"/>
      <c r="C39" s="90"/>
      <c r="D39" s="90"/>
      <c r="E39" s="90"/>
      <c r="F39" s="90"/>
      <c r="G39" s="90"/>
      <c r="H39" s="90"/>
      <c r="I39" s="90"/>
      <c r="J39" s="90"/>
      <c r="K39" s="90"/>
      <c r="L39" s="90"/>
      <c r="M39" s="90"/>
      <c r="N39" s="90"/>
      <c r="O39" s="76"/>
      <c r="P39" s="76"/>
      <c r="Q39" s="76"/>
      <c r="R39" s="76"/>
    </row>
    <row r="40" spans="2:18">
      <c r="B40" s="87" t="s">
        <v>506</v>
      </c>
      <c r="C40" s="76"/>
      <c r="D40" s="76"/>
      <c r="E40" s="76"/>
      <c r="F40" s="76"/>
      <c r="G40" s="76"/>
      <c r="H40" s="76"/>
      <c r="I40" s="76"/>
      <c r="J40" s="76"/>
      <c r="K40" s="76"/>
      <c r="L40" s="76"/>
      <c r="M40" s="76"/>
      <c r="N40" s="76"/>
      <c r="O40" s="76"/>
      <c r="P40" s="76"/>
      <c r="Q40" s="76"/>
      <c r="R40" s="76"/>
    </row>
    <row r="41" spans="2:18">
      <c r="B41" s="91" t="s">
        <v>507</v>
      </c>
      <c r="C41" s="76"/>
      <c r="D41" s="76"/>
      <c r="E41" s="76"/>
      <c r="F41" s="76"/>
      <c r="G41" s="76"/>
      <c r="H41" s="76"/>
      <c r="I41" s="76"/>
      <c r="J41" s="76"/>
      <c r="K41" s="76"/>
      <c r="L41" s="76"/>
      <c r="M41" s="76"/>
      <c r="N41" s="76"/>
      <c r="O41" s="76"/>
      <c r="P41" s="76"/>
      <c r="Q41" s="76"/>
      <c r="R41" s="76"/>
    </row>
    <row r="42" spans="2:18">
      <c r="B42" s="91" t="s">
        <v>508</v>
      </c>
      <c r="C42" s="76"/>
      <c r="D42" s="76"/>
      <c r="E42" s="76"/>
      <c r="F42" s="76"/>
      <c r="G42" s="76"/>
      <c r="H42" s="76"/>
      <c r="I42" s="76"/>
      <c r="J42" s="76"/>
      <c r="K42" s="76"/>
      <c r="L42" s="76"/>
      <c r="M42" s="76"/>
      <c r="N42" s="76"/>
      <c r="O42" s="76"/>
      <c r="P42" s="76"/>
      <c r="Q42" s="76"/>
      <c r="R42" s="76"/>
    </row>
    <row r="43" spans="2:18">
      <c r="B43" s="76"/>
      <c r="C43" s="76"/>
      <c r="D43" s="92"/>
      <c r="E43" s="92"/>
      <c r="F43" s="92"/>
      <c r="G43" s="78"/>
      <c r="H43" s="78"/>
      <c r="I43" s="78"/>
      <c r="J43" s="78"/>
      <c r="K43" s="76"/>
      <c r="L43" s="76"/>
      <c r="M43" s="76"/>
      <c r="N43" s="76"/>
      <c r="O43" s="76"/>
      <c r="P43" s="76"/>
      <c r="Q43" s="76"/>
      <c r="R43" s="76"/>
    </row>
    <row r="44" spans="2:18" ht="18.75">
      <c r="B44" s="67"/>
      <c r="C44" s="76"/>
      <c r="D44" s="76"/>
      <c r="E44" s="76"/>
      <c r="F44" s="76"/>
      <c r="G44" s="82"/>
      <c r="H44" s="82"/>
      <c r="I44" s="82"/>
      <c r="J44" s="76"/>
      <c r="K44" s="76"/>
      <c r="L44" s="76"/>
      <c r="M44" s="76"/>
      <c r="N44" s="76"/>
      <c r="O44" s="76"/>
      <c r="P44" s="76"/>
      <c r="Q44" s="76"/>
      <c r="R44" s="76"/>
    </row>
    <row r="45" spans="2:18">
      <c r="B45" s="83" t="str">
        <f>Overview!$F$53</f>
        <v>SFY23-Q3</v>
      </c>
      <c r="C45" s="76"/>
      <c r="D45" s="76"/>
      <c r="E45" s="76"/>
      <c r="F45" s="76"/>
      <c r="G45" s="82"/>
      <c r="H45" s="82"/>
      <c r="I45" s="82"/>
      <c r="J45" s="76"/>
      <c r="K45" s="1"/>
      <c r="L45" s="1"/>
      <c r="M45" s="1"/>
      <c r="N45" s="76"/>
      <c r="O45" s="76"/>
      <c r="P45" s="76"/>
      <c r="Q45" s="76"/>
      <c r="R45" s="76"/>
    </row>
    <row r="46" spans="2:18">
      <c r="B46" s="396"/>
      <c r="C46" s="396"/>
      <c r="D46" s="397"/>
      <c r="E46" s="398"/>
      <c r="F46" s="398"/>
      <c r="G46" s="399" t="s">
        <v>488</v>
      </c>
      <c r="H46" s="400"/>
      <c r="I46" s="400"/>
      <c r="J46" s="400"/>
      <c r="K46" s="400"/>
      <c r="L46" s="400"/>
      <c r="M46" s="401"/>
      <c r="N46" s="402"/>
      <c r="O46" s="403" t="str">
        <f>"Prior to "&amp;TEXT(Overview!$C$51,"m/d/yyyy")</f>
        <v>Prior to 7/1/2022</v>
      </c>
      <c r="P46" s="76"/>
      <c r="Q46" s="76"/>
      <c r="R46" s="76"/>
    </row>
    <row r="47" spans="2:18" ht="21" customHeight="1">
      <c r="B47" s="404"/>
      <c r="C47" s="405"/>
      <c r="D47" s="406" t="s">
        <v>489</v>
      </c>
      <c r="E47" s="407"/>
      <c r="F47" s="407"/>
      <c r="G47" s="408" t="s">
        <v>235</v>
      </c>
      <c r="H47" s="409"/>
      <c r="I47" s="410" t="s">
        <v>490</v>
      </c>
      <c r="J47" s="411"/>
      <c r="K47" s="412" t="s">
        <v>491</v>
      </c>
      <c r="L47" s="411"/>
      <c r="M47" s="412" t="s">
        <v>474</v>
      </c>
      <c r="N47" s="410"/>
      <c r="O47" s="413" t="s">
        <v>474</v>
      </c>
      <c r="P47" s="76"/>
      <c r="Q47" s="76"/>
      <c r="R47" s="76"/>
    </row>
    <row r="48" spans="2:18" ht="59.25" customHeight="1">
      <c r="B48" s="414" t="s">
        <v>348</v>
      </c>
      <c r="C48" s="415" t="s">
        <v>459</v>
      </c>
      <c r="D48" s="416" t="s">
        <v>490</v>
      </c>
      <c r="E48" s="416" t="s">
        <v>491</v>
      </c>
      <c r="F48" s="416" t="s">
        <v>350</v>
      </c>
      <c r="G48" s="417" t="s">
        <v>492</v>
      </c>
      <c r="H48" s="416" t="s">
        <v>493</v>
      </c>
      <c r="I48" s="418" t="s">
        <v>494</v>
      </c>
      <c r="J48" s="419" t="s">
        <v>495</v>
      </c>
      <c r="K48" s="418" t="s">
        <v>494</v>
      </c>
      <c r="L48" s="419" t="s">
        <v>495</v>
      </c>
      <c r="M48" s="418" t="s">
        <v>494</v>
      </c>
      <c r="N48" s="418" t="s">
        <v>509</v>
      </c>
      <c r="O48" s="420" t="s">
        <v>510</v>
      </c>
      <c r="P48" s="76"/>
      <c r="Q48" s="76"/>
      <c r="R48" s="76"/>
    </row>
    <row r="49" spans="2:18">
      <c r="B49" s="421" t="s">
        <v>464</v>
      </c>
      <c r="C49" s="421" t="s">
        <v>465</v>
      </c>
      <c r="D49" s="417" t="s">
        <v>466</v>
      </c>
      <c r="E49" s="417" t="s">
        <v>467</v>
      </c>
      <c r="F49" s="417" t="s">
        <v>468</v>
      </c>
      <c r="G49" s="417" t="s">
        <v>469</v>
      </c>
      <c r="H49" s="417" t="s">
        <v>498</v>
      </c>
      <c r="I49" s="417" t="s">
        <v>499</v>
      </c>
      <c r="J49" s="417" t="s">
        <v>500</v>
      </c>
      <c r="K49" s="417" t="s">
        <v>501</v>
      </c>
      <c r="L49" s="417" t="s">
        <v>502</v>
      </c>
      <c r="M49" s="417" t="s">
        <v>503</v>
      </c>
      <c r="N49" s="417" t="s">
        <v>504</v>
      </c>
      <c r="O49" s="417" t="s">
        <v>505</v>
      </c>
      <c r="P49" s="76"/>
      <c r="Q49" s="76"/>
      <c r="R49" s="76"/>
    </row>
    <row r="50" spans="2:18">
      <c r="B50" s="84">
        <v>1</v>
      </c>
      <c r="C50" s="777" t="s">
        <v>351</v>
      </c>
      <c r="D50" s="427">
        <v>0</v>
      </c>
      <c r="E50" s="427">
        <v>0</v>
      </c>
      <c r="F50" s="428">
        <f t="shared" ref="F50:F56" si="6">SUM(D50:E50)</f>
        <v>0</v>
      </c>
      <c r="G50" s="427">
        <v>0</v>
      </c>
      <c r="H50" s="427">
        <v>0</v>
      </c>
      <c r="I50" s="429">
        <v>0</v>
      </c>
      <c r="J50" s="429">
        <v>0</v>
      </c>
      <c r="K50" s="429">
        <v>0</v>
      </c>
      <c r="L50" s="429">
        <v>0</v>
      </c>
      <c r="M50" s="429">
        <v>0</v>
      </c>
      <c r="N50" s="429">
        <v>0</v>
      </c>
      <c r="O50" s="429">
        <v>0</v>
      </c>
      <c r="P50" s="76"/>
      <c r="Q50" s="76"/>
      <c r="R50" s="76"/>
    </row>
    <row r="51" spans="2:18">
      <c r="B51" s="84">
        <f t="shared" ref="B51:B57" si="7">B50+1</f>
        <v>2</v>
      </c>
      <c r="C51" s="777" t="s">
        <v>352</v>
      </c>
      <c r="D51" s="427">
        <v>0</v>
      </c>
      <c r="E51" s="427">
        <v>0</v>
      </c>
      <c r="F51" s="428">
        <f t="shared" si="6"/>
        <v>0</v>
      </c>
      <c r="G51" s="427">
        <v>0</v>
      </c>
      <c r="H51" s="427">
        <v>0</v>
      </c>
      <c r="I51" s="429">
        <v>0</v>
      </c>
      <c r="J51" s="429">
        <v>0</v>
      </c>
      <c r="K51" s="429">
        <v>0</v>
      </c>
      <c r="L51" s="429">
        <v>0</v>
      </c>
      <c r="M51" s="429">
        <v>0</v>
      </c>
      <c r="N51" s="429">
        <v>0</v>
      </c>
      <c r="O51" s="429">
        <v>0</v>
      </c>
      <c r="P51" s="76"/>
      <c r="Q51" s="76"/>
      <c r="R51" s="76"/>
    </row>
    <row r="52" spans="2:18">
      <c r="B52" s="84">
        <f t="shared" si="7"/>
        <v>3</v>
      </c>
      <c r="C52" s="777" t="s">
        <v>353</v>
      </c>
      <c r="D52" s="427">
        <v>0</v>
      </c>
      <c r="E52" s="427">
        <v>0</v>
      </c>
      <c r="F52" s="428">
        <f t="shared" si="6"/>
        <v>0</v>
      </c>
      <c r="G52" s="427">
        <v>0</v>
      </c>
      <c r="H52" s="427">
        <v>0</v>
      </c>
      <c r="I52" s="429">
        <v>0</v>
      </c>
      <c r="J52" s="429">
        <v>0</v>
      </c>
      <c r="K52" s="429">
        <v>0</v>
      </c>
      <c r="L52" s="429">
        <v>0</v>
      </c>
      <c r="M52" s="429">
        <v>0</v>
      </c>
      <c r="N52" s="429">
        <v>0</v>
      </c>
      <c r="O52" s="429">
        <v>0</v>
      </c>
      <c r="P52" s="76"/>
      <c r="Q52" s="76"/>
      <c r="R52" s="76"/>
    </row>
    <row r="53" spans="2:18">
      <c r="B53" s="84">
        <f t="shared" si="7"/>
        <v>4</v>
      </c>
      <c r="C53" s="777" t="s">
        <v>354</v>
      </c>
      <c r="D53" s="427">
        <v>0</v>
      </c>
      <c r="E53" s="427">
        <v>0</v>
      </c>
      <c r="F53" s="428">
        <f t="shared" si="6"/>
        <v>0</v>
      </c>
      <c r="G53" s="427">
        <v>0</v>
      </c>
      <c r="H53" s="427">
        <v>0</v>
      </c>
      <c r="I53" s="429">
        <v>0</v>
      </c>
      <c r="J53" s="429">
        <v>0</v>
      </c>
      <c r="K53" s="429">
        <v>0</v>
      </c>
      <c r="L53" s="429">
        <v>0</v>
      </c>
      <c r="M53" s="429">
        <v>0</v>
      </c>
      <c r="N53" s="429">
        <v>0</v>
      </c>
      <c r="O53" s="429">
        <v>0</v>
      </c>
      <c r="P53" s="76"/>
      <c r="Q53" s="76"/>
      <c r="R53" s="76"/>
    </row>
    <row r="54" spans="2:18">
      <c r="B54" s="84">
        <f t="shared" si="7"/>
        <v>5</v>
      </c>
      <c r="C54" s="777" t="s">
        <v>471</v>
      </c>
      <c r="D54" s="427">
        <v>0</v>
      </c>
      <c r="E54" s="427">
        <v>0</v>
      </c>
      <c r="F54" s="428">
        <f t="shared" si="6"/>
        <v>0</v>
      </c>
      <c r="G54" s="427">
        <v>0</v>
      </c>
      <c r="H54" s="427">
        <v>0</v>
      </c>
      <c r="I54" s="429">
        <v>0</v>
      </c>
      <c r="J54" s="429">
        <v>0</v>
      </c>
      <c r="K54" s="429">
        <v>0</v>
      </c>
      <c r="L54" s="429">
        <v>0</v>
      </c>
      <c r="M54" s="429">
        <v>0</v>
      </c>
      <c r="N54" s="429">
        <v>0</v>
      </c>
      <c r="O54" s="429">
        <v>0</v>
      </c>
      <c r="P54" s="76"/>
      <c r="Q54" s="76"/>
      <c r="R54" s="76"/>
    </row>
    <row r="55" spans="2:18">
      <c r="B55" s="84">
        <f t="shared" si="7"/>
        <v>6</v>
      </c>
      <c r="C55" s="777" t="s">
        <v>472</v>
      </c>
      <c r="D55" s="427">
        <v>0</v>
      </c>
      <c r="E55" s="427">
        <v>0</v>
      </c>
      <c r="F55" s="428">
        <f t="shared" si="6"/>
        <v>0</v>
      </c>
      <c r="G55" s="427">
        <v>0</v>
      </c>
      <c r="H55" s="427">
        <v>0</v>
      </c>
      <c r="I55" s="429">
        <v>0</v>
      </c>
      <c r="J55" s="429">
        <v>0</v>
      </c>
      <c r="K55" s="429">
        <v>0</v>
      </c>
      <c r="L55" s="429">
        <v>0</v>
      </c>
      <c r="M55" s="429">
        <v>0</v>
      </c>
      <c r="N55" s="429">
        <v>0</v>
      </c>
      <c r="O55" s="429">
        <v>0</v>
      </c>
      <c r="P55" s="76"/>
      <c r="Q55" s="76"/>
      <c r="R55" s="76"/>
    </row>
    <row r="56" spans="2:18" ht="15.75" thickBot="1">
      <c r="B56" s="390">
        <f t="shared" si="7"/>
        <v>7</v>
      </c>
      <c r="C56" s="778" t="s">
        <v>473</v>
      </c>
      <c r="D56" s="422">
        <v>0</v>
      </c>
      <c r="E56" s="422">
        <v>0</v>
      </c>
      <c r="F56" s="423">
        <f t="shared" si="6"/>
        <v>0</v>
      </c>
      <c r="G56" s="422">
        <v>0</v>
      </c>
      <c r="H56" s="422">
        <v>0</v>
      </c>
      <c r="I56" s="424">
        <v>0</v>
      </c>
      <c r="J56" s="424">
        <v>0</v>
      </c>
      <c r="K56" s="424">
        <v>0</v>
      </c>
      <c r="L56" s="424">
        <v>0</v>
      </c>
      <c r="M56" s="424">
        <v>0</v>
      </c>
      <c r="N56" s="424">
        <v>0</v>
      </c>
      <c r="O56" s="424">
        <v>0</v>
      </c>
      <c r="P56" s="76"/>
      <c r="Q56" s="76"/>
      <c r="R56" s="76"/>
    </row>
    <row r="57" spans="2:18" ht="15.75" thickTop="1">
      <c r="B57" s="389">
        <f t="shared" si="7"/>
        <v>8</v>
      </c>
      <c r="C57" s="779" t="s">
        <v>487</v>
      </c>
      <c r="D57" s="425">
        <f t="shared" ref="D57:O57" si="8">SUM(D50:D56)</f>
        <v>0</v>
      </c>
      <c r="E57" s="425">
        <f t="shared" si="8"/>
        <v>0</v>
      </c>
      <c r="F57" s="425">
        <f t="shared" si="8"/>
        <v>0</v>
      </c>
      <c r="G57" s="425">
        <f t="shared" si="8"/>
        <v>0</v>
      </c>
      <c r="H57" s="425">
        <f t="shared" si="8"/>
        <v>0</v>
      </c>
      <c r="I57" s="426">
        <f t="shared" si="8"/>
        <v>0</v>
      </c>
      <c r="J57" s="426">
        <f t="shared" si="8"/>
        <v>0</v>
      </c>
      <c r="K57" s="426">
        <f t="shared" si="8"/>
        <v>0</v>
      </c>
      <c r="L57" s="426">
        <f t="shared" si="8"/>
        <v>0</v>
      </c>
      <c r="M57" s="426">
        <f t="shared" si="8"/>
        <v>0</v>
      </c>
      <c r="N57" s="426">
        <f t="shared" si="8"/>
        <v>0</v>
      </c>
      <c r="O57" s="426">
        <f t="shared" si="8"/>
        <v>0</v>
      </c>
      <c r="P57" s="76"/>
      <c r="Q57" s="76"/>
      <c r="R57" s="76"/>
    </row>
    <row r="58" spans="2:18">
      <c r="B58" s="90"/>
      <c r="C58" s="90"/>
      <c r="D58" s="90"/>
      <c r="E58" s="90"/>
      <c r="F58" s="90"/>
      <c r="G58" s="90"/>
      <c r="H58" s="90"/>
      <c r="I58" s="90"/>
      <c r="J58" s="90"/>
      <c r="K58" s="90"/>
      <c r="L58" s="90"/>
      <c r="M58" s="90"/>
      <c r="N58" s="90"/>
      <c r="O58" s="76"/>
      <c r="P58" s="76"/>
      <c r="Q58" s="76"/>
      <c r="R58" s="76"/>
    </row>
    <row r="59" spans="2:18">
      <c r="B59" s="87" t="s">
        <v>506</v>
      </c>
      <c r="C59" s="76"/>
      <c r="D59" s="76"/>
      <c r="E59" s="76"/>
      <c r="F59" s="76"/>
      <c r="G59" s="76"/>
      <c r="H59" s="76"/>
      <c r="I59" s="76"/>
      <c r="J59" s="76"/>
      <c r="K59" s="76"/>
      <c r="L59" s="76"/>
      <c r="M59" s="76"/>
      <c r="N59" s="76"/>
      <c r="O59" s="76"/>
      <c r="P59" s="76"/>
      <c r="Q59" s="76"/>
      <c r="R59" s="76"/>
    </row>
    <row r="60" spans="2:18">
      <c r="B60" s="91" t="s">
        <v>507</v>
      </c>
      <c r="C60" s="76"/>
      <c r="D60" s="76"/>
      <c r="E60" s="76"/>
      <c r="F60" s="76"/>
      <c r="G60" s="76"/>
      <c r="H60" s="76"/>
      <c r="I60" s="76"/>
      <c r="J60" s="76"/>
      <c r="K60" s="76"/>
      <c r="L60" s="76"/>
      <c r="M60" s="76"/>
      <c r="N60" s="76"/>
      <c r="O60" s="76"/>
      <c r="P60" s="76"/>
      <c r="Q60" s="76"/>
      <c r="R60" s="76"/>
    </row>
    <row r="61" spans="2:18">
      <c r="B61" s="91" t="s">
        <v>508</v>
      </c>
      <c r="C61" s="76"/>
      <c r="D61" s="76"/>
      <c r="E61" s="76"/>
      <c r="F61" s="76"/>
      <c r="G61" s="76"/>
      <c r="H61" s="76"/>
      <c r="I61" s="76"/>
      <c r="J61" s="76"/>
      <c r="K61" s="76"/>
      <c r="L61" s="76"/>
      <c r="M61" s="76"/>
      <c r="N61" s="76"/>
      <c r="O61" s="76"/>
      <c r="P61" s="76"/>
      <c r="Q61" s="76"/>
      <c r="R61" s="76"/>
    </row>
    <row r="62" spans="2:18">
      <c r="B62" s="76"/>
      <c r="C62" s="76"/>
      <c r="D62" s="92"/>
      <c r="E62" s="92"/>
      <c r="F62" s="92"/>
      <c r="G62" s="78"/>
      <c r="H62" s="78"/>
      <c r="I62" s="78"/>
      <c r="J62" s="78"/>
      <c r="K62" s="76"/>
      <c r="L62" s="76"/>
      <c r="M62" s="76"/>
      <c r="N62" s="76"/>
      <c r="O62" s="76"/>
      <c r="P62" s="76"/>
      <c r="Q62" s="76"/>
      <c r="R62" s="76"/>
    </row>
    <row r="63" spans="2:18" ht="18.75">
      <c r="B63" s="67"/>
      <c r="C63" s="76"/>
      <c r="D63" s="76"/>
      <c r="E63" s="76"/>
      <c r="F63" s="76"/>
      <c r="G63" s="82"/>
      <c r="H63" s="82"/>
      <c r="I63" s="82"/>
      <c r="J63" s="76"/>
      <c r="K63" s="76"/>
      <c r="L63" s="76"/>
      <c r="M63" s="76"/>
      <c r="N63" s="76"/>
      <c r="O63" s="76"/>
      <c r="P63" s="76"/>
      <c r="Q63" s="76"/>
      <c r="R63" s="76"/>
    </row>
    <row r="64" spans="2:18">
      <c r="B64" s="83" t="str">
        <f>Overview!$F$54</f>
        <v>SFY23-Q4</v>
      </c>
      <c r="C64" s="76"/>
      <c r="D64" s="76"/>
      <c r="E64" s="76"/>
      <c r="F64" s="76"/>
      <c r="G64" s="82"/>
      <c r="H64" s="82"/>
      <c r="I64" s="82"/>
      <c r="J64" s="76"/>
      <c r="K64" s="1"/>
      <c r="L64" s="1"/>
      <c r="M64" s="1"/>
      <c r="N64" s="76"/>
      <c r="O64" s="76"/>
      <c r="P64" s="76"/>
      <c r="Q64" s="76"/>
      <c r="R64" s="76"/>
    </row>
    <row r="65" spans="2:18">
      <c r="B65" s="396"/>
      <c r="C65" s="396"/>
      <c r="D65" s="397"/>
      <c r="E65" s="398"/>
      <c r="F65" s="398"/>
      <c r="G65" s="399" t="s">
        <v>488</v>
      </c>
      <c r="H65" s="400"/>
      <c r="I65" s="400"/>
      <c r="J65" s="400"/>
      <c r="K65" s="400"/>
      <c r="L65" s="400"/>
      <c r="M65" s="401"/>
      <c r="N65" s="402"/>
      <c r="O65" s="403" t="str">
        <f>"Prior to "&amp;TEXT(Overview!$C$51,"m/d/yyyy")</f>
        <v>Prior to 7/1/2022</v>
      </c>
      <c r="P65" s="76"/>
      <c r="Q65" s="76"/>
      <c r="R65" s="76"/>
    </row>
    <row r="66" spans="2:18" ht="21" customHeight="1">
      <c r="B66" s="404"/>
      <c r="C66" s="405"/>
      <c r="D66" s="406" t="s">
        <v>489</v>
      </c>
      <c r="E66" s="407"/>
      <c r="F66" s="407"/>
      <c r="G66" s="408" t="s">
        <v>235</v>
      </c>
      <c r="H66" s="409"/>
      <c r="I66" s="410" t="s">
        <v>490</v>
      </c>
      <c r="J66" s="411"/>
      <c r="K66" s="412" t="s">
        <v>491</v>
      </c>
      <c r="L66" s="411"/>
      <c r="M66" s="412" t="s">
        <v>474</v>
      </c>
      <c r="N66" s="410"/>
      <c r="O66" s="413" t="s">
        <v>474</v>
      </c>
      <c r="P66" s="76"/>
      <c r="Q66" s="76"/>
      <c r="R66" s="76"/>
    </row>
    <row r="67" spans="2:18" ht="59.25" customHeight="1">
      <c r="B67" s="414" t="s">
        <v>348</v>
      </c>
      <c r="C67" s="415" t="s">
        <v>459</v>
      </c>
      <c r="D67" s="416" t="s">
        <v>490</v>
      </c>
      <c r="E67" s="416" t="s">
        <v>491</v>
      </c>
      <c r="F67" s="416" t="s">
        <v>350</v>
      </c>
      <c r="G67" s="417" t="s">
        <v>492</v>
      </c>
      <c r="H67" s="416" t="s">
        <v>493</v>
      </c>
      <c r="I67" s="418" t="s">
        <v>494</v>
      </c>
      <c r="J67" s="419" t="s">
        <v>495</v>
      </c>
      <c r="K67" s="418" t="s">
        <v>494</v>
      </c>
      <c r="L67" s="419" t="s">
        <v>495</v>
      </c>
      <c r="M67" s="418" t="s">
        <v>494</v>
      </c>
      <c r="N67" s="418" t="s">
        <v>509</v>
      </c>
      <c r="O67" s="420" t="s">
        <v>510</v>
      </c>
      <c r="P67" s="76"/>
      <c r="Q67" s="76"/>
      <c r="R67" s="76"/>
    </row>
    <row r="68" spans="2:18">
      <c r="B68" s="421" t="s">
        <v>464</v>
      </c>
      <c r="C68" s="421" t="s">
        <v>465</v>
      </c>
      <c r="D68" s="417" t="s">
        <v>466</v>
      </c>
      <c r="E68" s="417" t="s">
        <v>467</v>
      </c>
      <c r="F68" s="417" t="s">
        <v>468</v>
      </c>
      <c r="G68" s="417" t="s">
        <v>469</v>
      </c>
      <c r="H68" s="417" t="s">
        <v>498</v>
      </c>
      <c r="I68" s="417" t="s">
        <v>499</v>
      </c>
      <c r="J68" s="417" t="s">
        <v>500</v>
      </c>
      <c r="K68" s="417" t="s">
        <v>501</v>
      </c>
      <c r="L68" s="417" t="s">
        <v>502</v>
      </c>
      <c r="M68" s="417" t="s">
        <v>503</v>
      </c>
      <c r="N68" s="417" t="s">
        <v>504</v>
      </c>
      <c r="O68" s="417" t="s">
        <v>505</v>
      </c>
      <c r="P68" s="76"/>
      <c r="Q68" s="76"/>
      <c r="R68" s="76"/>
    </row>
    <row r="69" spans="2:18">
      <c r="B69" s="84">
        <v>1</v>
      </c>
      <c r="C69" s="777" t="s">
        <v>351</v>
      </c>
      <c r="D69" s="427">
        <v>0</v>
      </c>
      <c r="E69" s="427">
        <v>0</v>
      </c>
      <c r="F69" s="428">
        <f t="shared" ref="F69:F75" si="9">SUM(D69:E69)</f>
        <v>0</v>
      </c>
      <c r="G69" s="427">
        <v>0</v>
      </c>
      <c r="H69" s="427">
        <v>0</v>
      </c>
      <c r="I69" s="429">
        <v>0</v>
      </c>
      <c r="J69" s="429">
        <v>0</v>
      </c>
      <c r="K69" s="429">
        <v>0</v>
      </c>
      <c r="L69" s="429">
        <v>0</v>
      </c>
      <c r="M69" s="429">
        <v>0</v>
      </c>
      <c r="N69" s="429">
        <v>0</v>
      </c>
      <c r="O69" s="429">
        <v>0</v>
      </c>
      <c r="P69" s="76"/>
      <c r="Q69" s="76"/>
      <c r="R69" s="76"/>
    </row>
    <row r="70" spans="2:18">
      <c r="B70" s="84">
        <f t="shared" ref="B70:B76" si="10">B69+1</f>
        <v>2</v>
      </c>
      <c r="C70" s="777" t="s">
        <v>352</v>
      </c>
      <c r="D70" s="427">
        <v>0</v>
      </c>
      <c r="E70" s="427">
        <v>0</v>
      </c>
      <c r="F70" s="428">
        <f t="shared" si="9"/>
        <v>0</v>
      </c>
      <c r="G70" s="427">
        <v>0</v>
      </c>
      <c r="H70" s="427">
        <v>0</v>
      </c>
      <c r="I70" s="429">
        <v>0</v>
      </c>
      <c r="J70" s="429">
        <v>0</v>
      </c>
      <c r="K70" s="429">
        <v>0</v>
      </c>
      <c r="L70" s="429">
        <v>0</v>
      </c>
      <c r="M70" s="429">
        <v>0</v>
      </c>
      <c r="N70" s="429">
        <v>0</v>
      </c>
      <c r="O70" s="429">
        <v>0</v>
      </c>
      <c r="P70" s="76"/>
      <c r="Q70" s="76"/>
      <c r="R70" s="76"/>
    </row>
    <row r="71" spans="2:18">
      <c r="B71" s="84">
        <f t="shared" si="10"/>
        <v>3</v>
      </c>
      <c r="C71" s="777" t="s">
        <v>353</v>
      </c>
      <c r="D71" s="427">
        <v>0</v>
      </c>
      <c r="E71" s="427">
        <v>0</v>
      </c>
      <c r="F71" s="428">
        <f t="shared" si="9"/>
        <v>0</v>
      </c>
      <c r="G71" s="427">
        <v>0</v>
      </c>
      <c r="H71" s="427">
        <v>0</v>
      </c>
      <c r="I71" s="429">
        <v>0</v>
      </c>
      <c r="J71" s="429">
        <v>0</v>
      </c>
      <c r="K71" s="429">
        <v>0</v>
      </c>
      <c r="L71" s="429">
        <v>0</v>
      </c>
      <c r="M71" s="429">
        <v>0</v>
      </c>
      <c r="N71" s="429">
        <v>0</v>
      </c>
      <c r="O71" s="429">
        <v>0</v>
      </c>
      <c r="P71" s="76"/>
      <c r="Q71" s="76"/>
      <c r="R71" s="76"/>
    </row>
    <row r="72" spans="2:18">
      <c r="B72" s="84">
        <f t="shared" si="10"/>
        <v>4</v>
      </c>
      <c r="C72" s="777" t="s">
        <v>354</v>
      </c>
      <c r="D72" s="427">
        <v>0</v>
      </c>
      <c r="E72" s="427">
        <v>0</v>
      </c>
      <c r="F72" s="428">
        <f t="shared" si="9"/>
        <v>0</v>
      </c>
      <c r="G72" s="427">
        <v>0</v>
      </c>
      <c r="H72" s="427">
        <v>0</v>
      </c>
      <c r="I72" s="429">
        <v>0</v>
      </c>
      <c r="J72" s="429">
        <v>0</v>
      </c>
      <c r="K72" s="429">
        <v>0</v>
      </c>
      <c r="L72" s="429">
        <v>0</v>
      </c>
      <c r="M72" s="429">
        <v>0</v>
      </c>
      <c r="N72" s="429">
        <v>0</v>
      </c>
      <c r="O72" s="429">
        <v>0</v>
      </c>
      <c r="P72" s="76"/>
      <c r="Q72" s="76"/>
      <c r="R72" s="76"/>
    </row>
    <row r="73" spans="2:18">
      <c r="B73" s="84">
        <f t="shared" si="10"/>
        <v>5</v>
      </c>
      <c r="C73" s="777" t="s">
        <v>471</v>
      </c>
      <c r="D73" s="427">
        <v>0</v>
      </c>
      <c r="E73" s="427">
        <v>0</v>
      </c>
      <c r="F73" s="428">
        <f t="shared" si="9"/>
        <v>0</v>
      </c>
      <c r="G73" s="427">
        <v>0</v>
      </c>
      <c r="H73" s="427">
        <v>0</v>
      </c>
      <c r="I73" s="429">
        <v>0</v>
      </c>
      <c r="J73" s="429">
        <v>0</v>
      </c>
      <c r="K73" s="429">
        <v>0</v>
      </c>
      <c r="L73" s="429">
        <v>0</v>
      </c>
      <c r="M73" s="429">
        <v>0</v>
      </c>
      <c r="N73" s="429">
        <v>0</v>
      </c>
      <c r="O73" s="429">
        <v>0</v>
      </c>
      <c r="P73" s="76"/>
      <c r="Q73" s="76"/>
      <c r="R73" s="76"/>
    </row>
    <row r="74" spans="2:18">
      <c r="B74" s="84">
        <f t="shared" si="10"/>
        <v>6</v>
      </c>
      <c r="C74" s="777" t="s">
        <v>472</v>
      </c>
      <c r="D74" s="427">
        <v>0</v>
      </c>
      <c r="E74" s="427">
        <v>0</v>
      </c>
      <c r="F74" s="428">
        <f t="shared" si="9"/>
        <v>0</v>
      </c>
      <c r="G74" s="427">
        <v>0</v>
      </c>
      <c r="H74" s="427">
        <v>0</v>
      </c>
      <c r="I74" s="429">
        <v>0</v>
      </c>
      <c r="J74" s="429">
        <v>0</v>
      </c>
      <c r="K74" s="429">
        <v>0</v>
      </c>
      <c r="L74" s="429">
        <v>0</v>
      </c>
      <c r="M74" s="429">
        <v>0</v>
      </c>
      <c r="N74" s="429">
        <v>0</v>
      </c>
      <c r="O74" s="429">
        <v>0</v>
      </c>
      <c r="P74" s="76"/>
      <c r="Q74" s="76"/>
      <c r="R74" s="76"/>
    </row>
    <row r="75" spans="2:18" ht="15.75" thickBot="1">
      <c r="B75" s="390">
        <f t="shared" si="10"/>
        <v>7</v>
      </c>
      <c r="C75" s="778" t="s">
        <v>473</v>
      </c>
      <c r="D75" s="422">
        <v>0</v>
      </c>
      <c r="E75" s="422">
        <v>0</v>
      </c>
      <c r="F75" s="423">
        <f t="shared" si="9"/>
        <v>0</v>
      </c>
      <c r="G75" s="422">
        <v>0</v>
      </c>
      <c r="H75" s="422">
        <v>0</v>
      </c>
      <c r="I75" s="424">
        <v>0</v>
      </c>
      <c r="J75" s="424">
        <v>0</v>
      </c>
      <c r="K75" s="424">
        <v>0</v>
      </c>
      <c r="L75" s="424">
        <v>0</v>
      </c>
      <c r="M75" s="424">
        <v>0</v>
      </c>
      <c r="N75" s="424">
        <v>0</v>
      </c>
      <c r="O75" s="424">
        <v>0</v>
      </c>
      <c r="P75" s="76"/>
      <c r="Q75" s="76"/>
      <c r="R75" s="76"/>
    </row>
    <row r="76" spans="2:18" ht="15.75" thickTop="1">
      <c r="B76" s="389">
        <f t="shared" si="10"/>
        <v>8</v>
      </c>
      <c r="C76" s="779" t="s">
        <v>487</v>
      </c>
      <c r="D76" s="425">
        <f t="shared" ref="D76:O76" si="11">SUM(D69:D75)</f>
        <v>0</v>
      </c>
      <c r="E76" s="425">
        <f t="shared" si="11"/>
        <v>0</v>
      </c>
      <c r="F76" s="425">
        <f t="shared" si="11"/>
        <v>0</v>
      </c>
      <c r="G76" s="425">
        <f t="shared" si="11"/>
        <v>0</v>
      </c>
      <c r="H76" s="425">
        <f t="shared" si="11"/>
        <v>0</v>
      </c>
      <c r="I76" s="426">
        <f t="shared" si="11"/>
        <v>0</v>
      </c>
      <c r="J76" s="426">
        <f t="shared" si="11"/>
        <v>0</v>
      </c>
      <c r="K76" s="426">
        <f t="shared" si="11"/>
        <v>0</v>
      </c>
      <c r="L76" s="426">
        <f t="shared" si="11"/>
        <v>0</v>
      </c>
      <c r="M76" s="426">
        <f t="shared" si="11"/>
        <v>0</v>
      </c>
      <c r="N76" s="426">
        <f t="shared" si="11"/>
        <v>0</v>
      </c>
      <c r="O76" s="426">
        <f t="shared" si="11"/>
        <v>0</v>
      </c>
      <c r="P76" s="76"/>
      <c r="Q76" s="76"/>
      <c r="R76" s="76"/>
    </row>
    <row r="77" spans="2:18">
      <c r="B77" s="90"/>
      <c r="C77" s="90"/>
      <c r="D77" s="90"/>
      <c r="E77" s="90"/>
      <c r="F77" s="90"/>
      <c r="G77" s="90"/>
      <c r="H77" s="90"/>
      <c r="I77" s="90"/>
      <c r="J77" s="90"/>
      <c r="K77" s="90"/>
      <c r="L77" s="90"/>
      <c r="M77" s="90"/>
      <c r="N77" s="90"/>
      <c r="O77" s="76"/>
      <c r="P77" s="76"/>
      <c r="Q77" s="76"/>
      <c r="R77" s="76"/>
    </row>
    <row r="78" spans="2:18">
      <c r="B78" s="87" t="s">
        <v>506</v>
      </c>
      <c r="C78" s="76"/>
      <c r="D78" s="76"/>
      <c r="E78" s="76"/>
      <c r="F78" s="76"/>
      <c r="G78" s="76"/>
      <c r="H78" s="76"/>
      <c r="I78" s="76"/>
      <c r="J78" s="76"/>
      <c r="K78" s="76"/>
      <c r="L78" s="76"/>
      <c r="M78" s="76"/>
      <c r="N78" s="76"/>
      <c r="O78" s="76"/>
      <c r="P78" s="76"/>
      <c r="Q78" s="76"/>
      <c r="R78" s="76"/>
    </row>
    <row r="79" spans="2:18">
      <c r="B79" s="91" t="s">
        <v>507</v>
      </c>
      <c r="C79" s="76"/>
      <c r="D79" s="76"/>
      <c r="E79" s="76"/>
      <c r="F79" s="76"/>
      <c r="G79" s="76"/>
      <c r="H79" s="76"/>
      <c r="I79" s="76"/>
      <c r="J79" s="76"/>
      <c r="K79" s="76"/>
      <c r="L79" s="76"/>
      <c r="M79" s="76"/>
      <c r="N79" s="76"/>
      <c r="O79" s="76"/>
      <c r="P79" s="76"/>
      <c r="Q79" s="76"/>
      <c r="R79" s="76"/>
    </row>
    <row r="80" spans="2:18">
      <c r="B80" s="91" t="s">
        <v>508</v>
      </c>
      <c r="C80" s="76"/>
      <c r="D80" s="76"/>
      <c r="E80" s="76"/>
      <c r="F80" s="76"/>
      <c r="G80" s="76"/>
      <c r="H80" s="76"/>
      <c r="I80" s="76"/>
      <c r="J80" s="76"/>
      <c r="K80" s="76"/>
      <c r="L80" s="76"/>
      <c r="M80" s="76"/>
      <c r="N80" s="76"/>
      <c r="O80" s="76"/>
      <c r="P80" s="76"/>
      <c r="Q80" s="76"/>
      <c r="R80" s="76"/>
    </row>
    <row r="81" spans="2:18">
      <c r="B81" s="76"/>
      <c r="C81" s="76"/>
      <c r="D81" s="92"/>
      <c r="E81" s="92"/>
      <c r="F81" s="92"/>
      <c r="G81" s="78"/>
      <c r="H81" s="78"/>
      <c r="I81" s="78"/>
      <c r="J81" s="78"/>
      <c r="K81" s="76"/>
      <c r="L81" s="76"/>
      <c r="M81" s="76"/>
      <c r="N81" s="76"/>
      <c r="O81" s="76"/>
      <c r="P81" s="76"/>
      <c r="Q81" s="76"/>
      <c r="R81" s="76"/>
    </row>
    <row r="82" spans="2:18" ht="18.75">
      <c r="B82" s="67"/>
      <c r="C82" s="76"/>
      <c r="D82" s="76"/>
      <c r="E82" s="76"/>
      <c r="F82" s="76"/>
      <c r="G82" s="82"/>
      <c r="H82" s="82"/>
      <c r="I82" s="82"/>
      <c r="J82" s="76"/>
      <c r="K82" s="76"/>
      <c r="L82" s="76"/>
      <c r="M82" s="76"/>
      <c r="N82" s="76"/>
      <c r="O82" s="76"/>
      <c r="P82" s="76"/>
      <c r="Q82" s="76"/>
      <c r="R82" s="76"/>
    </row>
    <row r="83" spans="2:18">
      <c r="B83" s="83" t="s">
        <v>511</v>
      </c>
      <c r="C83" s="76"/>
      <c r="D83" s="76"/>
      <c r="E83" s="76"/>
      <c r="F83" s="76"/>
      <c r="G83" s="82"/>
      <c r="H83" s="82"/>
      <c r="I83" s="82"/>
      <c r="J83" s="76"/>
      <c r="K83" s="1"/>
      <c r="L83" s="1"/>
      <c r="M83" s="1"/>
      <c r="N83" s="76"/>
      <c r="O83" s="76"/>
      <c r="P83" s="76"/>
      <c r="Q83" s="76"/>
      <c r="R83" s="76"/>
    </row>
    <row r="84" spans="2:18">
      <c r="B84" s="396"/>
      <c r="C84" s="396"/>
      <c r="D84" s="397"/>
      <c r="E84" s="398"/>
      <c r="F84" s="398"/>
      <c r="G84" s="399" t="s">
        <v>488</v>
      </c>
      <c r="H84" s="400"/>
      <c r="I84" s="400"/>
      <c r="J84" s="400"/>
      <c r="K84" s="400"/>
      <c r="L84" s="400"/>
      <c r="M84" s="401"/>
      <c r="N84" s="402"/>
      <c r="O84" s="403" t="s">
        <v>512</v>
      </c>
      <c r="P84" s="76"/>
      <c r="Q84" s="76"/>
      <c r="R84" s="76"/>
    </row>
    <row r="85" spans="2:18" ht="21" customHeight="1">
      <c r="B85" s="404"/>
      <c r="C85" s="405"/>
      <c r="D85" s="406" t="s">
        <v>489</v>
      </c>
      <c r="E85" s="407"/>
      <c r="F85" s="407"/>
      <c r="G85" s="408" t="s">
        <v>235</v>
      </c>
      <c r="H85" s="409"/>
      <c r="I85" s="410" t="s">
        <v>490</v>
      </c>
      <c r="J85" s="411"/>
      <c r="K85" s="412" t="s">
        <v>491</v>
      </c>
      <c r="L85" s="411"/>
      <c r="M85" s="412" t="s">
        <v>474</v>
      </c>
      <c r="N85" s="410"/>
      <c r="O85" s="413" t="s">
        <v>474</v>
      </c>
      <c r="P85" s="76"/>
      <c r="Q85" s="76"/>
      <c r="R85" s="76"/>
    </row>
    <row r="86" spans="2:18" ht="59.25" customHeight="1">
      <c r="B86" s="414" t="s">
        <v>348</v>
      </c>
      <c r="C86" s="415" t="s">
        <v>459</v>
      </c>
      <c r="D86" s="416" t="s">
        <v>490</v>
      </c>
      <c r="E86" s="416" t="s">
        <v>491</v>
      </c>
      <c r="F86" s="416" t="s">
        <v>350</v>
      </c>
      <c r="G86" s="417" t="s">
        <v>492</v>
      </c>
      <c r="H86" s="416" t="s">
        <v>493</v>
      </c>
      <c r="I86" s="418" t="s">
        <v>494</v>
      </c>
      <c r="J86" s="419" t="s">
        <v>495</v>
      </c>
      <c r="K86" s="418" t="s">
        <v>494</v>
      </c>
      <c r="L86" s="419" t="s">
        <v>495</v>
      </c>
      <c r="M86" s="418" t="s">
        <v>494</v>
      </c>
      <c r="N86" s="418" t="s">
        <v>509</v>
      </c>
      <c r="O86" s="420" t="s">
        <v>510</v>
      </c>
      <c r="P86" s="76"/>
      <c r="Q86" s="76"/>
      <c r="R86" s="76"/>
    </row>
    <row r="87" spans="2:18">
      <c r="B87" s="421" t="s">
        <v>464</v>
      </c>
      <c r="C87" s="421" t="s">
        <v>465</v>
      </c>
      <c r="D87" s="417" t="s">
        <v>466</v>
      </c>
      <c r="E87" s="417" t="s">
        <v>467</v>
      </c>
      <c r="F87" s="417" t="s">
        <v>468</v>
      </c>
      <c r="G87" s="417" t="s">
        <v>469</v>
      </c>
      <c r="H87" s="417" t="s">
        <v>498</v>
      </c>
      <c r="I87" s="417" t="s">
        <v>499</v>
      </c>
      <c r="J87" s="417" t="s">
        <v>500</v>
      </c>
      <c r="K87" s="417" t="s">
        <v>501</v>
      </c>
      <c r="L87" s="417" t="s">
        <v>502</v>
      </c>
      <c r="M87" s="417" t="s">
        <v>503</v>
      </c>
      <c r="N87" s="417" t="s">
        <v>504</v>
      </c>
      <c r="O87" s="417" t="s">
        <v>505</v>
      </c>
      <c r="P87" s="76"/>
      <c r="Q87" s="76"/>
      <c r="R87" s="76"/>
    </row>
    <row r="88" spans="2:18">
      <c r="B88" s="84">
        <v>1</v>
      </c>
      <c r="C88" s="777" t="s">
        <v>351</v>
      </c>
      <c r="D88" s="427">
        <v>0</v>
      </c>
      <c r="E88" s="427">
        <v>0</v>
      </c>
      <c r="F88" s="428">
        <f t="shared" ref="F88:F94" si="12">SUM(D88:E88)</f>
        <v>0</v>
      </c>
      <c r="G88" s="427">
        <v>0</v>
      </c>
      <c r="H88" s="427">
        <v>0</v>
      </c>
      <c r="I88" s="429">
        <v>0</v>
      </c>
      <c r="J88" s="429">
        <v>0</v>
      </c>
      <c r="K88" s="429">
        <v>0</v>
      </c>
      <c r="L88" s="429">
        <v>0</v>
      </c>
      <c r="M88" s="429">
        <v>0</v>
      </c>
      <c r="N88" s="429">
        <v>0</v>
      </c>
      <c r="O88" s="429">
        <v>0</v>
      </c>
      <c r="P88" s="76"/>
      <c r="Q88" s="76"/>
      <c r="R88" s="76"/>
    </row>
    <row r="89" spans="2:18">
      <c r="B89" s="84">
        <f t="shared" ref="B89:B95" si="13">B88+1</f>
        <v>2</v>
      </c>
      <c r="C89" s="777" t="s">
        <v>352</v>
      </c>
      <c r="D89" s="427">
        <v>0</v>
      </c>
      <c r="E89" s="427">
        <v>0</v>
      </c>
      <c r="F89" s="428">
        <f t="shared" si="12"/>
        <v>0</v>
      </c>
      <c r="G89" s="427">
        <v>0</v>
      </c>
      <c r="H89" s="427">
        <v>0</v>
      </c>
      <c r="I89" s="429">
        <v>0</v>
      </c>
      <c r="J89" s="429">
        <v>0</v>
      </c>
      <c r="K89" s="429">
        <v>0</v>
      </c>
      <c r="L89" s="429">
        <v>0</v>
      </c>
      <c r="M89" s="429">
        <v>0</v>
      </c>
      <c r="N89" s="429">
        <v>0</v>
      </c>
      <c r="O89" s="429">
        <v>0</v>
      </c>
      <c r="P89" s="76"/>
      <c r="Q89" s="76"/>
      <c r="R89" s="76"/>
    </row>
    <row r="90" spans="2:18">
      <c r="B90" s="84">
        <f t="shared" si="13"/>
        <v>3</v>
      </c>
      <c r="C90" s="777" t="s">
        <v>353</v>
      </c>
      <c r="D90" s="427">
        <v>0</v>
      </c>
      <c r="E90" s="427">
        <v>0</v>
      </c>
      <c r="F90" s="428">
        <f t="shared" si="12"/>
        <v>0</v>
      </c>
      <c r="G90" s="427">
        <v>0</v>
      </c>
      <c r="H90" s="427">
        <v>0</v>
      </c>
      <c r="I90" s="429">
        <v>0</v>
      </c>
      <c r="J90" s="429">
        <v>0</v>
      </c>
      <c r="K90" s="429">
        <v>0</v>
      </c>
      <c r="L90" s="429">
        <v>0</v>
      </c>
      <c r="M90" s="429">
        <v>0</v>
      </c>
      <c r="N90" s="429">
        <v>0</v>
      </c>
      <c r="O90" s="429">
        <v>0</v>
      </c>
      <c r="P90" s="76"/>
      <c r="Q90" s="76"/>
      <c r="R90" s="76"/>
    </row>
    <row r="91" spans="2:18">
      <c r="B91" s="84">
        <f t="shared" si="13"/>
        <v>4</v>
      </c>
      <c r="C91" s="777" t="s">
        <v>354</v>
      </c>
      <c r="D91" s="427">
        <v>0</v>
      </c>
      <c r="E91" s="427">
        <v>0</v>
      </c>
      <c r="F91" s="428">
        <f t="shared" si="12"/>
        <v>0</v>
      </c>
      <c r="G91" s="427">
        <v>0</v>
      </c>
      <c r="H91" s="427">
        <v>0</v>
      </c>
      <c r="I91" s="429">
        <v>0</v>
      </c>
      <c r="J91" s="429">
        <v>0</v>
      </c>
      <c r="K91" s="429">
        <v>0</v>
      </c>
      <c r="L91" s="429">
        <v>0</v>
      </c>
      <c r="M91" s="429">
        <v>0</v>
      </c>
      <c r="N91" s="429">
        <v>0</v>
      </c>
      <c r="O91" s="429">
        <v>0</v>
      </c>
      <c r="P91" s="76"/>
      <c r="Q91" s="76"/>
      <c r="R91" s="76"/>
    </row>
    <row r="92" spans="2:18">
      <c r="B92" s="84">
        <f t="shared" si="13"/>
        <v>5</v>
      </c>
      <c r="C92" s="777" t="s">
        <v>471</v>
      </c>
      <c r="D92" s="427">
        <v>0</v>
      </c>
      <c r="E92" s="427">
        <v>0</v>
      </c>
      <c r="F92" s="428">
        <f t="shared" si="12"/>
        <v>0</v>
      </c>
      <c r="G92" s="427">
        <v>0</v>
      </c>
      <c r="H92" s="427">
        <v>0</v>
      </c>
      <c r="I92" s="429">
        <v>0</v>
      </c>
      <c r="J92" s="429">
        <v>0</v>
      </c>
      <c r="K92" s="429">
        <v>0</v>
      </c>
      <c r="L92" s="429">
        <v>0</v>
      </c>
      <c r="M92" s="429">
        <v>0</v>
      </c>
      <c r="N92" s="429">
        <v>0</v>
      </c>
      <c r="O92" s="429">
        <v>0</v>
      </c>
      <c r="P92" s="76"/>
      <c r="Q92" s="76"/>
      <c r="R92" s="76"/>
    </row>
    <row r="93" spans="2:18">
      <c r="B93" s="84">
        <f t="shared" si="13"/>
        <v>6</v>
      </c>
      <c r="C93" s="777" t="s">
        <v>472</v>
      </c>
      <c r="D93" s="427">
        <v>0</v>
      </c>
      <c r="E93" s="427">
        <v>0</v>
      </c>
      <c r="F93" s="428">
        <f t="shared" si="12"/>
        <v>0</v>
      </c>
      <c r="G93" s="427">
        <v>0</v>
      </c>
      <c r="H93" s="427">
        <v>0</v>
      </c>
      <c r="I93" s="429">
        <v>0</v>
      </c>
      <c r="J93" s="429">
        <v>0</v>
      </c>
      <c r="K93" s="429">
        <v>0</v>
      </c>
      <c r="L93" s="429">
        <v>0</v>
      </c>
      <c r="M93" s="429">
        <v>0</v>
      </c>
      <c r="N93" s="429">
        <v>0</v>
      </c>
      <c r="O93" s="429">
        <v>0</v>
      </c>
      <c r="P93" s="76"/>
      <c r="Q93" s="76"/>
      <c r="R93" s="76"/>
    </row>
    <row r="94" spans="2:18" ht="15.75" thickBot="1">
      <c r="B94" s="390">
        <f t="shared" si="13"/>
        <v>7</v>
      </c>
      <c r="C94" s="778" t="s">
        <v>473</v>
      </c>
      <c r="D94" s="422">
        <v>0</v>
      </c>
      <c r="E94" s="422">
        <v>0</v>
      </c>
      <c r="F94" s="423">
        <f t="shared" si="12"/>
        <v>0</v>
      </c>
      <c r="G94" s="422">
        <v>0</v>
      </c>
      <c r="H94" s="422">
        <v>0</v>
      </c>
      <c r="I94" s="424">
        <v>0</v>
      </c>
      <c r="J94" s="424">
        <v>0</v>
      </c>
      <c r="K94" s="424">
        <v>0</v>
      </c>
      <c r="L94" s="424">
        <v>0</v>
      </c>
      <c r="M94" s="424">
        <v>0</v>
      </c>
      <c r="N94" s="424">
        <v>0</v>
      </c>
      <c r="O94" s="424">
        <v>0</v>
      </c>
      <c r="P94" s="76"/>
      <c r="Q94" s="76"/>
      <c r="R94" s="76"/>
    </row>
    <row r="95" spans="2:18" ht="15.75" thickTop="1">
      <c r="B95" s="389">
        <f t="shared" si="13"/>
        <v>8</v>
      </c>
      <c r="C95" s="779" t="s">
        <v>487</v>
      </c>
      <c r="D95" s="425">
        <f t="shared" ref="D95:O95" si="14">SUM(D88:D94)</f>
        <v>0</v>
      </c>
      <c r="E95" s="425">
        <f t="shared" si="14"/>
        <v>0</v>
      </c>
      <c r="F95" s="425">
        <f t="shared" si="14"/>
        <v>0</v>
      </c>
      <c r="G95" s="425">
        <f t="shared" si="14"/>
        <v>0</v>
      </c>
      <c r="H95" s="425">
        <f t="shared" si="14"/>
        <v>0</v>
      </c>
      <c r="I95" s="426">
        <f t="shared" si="14"/>
        <v>0</v>
      </c>
      <c r="J95" s="426">
        <f t="shared" si="14"/>
        <v>0</v>
      </c>
      <c r="K95" s="426">
        <f t="shared" si="14"/>
        <v>0</v>
      </c>
      <c r="L95" s="426">
        <f t="shared" si="14"/>
        <v>0</v>
      </c>
      <c r="M95" s="426">
        <f t="shared" si="14"/>
        <v>0</v>
      </c>
      <c r="N95" s="426">
        <f t="shared" si="14"/>
        <v>0</v>
      </c>
      <c r="O95" s="426">
        <f t="shared" si="14"/>
        <v>0</v>
      </c>
      <c r="P95" s="76"/>
      <c r="Q95" s="76"/>
      <c r="R95" s="76"/>
    </row>
    <row r="96" spans="2:18">
      <c r="B96" s="90"/>
      <c r="C96" s="90"/>
      <c r="D96" s="90"/>
      <c r="E96" s="90"/>
      <c r="F96" s="90"/>
      <c r="G96" s="90"/>
      <c r="H96" s="90"/>
      <c r="I96" s="90"/>
      <c r="J96" s="90"/>
      <c r="K96" s="90"/>
      <c r="L96" s="90"/>
      <c r="M96" s="90"/>
      <c r="N96" s="90"/>
      <c r="O96" s="76"/>
      <c r="P96" s="76"/>
      <c r="Q96" s="76"/>
      <c r="R96" s="76"/>
    </row>
    <row r="97" spans="2:18">
      <c r="B97" s="87" t="s">
        <v>506</v>
      </c>
      <c r="C97" s="76"/>
      <c r="D97" s="76"/>
      <c r="E97" s="76"/>
      <c r="F97" s="76"/>
      <c r="G97" s="76"/>
      <c r="H97" s="76"/>
      <c r="I97" s="76"/>
      <c r="J97" s="76"/>
      <c r="K97" s="76"/>
      <c r="L97" s="76"/>
      <c r="M97" s="76"/>
      <c r="N97" s="76"/>
      <c r="O97" s="76"/>
      <c r="P97" s="76"/>
      <c r="Q97" s="76"/>
      <c r="R97" s="76"/>
    </row>
    <row r="98" spans="2:18">
      <c r="B98" s="91" t="s">
        <v>507</v>
      </c>
      <c r="C98" s="76"/>
      <c r="D98" s="76"/>
      <c r="E98" s="76"/>
      <c r="F98" s="76"/>
      <c r="G98" s="76"/>
      <c r="H98" s="76"/>
      <c r="I98" s="76"/>
      <c r="J98" s="76"/>
      <c r="K98" s="76"/>
      <c r="L98" s="76"/>
      <c r="M98" s="76"/>
      <c r="N98" s="76"/>
      <c r="O98" s="76"/>
      <c r="P98" s="76"/>
      <c r="Q98" s="76"/>
      <c r="R98" s="76"/>
    </row>
    <row r="99" spans="2:18">
      <c r="B99" s="91" t="s">
        <v>508</v>
      </c>
      <c r="C99" s="76"/>
      <c r="D99" s="76"/>
      <c r="E99" s="76"/>
      <c r="F99" s="76"/>
      <c r="G99" s="76"/>
      <c r="H99" s="76"/>
      <c r="I99" s="76"/>
      <c r="J99" s="76"/>
      <c r="K99" s="76"/>
      <c r="L99" s="76"/>
      <c r="M99" s="76"/>
      <c r="N99" s="76"/>
      <c r="O99" s="76"/>
      <c r="P99" s="76"/>
      <c r="Q99" s="76"/>
      <c r="R99" s="76"/>
    </row>
    <row r="100" spans="2:18">
      <c r="B100" s="76"/>
      <c r="I100" s="80"/>
      <c r="J100" s="93"/>
      <c r="K100" s="76"/>
      <c r="L100" s="76"/>
      <c r="M100" s="76"/>
      <c r="N100" s="76"/>
      <c r="O100" s="76"/>
      <c r="P100" s="76"/>
      <c r="Q100" s="76"/>
      <c r="R100" s="76"/>
    </row>
    <row r="101" spans="2:18" ht="18.75">
      <c r="B101" s="67"/>
      <c r="I101" s="82"/>
      <c r="J101" s="76"/>
      <c r="K101" s="76"/>
      <c r="L101" s="76"/>
      <c r="M101" s="76"/>
      <c r="N101" s="76"/>
      <c r="O101" s="76"/>
      <c r="P101" s="76"/>
      <c r="Q101" s="76"/>
      <c r="R101" s="76"/>
    </row>
    <row r="102" spans="2:18">
      <c r="I102" s="82"/>
      <c r="J102" s="82"/>
      <c r="K102" s="76"/>
      <c r="L102" s="76"/>
      <c r="M102" s="76"/>
      <c r="N102" s="76"/>
      <c r="O102" s="76"/>
      <c r="P102" s="76"/>
      <c r="Q102" s="76"/>
      <c r="R102" s="76"/>
    </row>
    <row r="103" spans="2:18">
      <c r="I103" s="82"/>
      <c r="J103" s="82"/>
      <c r="K103" s="76"/>
      <c r="L103" s="76"/>
      <c r="M103" s="76"/>
      <c r="N103" s="76"/>
      <c r="O103" s="76"/>
      <c r="P103" s="76"/>
      <c r="Q103" s="76"/>
      <c r="R103" s="76"/>
    </row>
    <row r="104" spans="2:18">
      <c r="I104" s="82"/>
      <c r="J104" s="82"/>
      <c r="K104" s="76"/>
      <c r="L104" s="76"/>
      <c r="M104" s="76"/>
      <c r="N104" s="76"/>
      <c r="O104" s="76"/>
      <c r="P104" s="76"/>
      <c r="Q104" s="76"/>
      <c r="R104" s="76"/>
    </row>
    <row r="105" spans="2:18">
      <c r="I105" s="82"/>
      <c r="J105" s="82"/>
      <c r="K105" s="76"/>
      <c r="L105" s="76"/>
      <c r="M105" s="76"/>
      <c r="N105" s="76"/>
      <c r="O105" s="76"/>
      <c r="P105" s="76"/>
      <c r="Q105" s="76"/>
      <c r="R105" s="76"/>
    </row>
    <row r="106" spans="2:18">
      <c r="I106" s="82"/>
      <c r="J106" s="82"/>
      <c r="K106" s="76"/>
      <c r="L106" s="76"/>
      <c r="M106" s="76"/>
      <c r="N106" s="76"/>
      <c r="O106" s="76"/>
      <c r="P106" s="76"/>
      <c r="Q106" s="76"/>
      <c r="R106" s="76"/>
    </row>
    <row r="107" spans="2:18">
      <c r="I107" s="82"/>
      <c r="J107" s="82"/>
      <c r="K107" s="76"/>
      <c r="L107" s="76"/>
      <c r="M107" s="76"/>
      <c r="N107" s="76"/>
      <c r="O107" s="76"/>
      <c r="P107" s="76"/>
      <c r="Q107" s="76"/>
      <c r="R107" s="76"/>
    </row>
    <row r="108" spans="2:18">
      <c r="I108" s="82"/>
      <c r="J108" s="82"/>
      <c r="K108" s="76"/>
      <c r="L108" s="76"/>
      <c r="M108" s="76"/>
      <c r="N108" s="76"/>
      <c r="O108" s="76"/>
      <c r="P108" s="76"/>
      <c r="Q108" s="76"/>
      <c r="R108" s="76"/>
    </row>
    <row r="109" spans="2:18">
      <c r="I109" s="82"/>
      <c r="J109" s="82"/>
      <c r="K109" s="76"/>
      <c r="L109" s="76"/>
      <c r="M109" s="76"/>
      <c r="N109" s="76"/>
      <c r="O109" s="76"/>
      <c r="P109" s="76"/>
      <c r="Q109" s="76"/>
      <c r="R109" s="76"/>
    </row>
    <row r="110" spans="2:18">
      <c r="I110" s="82"/>
      <c r="J110" s="82"/>
      <c r="K110" s="76"/>
      <c r="L110" s="76"/>
      <c r="M110" s="76"/>
      <c r="N110" s="76"/>
      <c r="O110" s="76"/>
      <c r="P110" s="76"/>
      <c r="Q110" s="76"/>
      <c r="R110" s="76"/>
    </row>
    <row r="111" spans="2:18">
      <c r="I111" s="82"/>
      <c r="J111" s="82"/>
      <c r="K111" s="76"/>
      <c r="L111" s="76"/>
      <c r="M111" s="76"/>
      <c r="N111" s="76"/>
      <c r="O111" s="76"/>
      <c r="P111" s="76"/>
      <c r="Q111" s="76"/>
      <c r="R111" s="76"/>
    </row>
    <row r="112" spans="2:18">
      <c r="I112" s="82"/>
      <c r="J112" s="82"/>
      <c r="K112" s="76"/>
      <c r="L112" s="76"/>
      <c r="M112" s="76"/>
      <c r="N112" s="76"/>
      <c r="O112" s="76"/>
      <c r="P112" s="76"/>
      <c r="Q112" s="76"/>
      <c r="R112" s="76"/>
    </row>
    <row r="113" spans="2:18">
      <c r="I113" s="82"/>
      <c r="J113" s="82"/>
      <c r="K113" s="76"/>
      <c r="L113" s="76"/>
      <c r="M113" s="76"/>
      <c r="N113" s="76"/>
      <c r="O113" s="76"/>
      <c r="P113" s="76"/>
      <c r="Q113" s="76"/>
      <c r="R113" s="76"/>
    </row>
    <row r="114" spans="2:18">
      <c r="I114" s="82"/>
      <c r="J114" s="82"/>
      <c r="K114" s="76"/>
      <c r="L114" s="76"/>
      <c r="M114" s="76"/>
      <c r="N114" s="76"/>
      <c r="O114" s="76"/>
      <c r="P114" s="76"/>
      <c r="Q114" s="76"/>
      <c r="R114" s="76"/>
    </row>
    <row r="115" spans="2:18">
      <c r="I115" s="82"/>
      <c r="J115" s="82"/>
      <c r="K115" s="76"/>
      <c r="L115" s="76"/>
      <c r="M115" s="76"/>
      <c r="N115" s="76"/>
      <c r="O115" s="76"/>
      <c r="P115" s="76"/>
      <c r="Q115" s="76"/>
      <c r="R115" s="76"/>
    </row>
    <row r="116" spans="2:18">
      <c r="I116" s="82"/>
      <c r="J116" s="82"/>
      <c r="K116" s="76"/>
      <c r="L116" s="76"/>
      <c r="M116" s="76"/>
      <c r="N116" s="76"/>
      <c r="O116" s="76"/>
      <c r="P116" s="76"/>
      <c r="Q116" s="76"/>
      <c r="R116" s="76"/>
    </row>
    <row r="117" spans="2:18">
      <c r="I117" s="82"/>
      <c r="J117" s="82"/>
      <c r="K117" s="76"/>
      <c r="L117" s="76"/>
      <c r="M117" s="76"/>
      <c r="N117" s="76"/>
      <c r="O117" s="76"/>
      <c r="P117" s="76"/>
      <c r="Q117" s="76"/>
      <c r="R117" s="76"/>
    </row>
    <row r="118" spans="2:18">
      <c r="I118" s="82"/>
      <c r="J118" s="82"/>
      <c r="K118" s="76"/>
      <c r="L118" s="76"/>
      <c r="M118" s="76"/>
      <c r="N118" s="76"/>
      <c r="O118" s="76"/>
      <c r="P118" s="76"/>
      <c r="Q118" s="76"/>
      <c r="R118" s="76"/>
    </row>
    <row r="119" spans="2:18">
      <c r="B119" s="76"/>
      <c r="C119" s="82"/>
      <c r="D119" s="82"/>
      <c r="E119" s="82"/>
      <c r="F119" s="82"/>
      <c r="G119" s="82"/>
      <c r="H119" s="82"/>
      <c r="I119" s="82"/>
      <c r="J119" s="82"/>
      <c r="K119" s="76"/>
      <c r="L119" s="76"/>
      <c r="M119" s="76"/>
      <c r="N119" s="76"/>
      <c r="O119" s="76"/>
      <c r="P119" s="76"/>
      <c r="Q119" s="76"/>
      <c r="R119" s="76"/>
    </row>
    <row r="120" spans="2:18">
      <c r="B120" s="76"/>
      <c r="C120" s="82"/>
      <c r="D120" s="82"/>
      <c r="E120" s="82"/>
      <c r="F120" s="82"/>
      <c r="G120" s="82"/>
      <c r="H120" s="82"/>
      <c r="I120" s="82"/>
      <c r="J120" s="82"/>
      <c r="K120" s="76"/>
      <c r="L120" s="76"/>
      <c r="M120" s="76"/>
      <c r="N120" s="76"/>
      <c r="O120" s="76"/>
      <c r="P120" s="76"/>
      <c r="Q120" s="76"/>
      <c r="R120" s="76"/>
    </row>
    <row r="121" spans="2:18">
      <c r="B121" s="76"/>
      <c r="C121" s="82"/>
      <c r="D121" s="82"/>
      <c r="E121" s="82"/>
      <c r="F121" s="82"/>
      <c r="G121" s="82"/>
      <c r="H121" s="82"/>
      <c r="I121" s="82"/>
      <c r="J121" s="82"/>
      <c r="K121" s="76"/>
      <c r="L121" s="76"/>
      <c r="M121" s="76"/>
      <c r="N121" s="76"/>
      <c r="O121" s="76"/>
      <c r="P121" s="76"/>
      <c r="Q121" s="76"/>
      <c r="R121" s="76"/>
    </row>
    <row r="122" spans="2:18">
      <c r="P122" s="76"/>
      <c r="Q122" s="76"/>
      <c r="R122" s="76"/>
    </row>
    <row r="123" spans="2:18">
      <c r="P123" s="76"/>
      <c r="Q123" s="76"/>
      <c r="R123" s="76"/>
    </row>
    <row r="124" spans="2:18">
      <c r="P124" s="76"/>
      <c r="Q124" s="76"/>
      <c r="R124" s="76"/>
    </row>
    <row r="125" spans="2:18">
      <c r="P125" s="76"/>
      <c r="Q125" s="76"/>
      <c r="R125" s="76"/>
    </row>
    <row r="126" spans="2:18">
      <c r="P126" s="76"/>
      <c r="Q126" s="76"/>
      <c r="R126" s="76"/>
    </row>
    <row r="127" spans="2:18">
      <c r="P127" s="76"/>
      <c r="Q127" s="76"/>
      <c r="R127" s="76"/>
    </row>
    <row r="128" spans="2:18">
      <c r="P128" s="76"/>
      <c r="Q128" s="76"/>
      <c r="R128" s="76"/>
    </row>
    <row r="129" spans="16:18">
      <c r="P129" s="76"/>
      <c r="Q129" s="76"/>
      <c r="R129" s="76"/>
    </row>
    <row r="130" spans="16:18">
      <c r="P130" s="76"/>
      <c r="Q130" s="76"/>
      <c r="R130" s="76"/>
    </row>
    <row r="131" spans="16:18">
      <c r="P131" s="76"/>
      <c r="Q131" s="76"/>
      <c r="R131" s="76"/>
    </row>
    <row r="132" spans="16:18">
      <c r="P132" s="76"/>
      <c r="Q132" s="76"/>
      <c r="R132" s="76"/>
    </row>
    <row r="133" spans="16:18">
      <c r="P133" s="76"/>
      <c r="Q133" s="76"/>
      <c r="R133" s="76"/>
    </row>
    <row r="134" spans="16:18">
      <c r="P134" s="76"/>
      <c r="Q134" s="76"/>
      <c r="R134" s="76"/>
    </row>
    <row r="135" spans="16:18">
      <c r="P135" s="76"/>
      <c r="Q135" s="76"/>
      <c r="R135" s="76"/>
    </row>
    <row r="136" spans="16:18">
      <c r="P136" s="76"/>
      <c r="Q136" s="76"/>
      <c r="R136" s="76"/>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E113-10FA-4F04-98E8-799B8873B4E9}">
  <sheetPr codeName="Sheet18"/>
  <dimension ref="B2:AG32"/>
  <sheetViews>
    <sheetView zoomScaleNormal="100" workbookViewId="0"/>
  </sheetViews>
  <sheetFormatPr defaultRowHeight="15"/>
  <cols>
    <col min="1" max="2" width="9.140625" style="21"/>
    <col min="3" max="3" width="48.28515625" style="21" customWidth="1"/>
    <col min="4" max="33" width="18.28515625" style="21" customWidth="1"/>
    <col min="34" max="16384" width="9.140625" style="21"/>
  </cols>
  <sheetData>
    <row r="2" spans="2:33" ht="18.75">
      <c r="C2" s="430" t="s">
        <v>513</v>
      </c>
      <c r="D2" s="40" t="str">
        <f>Overview!$C$32</f>
        <v>[Enter Plan Name]</v>
      </c>
      <c r="E2" s="431"/>
      <c r="F2" s="431"/>
      <c r="G2" s="431"/>
      <c r="H2" s="431"/>
      <c r="I2" s="432"/>
      <c r="J2" s="431"/>
      <c r="K2" s="431"/>
      <c r="L2" s="431"/>
      <c r="M2" s="431"/>
      <c r="N2" s="431"/>
      <c r="O2" s="431"/>
      <c r="P2" s="431"/>
      <c r="Q2" s="431"/>
      <c r="R2" s="431"/>
      <c r="S2" s="431"/>
      <c r="T2" s="431"/>
      <c r="U2" s="431"/>
      <c r="V2" s="431"/>
      <c r="W2" s="431"/>
      <c r="X2" s="431"/>
      <c r="Y2" s="431"/>
      <c r="Z2" s="431"/>
      <c r="AA2" s="431"/>
      <c r="AB2" s="431"/>
      <c r="AC2" s="431"/>
      <c r="AD2" s="431"/>
      <c r="AE2" s="431"/>
      <c r="AF2" s="431"/>
      <c r="AG2" s="431"/>
    </row>
    <row r="3" spans="2:33">
      <c r="C3" s="430" t="s">
        <v>514</v>
      </c>
      <c r="D3" s="40" t="s">
        <v>515</v>
      </c>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row>
    <row r="4" spans="2:33">
      <c r="C4" s="430" t="s">
        <v>516</v>
      </c>
      <c r="D4" s="40" t="str">
        <f>Overview!C54</f>
        <v>7/1/2022 - 9/30/2022</v>
      </c>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row>
    <row r="5" spans="2:33">
      <c r="C5" s="430" t="s">
        <v>517</v>
      </c>
      <c r="D5" s="433"/>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row>
    <row r="6" spans="2:33">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row>
    <row r="7" spans="2:33">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row>
    <row r="8" spans="2:33">
      <c r="C8" s="434"/>
      <c r="D8" s="435" t="str">
        <f>Overview!$F$51</f>
        <v>SFY23-Q1</v>
      </c>
      <c r="E8" s="436"/>
      <c r="F8" s="436"/>
      <c r="G8" s="436"/>
      <c r="H8" s="436"/>
      <c r="I8" s="437"/>
      <c r="J8" s="435" t="str">
        <f>Overview!$F$52</f>
        <v>SFY23-Q2</v>
      </c>
      <c r="K8" s="436"/>
      <c r="L8" s="436"/>
      <c r="M8" s="436"/>
      <c r="N8" s="436"/>
      <c r="O8" s="437"/>
      <c r="P8" s="435" t="str">
        <f>Overview!$F$53</f>
        <v>SFY23-Q3</v>
      </c>
      <c r="Q8" s="436"/>
      <c r="R8" s="436"/>
      <c r="S8" s="436"/>
      <c r="T8" s="436"/>
      <c r="U8" s="437"/>
      <c r="V8" s="435" t="str">
        <f>Overview!$F$54</f>
        <v>SFY23-Q4</v>
      </c>
      <c r="W8" s="436"/>
      <c r="X8" s="436"/>
      <c r="Y8" s="436"/>
      <c r="Z8" s="436"/>
      <c r="AA8" s="437"/>
      <c r="AB8" s="435" t="s">
        <v>350</v>
      </c>
      <c r="AC8" s="436"/>
      <c r="AD8" s="436"/>
      <c r="AE8" s="436"/>
      <c r="AF8" s="436"/>
      <c r="AG8" s="437"/>
    </row>
    <row r="9" spans="2:33">
      <c r="C9" s="434"/>
      <c r="D9" s="438" t="s">
        <v>518</v>
      </c>
      <c r="E9" s="439" t="s">
        <v>519</v>
      </c>
      <c r="F9" s="440"/>
      <c r="G9" s="439" t="s">
        <v>520</v>
      </c>
      <c r="H9" s="441"/>
      <c r="I9" s="440"/>
      <c r="J9" s="438" t="s">
        <v>518</v>
      </c>
      <c r="K9" s="439" t="s">
        <v>519</v>
      </c>
      <c r="L9" s="440"/>
      <c r="M9" s="439" t="s">
        <v>520</v>
      </c>
      <c r="N9" s="441"/>
      <c r="O9" s="440"/>
      <c r="P9" s="438" t="s">
        <v>518</v>
      </c>
      <c r="Q9" s="439" t="s">
        <v>519</v>
      </c>
      <c r="R9" s="440"/>
      <c r="S9" s="439" t="s">
        <v>520</v>
      </c>
      <c r="T9" s="441"/>
      <c r="U9" s="440"/>
      <c r="V9" s="438" t="s">
        <v>518</v>
      </c>
      <c r="W9" s="439" t="s">
        <v>519</v>
      </c>
      <c r="X9" s="440"/>
      <c r="Y9" s="439" t="s">
        <v>520</v>
      </c>
      <c r="Z9" s="441"/>
      <c r="AA9" s="440"/>
      <c r="AB9" s="438" t="s">
        <v>518</v>
      </c>
      <c r="AC9" s="439" t="s">
        <v>519</v>
      </c>
      <c r="AD9" s="440"/>
      <c r="AE9" s="439" t="s">
        <v>520</v>
      </c>
      <c r="AF9" s="441"/>
      <c r="AG9" s="440"/>
    </row>
    <row r="10" spans="2:33" ht="51">
      <c r="B10" s="442" t="s">
        <v>388</v>
      </c>
      <c r="C10" s="442" t="s">
        <v>401</v>
      </c>
      <c r="D10" s="442" t="s">
        <v>521</v>
      </c>
      <c r="E10" s="442" t="s">
        <v>522</v>
      </c>
      <c r="F10" s="442" t="s">
        <v>523</v>
      </c>
      <c r="G10" s="443" t="s">
        <v>524</v>
      </c>
      <c r="H10" s="442" t="s">
        <v>525</v>
      </c>
      <c r="I10" s="444" t="s">
        <v>526</v>
      </c>
      <c r="J10" s="442" t="s">
        <v>521</v>
      </c>
      <c r="K10" s="442" t="s">
        <v>522</v>
      </c>
      <c r="L10" s="442" t="s">
        <v>523</v>
      </c>
      <c r="M10" s="443" t="s">
        <v>524</v>
      </c>
      <c r="N10" s="442" t="s">
        <v>525</v>
      </c>
      <c r="O10" s="444" t="s">
        <v>526</v>
      </c>
      <c r="P10" s="442" t="s">
        <v>521</v>
      </c>
      <c r="Q10" s="442" t="s">
        <v>522</v>
      </c>
      <c r="R10" s="442" t="s">
        <v>523</v>
      </c>
      <c r="S10" s="443" t="s">
        <v>524</v>
      </c>
      <c r="T10" s="442" t="s">
        <v>525</v>
      </c>
      <c r="U10" s="444" t="s">
        <v>526</v>
      </c>
      <c r="V10" s="442" t="s">
        <v>521</v>
      </c>
      <c r="W10" s="442" t="s">
        <v>522</v>
      </c>
      <c r="X10" s="442" t="s">
        <v>523</v>
      </c>
      <c r="Y10" s="443" t="s">
        <v>524</v>
      </c>
      <c r="Z10" s="442" t="s">
        <v>525</v>
      </c>
      <c r="AA10" s="444" t="s">
        <v>526</v>
      </c>
      <c r="AB10" s="442" t="s">
        <v>521</v>
      </c>
      <c r="AC10" s="442" t="s">
        <v>522</v>
      </c>
      <c r="AD10" s="442" t="s">
        <v>523</v>
      </c>
      <c r="AE10" s="443" t="s">
        <v>524</v>
      </c>
      <c r="AF10" s="442" t="s">
        <v>525</v>
      </c>
      <c r="AG10" s="444" t="s">
        <v>526</v>
      </c>
    </row>
    <row r="11" spans="2:33">
      <c r="B11" s="445">
        <v>1</v>
      </c>
      <c r="C11" s="780" t="str">
        <f>'2. Costs'!$D$7</f>
        <v>Dental - FQHC</v>
      </c>
      <c r="D11" s="446">
        <f>'2. Costs'!$D$28+'2. Costs'!$D$52</f>
        <v>0</v>
      </c>
      <c r="E11" s="447">
        <v>0</v>
      </c>
      <c r="F11" s="448">
        <v>0</v>
      </c>
      <c r="G11" s="449">
        <f>D11-(E11+F11)</f>
        <v>0</v>
      </c>
      <c r="H11" s="450">
        <f>IFERROR(D11/D$27,0)</f>
        <v>0</v>
      </c>
      <c r="I11" s="450">
        <f>IF(AND(D11=0,(E11+F11)&gt;0),"ERROR",IFERROR((E11+F11)/D11,0))</f>
        <v>0</v>
      </c>
      <c r="J11" s="446">
        <f>'2. Costs'!$D$80+'2. Costs'!$D$104</f>
        <v>0</v>
      </c>
      <c r="K11" s="447">
        <v>0</v>
      </c>
      <c r="L11" s="448">
        <v>0</v>
      </c>
      <c r="M11" s="449">
        <f>J11-(K11+L11)</f>
        <v>0</v>
      </c>
      <c r="N11" s="450">
        <f>IFERROR(J11/J$27,0)</f>
        <v>0</v>
      </c>
      <c r="O11" s="450">
        <f>IF(AND(J11=0,(K11+L11)&gt;0),"ERROR",IFERROR((K11+L11)/J11,0))</f>
        <v>0</v>
      </c>
      <c r="P11" s="446">
        <f>'2. Costs'!$D$132+'2. Costs'!$D$156</f>
        <v>0</v>
      </c>
      <c r="Q11" s="447">
        <v>0</v>
      </c>
      <c r="R11" s="448">
        <v>0</v>
      </c>
      <c r="S11" s="449">
        <f>P11-(Q11+R11)</f>
        <v>0</v>
      </c>
      <c r="T11" s="450">
        <f>IFERROR(P11/P$27,0)</f>
        <v>0</v>
      </c>
      <c r="U11" s="450">
        <f>IF(AND(P11=0,(Q11+R11)&gt;0),"ERROR",IFERROR((Q11+R11)/P11,0))</f>
        <v>0</v>
      </c>
      <c r="V11" s="446">
        <f>'2. Costs'!$D$184+'2. Costs'!$D$52</f>
        <v>0</v>
      </c>
      <c r="W11" s="447">
        <v>0</v>
      </c>
      <c r="X11" s="448">
        <v>0</v>
      </c>
      <c r="Y11" s="449">
        <f>V11-(W11+X11)</f>
        <v>0</v>
      </c>
      <c r="Z11" s="450">
        <f>IFERROR(V11/V$27,0)</f>
        <v>0</v>
      </c>
      <c r="AA11" s="450">
        <f>IF(AND(V11=0,(W11+X11)&gt;0),"ERROR",IFERROR((W11+X11)/V11,0))</f>
        <v>0</v>
      </c>
      <c r="AB11" s="446">
        <f>SUM(D11,J11,P11,V11)</f>
        <v>0</v>
      </c>
      <c r="AC11" s="451">
        <f>SUM(E11,K11,Q11,W11)</f>
        <v>0</v>
      </c>
      <c r="AD11" s="452">
        <f>SUM(F11,L11,R11,X11)</f>
        <v>0</v>
      </c>
      <c r="AE11" s="449">
        <f>SUM(G11,M11,S11,Y11)</f>
        <v>0</v>
      </c>
      <c r="AF11" s="450">
        <f>IFERROR(AB11/AB$27,0)</f>
        <v>0</v>
      </c>
      <c r="AG11" s="450">
        <f>IF(AND(AB11=0,(AC11+AD11)&gt;0),"ERROR",IFERROR((AC11+AD11)/AB11,0))</f>
        <v>0</v>
      </c>
    </row>
    <row r="12" spans="2:33">
      <c r="B12" s="453">
        <f>B11+1</f>
        <v>2</v>
      </c>
      <c r="C12" s="781" t="str">
        <f>'2. Costs'!$E$7</f>
        <v>Adjunctive General Services</v>
      </c>
      <c r="D12" s="446">
        <f>'2. Costs'!$E$28+'2. Costs'!$E$52</f>
        <v>0</v>
      </c>
      <c r="E12" s="454">
        <v>0</v>
      </c>
      <c r="F12" s="455">
        <v>0</v>
      </c>
      <c r="G12" s="449">
        <f t="shared" ref="G12:G26" si="0">D12-(E12+F12)</f>
        <v>0</v>
      </c>
      <c r="H12" s="450">
        <f t="shared" ref="H12:H26" si="1">IFERROR(D12/D$27,0)</f>
        <v>0</v>
      </c>
      <c r="I12" s="450">
        <f t="shared" ref="I12:I26" si="2">IF(AND(D12=0,(E12+F12)&gt;0),"ERROR",IFERROR((E12+F12)/D12,0))</f>
        <v>0</v>
      </c>
      <c r="J12" s="446">
        <f>'2. Costs'!$E$80+'2. Costs'!$E$104</f>
        <v>0</v>
      </c>
      <c r="K12" s="454">
        <v>0</v>
      </c>
      <c r="L12" s="455">
        <v>0</v>
      </c>
      <c r="M12" s="449">
        <f t="shared" ref="M12:M26" si="3">J12-(K12+L12)</f>
        <v>0</v>
      </c>
      <c r="N12" s="450">
        <f t="shared" ref="N12:N26" si="4">IFERROR(J12/J$27,0)</f>
        <v>0</v>
      </c>
      <c r="O12" s="450">
        <f t="shared" ref="O12:O27" si="5">IF(AND(J12=0,(K12+L12)&gt;0),"ERROR",IFERROR((K12+L12)/J12,0))</f>
        <v>0</v>
      </c>
      <c r="P12" s="446">
        <f>'2. Costs'!$E$132+'2. Costs'!$E$156</f>
        <v>0</v>
      </c>
      <c r="Q12" s="454">
        <v>0</v>
      </c>
      <c r="R12" s="455">
        <v>0</v>
      </c>
      <c r="S12" s="449">
        <f t="shared" ref="S12:S26" si="6">P12-(Q12+R12)</f>
        <v>0</v>
      </c>
      <c r="T12" s="450">
        <f t="shared" ref="T12:T26" si="7">IFERROR(P12/P$27,0)</f>
        <v>0</v>
      </c>
      <c r="U12" s="450">
        <f t="shared" ref="U12:U27" si="8">IF(AND(P12=0,(Q12+R12)&gt;0),"ERROR",IFERROR((Q12+R12)/P12,0))</f>
        <v>0</v>
      </c>
      <c r="V12" s="446">
        <f>'2. Costs'!$E$184+'2. Costs'!$E$52</f>
        <v>0</v>
      </c>
      <c r="W12" s="454">
        <v>0</v>
      </c>
      <c r="X12" s="455"/>
      <c r="Y12" s="449">
        <f t="shared" ref="Y12:Y26" si="9">V12-(W12+X12)</f>
        <v>0</v>
      </c>
      <c r="Z12" s="450">
        <f t="shared" ref="Z12:Z26" si="10">IFERROR(V12/V$27,0)</f>
        <v>0</v>
      </c>
      <c r="AA12" s="450">
        <f t="shared" ref="AA12:AA27" si="11">IF(AND(V12=0,(W12+X12)&gt;0),"ERROR",IFERROR((W12+X12)/V12,0))</f>
        <v>0</v>
      </c>
      <c r="AB12" s="446">
        <f t="shared" ref="AB12:AE26" si="12">SUM(D12,J12,P12,V12)</f>
        <v>0</v>
      </c>
      <c r="AC12" s="456">
        <f t="shared" si="12"/>
        <v>0</v>
      </c>
      <c r="AD12" s="457">
        <f t="shared" si="12"/>
        <v>0</v>
      </c>
      <c r="AE12" s="449">
        <f t="shared" si="12"/>
        <v>0</v>
      </c>
      <c r="AF12" s="450">
        <f t="shared" ref="AF12:AF22" si="13">IFERROR(AB12/AB$27,0)</f>
        <v>0</v>
      </c>
      <c r="AG12" s="450">
        <f t="shared" ref="AG12:AG27" si="14">IF(AND(AB12=0,(AC12+AD12)&gt;0),"ERROR",IFERROR((AC12+AD12)/AB12,0))</f>
        <v>0</v>
      </c>
    </row>
    <row r="13" spans="2:33">
      <c r="B13" s="453">
        <f t="shared" ref="B13:B27" si="15">B12+1</f>
        <v>3</v>
      </c>
      <c r="C13" s="781" t="str">
        <f>'2. Costs'!$F$7</f>
        <v>Diagnostic</v>
      </c>
      <c r="D13" s="446">
        <f>'2. Costs'!$F$28+'2. Costs'!$F$52</f>
        <v>0</v>
      </c>
      <c r="E13" s="454">
        <v>0</v>
      </c>
      <c r="F13" s="455">
        <v>0</v>
      </c>
      <c r="G13" s="449">
        <f t="shared" si="0"/>
        <v>0</v>
      </c>
      <c r="H13" s="450">
        <f t="shared" si="1"/>
        <v>0</v>
      </c>
      <c r="I13" s="450">
        <f t="shared" si="2"/>
        <v>0</v>
      </c>
      <c r="J13" s="446">
        <f>'2. Costs'!$F$80+'2. Costs'!$F$104</f>
        <v>0</v>
      </c>
      <c r="K13" s="454">
        <v>0</v>
      </c>
      <c r="L13" s="455">
        <v>0</v>
      </c>
      <c r="M13" s="449">
        <f t="shared" si="3"/>
        <v>0</v>
      </c>
      <c r="N13" s="450">
        <f t="shared" si="4"/>
        <v>0</v>
      </c>
      <c r="O13" s="450">
        <f t="shared" si="5"/>
        <v>0</v>
      </c>
      <c r="P13" s="446">
        <f>'2. Costs'!$F$132+'2. Costs'!$F$156</f>
        <v>0</v>
      </c>
      <c r="Q13" s="454">
        <v>0</v>
      </c>
      <c r="R13" s="455">
        <v>0</v>
      </c>
      <c r="S13" s="449">
        <f t="shared" si="6"/>
        <v>0</v>
      </c>
      <c r="T13" s="450">
        <f t="shared" si="7"/>
        <v>0</v>
      </c>
      <c r="U13" s="450">
        <f t="shared" si="8"/>
        <v>0</v>
      </c>
      <c r="V13" s="446">
        <f>'2. Costs'!$F$184+'2. Costs'!$F$52</f>
        <v>0</v>
      </c>
      <c r="W13" s="454">
        <v>0</v>
      </c>
      <c r="X13" s="455">
        <v>0</v>
      </c>
      <c r="Y13" s="449">
        <f t="shared" si="9"/>
        <v>0</v>
      </c>
      <c r="Z13" s="450">
        <f t="shared" si="10"/>
        <v>0</v>
      </c>
      <c r="AA13" s="450">
        <f t="shared" si="11"/>
        <v>0</v>
      </c>
      <c r="AB13" s="446">
        <f t="shared" si="12"/>
        <v>0</v>
      </c>
      <c r="AC13" s="456">
        <f t="shared" si="12"/>
        <v>0</v>
      </c>
      <c r="AD13" s="457">
        <f t="shared" si="12"/>
        <v>0</v>
      </c>
      <c r="AE13" s="449">
        <f t="shared" si="12"/>
        <v>0</v>
      </c>
      <c r="AF13" s="450">
        <f t="shared" si="13"/>
        <v>0</v>
      </c>
      <c r="AG13" s="450">
        <f t="shared" si="14"/>
        <v>0</v>
      </c>
    </row>
    <row r="14" spans="2:33">
      <c r="B14" s="453">
        <f t="shared" si="15"/>
        <v>4</v>
      </c>
      <c r="C14" s="781" t="str">
        <f>'2. Costs'!$G$7</f>
        <v>Endodontics</v>
      </c>
      <c r="D14" s="446">
        <f>'2. Costs'!$G$28+'2. Costs'!$G$52</f>
        <v>0</v>
      </c>
      <c r="E14" s="454">
        <v>0</v>
      </c>
      <c r="F14" s="455">
        <v>0</v>
      </c>
      <c r="G14" s="449">
        <f t="shared" si="0"/>
        <v>0</v>
      </c>
      <c r="H14" s="450">
        <f t="shared" si="1"/>
        <v>0</v>
      </c>
      <c r="I14" s="450">
        <f t="shared" si="2"/>
        <v>0</v>
      </c>
      <c r="J14" s="446">
        <f>'2. Costs'!$G$80+'2. Costs'!$G$104</f>
        <v>0</v>
      </c>
      <c r="K14" s="454">
        <v>0</v>
      </c>
      <c r="L14" s="455">
        <v>0</v>
      </c>
      <c r="M14" s="449">
        <f t="shared" si="3"/>
        <v>0</v>
      </c>
      <c r="N14" s="450">
        <f t="shared" si="4"/>
        <v>0</v>
      </c>
      <c r="O14" s="450">
        <f t="shared" si="5"/>
        <v>0</v>
      </c>
      <c r="P14" s="446">
        <f>'2. Costs'!$G$132+'2. Costs'!$G$156</f>
        <v>0</v>
      </c>
      <c r="Q14" s="454">
        <v>0</v>
      </c>
      <c r="R14" s="455">
        <v>0</v>
      </c>
      <c r="S14" s="449">
        <f t="shared" si="6"/>
        <v>0</v>
      </c>
      <c r="T14" s="450">
        <f t="shared" si="7"/>
        <v>0</v>
      </c>
      <c r="U14" s="450">
        <f t="shared" si="8"/>
        <v>0</v>
      </c>
      <c r="V14" s="446">
        <f>'2. Costs'!$G$184+'2. Costs'!$G$52</f>
        <v>0</v>
      </c>
      <c r="W14" s="454">
        <v>0</v>
      </c>
      <c r="X14" s="455">
        <v>0</v>
      </c>
      <c r="Y14" s="449">
        <f t="shared" si="9"/>
        <v>0</v>
      </c>
      <c r="Z14" s="450">
        <f t="shared" si="10"/>
        <v>0</v>
      </c>
      <c r="AA14" s="450">
        <f t="shared" si="11"/>
        <v>0</v>
      </c>
      <c r="AB14" s="446">
        <f t="shared" si="12"/>
        <v>0</v>
      </c>
      <c r="AC14" s="456">
        <f t="shared" si="12"/>
        <v>0</v>
      </c>
      <c r="AD14" s="457">
        <f t="shared" si="12"/>
        <v>0</v>
      </c>
      <c r="AE14" s="449">
        <f t="shared" si="12"/>
        <v>0</v>
      </c>
      <c r="AF14" s="450">
        <f t="shared" si="13"/>
        <v>0</v>
      </c>
      <c r="AG14" s="450">
        <f t="shared" si="14"/>
        <v>0</v>
      </c>
    </row>
    <row r="15" spans="2:33">
      <c r="B15" s="453">
        <f t="shared" si="15"/>
        <v>5</v>
      </c>
      <c r="C15" s="781" t="str">
        <f>'2. Costs'!$H$7</f>
        <v>Oral &amp; Maxillofacial Surgery</v>
      </c>
      <c r="D15" s="446">
        <f>'2. Costs'!$H$28+'2. Costs'!$H$52</f>
        <v>0</v>
      </c>
      <c r="E15" s="454">
        <v>0</v>
      </c>
      <c r="F15" s="455">
        <v>0</v>
      </c>
      <c r="G15" s="449">
        <f t="shared" si="0"/>
        <v>0</v>
      </c>
      <c r="H15" s="450">
        <f t="shared" si="1"/>
        <v>0</v>
      </c>
      <c r="I15" s="450">
        <f t="shared" si="2"/>
        <v>0</v>
      </c>
      <c r="J15" s="446">
        <f>'2. Costs'!$H$80+'2. Costs'!$H$104</f>
        <v>0</v>
      </c>
      <c r="K15" s="454">
        <v>0</v>
      </c>
      <c r="L15" s="455">
        <v>0</v>
      </c>
      <c r="M15" s="449">
        <f t="shared" si="3"/>
        <v>0</v>
      </c>
      <c r="N15" s="450">
        <f t="shared" si="4"/>
        <v>0</v>
      </c>
      <c r="O15" s="450">
        <f t="shared" si="5"/>
        <v>0</v>
      </c>
      <c r="P15" s="446">
        <f>'2. Costs'!$H$132+'2. Costs'!$H$156</f>
        <v>0</v>
      </c>
      <c r="Q15" s="454">
        <v>0</v>
      </c>
      <c r="R15" s="455">
        <v>0</v>
      </c>
      <c r="S15" s="449">
        <f t="shared" si="6"/>
        <v>0</v>
      </c>
      <c r="T15" s="450">
        <f t="shared" si="7"/>
        <v>0</v>
      </c>
      <c r="U15" s="450">
        <f t="shared" si="8"/>
        <v>0</v>
      </c>
      <c r="V15" s="446">
        <f>'2. Costs'!$H$184+'2. Costs'!$H$52</f>
        <v>0</v>
      </c>
      <c r="W15" s="454">
        <v>0</v>
      </c>
      <c r="X15" s="455">
        <v>0</v>
      </c>
      <c r="Y15" s="449">
        <f t="shared" si="9"/>
        <v>0</v>
      </c>
      <c r="Z15" s="450">
        <f t="shared" si="10"/>
        <v>0</v>
      </c>
      <c r="AA15" s="450">
        <f t="shared" si="11"/>
        <v>0</v>
      </c>
      <c r="AB15" s="446">
        <f t="shared" si="12"/>
        <v>0</v>
      </c>
      <c r="AC15" s="456">
        <f t="shared" si="12"/>
        <v>0</v>
      </c>
      <c r="AD15" s="457">
        <f t="shared" si="12"/>
        <v>0</v>
      </c>
      <c r="AE15" s="449">
        <f t="shared" si="12"/>
        <v>0</v>
      </c>
      <c r="AF15" s="450">
        <f t="shared" si="13"/>
        <v>0</v>
      </c>
      <c r="AG15" s="450">
        <f t="shared" si="14"/>
        <v>0</v>
      </c>
    </row>
    <row r="16" spans="2:33">
      <c r="B16" s="453">
        <f t="shared" si="15"/>
        <v>6</v>
      </c>
      <c r="C16" s="781" t="str">
        <f>'2. Costs'!$I$7</f>
        <v>Periodontics</v>
      </c>
      <c r="D16" s="446">
        <f>'2. Costs'!$I$28+'2. Costs'!$I$52</f>
        <v>0</v>
      </c>
      <c r="E16" s="454">
        <v>0</v>
      </c>
      <c r="F16" s="455">
        <v>0</v>
      </c>
      <c r="G16" s="449">
        <f t="shared" si="0"/>
        <v>0</v>
      </c>
      <c r="H16" s="450">
        <f t="shared" si="1"/>
        <v>0</v>
      </c>
      <c r="I16" s="450">
        <f t="shared" si="2"/>
        <v>0</v>
      </c>
      <c r="J16" s="446">
        <f>'2. Costs'!$I$80+'2. Costs'!$I$104</f>
        <v>0</v>
      </c>
      <c r="K16" s="454">
        <v>0</v>
      </c>
      <c r="L16" s="455">
        <v>0</v>
      </c>
      <c r="M16" s="449">
        <f t="shared" si="3"/>
        <v>0</v>
      </c>
      <c r="N16" s="450">
        <f t="shared" si="4"/>
        <v>0</v>
      </c>
      <c r="O16" s="450">
        <f t="shared" si="5"/>
        <v>0</v>
      </c>
      <c r="P16" s="446">
        <f>'2. Costs'!$I$132+'2. Costs'!$I$156</f>
        <v>0</v>
      </c>
      <c r="Q16" s="454">
        <v>0</v>
      </c>
      <c r="R16" s="455">
        <v>0</v>
      </c>
      <c r="S16" s="449">
        <f t="shared" si="6"/>
        <v>0</v>
      </c>
      <c r="T16" s="450">
        <f t="shared" si="7"/>
        <v>0</v>
      </c>
      <c r="U16" s="450">
        <f t="shared" si="8"/>
        <v>0</v>
      </c>
      <c r="V16" s="446">
        <f>'2. Costs'!$I$184+'2. Costs'!$I$52</f>
        <v>0</v>
      </c>
      <c r="W16" s="454">
        <v>0</v>
      </c>
      <c r="X16" s="455">
        <v>0</v>
      </c>
      <c r="Y16" s="449">
        <f t="shared" si="9"/>
        <v>0</v>
      </c>
      <c r="Z16" s="450">
        <f t="shared" si="10"/>
        <v>0</v>
      </c>
      <c r="AA16" s="450">
        <f t="shared" si="11"/>
        <v>0</v>
      </c>
      <c r="AB16" s="446">
        <f t="shared" si="12"/>
        <v>0</v>
      </c>
      <c r="AC16" s="456">
        <f t="shared" si="12"/>
        <v>0</v>
      </c>
      <c r="AD16" s="457">
        <f t="shared" si="12"/>
        <v>0</v>
      </c>
      <c r="AE16" s="449">
        <f t="shared" si="12"/>
        <v>0</v>
      </c>
      <c r="AF16" s="450">
        <f t="shared" si="13"/>
        <v>0</v>
      </c>
      <c r="AG16" s="450">
        <f t="shared" si="14"/>
        <v>0</v>
      </c>
    </row>
    <row r="17" spans="2:33">
      <c r="B17" s="453">
        <f t="shared" si="15"/>
        <v>7</v>
      </c>
      <c r="C17" s="781" t="str">
        <f>'2. Costs'!$J$7</f>
        <v>Preventive</v>
      </c>
      <c r="D17" s="446">
        <f>'2. Costs'!$J$28+'2. Costs'!$J$52</f>
        <v>0</v>
      </c>
      <c r="E17" s="454">
        <v>0</v>
      </c>
      <c r="F17" s="455">
        <v>0</v>
      </c>
      <c r="G17" s="449">
        <f t="shared" si="0"/>
        <v>0</v>
      </c>
      <c r="H17" s="450">
        <f t="shared" si="1"/>
        <v>0</v>
      </c>
      <c r="I17" s="450">
        <f t="shared" si="2"/>
        <v>0</v>
      </c>
      <c r="J17" s="446">
        <f>'2. Costs'!$J$80+'2. Costs'!$J$104</f>
        <v>0</v>
      </c>
      <c r="K17" s="454">
        <v>0</v>
      </c>
      <c r="L17" s="455">
        <v>0</v>
      </c>
      <c r="M17" s="449">
        <f t="shared" si="3"/>
        <v>0</v>
      </c>
      <c r="N17" s="450">
        <f t="shared" si="4"/>
        <v>0</v>
      </c>
      <c r="O17" s="450">
        <f t="shared" si="5"/>
        <v>0</v>
      </c>
      <c r="P17" s="446">
        <f>'2. Costs'!$J$132+'2. Costs'!$J$156</f>
        <v>0</v>
      </c>
      <c r="Q17" s="454">
        <v>0</v>
      </c>
      <c r="R17" s="455">
        <v>0</v>
      </c>
      <c r="S17" s="449">
        <f t="shared" si="6"/>
        <v>0</v>
      </c>
      <c r="T17" s="450">
        <f t="shared" si="7"/>
        <v>0</v>
      </c>
      <c r="U17" s="450">
        <f t="shared" si="8"/>
        <v>0</v>
      </c>
      <c r="V17" s="446">
        <f>'2. Costs'!$J$184+'2. Costs'!$J$52</f>
        <v>0</v>
      </c>
      <c r="W17" s="454">
        <v>0</v>
      </c>
      <c r="X17" s="455">
        <v>0</v>
      </c>
      <c r="Y17" s="449">
        <f t="shared" si="9"/>
        <v>0</v>
      </c>
      <c r="Z17" s="450">
        <f t="shared" si="10"/>
        <v>0</v>
      </c>
      <c r="AA17" s="450">
        <f t="shared" si="11"/>
        <v>0</v>
      </c>
      <c r="AB17" s="446">
        <f t="shared" si="12"/>
        <v>0</v>
      </c>
      <c r="AC17" s="456">
        <f t="shared" si="12"/>
        <v>0</v>
      </c>
      <c r="AD17" s="457">
        <f t="shared" si="12"/>
        <v>0</v>
      </c>
      <c r="AE17" s="449">
        <f t="shared" si="12"/>
        <v>0</v>
      </c>
      <c r="AF17" s="450">
        <f t="shared" si="13"/>
        <v>0</v>
      </c>
      <c r="AG17" s="450">
        <f t="shared" si="14"/>
        <v>0</v>
      </c>
    </row>
    <row r="18" spans="2:33">
      <c r="B18" s="453">
        <f t="shared" si="15"/>
        <v>8</v>
      </c>
      <c r="C18" s="781" t="str">
        <f>'2. Costs'!$K$7</f>
        <v>Prosthodontics Removable</v>
      </c>
      <c r="D18" s="446">
        <f>'2. Costs'!$K$28+'2. Costs'!$K$52</f>
        <v>0</v>
      </c>
      <c r="E18" s="458">
        <v>0</v>
      </c>
      <c r="F18" s="459">
        <v>0</v>
      </c>
      <c r="G18" s="449">
        <f t="shared" si="0"/>
        <v>0</v>
      </c>
      <c r="H18" s="450">
        <f t="shared" si="1"/>
        <v>0</v>
      </c>
      <c r="I18" s="450">
        <f t="shared" si="2"/>
        <v>0</v>
      </c>
      <c r="J18" s="446">
        <f>'2. Costs'!$K$80+'2. Costs'!$K$104</f>
        <v>0</v>
      </c>
      <c r="K18" s="458">
        <v>0</v>
      </c>
      <c r="L18" s="459">
        <v>0</v>
      </c>
      <c r="M18" s="449">
        <f t="shared" si="3"/>
        <v>0</v>
      </c>
      <c r="N18" s="450">
        <f t="shared" si="4"/>
        <v>0</v>
      </c>
      <c r="O18" s="450">
        <f t="shared" si="5"/>
        <v>0</v>
      </c>
      <c r="P18" s="446">
        <f>'2. Costs'!$K$132+'2. Costs'!$K$156</f>
        <v>0</v>
      </c>
      <c r="Q18" s="458">
        <v>0</v>
      </c>
      <c r="R18" s="459">
        <v>0</v>
      </c>
      <c r="S18" s="449">
        <f t="shared" si="6"/>
        <v>0</v>
      </c>
      <c r="T18" s="450">
        <f t="shared" si="7"/>
        <v>0</v>
      </c>
      <c r="U18" s="450">
        <f t="shared" si="8"/>
        <v>0</v>
      </c>
      <c r="V18" s="446">
        <f>'2. Costs'!$K$184+'2. Costs'!$K$52</f>
        <v>0</v>
      </c>
      <c r="W18" s="458">
        <v>0</v>
      </c>
      <c r="X18" s="459">
        <v>0</v>
      </c>
      <c r="Y18" s="449">
        <f t="shared" si="9"/>
        <v>0</v>
      </c>
      <c r="Z18" s="450">
        <f t="shared" si="10"/>
        <v>0</v>
      </c>
      <c r="AA18" s="450">
        <f t="shared" si="11"/>
        <v>0</v>
      </c>
      <c r="AB18" s="446">
        <f t="shared" si="12"/>
        <v>0</v>
      </c>
      <c r="AC18" s="460">
        <f t="shared" si="12"/>
        <v>0</v>
      </c>
      <c r="AD18" s="461">
        <f t="shared" si="12"/>
        <v>0</v>
      </c>
      <c r="AE18" s="449">
        <f t="shared" si="12"/>
        <v>0</v>
      </c>
      <c r="AF18" s="450">
        <f t="shared" si="13"/>
        <v>0</v>
      </c>
      <c r="AG18" s="450">
        <f t="shared" si="14"/>
        <v>0</v>
      </c>
    </row>
    <row r="19" spans="2:33">
      <c r="B19" s="453">
        <f t="shared" si="15"/>
        <v>9</v>
      </c>
      <c r="C19" s="781" t="str">
        <f>'2. Costs'!$L$7</f>
        <v>Prosthodontics, Fixed</v>
      </c>
      <c r="D19" s="446">
        <f>'2. Costs'!$L$28+'2. Costs'!$L$52</f>
        <v>0</v>
      </c>
      <c r="E19" s="458">
        <v>0</v>
      </c>
      <c r="F19" s="459">
        <v>0</v>
      </c>
      <c r="G19" s="449">
        <f t="shared" si="0"/>
        <v>0</v>
      </c>
      <c r="H19" s="450">
        <f t="shared" si="1"/>
        <v>0</v>
      </c>
      <c r="I19" s="450">
        <f t="shared" si="2"/>
        <v>0</v>
      </c>
      <c r="J19" s="446">
        <f>'2. Costs'!$L$80+'2. Costs'!$L$104</f>
        <v>0</v>
      </c>
      <c r="K19" s="458">
        <v>0</v>
      </c>
      <c r="L19" s="459">
        <v>0</v>
      </c>
      <c r="M19" s="449">
        <f t="shared" si="3"/>
        <v>0</v>
      </c>
      <c r="N19" s="450">
        <f t="shared" si="4"/>
        <v>0</v>
      </c>
      <c r="O19" s="450">
        <f t="shared" si="5"/>
        <v>0</v>
      </c>
      <c r="P19" s="446">
        <f>'2. Costs'!$L$132+'2. Costs'!$L$156</f>
        <v>0</v>
      </c>
      <c r="Q19" s="458">
        <v>0</v>
      </c>
      <c r="R19" s="459">
        <v>0</v>
      </c>
      <c r="S19" s="449">
        <f t="shared" si="6"/>
        <v>0</v>
      </c>
      <c r="T19" s="450">
        <f t="shared" si="7"/>
        <v>0</v>
      </c>
      <c r="U19" s="450">
        <f t="shared" si="8"/>
        <v>0</v>
      </c>
      <c r="V19" s="446">
        <f>'2. Costs'!$L$184+'2. Costs'!$L$52</f>
        <v>0</v>
      </c>
      <c r="W19" s="458">
        <v>0</v>
      </c>
      <c r="X19" s="459">
        <v>0</v>
      </c>
      <c r="Y19" s="449">
        <f t="shared" si="9"/>
        <v>0</v>
      </c>
      <c r="Z19" s="450">
        <f t="shared" si="10"/>
        <v>0</v>
      </c>
      <c r="AA19" s="450">
        <f t="shared" si="11"/>
        <v>0</v>
      </c>
      <c r="AB19" s="446">
        <f t="shared" si="12"/>
        <v>0</v>
      </c>
      <c r="AC19" s="460">
        <f t="shared" si="12"/>
        <v>0</v>
      </c>
      <c r="AD19" s="461">
        <f t="shared" si="12"/>
        <v>0</v>
      </c>
      <c r="AE19" s="449">
        <f t="shared" si="12"/>
        <v>0</v>
      </c>
      <c r="AF19" s="450">
        <f t="shared" si="13"/>
        <v>0</v>
      </c>
      <c r="AG19" s="450">
        <f t="shared" si="14"/>
        <v>0</v>
      </c>
    </row>
    <row r="20" spans="2:33">
      <c r="B20" s="453">
        <f t="shared" si="15"/>
        <v>10</v>
      </c>
      <c r="C20" s="781" t="str">
        <f>'2. Costs'!$M$7</f>
        <v>Restorative</v>
      </c>
      <c r="D20" s="446">
        <f>'2. Costs'!$M$28+'2. Costs'!$M$52</f>
        <v>0</v>
      </c>
      <c r="E20" s="458">
        <v>0</v>
      </c>
      <c r="F20" s="459">
        <v>0</v>
      </c>
      <c r="G20" s="449">
        <f t="shared" si="0"/>
        <v>0</v>
      </c>
      <c r="H20" s="450">
        <f t="shared" si="1"/>
        <v>0</v>
      </c>
      <c r="I20" s="450">
        <f t="shared" si="2"/>
        <v>0</v>
      </c>
      <c r="J20" s="446">
        <f>'2. Costs'!$M$80+'2. Costs'!$M$104</f>
        <v>0</v>
      </c>
      <c r="K20" s="458">
        <v>0</v>
      </c>
      <c r="L20" s="459">
        <v>0</v>
      </c>
      <c r="M20" s="449">
        <f t="shared" si="3"/>
        <v>0</v>
      </c>
      <c r="N20" s="450">
        <f t="shared" si="4"/>
        <v>0</v>
      </c>
      <c r="O20" s="450">
        <f t="shared" si="5"/>
        <v>0</v>
      </c>
      <c r="P20" s="446">
        <f>'2. Costs'!$M$132+'2. Costs'!$M$156</f>
        <v>0</v>
      </c>
      <c r="Q20" s="458">
        <v>0</v>
      </c>
      <c r="R20" s="459">
        <v>0</v>
      </c>
      <c r="S20" s="449">
        <f t="shared" si="6"/>
        <v>0</v>
      </c>
      <c r="T20" s="450">
        <f t="shared" si="7"/>
        <v>0</v>
      </c>
      <c r="U20" s="450">
        <f t="shared" si="8"/>
        <v>0</v>
      </c>
      <c r="V20" s="446">
        <f>'2. Costs'!$M$184+'2. Costs'!$M$52</f>
        <v>0</v>
      </c>
      <c r="W20" s="458">
        <v>0</v>
      </c>
      <c r="X20" s="459">
        <v>0</v>
      </c>
      <c r="Y20" s="449">
        <f t="shared" si="9"/>
        <v>0</v>
      </c>
      <c r="Z20" s="450">
        <f t="shared" si="10"/>
        <v>0</v>
      </c>
      <c r="AA20" s="450">
        <f t="shared" si="11"/>
        <v>0</v>
      </c>
      <c r="AB20" s="446">
        <f t="shared" si="12"/>
        <v>0</v>
      </c>
      <c r="AC20" s="460">
        <f t="shared" si="12"/>
        <v>0</v>
      </c>
      <c r="AD20" s="461">
        <f t="shared" si="12"/>
        <v>0</v>
      </c>
      <c r="AE20" s="449">
        <f t="shared" si="12"/>
        <v>0</v>
      </c>
      <c r="AF20" s="450">
        <f t="shared" si="13"/>
        <v>0</v>
      </c>
      <c r="AG20" s="450">
        <f t="shared" si="14"/>
        <v>0</v>
      </c>
    </row>
    <row r="21" spans="2:33">
      <c r="B21" s="453">
        <f t="shared" si="15"/>
        <v>11</v>
      </c>
      <c r="C21" s="781" t="str">
        <f>'2. Costs'!$N$7</f>
        <v>Public Health Services</v>
      </c>
      <c r="D21" s="446">
        <f>'2. Costs'!$N$28+'2. Costs'!$N$52</f>
        <v>0</v>
      </c>
      <c r="E21" s="458">
        <v>0</v>
      </c>
      <c r="F21" s="459">
        <v>0</v>
      </c>
      <c r="G21" s="449">
        <f t="shared" si="0"/>
        <v>0</v>
      </c>
      <c r="H21" s="450">
        <f t="shared" si="1"/>
        <v>0</v>
      </c>
      <c r="I21" s="450">
        <f t="shared" si="2"/>
        <v>0</v>
      </c>
      <c r="J21" s="446">
        <f>'2. Costs'!$N$80+'2. Costs'!$N$104</f>
        <v>0</v>
      </c>
      <c r="K21" s="458">
        <v>0</v>
      </c>
      <c r="L21" s="459">
        <v>0</v>
      </c>
      <c r="M21" s="449">
        <f t="shared" si="3"/>
        <v>0</v>
      </c>
      <c r="N21" s="450">
        <f t="shared" si="4"/>
        <v>0</v>
      </c>
      <c r="O21" s="450">
        <f t="shared" si="5"/>
        <v>0</v>
      </c>
      <c r="P21" s="446">
        <f>'2. Costs'!$N$132+'2. Costs'!$N$156</f>
        <v>0</v>
      </c>
      <c r="Q21" s="458">
        <v>0</v>
      </c>
      <c r="R21" s="459">
        <v>0</v>
      </c>
      <c r="S21" s="449">
        <f t="shared" si="6"/>
        <v>0</v>
      </c>
      <c r="T21" s="450">
        <f t="shared" si="7"/>
        <v>0</v>
      </c>
      <c r="U21" s="450">
        <f t="shared" si="8"/>
        <v>0</v>
      </c>
      <c r="V21" s="446">
        <f>'2. Costs'!$N$184+'2. Costs'!$N$52</f>
        <v>0</v>
      </c>
      <c r="W21" s="458">
        <v>0</v>
      </c>
      <c r="X21" s="459">
        <v>0</v>
      </c>
      <c r="Y21" s="449">
        <f t="shared" si="9"/>
        <v>0</v>
      </c>
      <c r="Z21" s="450">
        <f t="shared" si="10"/>
        <v>0</v>
      </c>
      <c r="AA21" s="450">
        <f t="shared" si="11"/>
        <v>0</v>
      </c>
      <c r="AB21" s="446">
        <f t="shared" si="12"/>
        <v>0</v>
      </c>
      <c r="AC21" s="460">
        <f t="shared" si="12"/>
        <v>0</v>
      </c>
      <c r="AD21" s="461">
        <f t="shared" si="12"/>
        <v>0</v>
      </c>
      <c r="AE21" s="449">
        <f t="shared" si="12"/>
        <v>0</v>
      </c>
      <c r="AF21" s="450">
        <f t="shared" si="13"/>
        <v>0</v>
      </c>
      <c r="AG21" s="450">
        <f t="shared" si="14"/>
        <v>0</v>
      </c>
    </row>
    <row r="22" spans="2:33">
      <c r="B22" s="453">
        <f t="shared" si="15"/>
        <v>12</v>
      </c>
      <c r="C22" s="781" t="str">
        <f>'2. Costs'!$O$7</f>
        <v>Miscellaneous</v>
      </c>
      <c r="D22" s="446">
        <f>'2. Costs'!$O$28+'2. Costs'!$O$52</f>
        <v>0</v>
      </c>
      <c r="E22" s="458">
        <v>0</v>
      </c>
      <c r="F22" s="459">
        <v>0</v>
      </c>
      <c r="G22" s="449">
        <f t="shared" si="0"/>
        <v>0</v>
      </c>
      <c r="H22" s="450">
        <f t="shared" si="1"/>
        <v>0</v>
      </c>
      <c r="I22" s="450">
        <f t="shared" si="2"/>
        <v>0</v>
      </c>
      <c r="J22" s="446">
        <f>'2. Costs'!$O$80+'2. Costs'!$O$104</f>
        <v>0</v>
      </c>
      <c r="K22" s="458">
        <v>0</v>
      </c>
      <c r="L22" s="459">
        <v>0</v>
      </c>
      <c r="M22" s="449">
        <f t="shared" si="3"/>
        <v>0</v>
      </c>
      <c r="N22" s="450">
        <f t="shared" si="4"/>
        <v>0</v>
      </c>
      <c r="O22" s="450">
        <f t="shared" si="5"/>
        <v>0</v>
      </c>
      <c r="P22" s="446">
        <f>'2. Costs'!$O$132+'2. Costs'!$O$156</f>
        <v>0</v>
      </c>
      <c r="Q22" s="458">
        <v>0</v>
      </c>
      <c r="R22" s="459">
        <v>0</v>
      </c>
      <c r="S22" s="449">
        <f t="shared" si="6"/>
        <v>0</v>
      </c>
      <c r="T22" s="450">
        <f t="shared" si="7"/>
        <v>0</v>
      </c>
      <c r="U22" s="450">
        <f t="shared" si="8"/>
        <v>0</v>
      </c>
      <c r="V22" s="446">
        <f>'2. Costs'!$O$184+'2. Costs'!$O$52</f>
        <v>0</v>
      </c>
      <c r="W22" s="458">
        <v>0</v>
      </c>
      <c r="X22" s="459">
        <v>0</v>
      </c>
      <c r="Y22" s="449">
        <f t="shared" si="9"/>
        <v>0</v>
      </c>
      <c r="Z22" s="450">
        <f t="shared" si="10"/>
        <v>0</v>
      </c>
      <c r="AA22" s="450">
        <f t="shared" si="11"/>
        <v>0</v>
      </c>
      <c r="AB22" s="446">
        <f t="shared" si="12"/>
        <v>0</v>
      </c>
      <c r="AC22" s="460">
        <f t="shared" si="12"/>
        <v>0</v>
      </c>
      <c r="AD22" s="461">
        <f t="shared" si="12"/>
        <v>0</v>
      </c>
      <c r="AE22" s="449">
        <f t="shared" si="12"/>
        <v>0</v>
      </c>
      <c r="AF22" s="450">
        <f t="shared" si="13"/>
        <v>0</v>
      </c>
      <c r="AG22" s="450">
        <f t="shared" si="14"/>
        <v>0</v>
      </c>
    </row>
    <row r="23" spans="2:33">
      <c r="B23" s="453">
        <f t="shared" si="15"/>
        <v>13</v>
      </c>
      <c r="C23" s="781" t="str">
        <f>'2. Costs'!$P$7</f>
        <v>Claims Settlements Paid Outside Claims System</v>
      </c>
      <c r="D23" s="446">
        <f>'2. Costs'!$P$28+'2. Costs'!$P$52</f>
        <v>0</v>
      </c>
      <c r="E23" s="458">
        <v>0</v>
      </c>
      <c r="F23" s="459">
        <v>0</v>
      </c>
      <c r="G23" s="449">
        <f t="shared" si="0"/>
        <v>0</v>
      </c>
      <c r="H23" s="450">
        <f t="shared" si="1"/>
        <v>0</v>
      </c>
      <c r="I23" s="450">
        <f t="shared" si="2"/>
        <v>0</v>
      </c>
      <c r="J23" s="446">
        <f>'2. Costs'!$P$80+'2. Costs'!$P$104</f>
        <v>0</v>
      </c>
      <c r="K23" s="458">
        <v>0</v>
      </c>
      <c r="L23" s="459">
        <v>0</v>
      </c>
      <c r="M23" s="449">
        <f t="shared" si="3"/>
        <v>0</v>
      </c>
      <c r="N23" s="450">
        <f t="shared" si="4"/>
        <v>0</v>
      </c>
      <c r="O23" s="450">
        <f t="shared" si="5"/>
        <v>0</v>
      </c>
      <c r="P23" s="446">
        <f>'2. Costs'!$P$132+'2. Costs'!$P$156</f>
        <v>0</v>
      </c>
      <c r="Q23" s="458">
        <v>0</v>
      </c>
      <c r="R23" s="459">
        <v>0</v>
      </c>
      <c r="S23" s="449">
        <f t="shared" si="6"/>
        <v>0</v>
      </c>
      <c r="T23" s="450">
        <f t="shared" si="7"/>
        <v>0</v>
      </c>
      <c r="U23" s="450">
        <f t="shared" si="8"/>
        <v>0</v>
      </c>
      <c r="V23" s="446">
        <f>'2. Costs'!$P$184+'2. Costs'!$P$52</f>
        <v>0</v>
      </c>
      <c r="W23" s="458"/>
      <c r="X23" s="459"/>
      <c r="Y23" s="449">
        <f t="shared" si="9"/>
        <v>0</v>
      </c>
      <c r="Z23" s="450">
        <f t="shared" si="10"/>
        <v>0</v>
      </c>
      <c r="AA23" s="450">
        <f t="shared" si="11"/>
        <v>0</v>
      </c>
      <c r="AB23" s="446">
        <f t="shared" si="12"/>
        <v>0</v>
      </c>
      <c r="AC23" s="460">
        <f t="shared" si="12"/>
        <v>0</v>
      </c>
      <c r="AD23" s="461">
        <f t="shared" si="12"/>
        <v>0</v>
      </c>
      <c r="AE23" s="449">
        <f t="shared" si="12"/>
        <v>0</v>
      </c>
      <c r="AF23" s="450">
        <f t="shared" ref="AF23:AF26" si="16">IFERROR(AB23/AB$27,0)</f>
        <v>0</v>
      </c>
      <c r="AG23" s="450">
        <f t="shared" ref="AG23:AG26" si="17">IF(AND(AB23=0,(AC23+AD23)&gt;0),"ERROR",IFERROR((AC23+AD23)/AB23,0))</f>
        <v>0</v>
      </c>
    </row>
    <row r="24" spans="2:33">
      <c r="B24" s="453">
        <f t="shared" si="15"/>
        <v>14</v>
      </c>
      <c r="C24" s="781" t="str">
        <f>'2. Costs'!$Q$7</f>
        <v>Incentive Arrangement Payments</v>
      </c>
      <c r="D24" s="446">
        <f>'2. Costs'!$Q$28+'2. Costs'!$Q$52</f>
        <v>0</v>
      </c>
      <c r="E24" s="458">
        <v>0</v>
      </c>
      <c r="F24" s="459">
        <v>0</v>
      </c>
      <c r="G24" s="449">
        <f t="shared" si="0"/>
        <v>0</v>
      </c>
      <c r="H24" s="450">
        <f t="shared" si="1"/>
        <v>0</v>
      </c>
      <c r="I24" s="450">
        <f t="shared" si="2"/>
        <v>0</v>
      </c>
      <c r="J24" s="446">
        <f>'2. Costs'!$Q$80+'2. Costs'!$Q$104</f>
        <v>0</v>
      </c>
      <c r="K24" s="458">
        <v>0</v>
      </c>
      <c r="L24" s="459">
        <v>0</v>
      </c>
      <c r="M24" s="449">
        <f t="shared" si="3"/>
        <v>0</v>
      </c>
      <c r="N24" s="450">
        <f t="shared" si="4"/>
        <v>0</v>
      </c>
      <c r="O24" s="450">
        <f t="shared" si="5"/>
        <v>0</v>
      </c>
      <c r="P24" s="446">
        <f>'2. Costs'!$Q$132+'2. Costs'!$Q$156</f>
        <v>0</v>
      </c>
      <c r="Q24" s="458">
        <v>0</v>
      </c>
      <c r="R24" s="459">
        <v>0</v>
      </c>
      <c r="S24" s="449">
        <f t="shared" si="6"/>
        <v>0</v>
      </c>
      <c r="T24" s="450">
        <f t="shared" si="7"/>
        <v>0</v>
      </c>
      <c r="U24" s="450">
        <f t="shared" si="8"/>
        <v>0</v>
      </c>
      <c r="V24" s="446">
        <f>'2. Costs'!$Q$184+'2. Costs'!$Q$52</f>
        <v>0</v>
      </c>
      <c r="W24" s="458">
        <v>0</v>
      </c>
      <c r="X24" s="459">
        <v>0</v>
      </c>
      <c r="Y24" s="449">
        <f t="shared" si="9"/>
        <v>0</v>
      </c>
      <c r="Z24" s="450">
        <f t="shared" si="10"/>
        <v>0</v>
      </c>
      <c r="AA24" s="450">
        <f t="shared" si="11"/>
        <v>0</v>
      </c>
      <c r="AB24" s="446">
        <f t="shared" si="12"/>
        <v>0</v>
      </c>
      <c r="AC24" s="460">
        <f t="shared" si="12"/>
        <v>0</v>
      </c>
      <c r="AD24" s="461">
        <f t="shared" si="12"/>
        <v>0</v>
      </c>
      <c r="AE24" s="449">
        <f t="shared" si="12"/>
        <v>0</v>
      </c>
      <c r="AF24" s="450">
        <f t="shared" si="16"/>
        <v>0</v>
      </c>
      <c r="AG24" s="450">
        <f t="shared" si="17"/>
        <v>0</v>
      </c>
    </row>
    <row r="25" spans="2:33">
      <c r="B25" s="453">
        <f t="shared" si="15"/>
        <v>15</v>
      </c>
      <c r="C25" s="781" t="str">
        <f>'2. Costs'!$R$7</f>
        <v>Services 
(Not included in Capitation)</v>
      </c>
      <c r="D25" s="446">
        <f>'2. Costs'!$R$28+'2. Costs'!$R$52</f>
        <v>0</v>
      </c>
      <c r="E25" s="458">
        <v>0</v>
      </c>
      <c r="F25" s="459">
        <v>0</v>
      </c>
      <c r="G25" s="449">
        <f t="shared" si="0"/>
        <v>0</v>
      </c>
      <c r="H25" s="450">
        <f t="shared" si="1"/>
        <v>0</v>
      </c>
      <c r="I25" s="450">
        <f t="shared" si="2"/>
        <v>0</v>
      </c>
      <c r="J25" s="446">
        <f>'2. Costs'!$R$80+'2. Costs'!$R$104</f>
        <v>0</v>
      </c>
      <c r="K25" s="458">
        <v>0</v>
      </c>
      <c r="L25" s="459">
        <v>0</v>
      </c>
      <c r="M25" s="449">
        <f t="shared" si="3"/>
        <v>0</v>
      </c>
      <c r="N25" s="450">
        <f t="shared" si="4"/>
        <v>0</v>
      </c>
      <c r="O25" s="450">
        <f t="shared" si="5"/>
        <v>0</v>
      </c>
      <c r="P25" s="446">
        <f>'2. Costs'!$R$132+'2. Costs'!$R$156</f>
        <v>0</v>
      </c>
      <c r="Q25" s="458">
        <v>0</v>
      </c>
      <c r="R25" s="459">
        <v>0</v>
      </c>
      <c r="S25" s="449">
        <f t="shared" si="6"/>
        <v>0</v>
      </c>
      <c r="T25" s="450">
        <f t="shared" si="7"/>
        <v>0</v>
      </c>
      <c r="U25" s="450">
        <f t="shared" si="8"/>
        <v>0</v>
      </c>
      <c r="V25" s="446">
        <f>'2. Costs'!$R$184+'2. Costs'!$R$52</f>
        <v>0</v>
      </c>
      <c r="W25" s="458">
        <v>0</v>
      </c>
      <c r="X25" s="459">
        <v>0</v>
      </c>
      <c r="Y25" s="449">
        <f t="shared" si="9"/>
        <v>0</v>
      </c>
      <c r="Z25" s="450">
        <f t="shared" si="10"/>
        <v>0</v>
      </c>
      <c r="AA25" s="450">
        <f t="shared" si="11"/>
        <v>0</v>
      </c>
      <c r="AB25" s="446">
        <f t="shared" si="12"/>
        <v>0</v>
      </c>
      <c r="AC25" s="460">
        <f t="shared" si="12"/>
        <v>0</v>
      </c>
      <c r="AD25" s="461">
        <f t="shared" si="12"/>
        <v>0</v>
      </c>
      <c r="AE25" s="449">
        <f t="shared" si="12"/>
        <v>0</v>
      </c>
      <c r="AF25" s="450">
        <f t="shared" si="16"/>
        <v>0</v>
      </c>
      <c r="AG25" s="450">
        <f t="shared" si="17"/>
        <v>0</v>
      </c>
    </row>
    <row r="26" spans="2:33" ht="15.75" thickBot="1">
      <c r="B26" s="462">
        <f t="shared" si="15"/>
        <v>16</v>
      </c>
      <c r="C26" s="782" t="str">
        <f>'2. Costs'!$S$7</f>
        <v>Non-Covered Service Costs Per Program Guidelines</v>
      </c>
      <c r="D26" s="463">
        <f>'2. Costs'!$S$28+'2. Costs'!$S$52</f>
        <v>0</v>
      </c>
      <c r="E26" s="464">
        <v>0</v>
      </c>
      <c r="F26" s="465">
        <v>0</v>
      </c>
      <c r="G26" s="466">
        <f t="shared" si="0"/>
        <v>0</v>
      </c>
      <c r="H26" s="467">
        <f t="shared" si="1"/>
        <v>0</v>
      </c>
      <c r="I26" s="468">
        <f t="shared" si="2"/>
        <v>0</v>
      </c>
      <c r="J26" s="463">
        <f>'2. Costs'!$S$80+'2. Costs'!$S$104</f>
        <v>0</v>
      </c>
      <c r="K26" s="464">
        <v>0</v>
      </c>
      <c r="L26" s="465">
        <v>0</v>
      </c>
      <c r="M26" s="466">
        <f t="shared" si="3"/>
        <v>0</v>
      </c>
      <c r="N26" s="467">
        <f t="shared" si="4"/>
        <v>0</v>
      </c>
      <c r="O26" s="468">
        <f t="shared" si="5"/>
        <v>0</v>
      </c>
      <c r="P26" s="463">
        <f>'2. Costs'!$S$132+'2. Costs'!$S$156</f>
        <v>0</v>
      </c>
      <c r="Q26" s="464">
        <v>0</v>
      </c>
      <c r="R26" s="465">
        <v>0</v>
      </c>
      <c r="S26" s="466">
        <f t="shared" si="6"/>
        <v>0</v>
      </c>
      <c r="T26" s="467">
        <f t="shared" si="7"/>
        <v>0</v>
      </c>
      <c r="U26" s="468">
        <f t="shared" si="8"/>
        <v>0</v>
      </c>
      <c r="V26" s="463">
        <f>'2. Costs'!$S$184+'2. Costs'!$S$52</f>
        <v>0</v>
      </c>
      <c r="W26" s="464">
        <v>0</v>
      </c>
      <c r="X26" s="465">
        <v>0</v>
      </c>
      <c r="Y26" s="466">
        <f t="shared" si="9"/>
        <v>0</v>
      </c>
      <c r="Z26" s="467">
        <f t="shared" si="10"/>
        <v>0</v>
      </c>
      <c r="AA26" s="468">
        <f t="shared" si="11"/>
        <v>0</v>
      </c>
      <c r="AB26" s="463">
        <f t="shared" si="12"/>
        <v>0</v>
      </c>
      <c r="AC26" s="469">
        <f t="shared" si="12"/>
        <v>0</v>
      </c>
      <c r="AD26" s="470">
        <f t="shared" si="12"/>
        <v>0</v>
      </c>
      <c r="AE26" s="466">
        <f t="shared" si="12"/>
        <v>0</v>
      </c>
      <c r="AF26" s="467">
        <f t="shared" si="16"/>
        <v>0</v>
      </c>
      <c r="AG26" s="468">
        <f t="shared" si="17"/>
        <v>0</v>
      </c>
    </row>
    <row r="27" spans="2:33" ht="15.75" thickTop="1">
      <c r="B27" s="326">
        <f t="shared" si="15"/>
        <v>17</v>
      </c>
      <c r="C27" s="783" t="s">
        <v>527</v>
      </c>
      <c r="D27" s="471">
        <f>SUM(D11:D26)</f>
        <v>0</v>
      </c>
      <c r="E27" s="471">
        <f>SUM(E11:E26)</f>
        <v>0</v>
      </c>
      <c r="F27" s="471">
        <f>SUM(F11:F26)</f>
        <v>0</v>
      </c>
      <c r="G27" s="472">
        <f>SUM(G11:G26)</f>
        <v>0</v>
      </c>
      <c r="H27" s="473">
        <f>SUM(H11:H26)</f>
        <v>0</v>
      </c>
      <c r="I27" s="473">
        <f t="shared" ref="I27" si="18">IF(AND(D27=0,(E27+F27)&gt;0),"ERROR",IFERROR((E27+F27)/D27,0))</f>
        <v>0</v>
      </c>
      <c r="J27" s="471">
        <f>SUM(J11:J26)</f>
        <v>0</v>
      </c>
      <c r="K27" s="471">
        <f>SUM(K11:K26)</f>
        <v>0</v>
      </c>
      <c r="L27" s="471">
        <f>SUM(L11:L26)</f>
        <v>0</v>
      </c>
      <c r="M27" s="472">
        <f>SUM(M11:M26)</f>
        <v>0</v>
      </c>
      <c r="N27" s="473">
        <f>SUM(N11:N26)</f>
        <v>0</v>
      </c>
      <c r="O27" s="473">
        <f t="shared" si="5"/>
        <v>0</v>
      </c>
      <c r="P27" s="471">
        <f>SUM(P11:P26)</f>
        <v>0</v>
      </c>
      <c r="Q27" s="471">
        <f>SUM(Q11:Q26)</f>
        <v>0</v>
      </c>
      <c r="R27" s="471">
        <f>SUM(R11:R26)</f>
        <v>0</v>
      </c>
      <c r="S27" s="472">
        <f>SUM(S11:S26)</f>
        <v>0</v>
      </c>
      <c r="T27" s="473">
        <f>SUM(T11:T26)</f>
        <v>0</v>
      </c>
      <c r="U27" s="473">
        <f t="shared" si="8"/>
        <v>0</v>
      </c>
      <c r="V27" s="471">
        <f>SUM(V11:V26)</f>
        <v>0</v>
      </c>
      <c r="W27" s="471">
        <f>SUM(W11:W26)</f>
        <v>0</v>
      </c>
      <c r="X27" s="471">
        <f>SUM(X11:X26)</f>
        <v>0</v>
      </c>
      <c r="Y27" s="472">
        <f>SUM(Y11:Y26)</f>
        <v>0</v>
      </c>
      <c r="Z27" s="473">
        <f>SUM(Z11:Z26)</f>
        <v>0</v>
      </c>
      <c r="AA27" s="473">
        <f t="shared" si="11"/>
        <v>0</v>
      </c>
      <c r="AB27" s="471">
        <f>SUM(AB11:AB26)</f>
        <v>0</v>
      </c>
      <c r="AC27" s="471">
        <f>SUM(AC11:AC26)</f>
        <v>0</v>
      </c>
      <c r="AD27" s="471">
        <f>SUM(AD11:AD26)</f>
        <v>0</v>
      </c>
      <c r="AE27" s="472">
        <f>SUM(AE11:AE26)</f>
        <v>0</v>
      </c>
      <c r="AF27" s="473">
        <f>SUM(AF11:AF26)</f>
        <v>0</v>
      </c>
      <c r="AG27" s="473">
        <f t="shared" si="14"/>
        <v>0</v>
      </c>
    </row>
    <row r="29" spans="2:33">
      <c r="C29" s="474" t="s">
        <v>506</v>
      </c>
    </row>
    <row r="30" spans="2:33">
      <c r="C30" s="475" t="s">
        <v>528</v>
      </c>
    </row>
    <row r="31" spans="2:33">
      <c r="C31" s="474"/>
      <c r="D31" s="123"/>
    </row>
    <row r="32" spans="2:33">
      <c r="E32" s="21" t="s">
        <v>529</v>
      </c>
      <c r="K32" s="21" t="s">
        <v>529</v>
      </c>
      <c r="Q32" s="21" t="s">
        <v>529</v>
      </c>
      <c r="W32" s="21" t="s">
        <v>529</v>
      </c>
    </row>
  </sheetData>
  <pageMargins left="0.7" right="0.7" top="0.75" bottom="0.75" header="0.3" footer="0.3"/>
  <pageSetup orientation="portrait" horizontalDpi="0" verticalDpi="0"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A1:M119"/>
  <sheetViews>
    <sheetView zoomScaleNormal="100" workbookViewId="0"/>
  </sheetViews>
  <sheetFormatPr defaultColWidth="9.140625" defaultRowHeight="12.75"/>
  <cols>
    <col min="1" max="1" width="46.42578125" style="35" customWidth="1"/>
    <col min="2" max="2" width="6" style="1" bestFit="1" customWidth="1"/>
    <col min="3" max="3" width="59.85546875" style="1" customWidth="1"/>
    <col min="4" max="13" width="13.85546875" style="1" customWidth="1"/>
    <col min="14" max="16384" width="9.140625" style="1"/>
  </cols>
  <sheetData>
    <row r="1" spans="2:13" s="35" customFormat="1"/>
    <row r="2" spans="2:13" s="35" customFormat="1">
      <c r="C2" s="230" t="s">
        <v>327</v>
      </c>
      <c r="D2" s="231" t="str">
        <f>Overview!$C$32</f>
        <v>[Enter Plan Name]</v>
      </c>
      <c r="E2" s="231"/>
      <c r="F2" s="231"/>
      <c r="G2" s="231"/>
      <c r="H2" s="231"/>
    </row>
    <row r="3" spans="2:13" s="35" customFormat="1">
      <c r="C3" s="230" t="s">
        <v>328</v>
      </c>
      <c r="D3" s="231" t="s">
        <v>530</v>
      </c>
      <c r="E3" s="231"/>
      <c r="F3" s="231"/>
      <c r="G3" s="231"/>
      <c r="H3" s="231"/>
    </row>
    <row r="4" spans="2:13" s="35" customFormat="1">
      <c r="C4" s="230" t="s">
        <v>531</v>
      </c>
      <c r="D4" s="150" t="s">
        <v>532</v>
      </c>
      <c r="E4" s="150"/>
      <c r="F4" s="150"/>
      <c r="G4" s="150"/>
      <c r="H4" s="150"/>
    </row>
    <row r="5" spans="2:13" s="35" customFormat="1">
      <c r="C5" s="230" t="s">
        <v>386</v>
      </c>
      <c r="D5" s="231" t="str">
        <f>Overview!$C$54</f>
        <v>7/1/2022 - 9/30/2022</v>
      </c>
      <c r="E5" s="231"/>
      <c r="F5" s="231"/>
      <c r="G5" s="231"/>
      <c r="H5" s="231"/>
    </row>
    <row r="6" spans="2:13" s="35" customFormat="1">
      <c r="C6" s="476"/>
    </row>
    <row r="7" spans="2:13" s="35" customFormat="1"/>
    <row r="8" spans="2:13" s="35" customFormat="1" ht="15">
      <c r="C8" s="245" t="s">
        <v>533</v>
      </c>
      <c r="D8" s="245" t="str">
        <f>Overview!$F$51</f>
        <v>SFY23-Q1</v>
      </c>
      <c r="E8" s="245" t="str">
        <f>Overview!$F$52</f>
        <v>SFY23-Q2</v>
      </c>
      <c r="F8" s="245" t="str">
        <f>Overview!$F$53</f>
        <v>SFY23-Q3</v>
      </c>
      <c r="G8" s="245" t="str">
        <f>Overview!$F$54</f>
        <v>SFY23-Q4</v>
      </c>
      <c r="H8" s="245" t="s">
        <v>350</v>
      </c>
    </row>
    <row r="9" spans="2:13" s="35" customFormat="1" ht="15">
      <c r="C9" s="340" t="s">
        <v>45</v>
      </c>
      <c r="D9" s="477">
        <f>'1. Enrollment'!$D$28</f>
        <v>0</v>
      </c>
      <c r="E9" s="477">
        <f>'1. Enrollment'!$E$28</f>
        <v>0</v>
      </c>
      <c r="F9" s="477">
        <f>'1. Enrollment'!$F$28</f>
        <v>0</v>
      </c>
      <c r="G9" s="477">
        <f>'1. Enrollment'!$G$28</f>
        <v>0</v>
      </c>
      <c r="H9" s="478">
        <f>SUM(D9:G9)</f>
        <v>0</v>
      </c>
    </row>
    <row r="10" spans="2:13" s="35" customFormat="1">
      <c r="C10" s="479"/>
      <c r="D10" s="480"/>
      <c r="E10" s="480"/>
      <c r="F10" s="480"/>
      <c r="G10" s="480"/>
      <c r="H10" s="480"/>
    </row>
    <row r="11" spans="2:13" s="35" customFormat="1" ht="15">
      <c r="B11" s="481"/>
      <c r="C11" s="482" t="s">
        <v>533</v>
      </c>
      <c r="D11" s="837" t="str">
        <f>Overview!$F$51</f>
        <v>SFY23-Q1</v>
      </c>
      <c r="E11" s="838"/>
      <c r="F11" s="837" t="str">
        <f>Overview!$F$52</f>
        <v>SFY23-Q2</v>
      </c>
      <c r="G11" s="838"/>
      <c r="H11" s="837" t="str">
        <f>Overview!$F$53</f>
        <v>SFY23-Q3</v>
      </c>
      <c r="I11" s="838"/>
      <c r="J11" s="837" t="str">
        <f>Overview!$F$54</f>
        <v>SFY23-Q4</v>
      </c>
      <c r="K11" s="838"/>
      <c r="L11" s="837" t="s">
        <v>350</v>
      </c>
      <c r="M11" s="839"/>
    </row>
    <row r="12" spans="2:13" s="35" customFormat="1" ht="15.75">
      <c r="B12" s="483" t="s">
        <v>388</v>
      </c>
      <c r="C12" s="484" t="s">
        <v>534</v>
      </c>
      <c r="D12" s="483" t="s">
        <v>535</v>
      </c>
      <c r="E12" s="483" t="s">
        <v>536</v>
      </c>
      <c r="F12" s="483" t="s">
        <v>535</v>
      </c>
      <c r="G12" s="483" t="s">
        <v>536</v>
      </c>
      <c r="H12" s="483" t="s">
        <v>535</v>
      </c>
      <c r="I12" s="483" t="s">
        <v>536</v>
      </c>
      <c r="J12" s="483" t="s">
        <v>535</v>
      </c>
      <c r="K12" s="483" t="s">
        <v>536</v>
      </c>
      <c r="L12" s="483" t="s">
        <v>535</v>
      </c>
      <c r="M12" s="485" t="s">
        <v>536</v>
      </c>
    </row>
    <row r="13" spans="2:13" s="35" customFormat="1" ht="15">
      <c r="B13" s="50">
        <v>1</v>
      </c>
      <c r="C13" s="486" t="s">
        <v>537</v>
      </c>
      <c r="D13" s="487">
        <f>'7. Revenue Summary'!$D$28</f>
        <v>0</v>
      </c>
      <c r="E13" s="488">
        <f>IF(OR($D$9=0,D13=0),0,D13/$D$9)</f>
        <v>0</v>
      </c>
      <c r="F13" s="487">
        <f>'7. Revenue Summary'!$E$28</f>
        <v>0</v>
      </c>
      <c r="G13" s="488">
        <f>IF(OR($E$9=0,F13=0),0,F13/$E$9)</f>
        <v>0</v>
      </c>
      <c r="H13" s="487">
        <f>'7. Revenue Summary'!$F$28</f>
        <v>0</v>
      </c>
      <c r="I13" s="488">
        <f>IF(OR($F$9=0,H13=0),0,H13/$F$9)</f>
        <v>0</v>
      </c>
      <c r="J13" s="487">
        <f>'7. Revenue Summary'!$G$28</f>
        <v>0</v>
      </c>
      <c r="K13" s="488">
        <f>IF(OR($G$9=0,J13=0),0,J13/$G$9)</f>
        <v>0</v>
      </c>
      <c r="L13" s="365">
        <f>D13+F13+H13+J13</f>
        <v>0</v>
      </c>
      <c r="M13" s="489">
        <f>IF(OR($H$9=0,L13=0),0,L13/$H$9)</f>
        <v>0</v>
      </c>
    </row>
    <row r="14" spans="2:13" s="35" customFormat="1" ht="15">
      <c r="B14" s="50">
        <f>B13+1</f>
        <v>2</v>
      </c>
      <c r="C14" s="490" t="s">
        <v>538</v>
      </c>
      <c r="D14" s="491">
        <f>'5C. Earned Withhold'!$C7*-1</f>
        <v>0</v>
      </c>
      <c r="E14" s="492">
        <f t="shared" ref="E14:E22" si="0">IF(OR($D$9=0,D14=0),0,D14/$D$9)</f>
        <v>0</v>
      </c>
      <c r="F14" s="491">
        <f>'5C. Earned Withhold'!$D7*-1</f>
        <v>0</v>
      </c>
      <c r="G14" s="492">
        <f t="shared" ref="G14:G22" si="1">IF(OR($E$9=0,F14=0),0,F14/$E$9)</f>
        <v>0</v>
      </c>
      <c r="H14" s="491">
        <f>'5C. Earned Withhold'!$E7*-1</f>
        <v>0</v>
      </c>
      <c r="I14" s="492">
        <f t="shared" ref="I14:I22" si="2">IF(OR($F$9=0,H14=0),0,H14/$F$9)</f>
        <v>0</v>
      </c>
      <c r="J14" s="491">
        <f>'5C. Earned Withhold'!$F7*-1</f>
        <v>0</v>
      </c>
      <c r="K14" s="492">
        <f t="shared" ref="K14:K22" si="3">IF(OR($G$9=0,J14=0),0,J14/$G$9)</f>
        <v>0</v>
      </c>
      <c r="L14" s="366">
        <f t="shared" ref="L14:L21" si="4">D14+F14+H14+J14</f>
        <v>0</v>
      </c>
      <c r="M14" s="493">
        <f t="shared" ref="M14:M22" si="5">IF(OR($H$9=0,L14=0),0,L14/$H$9)</f>
        <v>0</v>
      </c>
    </row>
    <row r="15" spans="2:13" s="35" customFormat="1" ht="15">
      <c r="B15" s="50">
        <f t="shared" ref="B15:B22" si="6">B14+1</f>
        <v>3</v>
      </c>
      <c r="C15" s="490" t="s">
        <v>539</v>
      </c>
      <c r="D15" s="491">
        <f>'5C. Earned Withhold'!$C8</f>
        <v>0</v>
      </c>
      <c r="E15" s="492">
        <f t="shared" si="0"/>
        <v>0</v>
      </c>
      <c r="F15" s="491">
        <f>'5C. Earned Withhold'!$D8</f>
        <v>0</v>
      </c>
      <c r="G15" s="492">
        <f t="shared" ref="G15" si="7">IF(OR($E$9=0,F15=0),0,F15/$E$9)</f>
        <v>0</v>
      </c>
      <c r="H15" s="491">
        <f>'5C. Earned Withhold'!$E8</f>
        <v>0</v>
      </c>
      <c r="I15" s="492">
        <f t="shared" ref="I15" si="8">IF(OR($F$9=0,H15=0),0,H15/$F$9)</f>
        <v>0</v>
      </c>
      <c r="J15" s="491">
        <f>'5C. Earned Withhold'!$F8</f>
        <v>0</v>
      </c>
      <c r="K15" s="492">
        <f t="shared" si="3"/>
        <v>0</v>
      </c>
      <c r="L15" s="366">
        <f t="shared" si="4"/>
        <v>0</v>
      </c>
      <c r="M15" s="493">
        <f t="shared" si="5"/>
        <v>0</v>
      </c>
    </row>
    <row r="16" spans="2:13" s="35" customFormat="1" ht="15">
      <c r="B16" s="50">
        <f t="shared" si="6"/>
        <v>4</v>
      </c>
      <c r="C16" s="490" t="s">
        <v>540</v>
      </c>
      <c r="D16" s="494">
        <v>0</v>
      </c>
      <c r="E16" s="495">
        <f t="shared" si="0"/>
        <v>0</v>
      </c>
      <c r="F16" s="494">
        <v>0</v>
      </c>
      <c r="G16" s="495">
        <f t="shared" si="1"/>
        <v>0</v>
      </c>
      <c r="H16" s="494">
        <v>0</v>
      </c>
      <c r="I16" s="495">
        <f t="shared" si="2"/>
        <v>0</v>
      </c>
      <c r="J16" s="494">
        <v>0</v>
      </c>
      <c r="K16" s="495">
        <f t="shared" si="3"/>
        <v>0</v>
      </c>
      <c r="L16" s="496">
        <f t="shared" si="4"/>
        <v>0</v>
      </c>
      <c r="M16" s="497">
        <f t="shared" si="5"/>
        <v>0</v>
      </c>
    </row>
    <row r="17" spans="2:13" s="35" customFormat="1" ht="15">
      <c r="B17" s="50">
        <f t="shared" si="6"/>
        <v>5</v>
      </c>
      <c r="C17" s="498" t="s">
        <v>541</v>
      </c>
      <c r="D17" s="499"/>
      <c r="E17" s="500"/>
      <c r="F17" s="499"/>
      <c r="G17" s="500"/>
      <c r="H17" s="499"/>
      <c r="I17" s="500"/>
      <c r="J17" s="499"/>
      <c r="K17" s="500"/>
      <c r="L17" s="501"/>
      <c r="M17" s="502"/>
    </row>
    <row r="18" spans="2:13" s="35" customFormat="1" ht="15">
      <c r="B18" s="50">
        <f t="shared" si="6"/>
        <v>6</v>
      </c>
      <c r="C18" s="503" t="s">
        <v>542</v>
      </c>
      <c r="D18" s="504">
        <v>0</v>
      </c>
      <c r="E18" s="505">
        <f t="shared" si="0"/>
        <v>0</v>
      </c>
      <c r="F18" s="504">
        <v>0</v>
      </c>
      <c r="G18" s="505">
        <f t="shared" si="1"/>
        <v>0</v>
      </c>
      <c r="H18" s="504">
        <v>0</v>
      </c>
      <c r="I18" s="505">
        <f t="shared" si="2"/>
        <v>0</v>
      </c>
      <c r="J18" s="504">
        <v>0</v>
      </c>
      <c r="K18" s="505">
        <f t="shared" si="3"/>
        <v>0</v>
      </c>
      <c r="L18" s="506">
        <f t="shared" si="4"/>
        <v>0</v>
      </c>
      <c r="M18" s="507">
        <f t="shared" si="5"/>
        <v>0</v>
      </c>
    </row>
    <row r="19" spans="2:13" s="35" customFormat="1" ht="15">
      <c r="B19" s="50">
        <f t="shared" si="6"/>
        <v>7</v>
      </c>
      <c r="C19" s="503" t="s">
        <v>543</v>
      </c>
      <c r="D19" s="504">
        <v>0</v>
      </c>
      <c r="E19" s="505">
        <f t="shared" si="0"/>
        <v>0</v>
      </c>
      <c r="F19" s="504">
        <v>0</v>
      </c>
      <c r="G19" s="505">
        <f t="shared" si="1"/>
        <v>0</v>
      </c>
      <c r="H19" s="504">
        <v>0</v>
      </c>
      <c r="I19" s="505">
        <f t="shared" si="2"/>
        <v>0</v>
      </c>
      <c r="J19" s="504">
        <v>0</v>
      </c>
      <c r="K19" s="505">
        <f t="shared" si="3"/>
        <v>0</v>
      </c>
      <c r="L19" s="508">
        <f t="shared" si="4"/>
        <v>0</v>
      </c>
      <c r="M19" s="509">
        <f t="shared" si="5"/>
        <v>0</v>
      </c>
    </row>
    <row r="20" spans="2:13" s="35" customFormat="1" ht="15.75" thickBot="1">
      <c r="B20" s="510">
        <f t="shared" si="6"/>
        <v>8</v>
      </c>
      <c r="C20" s="511" t="s">
        <v>544</v>
      </c>
      <c r="D20" s="512">
        <v>0</v>
      </c>
      <c r="E20" s="512">
        <f t="shared" si="0"/>
        <v>0</v>
      </c>
      <c r="F20" s="512">
        <v>0</v>
      </c>
      <c r="G20" s="512">
        <f t="shared" si="1"/>
        <v>0</v>
      </c>
      <c r="H20" s="512">
        <v>0</v>
      </c>
      <c r="I20" s="512">
        <f t="shared" si="2"/>
        <v>0</v>
      </c>
      <c r="J20" s="512">
        <v>0</v>
      </c>
      <c r="K20" s="512">
        <f t="shared" si="3"/>
        <v>0</v>
      </c>
      <c r="L20" s="513">
        <f t="shared" si="4"/>
        <v>0</v>
      </c>
      <c r="M20" s="514">
        <f t="shared" si="5"/>
        <v>0</v>
      </c>
    </row>
    <row r="21" spans="2:13" s="35" customFormat="1" ht="16.5" thickTop="1" thickBot="1">
      <c r="B21" s="515">
        <f t="shared" si="6"/>
        <v>9</v>
      </c>
      <c r="C21" s="516" t="s">
        <v>545</v>
      </c>
      <c r="D21" s="517">
        <f>SUM(D18:D20)</f>
        <v>0</v>
      </c>
      <c r="E21" s="518">
        <f t="shared" si="0"/>
        <v>0</v>
      </c>
      <c r="F21" s="517">
        <f>SUM(F18:F20)</f>
        <v>0</v>
      </c>
      <c r="G21" s="518">
        <f t="shared" si="1"/>
        <v>0</v>
      </c>
      <c r="H21" s="517">
        <f>SUM(H18:H20)</f>
        <v>0</v>
      </c>
      <c r="I21" s="518">
        <f t="shared" si="2"/>
        <v>0</v>
      </c>
      <c r="J21" s="517">
        <f>SUM(J18:J20)</f>
        <v>0</v>
      </c>
      <c r="K21" s="518">
        <f t="shared" si="3"/>
        <v>0</v>
      </c>
      <c r="L21" s="517">
        <f t="shared" si="4"/>
        <v>0</v>
      </c>
      <c r="M21" s="518">
        <f t="shared" si="5"/>
        <v>0</v>
      </c>
    </row>
    <row r="22" spans="2:13" s="35" customFormat="1" ht="15.75" thickTop="1">
      <c r="B22" s="519">
        <f t="shared" si="6"/>
        <v>10</v>
      </c>
      <c r="C22" s="520" t="s">
        <v>546</v>
      </c>
      <c r="D22" s="521">
        <f>SUM(D13:D16,D21)</f>
        <v>0</v>
      </c>
      <c r="E22" s="522">
        <f t="shared" si="0"/>
        <v>0</v>
      </c>
      <c r="F22" s="521">
        <f>SUM(F13:F16,F21)</f>
        <v>0</v>
      </c>
      <c r="G22" s="522">
        <f t="shared" si="1"/>
        <v>0</v>
      </c>
      <c r="H22" s="521">
        <f>SUM(H13:H16,H21)</f>
        <v>0</v>
      </c>
      <c r="I22" s="522">
        <f t="shared" si="2"/>
        <v>0</v>
      </c>
      <c r="J22" s="521">
        <f>SUM(J13:J16,J21)</f>
        <v>0</v>
      </c>
      <c r="K22" s="522">
        <f t="shared" si="3"/>
        <v>0</v>
      </c>
      <c r="L22" s="523">
        <f>SUM(L13:L16,L21)</f>
        <v>0</v>
      </c>
      <c r="M22" s="522">
        <f t="shared" si="5"/>
        <v>0</v>
      </c>
    </row>
    <row r="23" spans="2:13" s="35" customFormat="1">
      <c r="D23" s="524"/>
      <c r="E23" s="525"/>
      <c r="F23" s="525"/>
      <c r="G23" s="525"/>
      <c r="H23" s="525"/>
      <c r="I23" s="525"/>
      <c r="J23" s="525"/>
      <c r="K23" s="525"/>
      <c r="L23" s="526"/>
      <c r="M23" s="527"/>
    </row>
    <row r="24" spans="2:13" s="35" customFormat="1" ht="15">
      <c r="B24" s="481"/>
      <c r="C24" s="482" t="s">
        <v>533</v>
      </c>
      <c r="D24" s="837" t="str">
        <f>Overview!$F$51</f>
        <v>SFY23-Q1</v>
      </c>
      <c r="E24" s="838"/>
      <c r="F24" s="837" t="str">
        <f>Overview!$F$52</f>
        <v>SFY23-Q2</v>
      </c>
      <c r="G24" s="838"/>
      <c r="H24" s="837" t="str">
        <f>Overview!$F$53</f>
        <v>SFY23-Q3</v>
      </c>
      <c r="I24" s="838"/>
      <c r="J24" s="837" t="str">
        <f>Overview!$F$54</f>
        <v>SFY23-Q4</v>
      </c>
      <c r="K24" s="838"/>
      <c r="L24" s="837" t="s">
        <v>350</v>
      </c>
      <c r="M24" s="839"/>
    </row>
    <row r="25" spans="2:13" s="35" customFormat="1" ht="15">
      <c r="B25" s="483" t="s">
        <v>388</v>
      </c>
      <c r="C25" s="528" t="s">
        <v>547</v>
      </c>
      <c r="D25" s="483" t="s">
        <v>535</v>
      </c>
      <c r="E25" s="483" t="s">
        <v>536</v>
      </c>
      <c r="F25" s="483" t="s">
        <v>535</v>
      </c>
      <c r="G25" s="483" t="s">
        <v>536</v>
      </c>
      <c r="H25" s="483" t="s">
        <v>535</v>
      </c>
      <c r="I25" s="483" t="s">
        <v>536</v>
      </c>
      <c r="J25" s="483" t="s">
        <v>535</v>
      </c>
      <c r="K25" s="483" t="s">
        <v>536</v>
      </c>
      <c r="L25" s="483" t="s">
        <v>535</v>
      </c>
      <c r="M25" s="485" t="s">
        <v>536</v>
      </c>
    </row>
    <row r="26" spans="2:13" ht="15">
      <c r="B26" s="46">
        <f>B22+1</f>
        <v>11</v>
      </c>
      <c r="C26" s="529" t="s">
        <v>377</v>
      </c>
      <c r="D26" s="9"/>
      <c r="E26" s="10"/>
      <c r="F26" s="9"/>
      <c r="G26" s="10"/>
      <c r="H26" s="9"/>
      <c r="I26" s="10"/>
      <c r="J26" s="9"/>
      <c r="K26" s="10"/>
      <c r="L26" s="11"/>
      <c r="M26" s="12"/>
    </row>
    <row r="27" spans="2:13" ht="15">
      <c r="B27" s="46">
        <f>B26+1</f>
        <v>12</v>
      </c>
      <c r="C27" s="530" t="s">
        <v>287</v>
      </c>
      <c r="D27" s="531">
        <f>HLOOKUP($C27,'2. Costs'!$D$7:$S$28,22,0)</f>
        <v>0</v>
      </c>
      <c r="E27" s="532">
        <f t="shared" ref="E27:E45" si="9">IF(OR($D$9=0,D27=0),0,D27/$D$9)</f>
        <v>0</v>
      </c>
      <c r="F27" s="531">
        <f>HLOOKUP($C27,'2. Costs'!$D$59:$S$80,22,0)</f>
        <v>0</v>
      </c>
      <c r="G27" s="532">
        <f>IF(OR($E$9=0,F27=0),0,F27/$E$9)</f>
        <v>0</v>
      </c>
      <c r="H27" s="531">
        <f>HLOOKUP($C27,'2. Costs'!$D$111:$S$132,22,0)</f>
        <v>0</v>
      </c>
      <c r="I27" s="532">
        <f>IF(OR($F$9=0,H27=0),0,H27/$F$9)</f>
        <v>0</v>
      </c>
      <c r="J27" s="531">
        <f>HLOOKUP($C27,'2. Costs'!$D$163:$S$184,22,0)</f>
        <v>0</v>
      </c>
      <c r="K27" s="532">
        <f>IF(OR($G$9=0,J27=0),0,J27/$G$9)</f>
        <v>0</v>
      </c>
      <c r="L27" s="508">
        <f t="shared" ref="L27:L44" si="10">D27+F27+H27+J27</f>
        <v>0</v>
      </c>
      <c r="M27" s="509">
        <f t="shared" ref="M27:M45" si="11">IF(OR($H$9=0,L27=0),0,L27/$H$9)</f>
        <v>0</v>
      </c>
    </row>
    <row r="28" spans="2:13" ht="15">
      <c r="B28" s="46">
        <f t="shared" ref="B28:B70" si="12">B27+1</f>
        <v>13</v>
      </c>
      <c r="C28" s="533" t="s">
        <v>310</v>
      </c>
      <c r="D28" s="534">
        <f>HLOOKUP($C28,'2. Costs'!$D$7:$S$28,22,0)</f>
        <v>0</v>
      </c>
      <c r="E28" s="532">
        <f t="shared" ref="E28:E42" si="13">IF(OR($D$9=0,D28=0),0,D28/$D$9)</f>
        <v>0</v>
      </c>
      <c r="F28" s="534">
        <f>HLOOKUP($C28,'2. Costs'!$D$59:$S$80,22,0)</f>
        <v>0</v>
      </c>
      <c r="G28" s="532">
        <f t="shared" ref="G28:G42" si="14">IF(OR($E$9=0,F28=0),0,F28/$E$9)</f>
        <v>0</v>
      </c>
      <c r="H28" s="534">
        <f>HLOOKUP($C28,'2. Costs'!$D$111:$S$132,22,0)</f>
        <v>0</v>
      </c>
      <c r="I28" s="532">
        <f t="shared" ref="I28:I42" si="15">IF(OR($F$9=0,H28=0),0,H28/$F$9)</f>
        <v>0</v>
      </c>
      <c r="J28" s="534">
        <f>HLOOKUP($C28,'2. Costs'!$D$163:$S$184,22,0)</f>
        <v>0</v>
      </c>
      <c r="K28" s="532">
        <f t="shared" ref="K28:K42" si="16">IF(OR($G$9=0,J28=0),0,J28/$G$9)</f>
        <v>0</v>
      </c>
      <c r="L28" s="508">
        <f t="shared" ref="L28:L39" si="17">D28+F28+H28+J28</f>
        <v>0</v>
      </c>
      <c r="M28" s="509">
        <f t="shared" ref="M28:M39" si="18">IF(OR($H$9=0,L28=0),0,L28/$H$9)</f>
        <v>0</v>
      </c>
    </row>
    <row r="29" spans="2:13" ht="15">
      <c r="B29" s="46">
        <f t="shared" si="12"/>
        <v>14</v>
      </c>
      <c r="C29" s="533" t="s">
        <v>292</v>
      </c>
      <c r="D29" s="534">
        <f>HLOOKUP($C29,'2. Costs'!$D$7:$S$28,22,0)</f>
        <v>0</v>
      </c>
      <c r="E29" s="532">
        <f t="shared" si="13"/>
        <v>0</v>
      </c>
      <c r="F29" s="534">
        <f>HLOOKUP($C29,'2. Costs'!$D$59:$S$80,22,0)</f>
        <v>0</v>
      </c>
      <c r="G29" s="532">
        <f t="shared" si="14"/>
        <v>0</v>
      </c>
      <c r="H29" s="534">
        <f>HLOOKUP($C29,'2. Costs'!$D$111:$S$132,22,0)</f>
        <v>0</v>
      </c>
      <c r="I29" s="532">
        <f t="shared" si="15"/>
        <v>0</v>
      </c>
      <c r="J29" s="534">
        <f>HLOOKUP($C29,'2. Costs'!$D$163:$S$184,22,0)</f>
        <v>0</v>
      </c>
      <c r="K29" s="532">
        <f t="shared" si="16"/>
        <v>0</v>
      </c>
      <c r="L29" s="508">
        <f t="shared" si="17"/>
        <v>0</v>
      </c>
      <c r="M29" s="509">
        <f t="shared" si="18"/>
        <v>0</v>
      </c>
    </row>
    <row r="30" spans="2:13" ht="15">
      <c r="B30" s="46">
        <f t="shared" si="12"/>
        <v>15</v>
      </c>
      <c r="C30" s="533" t="s">
        <v>298</v>
      </c>
      <c r="D30" s="534">
        <f>HLOOKUP($C30,'2. Costs'!$D$7:$S$28,22,0)</f>
        <v>0</v>
      </c>
      <c r="E30" s="532">
        <f t="shared" si="13"/>
        <v>0</v>
      </c>
      <c r="F30" s="534">
        <f>HLOOKUP($C30,'2. Costs'!$D$59:$S$80,22,0)</f>
        <v>0</v>
      </c>
      <c r="G30" s="532">
        <f t="shared" si="14"/>
        <v>0</v>
      </c>
      <c r="H30" s="534">
        <f>HLOOKUP($C30,'2. Costs'!$D$111:$S$132,22,0)</f>
        <v>0</v>
      </c>
      <c r="I30" s="532">
        <f t="shared" si="15"/>
        <v>0</v>
      </c>
      <c r="J30" s="534">
        <f>HLOOKUP($C30,'2. Costs'!$D$163:$S$184,22,0)</f>
        <v>0</v>
      </c>
      <c r="K30" s="532">
        <f t="shared" si="16"/>
        <v>0</v>
      </c>
      <c r="L30" s="508">
        <f t="shared" si="17"/>
        <v>0</v>
      </c>
      <c r="M30" s="509">
        <f t="shared" si="18"/>
        <v>0</v>
      </c>
    </row>
    <row r="31" spans="2:13" ht="15">
      <c r="B31" s="46">
        <f t="shared" si="12"/>
        <v>16</v>
      </c>
      <c r="C31" s="533" t="s">
        <v>306</v>
      </c>
      <c r="D31" s="534">
        <f>HLOOKUP($C31,'2. Costs'!$D$7:$S$28,22,0)</f>
        <v>0</v>
      </c>
      <c r="E31" s="532">
        <f t="shared" si="13"/>
        <v>0</v>
      </c>
      <c r="F31" s="534">
        <f>HLOOKUP($C31,'2. Costs'!$D$59:$S$80,22,0)</f>
        <v>0</v>
      </c>
      <c r="G31" s="532">
        <f t="shared" si="14"/>
        <v>0</v>
      </c>
      <c r="H31" s="534">
        <f>HLOOKUP($C31,'2. Costs'!$D$111:$S$132,22,0)</f>
        <v>0</v>
      </c>
      <c r="I31" s="532">
        <f t="shared" si="15"/>
        <v>0</v>
      </c>
      <c r="J31" s="534">
        <f>HLOOKUP($C31,'2. Costs'!$D$163:$S$184,22,0)</f>
        <v>0</v>
      </c>
      <c r="K31" s="532">
        <f t="shared" si="16"/>
        <v>0</v>
      </c>
      <c r="L31" s="508">
        <f t="shared" si="17"/>
        <v>0</v>
      </c>
      <c r="M31" s="509">
        <f t="shared" si="18"/>
        <v>0</v>
      </c>
    </row>
    <row r="32" spans="2:13" ht="15">
      <c r="B32" s="46">
        <f t="shared" si="12"/>
        <v>17</v>
      </c>
      <c r="C32" s="533" t="s">
        <v>300</v>
      </c>
      <c r="D32" s="534">
        <f>HLOOKUP($C32,'2. Costs'!$D$7:$S$28,22,0)</f>
        <v>0</v>
      </c>
      <c r="E32" s="532">
        <f t="shared" si="13"/>
        <v>0</v>
      </c>
      <c r="F32" s="534">
        <f>HLOOKUP($C32,'2. Costs'!$D$59:$S$80,22,0)</f>
        <v>0</v>
      </c>
      <c r="G32" s="532">
        <f t="shared" si="14"/>
        <v>0</v>
      </c>
      <c r="H32" s="534">
        <f>HLOOKUP($C32,'2. Costs'!$D$111:$S$132,22,0)</f>
        <v>0</v>
      </c>
      <c r="I32" s="532">
        <f t="shared" si="15"/>
        <v>0</v>
      </c>
      <c r="J32" s="534">
        <f>HLOOKUP($C32,'2. Costs'!$D$163:$S$184,22,0)</f>
        <v>0</v>
      </c>
      <c r="K32" s="532">
        <f t="shared" si="16"/>
        <v>0</v>
      </c>
      <c r="L32" s="508">
        <f t="shared" si="17"/>
        <v>0</v>
      </c>
      <c r="M32" s="509">
        <f t="shared" si="18"/>
        <v>0</v>
      </c>
    </row>
    <row r="33" spans="1:13" ht="15">
      <c r="B33" s="46">
        <f t="shared" si="12"/>
        <v>18</v>
      </c>
      <c r="C33" s="533" t="s">
        <v>294</v>
      </c>
      <c r="D33" s="534">
        <f>HLOOKUP($C33,'2. Costs'!$D$7:$S$28,22,0)</f>
        <v>0</v>
      </c>
      <c r="E33" s="532">
        <f t="shared" si="13"/>
        <v>0</v>
      </c>
      <c r="F33" s="534">
        <f>HLOOKUP($C33,'2. Costs'!$D$59:$S$80,22,0)</f>
        <v>0</v>
      </c>
      <c r="G33" s="532">
        <f t="shared" si="14"/>
        <v>0</v>
      </c>
      <c r="H33" s="534">
        <f>HLOOKUP($C33,'2. Costs'!$D$111:$S$132,22,0)</f>
        <v>0</v>
      </c>
      <c r="I33" s="532">
        <f t="shared" si="15"/>
        <v>0</v>
      </c>
      <c r="J33" s="534">
        <f>HLOOKUP($C33,'2. Costs'!$D$163:$S$184,22,0)</f>
        <v>0</v>
      </c>
      <c r="K33" s="532">
        <f t="shared" si="16"/>
        <v>0</v>
      </c>
      <c r="L33" s="508">
        <f t="shared" si="17"/>
        <v>0</v>
      </c>
      <c r="M33" s="509">
        <f t="shared" si="18"/>
        <v>0</v>
      </c>
    </row>
    <row r="34" spans="1:13" ht="15">
      <c r="B34" s="46">
        <f t="shared" si="12"/>
        <v>19</v>
      </c>
      <c r="C34" s="533" t="s">
        <v>302</v>
      </c>
      <c r="D34" s="534">
        <f>HLOOKUP($C34,'2. Costs'!$D$7:$S$28,22,0)</f>
        <v>0</v>
      </c>
      <c r="E34" s="532">
        <f t="shared" si="13"/>
        <v>0</v>
      </c>
      <c r="F34" s="534">
        <f>HLOOKUP($C34,'2. Costs'!$D$59:$S$80,22,0)</f>
        <v>0</v>
      </c>
      <c r="G34" s="532">
        <f t="shared" si="14"/>
        <v>0</v>
      </c>
      <c r="H34" s="534">
        <f>HLOOKUP($C34,'2. Costs'!$D$111:$S$132,22,0)</f>
        <v>0</v>
      </c>
      <c r="I34" s="532">
        <f t="shared" si="15"/>
        <v>0</v>
      </c>
      <c r="J34" s="534">
        <f>HLOOKUP($C34,'2. Costs'!$D$163:$S$184,22,0)</f>
        <v>0</v>
      </c>
      <c r="K34" s="532">
        <f t="shared" si="16"/>
        <v>0</v>
      </c>
      <c r="L34" s="508">
        <f t="shared" si="17"/>
        <v>0</v>
      </c>
      <c r="M34" s="509">
        <f t="shared" si="18"/>
        <v>0</v>
      </c>
    </row>
    <row r="35" spans="1:13" ht="15">
      <c r="B35" s="46">
        <f t="shared" si="12"/>
        <v>20</v>
      </c>
      <c r="C35" s="533" t="s">
        <v>304</v>
      </c>
      <c r="D35" s="534">
        <f>HLOOKUP($C35,'2. Costs'!$D$7:$S$28,22,0)</f>
        <v>0</v>
      </c>
      <c r="E35" s="532">
        <f t="shared" si="13"/>
        <v>0</v>
      </c>
      <c r="F35" s="534">
        <f>HLOOKUP($C35,'2. Costs'!$D$59:$S$80,22,0)</f>
        <v>0</v>
      </c>
      <c r="G35" s="532">
        <f t="shared" si="14"/>
        <v>0</v>
      </c>
      <c r="H35" s="534">
        <f>HLOOKUP($C35,'2. Costs'!$D$111:$S$132,22,0)</f>
        <v>0</v>
      </c>
      <c r="I35" s="532">
        <f t="shared" si="15"/>
        <v>0</v>
      </c>
      <c r="J35" s="534">
        <f>HLOOKUP($C35,'2. Costs'!$D$163:$S$184,22,0)</f>
        <v>0</v>
      </c>
      <c r="K35" s="532">
        <f t="shared" si="16"/>
        <v>0</v>
      </c>
      <c r="L35" s="508">
        <f t="shared" si="17"/>
        <v>0</v>
      </c>
      <c r="M35" s="509">
        <f t="shared" si="18"/>
        <v>0</v>
      </c>
    </row>
    <row r="36" spans="1:13" ht="15">
      <c r="B36" s="46">
        <f t="shared" si="12"/>
        <v>21</v>
      </c>
      <c r="C36" s="533" t="s">
        <v>296</v>
      </c>
      <c r="D36" s="534">
        <f>HLOOKUP($C36,'2. Costs'!$D$7:$S$28,22,0)</f>
        <v>0</v>
      </c>
      <c r="E36" s="532">
        <f t="shared" si="13"/>
        <v>0</v>
      </c>
      <c r="F36" s="534">
        <f>HLOOKUP($C36,'2. Costs'!$D$59:$S$80,22,0)</f>
        <v>0</v>
      </c>
      <c r="G36" s="532">
        <f t="shared" si="14"/>
        <v>0</v>
      </c>
      <c r="H36" s="534">
        <f>HLOOKUP($C36,'2. Costs'!$D$111:$S$132,22,0)</f>
        <v>0</v>
      </c>
      <c r="I36" s="532">
        <f t="shared" si="15"/>
        <v>0</v>
      </c>
      <c r="J36" s="534">
        <f>HLOOKUP($C36,'2. Costs'!$D$163:$S$184,22,0)</f>
        <v>0</v>
      </c>
      <c r="K36" s="532">
        <f t="shared" si="16"/>
        <v>0</v>
      </c>
      <c r="L36" s="508">
        <f t="shared" si="17"/>
        <v>0</v>
      </c>
      <c r="M36" s="509">
        <f t="shared" si="18"/>
        <v>0</v>
      </c>
    </row>
    <row r="37" spans="1:13" ht="15">
      <c r="B37" s="46">
        <f t="shared" si="12"/>
        <v>22</v>
      </c>
      <c r="C37" s="533" t="s">
        <v>290</v>
      </c>
      <c r="D37" s="534">
        <f>HLOOKUP($C37,'2. Costs'!$D$7:$S$28,22,0)</f>
        <v>0</v>
      </c>
      <c r="E37" s="532">
        <f t="shared" si="13"/>
        <v>0</v>
      </c>
      <c r="F37" s="534">
        <f>HLOOKUP($C37,'2. Costs'!$D$59:$S$80,22,0)</f>
        <v>0</v>
      </c>
      <c r="G37" s="532">
        <f t="shared" si="14"/>
        <v>0</v>
      </c>
      <c r="H37" s="534">
        <f>HLOOKUP($C37,'2. Costs'!$D$111:$S$132,22,0)</f>
        <v>0</v>
      </c>
      <c r="I37" s="532">
        <f t="shared" si="15"/>
        <v>0</v>
      </c>
      <c r="J37" s="534">
        <f>HLOOKUP($C37,'2. Costs'!$D$163:$S$184,22,0)</f>
        <v>0</v>
      </c>
      <c r="K37" s="532">
        <f t="shared" si="16"/>
        <v>0</v>
      </c>
      <c r="L37" s="508">
        <f t="shared" si="17"/>
        <v>0</v>
      </c>
      <c r="M37" s="509">
        <f t="shared" si="18"/>
        <v>0</v>
      </c>
    </row>
    <row r="38" spans="1:13" ht="15">
      <c r="B38" s="46">
        <f t="shared" si="12"/>
        <v>23</v>
      </c>
      <c r="C38" s="533" t="s">
        <v>312</v>
      </c>
      <c r="D38" s="534">
        <f>HLOOKUP($C38,'2. Costs'!$D$7:$S$28,22,0)</f>
        <v>0</v>
      </c>
      <c r="E38" s="532">
        <f t="shared" si="13"/>
        <v>0</v>
      </c>
      <c r="F38" s="534">
        <f>HLOOKUP($C38,'2. Costs'!$D$59:$S$80,22,0)</f>
        <v>0</v>
      </c>
      <c r="G38" s="532">
        <f t="shared" si="14"/>
        <v>0</v>
      </c>
      <c r="H38" s="534">
        <f>HLOOKUP($C38,'2. Costs'!$D$111:$S$132,22,0)</f>
        <v>0</v>
      </c>
      <c r="I38" s="532">
        <f t="shared" si="15"/>
        <v>0</v>
      </c>
      <c r="J38" s="534">
        <f>HLOOKUP($C38,'2. Costs'!$D$163:$S$184,22,0)</f>
        <v>0</v>
      </c>
      <c r="K38" s="532">
        <f t="shared" si="16"/>
        <v>0</v>
      </c>
      <c r="L38" s="508">
        <f t="shared" si="17"/>
        <v>0</v>
      </c>
      <c r="M38" s="509">
        <f t="shared" si="18"/>
        <v>0</v>
      </c>
    </row>
    <row r="39" spans="1:13" ht="15">
      <c r="B39" s="46">
        <f t="shared" si="12"/>
        <v>24</v>
      </c>
      <c r="C39" s="533" t="s">
        <v>314</v>
      </c>
      <c r="D39" s="534">
        <f>HLOOKUP($C39,'2. Costs'!$D$7:$S$28,22,0)</f>
        <v>0</v>
      </c>
      <c r="E39" s="532">
        <f t="shared" si="13"/>
        <v>0</v>
      </c>
      <c r="F39" s="534">
        <f>HLOOKUP($C39,'2. Costs'!$D$59:$S$80,22,0)</f>
        <v>0</v>
      </c>
      <c r="G39" s="532">
        <f t="shared" si="14"/>
        <v>0</v>
      </c>
      <c r="H39" s="534">
        <f>HLOOKUP($C39,'2. Costs'!$D$111:$S$132,22,0)</f>
        <v>0</v>
      </c>
      <c r="I39" s="532">
        <f t="shared" si="15"/>
        <v>0</v>
      </c>
      <c r="J39" s="534">
        <f>HLOOKUP($C39,'2. Costs'!$D$163:$S$184,22,0)</f>
        <v>0</v>
      </c>
      <c r="K39" s="532">
        <f t="shared" si="16"/>
        <v>0</v>
      </c>
      <c r="L39" s="508">
        <f t="shared" si="17"/>
        <v>0</v>
      </c>
      <c r="M39" s="509">
        <f t="shared" si="18"/>
        <v>0</v>
      </c>
    </row>
    <row r="40" spans="1:13" ht="15">
      <c r="B40" s="46">
        <f t="shared" si="12"/>
        <v>25</v>
      </c>
      <c r="C40" s="533" t="s">
        <v>317</v>
      </c>
      <c r="D40" s="534">
        <f>HLOOKUP($C40,'2. Costs'!$D$7:$S$28,22,0)</f>
        <v>0</v>
      </c>
      <c r="E40" s="532">
        <f t="shared" si="13"/>
        <v>0</v>
      </c>
      <c r="F40" s="534">
        <f>HLOOKUP($C40,'2. Costs'!$D$59:$S$80,22,0)</f>
        <v>0</v>
      </c>
      <c r="G40" s="532">
        <f t="shared" si="14"/>
        <v>0</v>
      </c>
      <c r="H40" s="534">
        <f>HLOOKUP($C40,'2. Costs'!$D$111:$S$132,22,0)</f>
        <v>0</v>
      </c>
      <c r="I40" s="532">
        <f t="shared" si="15"/>
        <v>0</v>
      </c>
      <c r="J40" s="534">
        <f>HLOOKUP($C40,'2. Costs'!$D$163:$S$184,22,0)</f>
        <v>0</v>
      </c>
      <c r="K40" s="532">
        <f t="shared" si="16"/>
        <v>0</v>
      </c>
      <c r="L40" s="508">
        <f t="shared" ref="L40:L42" si="19">D40+F40+H40+J40</f>
        <v>0</v>
      </c>
      <c r="M40" s="509">
        <f t="shared" ref="M40:M42" si="20">IF(OR($H$9=0,L40=0),0,L40/$H$9)</f>
        <v>0</v>
      </c>
    </row>
    <row r="41" spans="1:13" ht="15">
      <c r="B41" s="46">
        <f t="shared" si="12"/>
        <v>26</v>
      </c>
      <c r="C41" s="533" t="s">
        <v>375</v>
      </c>
      <c r="D41" s="534">
        <f>HLOOKUP($C41,'2. Costs'!$D$7:$S$28,22,0)</f>
        <v>0</v>
      </c>
      <c r="E41" s="532">
        <f t="shared" si="13"/>
        <v>0</v>
      </c>
      <c r="F41" s="534">
        <f>HLOOKUP($C41,'2. Costs'!$D$59:$S$80,22,0)</f>
        <v>0</v>
      </c>
      <c r="G41" s="532">
        <f t="shared" si="14"/>
        <v>0</v>
      </c>
      <c r="H41" s="534">
        <f>HLOOKUP($C41,'2. Costs'!$D$111:$S$132,22,0)</f>
        <v>0</v>
      </c>
      <c r="I41" s="532">
        <f t="shared" si="15"/>
        <v>0</v>
      </c>
      <c r="J41" s="534">
        <f>HLOOKUP($C41,'2. Costs'!$D$163:$S$184,22,0)</f>
        <v>0</v>
      </c>
      <c r="K41" s="532">
        <f t="shared" si="16"/>
        <v>0</v>
      </c>
      <c r="L41" s="508">
        <f t="shared" si="19"/>
        <v>0</v>
      </c>
      <c r="M41" s="509">
        <f t="shared" si="20"/>
        <v>0</v>
      </c>
    </row>
    <row r="42" spans="1:13" ht="15">
      <c r="B42" s="46">
        <f t="shared" si="12"/>
        <v>27</v>
      </c>
      <c r="C42" s="535" t="s">
        <v>322</v>
      </c>
      <c r="D42" s="534">
        <f>HLOOKUP($C42,'2. Costs'!$D$7:$S$28,22,0)</f>
        <v>0</v>
      </c>
      <c r="E42" s="532">
        <f t="shared" si="13"/>
        <v>0</v>
      </c>
      <c r="F42" s="534">
        <f>HLOOKUP($C42,'2. Costs'!$D$59:$S$80,22,0)</f>
        <v>0</v>
      </c>
      <c r="G42" s="532">
        <f t="shared" si="14"/>
        <v>0</v>
      </c>
      <c r="H42" s="534">
        <f>HLOOKUP($C42,'2. Costs'!$D$111:$S$132,22,0)</f>
        <v>0</v>
      </c>
      <c r="I42" s="532">
        <f t="shared" si="15"/>
        <v>0</v>
      </c>
      <c r="J42" s="534">
        <f>HLOOKUP($C42,'2. Costs'!$D$163:$S$184,22,0)</f>
        <v>0</v>
      </c>
      <c r="K42" s="532">
        <f t="shared" si="16"/>
        <v>0</v>
      </c>
      <c r="L42" s="508">
        <f t="shared" si="19"/>
        <v>0</v>
      </c>
      <c r="M42" s="509">
        <f t="shared" si="20"/>
        <v>0</v>
      </c>
    </row>
    <row r="43" spans="1:13" ht="15">
      <c r="B43" s="46">
        <f t="shared" si="12"/>
        <v>28</v>
      </c>
      <c r="C43" s="535" t="s">
        <v>548</v>
      </c>
      <c r="D43" s="536"/>
      <c r="E43" s="809"/>
      <c r="F43" s="810"/>
      <c r="G43" s="809"/>
      <c r="H43" s="810"/>
      <c r="I43" s="809"/>
      <c r="J43" s="810"/>
      <c r="K43" s="809"/>
      <c r="L43" s="811"/>
      <c r="M43" s="537"/>
    </row>
    <row r="44" spans="1:13" ht="15.75" thickBot="1">
      <c r="B44" s="538">
        <f t="shared" si="12"/>
        <v>29</v>
      </c>
      <c r="C44" s="539" t="s">
        <v>549</v>
      </c>
      <c r="D44" s="540">
        <f>'4B. IBNR Estimates'!$D$20</f>
        <v>0</v>
      </c>
      <c r="E44" s="541">
        <f t="shared" si="9"/>
        <v>0</v>
      </c>
      <c r="F44" s="540">
        <f>'4B. IBNR Estimates'!$E$20</f>
        <v>0</v>
      </c>
      <c r="G44" s="541">
        <f t="shared" ref="G44:G45" si="21">IF(OR($E$9=0,F44=0),0,F44/$E$9)</f>
        <v>0</v>
      </c>
      <c r="H44" s="540">
        <f>'4B. IBNR Estimates'!$F$20</f>
        <v>0</v>
      </c>
      <c r="I44" s="541">
        <f t="shared" ref="I44:I45" si="22">IF(OR($F$9=0,H44=0),0,H44/$F$9)</f>
        <v>0</v>
      </c>
      <c r="J44" s="540">
        <f>'4B. IBNR Estimates'!$G$20</f>
        <v>0</v>
      </c>
      <c r="K44" s="541">
        <f t="shared" ref="K44:K45" si="23">IF(OR($G$9=0,J44=0),0,J44/$G$9)</f>
        <v>0</v>
      </c>
      <c r="L44" s="513">
        <f t="shared" si="10"/>
        <v>0</v>
      </c>
      <c r="M44" s="514">
        <f t="shared" si="11"/>
        <v>0</v>
      </c>
    </row>
    <row r="45" spans="1:13" s="113" customFormat="1" ht="15.75" thickTop="1">
      <c r="A45" s="40"/>
      <c r="B45" s="307">
        <f t="shared" si="12"/>
        <v>30</v>
      </c>
      <c r="C45" s="542" t="s">
        <v>550</v>
      </c>
      <c r="D45" s="543">
        <f>SUM(D27:D44)</f>
        <v>0</v>
      </c>
      <c r="E45" s="544">
        <f t="shared" si="9"/>
        <v>0</v>
      </c>
      <c r="F45" s="543">
        <f>SUM(F27:F44)</f>
        <v>0</v>
      </c>
      <c r="G45" s="544">
        <f t="shared" si="21"/>
        <v>0</v>
      </c>
      <c r="H45" s="543">
        <f>SUM(H27:H44)</f>
        <v>0</v>
      </c>
      <c r="I45" s="544">
        <f t="shared" si="22"/>
        <v>0</v>
      </c>
      <c r="J45" s="543">
        <f>SUM(J27:J44)</f>
        <v>0</v>
      </c>
      <c r="K45" s="544">
        <f t="shared" si="23"/>
        <v>0</v>
      </c>
      <c r="L45" s="543">
        <f>SUM(L27:L44)</f>
        <v>0</v>
      </c>
      <c r="M45" s="544">
        <f t="shared" si="11"/>
        <v>0</v>
      </c>
    </row>
    <row r="46" spans="1:13" ht="15">
      <c r="B46" s="46">
        <f t="shared" si="12"/>
        <v>31</v>
      </c>
      <c r="C46" s="545"/>
      <c r="D46" s="546"/>
      <c r="E46" s="547"/>
      <c r="F46" s="546"/>
      <c r="G46" s="547"/>
      <c r="H46" s="546"/>
      <c r="I46" s="547"/>
      <c r="J46" s="546"/>
      <c r="K46" s="547"/>
      <c r="L46" s="547"/>
      <c r="M46" s="6"/>
    </row>
    <row r="47" spans="1:13" ht="15">
      <c r="B47" s="46">
        <f t="shared" si="12"/>
        <v>32</v>
      </c>
      <c r="C47" s="529" t="s">
        <v>376</v>
      </c>
      <c r="D47" s="9"/>
      <c r="E47" s="10"/>
      <c r="F47" s="9"/>
      <c r="G47" s="10"/>
      <c r="H47" s="9"/>
      <c r="I47" s="10"/>
      <c r="J47" s="9"/>
      <c r="K47" s="10"/>
      <c r="L47" s="11"/>
      <c r="M47" s="12"/>
    </row>
    <row r="48" spans="1:13" ht="15">
      <c r="B48" s="46">
        <f t="shared" si="12"/>
        <v>33</v>
      </c>
      <c r="C48" s="530" t="s">
        <v>287</v>
      </c>
      <c r="D48" s="531">
        <f>HLOOKUP($C48,'2. Costs'!$D$31:$S$52,22,0)</f>
        <v>0</v>
      </c>
      <c r="E48" s="532">
        <f>IF(OR($D$9=0,D48=0),0,D48/$D$9)</f>
        <v>0</v>
      </c>
      <c r="F48" s="531">
        <f>HLOOKUP($C48,'2. Costs'!$D$83:$S$104,22,0)</f>
        <v>0</v>
      </c>
      <c r="G48" s="532">
        <f>IF(OR($E$9=0,F48=0),0,F48/$E$9)</f>
        <v>0</v>
      </c>
      <c r="H48" s="531">
        <f>HLOOKUP($C48,'2. Costs'!$D$135:$S$156,22,0)</f>
        <v>0</v>
      </c>
      <c r="I48" s="532">
        <f t="shared" ref="I48:I66" si="24">IF(OR($F$9=0,H48=0),0,H48/$F$9)</f>
        <v>0</v>
      </c>
      <c r="J48" s="531">
        <f>HLOOKUP($C48,'2. Costs'!$D$187:$S$208,22,0)</f>
        <v>0</v>
      </c>
      <c r="K48" s="532">
        <f t="shared" ref="K48:K65" si="25">IF(OR($G$9=0,J48=0),0,J48/$G$9)</f>
        <v>0</v>
      </c>
      <c r="L48" s="548">
        <f t="shared" ref="L48:L65" si="26">D48+F48+H48+J48</f>
        <v>0</v>
      </c>
      <c r="M48" s="509">
        <f t="shared" ref="M48:M70" si="27">IF(OR($H$9=0,L48=0),0,L48/$H$9)</f>
        <v>0</v>
      </c>
    </row>
    <row r="49" spans="2:13" ht="15">
      <c r="B49" s="46">
        <f t="shared" si="12"/>
        <v>34</v>
      </c>
      <c r="C49" s="533" t="s">
        <v>310</v>
      </c>
      <c r="D49" s="534">
        <f>HLOOKUP($C49,'2. Costs'!$D$31:$S$52,22,0)</f>
        <v>0</v>
      </c>
      <c r="E49" s="532">
        <f t="shared" ref="E49:E70" si="28">IF(OR($D$9=0,D49=0),0,D49/$D$9)</f>
        <v>0</v>
      </c>
      <c r="F49" s="534">
        <f>HLOOKUP($C49,'2. Costs'!$D$83:$S$104,22,0)</f>
        <v>0</v>
      </c>
      <c r="G49" s="532">
        <f t="shared" ref="G49:G66" si="29">IF(OR($E$9=0,F49=0),0,F49/$E$9)</f>
        <v>0</v>
      </c>
      <c r="H49" s="534">
        <f>HLOOKUP($C49,'2. Costs'!$D$135:$S$156,22,0)</f>
        <v>0</v>
      </c>
      <c r="I49" s="532">
        <f t="shared" si="24"/>
        <v>0</v>
      </c>
      <c r="J49" s="534">
        <f>HLOOKUP($C49,'2. Costs'!$D$187:$S$208,22,0)</f>
        <v>0</v>
      </c>
      <c r="K49" s="532">
        <f t="shared" si="25"/>
        <v>0</v>
      </c>
      <c r="L49" s="508">
        <f t="shared" si="26"/>
        <v>0</v>
      </c>
      <c r="M49" s="509">
        <f t="shared" si="27"/>
        <v>0</v>
      </c>
    </row>
    <row r="50" spans="2:13" ht="15">
      <c r="B50" s="46">
        <f t="shared" si="12"/>
        <v>35</v>
      </c>
      <c r="C50" s="533" t="s">
        <v>292</v>
      </c>
      <c r="D50" s="534">
        <f>HLOOKUP($C50,'2. Costs'!$D$31:$S$52,22,0)</f>
        <v>0</v>
      </c>
      <c r="E50" s="532">
        <f t="shared" ref="E50:E51" si="30">IF(OR($D$9=0,D50=0),0,D50/$D$9)</f>
        <v>0</v>
      </c>
      <c r="F50" s="534">
        <f>HLOOKUP($C50,'2. Costs'!$D$83:$S$104,22,0)</f>
        <v>0</v>
      </c>
      <c r="G50" s="532">
        <f t="shared" ref="G50:G51" si="31">IF(OR($E$9=0,F50=0),0,F50/$E$9)</f>
        <v>0</v>
      </c>
      <c r="H50" s="534">
        <f>HLOOKUP($C50,'2. Costs'!$D$135:$S$156,22,0)</f>
        <v>0</v>
      </c>
      <c r="I50" s="532">
        <f t="shared" si="24"/>
        <v>0</v>
      </c>
      <c r="J50" s="534">
        <f>HLOOKUP($C50,'2. Costs'!$D$187:$S$208,22,0)</f>
        <v>0</v>
      </c>
      <c r="K50" s="532">
        <f t="shared" si="25"/>
        <v>0</v>
      </c>
      <c r="L50" s="508">
        <f t="shared" si="26"/>
        <v>0</v>
      </c>
      <c r="M50" s="509">
        <f t="shared" si="27"/>
        <v>0</v>
      </c>
    </row>
    <row r="51" spans="2:13" ht="15">
      <c r="B51" s="46">
        <f t="shared" si="12"/>
        <v>36</v>
      </c>
      <c r="C51" s="533" t="s">
        <v>298</v>
      </c>
      <c r="D51" s="534">
        <f>HLOOKUP($C51,'2. Costs'!$D$31:$S$52,22,0)</f>
        <v>0</v>
      </c>
      <c r="E51" s="532">
        <f t="shared" si="30"/>
        <v>0</v>
      </c>
      <c r="F51" s="534">
        <f>HLOOKUP($C51,'2. Costs'!$D$83:$S$104,22,0)</f>
        <v>0</v>
      </c>
      <c r="G51" s="532">
        <f t="shared" si="31"/>
        <v>0</v>
      </c>
      <c r="H51" s="534">
        <f>HLOOKUP($C51,'2. Costs'!$D$135:$S$156,22,0)</f>
        <v>0</v>
      </c>
      <c r="I51" s="532">
        <f t="shared" si="24"/>
        <v>0</v>
      </c>
      <c r="J51" s="534">
        <f>HLOOKUP($C51,'2. Costs'!$D$187:$S$208,22,0)</f>
        <v>0</v>
      </c>
      <c r="K51" s="532">
        <f t="shared" si="25"/>
        <v>0</v>
      </c>
      <c r="L51" s="508">
        <f t="shared" si="26"/>
        <v>0</v>
      </c>
      <c r="M51" s="509">
        <f t="shared" si="27"/>
        <v>0</v>
      </c>
    </row>
    <row r="52" spans="2:13" ht="15">
      <c r="B52" s="46">
        <f t="shared" si="12"/>
        <v>37</v>
      </c>
      <c r="C52" s="533" t="s">
        <v>306</v>
      </c>
      <c r="D52" s="534">
        <f>HLOOKUP($C52,'2. Costs'!$D$31:$S$52,22,0)</f>
        <v>0</v>
      </c>
      <c r="E52" s="532">
        <f t="shared" si="28"/>
        <v>0</v>
      </c>
      <c r="F52" s="534">
        <f>HLOOKUP($C52,'2. Costs'!$D$83:$S$104,22,0)</f>
        <v>0</v>
      </c>
      <c r="G52" s="532">
        <f t="shared" si="29"/>
        <v>0</v>
      </c>
      <c r="H52" s="534">
        <f>HLOOKUP($C52,'2. Costs'!$D$135:$S$156,22,0)</f>
        <v>0</v>
      </c>
      <c r="I52" s="532">
        <f t="shared" si="24"/>
        <v>0</v>
      </c>
      <c r="J52" s="534">
        <f>HLOOKUP($C52,'2. Costs'!$D$187:$S$208,22,0)</f>
        <v>0</v>
      </c>
      <c r="K52" s="532">
        <f t="shared" si="25"/>
        <v>0</v>
      </c>
      <c r="L52" s="508">
        <f t="shared" si="26"/>
        <v>0</v>
      </c>
      <c r="M52" s="509">
        <f t="shared" si="27"/>
        <v>0</v>
      </c>
    </row>
    <row r="53" spans="2:13" ht="15">
      <c r="B53" s="46">
        <f t="shared" si="12"/>
        <v>38</v>
      </c>
      <c r="C53" s="533" t="s">
        <v>300</v>
      </c>
      <c r="D53" s="534">
        <f>HLOOKUP($C53,'2. Costs'!$D$31:$S$52,22,0)</f>
        <v>0</v>
      </c>
      <c r="E53" s="532">
        <f t="shared" ref="E53:E65" si="32">IF(OR($D$9=0,D53=0),0,D53/$D$9)</f>
        <v>0</v>
      </c>
      <c r="F53" s="534">
        <f>HLOOKUP($C53,'2. Costs'!$D$83:$S$104,22,0)</f>
        <v>0</v>
      </c>
      <c r="G53" s="532">
        <f t="shared" ref="G53:G65" si="33">IF(OR($E$9=0,F53=0),0,F53/$E$9)</f>
        <v>0</v>
      </c>
      <c r="H53" s="534">
        <f>HLOOKUP($C53,'2. Costs'!$D$135:$S$156,22,0)</f>
        <v>0</v>
      </c>
      <c r="I53" s="532">
        <f t="shared" si="24"/>
        <v>0</v>
      </c>
      <c r="J53" s="534">
        <f>HLOOKUP($C53,'2. Costs'!$D$187:$S$208,22,0)</f>
        <v>0</v>
      </c>
      <c r="K53" s="532">
        <f t="shared" si="25"/>
        <v>0</v>
      </c>
      <c r="L53" s="508">
        <f t="shared" si="26"/>
        <v>0</v>
      </c>
      <c r="M53" s="509">
        <f t="shared" si="27"/>
        <v>0</v>
      </c>
    </row>
    <row r="54" spans="2:13" ht="15">
      <c r="B54" s="46">
        <f t="shared" si="12"/>
        <v>39</v>
      </c>
      <c r="C54" s="533" t="s">
        <v>294</v>
      </c>
      <c r="D54" s="534">
        <f>HLOOKUP($C54,'2. Costs'!$D$31:$S$52,22,0)</f>
        <v>0</v>
      </c>
      <c r="E54" s="532">
        <f t="shared" si="32"/>
        <v>0</v>
      </c>
      <c r="F54" s="534">
        <f>HLOOKUP($C54,'2. Costs'!$D$83:$S$104,22,0)</f>
        <v>0</v>
      </c>
      <c r="G54" s="532">
        <f t="shared" si="33"/>
        <v>0</v>
      </c>
      <c r="H54" s="534">
        <f>HLOOKUP($C54,'2. Costs'!$D$135:$S$156,22,0)</f>
        <v>0</v>
      </c>
      <c r="I54" s="532">
        <f t="shared" si="24"/>
        <v>0</v>
      </c>
      <c r="J54" s="534">
        <f>HLOOKUP($C54,'2. Costs'!$D$187:$S$208,22,0)</f>
        <v>0</v>
      </c>
      <c r="K54" s="532">
        <f t="shared" si="25"/>
        <v>0</v>
      </c>
      <c r="L54" s="508">
        <f t="shared" si="26"/>
        <v>0</v>
      </c>
      <c r="M54" s="509">
        <f t="shared" si="27"/>
        <v>0</v>
      </c>
    </row>
    <row r="55" spans="2:13" ht="15">
      <c r="B55" s="46">
        <f t="shared" si="12"/>
        <v>40</v>
      </c>
      <c r="C55" s="533" t="s">
        <v>302</v>
      </c>
      <c r="D55" s="534">
        <f>HLOOKUP($C55,'2. Costs'!$D$31:$S$52,22,0)</f>
        <v>0</v>
      </c>
      <c r="E55" s="532">
        <f t="shared" si="32"/>
        <v>0</v>
      </c>
      <c r="F55" s="534">
        <f>HLOOKUP($C55,'2. Costs'!$D$83:$S$104,22,0)</f>
        <v>0</v>
      </c>
      <c r="G55" s="532">
        <f t="shared" si="33"/>
        <v>0</v>
      </c>
      <c r="H55" s="534">
        <f>HLOOKUP($C55,'2. Costs'!$D$135:$S$156,22,0)</f>
        <v>0</v>
      </c>
      <c r="I55" s="532">
        <f t="shared" si="24"/>
        <v>0</v>
      </c>
      <c r="J55" s="534">
        <f>HLOOKUP($C55,'2. Costs'!$D$187:$S$208,22,0)</f>
        <v>0</v>
      </c>
      <c r="K55" s="532">
        <f t="shared" si="25"/>
        <v>0</v>
      </c>
      <c r="L55" s="508">
        <f t="shared" si="26"/>
        <v>0</v>
      </c>
      <c r="M55" s="509">
        <f t="shared" si="27"/>
        <v>0</v>
      </c>
    </row>
    <row r="56" spans="2:13" ht="15">
      <c r="B56" s="46">
        <f t="shared" si="12"/>
        <v>41</v>
      </c>
      <c r="C56" s="533" t="s">
        <v>304</v>
      </c>
      <c r="D56" s="534">
        <f>HLOOKUP($C56,'2. Costs'!$D$31:$S$52,22,0)</f>
        <v>0</v>
      </c>
      <c r="E56" s="532">
        <f t="shared" si="32"/>
        <v>0</v>
      </c>
      <c r="F56" s="534">
        <f>HLOOKUP($C56,'2. Costs'!$D$83:$S$104,22,0)</f>
        <v>0</v>
      </c>
      <c r="G56" s="532">
        <f t="shared" si="33"/>
        <v>0</v>
      </c>
      <c r="H56" s="534">
        <f>HLOOKUP($C56,'2. Costs'!$D$135:$S$156,22,0)</f>
        <v>0</v>
      </c>
      <c r="I56" s="532">
        <f t="shared" si="24"/>
        <v>0</v>
      </c>
      <c r="J56" s="534">
        <f>HLOOKUP($C56,'2. Costs'!$D$187:$S$208,22,0)</f>
        <v>0</v>
      </c>
      <c r="K56" s="532">
        <f t="shared" si="25"/>
        <v>0</v>
      </c>
      <c r="L56" s="508">
        <f t="shared" si="26"/>
        <v>0</v>
      </c>
      <c r="M56" s="509">
        <f t="shared" si="27"/>
        <v>0</v>
      </c>
    </row>
    <row r="57" spans="2:13" ht="15">
      <c r="B57" s="46">
        <f t="shared" si="12"/>
        <v>42</v>
      </c>
      <c r="C57" s="533" t="s">
        <v>296</v>
      </c>
      <c r="D57" s="534">
        <f>HLOOKUP($C57,'2. Costs'!$D$31:$S$52,22,0)</f>
        <v>0</v>
      </c>
      <c r="E57" s="532">
        <f t="shared" si="32"/>
        <v>0</v>
      </c>
      <c r="F57" s="534">
        <f>HLOOKUP($C57,'2. Costs'!$D$83:$S$104,22,0)</f>
        <v>0</v>
      </c>
      <c r="G57" s="532">
        <f t="shared" si="33"/>
        <v>0</v>
      </c>
      <c r="H57" s="534">
        <f>HLOOKUP($C57,'2. Costs'!$D$135:$S$156,22,0)</f>
        <v>0</v>
      </c>
      <c r="I57" s="532">
        <f t="shared" si="24"/>
        <v>0</v>
      </c>
      <c r="J57" s="534">
        <f>HLOOKUP($C57,'2. Costs'!$D$187:$S$208,22,0)</f>
        <v>0</v>
      </c>
      <c r="K57" s="532">
        <f t="shared" si="25"/>
        <v>0</v>
      </c>
      <c r="L57" s="508">
        <f t="shared" si="26"/>
        <v>0</v>
      </c>
      <c r="M57" s="509">
        <f t="shared" si="27"/>
        <v>0</v>
      </c>
    </row>
    <row r="58" spans="2:13" ht="15">
      <c r="B58" s="46">
        <f t="shared" si="12"/>
        <v>43</v>
      </c>
      <c r="C58" s="533" t="s">
        <v>290</v>
      </c>
      <c r="D58" s="534">
        <f>HLOOKUP($C58,'2. Costs'!$D$31:$S$52,22,0)</f>
        <v>0</v>
      </c>
      <c r="E58" s="532">
        <f t="shared" ref="E58" si="34">IF(OR($D$9=0,D58=0),0,D58/$D$9)</f>
        <v>0</v>
      </c>
      <c r="F58" s="534">
        <f>HLOOKUP($C58,'2. Costs'!$D$83:$S$104,22,0)</f>
        <v>0</v>
      </c>
      <c r="G58" s="532">
        <f t="shared" ref="G58" si="35">IF(OR($E$9=0,F58=0),0,F58/$E$9)</f>
        <v>0</v>
      </c>
      <c r="H58" s="534">
        <f>HLOOKUP($C58,'2. Costs'!$D$135:$S$156,22,0)</f>
        <v>0</v>
      </c>
      <c r="I58" s="532">
        <f t="shared" ref="I58" si="36">IF(OR($F$9=0,H58=0),0,H58/$F$9)</f>
        <v>0</v>
      </c>
      <c r="J58" s="534">
        <f>HLOOKUP($C58,'2. Costs'!$D$187:$S$208,22,0)</f>
        <v>0</v>
      </c>
      <c r="K58" s="532">
        <f t="shared" ref="K58" si="37">IF(OR($G$9=0,J58=0),0,J58/$G$9)</f>
        <v>0</v>
      </c>
      <c r="L58" s="508">
        <f t="shared" si="26"/>
        <v>0</v>
      </c>
      <c r="M58" s="509">
        <f t="shared" si="27"/>
        <v>0</v>
      </c>
    </row>
    <row r="59" spans="2:13" ht="15">
      <c r="B59" s="46">
        <f t="shared" si="12"/>
        <v>44</v>
      </c>
      <c r="C59" s="533" t="s">
        <v>312</v>
      </c>
      <c r="D59" s="534">
        <f>HLOOKUP($C59,'2. Costs'!$D$31:$S$52,22,0)</f>
        <v>0</v>
      </c>
      <c r="E59" s="532">
        <f t="shared" ref="E59" si="38">IF(OR($D$9=0,D59=0),0,D59/$D$9)</f>
        <v>0</v>
      </c>
      <c r="F59" s="534">
        <f>HLOOKUP($C59,'2. Costs'!$D$83:$S$104,22,0)</f>
        <v>0</v>
      </c>
      <c r="G59" s="532">
        <f t="shared" ref="G59" si="39">IF(OR($E$9=0,F59=0),0,F59/$E$9)</f>
        <v>0</v>
      </c>
      <c r="H59" s="534">
        <f>HLOOKUP($C59,'2. Costs'!$D$135:$S$156,22,0)</f>
        <v>0</v>
      </c>
      <c r="I59" s="532">
        <f t="shared" ref="I59" si="40">IF(OR($F$9=0,H59=0),0,H59/$F$9)</f>
        <v>0</v>
      </c>
      <c r="J59" s="534">
        <f>HLOOKUP($C59,'2. Costs'!$D$187:$S$208,22,0)</f>
        <v>0</v>
      </c>
      <c r="K59" s="532">
        <f t="shared" ref="K59" si="41">IF(OR($G$9=0,J59=0),0,J59/$G$9)</f>
        <v>0</v>
      </c>
      <c r="L59" s="508">
        <f t="shared" ref="L59:L64" si="42">D59+F59+H59+J59</f>
        <v>0</v>
      </c>
      <c r="M59" s="509">
        <f t="shared" ref="M59:M64" si="43">IF(OR($H$9=0,L59=0),0,L59/$H$9)</f>
        <v>0</v>
      </c>
    </row>
    <row r="60" spans="2:13" ht="15">
      <c r="B60" s="46">
        <f t="shared" si="12"/>
        <v>45</v>
      </c>
      <c r="C60" s="533" t="s">
        <v>314</v>
      </c>
      <c r="D60" s="534">
        <f>HLOOKUP($C60,'2. Costs'!$D$31:$S$52,22,0)</f>
        <v>0</v>
      </c>
      <c r="E60" s="532">
        <f t="shared" ref="E60:E63" si="44">IF(OR($D$9=0,D60=0),0,D60/$D$9)</f>
        <v>0</v>
      </c>
      <c r="F60" s="534">
        <f>HLOOKUP($C60,'2. Costs'!$D$83:$S$104,22,0)</f>
        <v>0</v>
      </c>
      <c r="G60" s="532">
        <f t="shared" ref="G60:G63" si="45">IF(OR($E$9=0,F60=0),0,F60/$E$9)</f>
        <v>0</v>
      </c>
      <c r="H60" s="534">
        <f>HLOOKUP($C60,'2. Costs'!$D$135:$S$156,22,0)</f>
        <v>0</v>
      </c>
      <c r="I60" s="532">
        <f t="shared" ref="I60:I63" si="46">IF(OR($F$9=0,H60=0),0,H60/$F$9)</f>
        <v>0</v>
      </c>
      <c r="J60" s="534">
        <f>HLOOKUP($C60,'2. Costs'!$D$187:$S$208,22,0)</f>
        <v>0</v>
      </c>
      <c r="K60" s="532">
        <f t="shared" ref="K60:K63" si="47">IF(OR($G$9=0,J60=0),0,J60/$G$9)</f>
        <v>0</v>
      </c>
      <c r="L60" s="508">
        <f t="shared" ref="L60:L63" si="48">D60+F60+H60+J60</f>
        <v>0</v>
      </c>
      <c r="M60" s="509">
        <f t="shared" ref="M60:M63" si="49">IF(OR($H$9=0,L60=0),0,L60/$H$9)</f>
        <v>0</v>
      </c>
    </row>
    <row r="61" spans="2:13" ht="15">
      <c r="B61" s="46">
        <f t="shared" si="12"/>
        <v>46</v>
      </c>
      <c r="C61" s="533" t="s">
        <v>317</v>
      </c>
      <c r="D61" s="534">
        <f>HLOOKUP($C61,'2. Costs'!$D$31:$S$52,22,0)</f>
        <v>0</v>
      </c>
      <c r="E61" s="532">
        <f t="shared" si="44"/>
        <v>0</v>
      </c>
      <c r="F61" s="534">
        <f>HLOOKUP($C61,'2. Costs'!$D$83:$S$104,22,0)</f>
        <v>0</v>
      </c>
      <c r="G61" s="532">
        <f t="shared" si="45"/>
        <v>0</v>
      </c>
      <c r="H61" s="534">
        <f>HLOOKUP($C61,'2. Costs'!$D$135:$S$156,22,0)</f>
        <v>0</v>
      </c>
      <c r="I61" s="532">
        <f t="shared" si="46"/>
        <v>0</v>
      </c>
      <c r="J61" s="534">
        <f>HLOOKUP($C61,'2. Costs'!$D$187:$S$208,22,0)</f>
        <v>0</v>
      </c>
      <c r="K61" s="532">
        <f t="shared" si="47"/>
        <v>0</v>
      </c>
      <c r="L61" s="508">
        <f t="shared" si="48"/>
        <v>0</v>
      </c>
      <c r="M61" s="509">
        <f t="shared" si="49"/>
        <v>0</v>
      </c>
    </row>
    <row r="62" spans="2:13" ht="15">
      <c r="B62" s="46">
        <f t="shared" si="12"/>
        <v>47</v>
      </c>
      <c r="C62" s="533" t="s">
        <v>375</v>
      </c>
      <c r="D62" s="534">
        <f>HLOOKUP($C62,'2. Costs'!$D$31:$S$52,22,0)</f>
        <v>0</v>
      </c>
      <c r="E62" s="532">
        <f t="shared" si="44"/>
        <v>0</v>
      </c>
      <c r="F62" s="534">
        <f>HLOOKUP($C62,'2. Costs'!$D$83:$S$104,22,0)</f>
        <v>0</v>
      </c>
      <c r="G62" s="532">
        <f t="shared" si="45"/>
        <v>0</v>
      </c>
      <c r="H62" s="534">
        <f>HLOOKUP($C62,'2. Costs'!$D$135:$S$156,22,0)</f>
        <v>0</v>
      </c>
      <c r="I62" s="532">
        <f t="shared" si="46"/>
        <v>0</v>
      </c>
      <c r="J62" s="534">
        <f>HLOOKUP($C62,'2. Costs'!$D$187:$S$208,22,0)</f>
        <v>0</v>
      </c>
      <c r="K62" s="532">
        <f t="shared" si="47"/>
        <v>0</v>
      </c>
      <c r="L62" s="508">
        <f t="shared" si="48"/>
        <v>0</v>
      </c>
      <c r="M62" s="509">
        <f t="shared" si="49"/>
        <v>0</v>
      </c>
    </row>
    <row r="63" spans="2:13" ht="15">
      <c r="B63" s="46">
        <f t="shared" si="12"/>
        <v>48</v>
      </c>
      <c r="C63" s="535" t="s">
        <v>322</v>
      </c>
      <c r="D63" s="534">
        <f>HLOOKUP($C63,'2. Costs'!$D$31:$S$52,22,0)</f>
        <v>0</v>
      </c>
      <c r="E63" s="532">
        <f t="shared" si="44"/>
        <v>0</v>
      </c>
      <c r="F63" s="534">
        <f>HLOOKUP($C63,'2. Costs'!$D$83:$S$104,22,0)</f>
        <v>0</v>
      </c>
      <c r="G63" s="532">
        <f t="shared" si="45"/>
        <v>0</v>
      </c>
      <c r="H63" s="534">
        <f>HLOOKUP($C63,'2. Costs'!$D$135:$S$156,22,0)</f>
        <v>0</v>
      </c>
      <c r="I63" s="532">
        <f t="shared" si="46"/>
        <v>0</v>
      </c>
      <c r="J63" s="534">
        <f>HLOOKUP($C63,'2. Costs'!$D$187:$S$208,22,0)</f>
        <v>0</v>
      </c>
      <c r="K63" s="532">
        <f t="shared" si="47"/>
        <v>0</v>
      </c>
      <c r="L63" s="508">
        <f t="shared" si="48"/>
        <v>0</v>
      </c>
      <c r="M63" s="509">
        <f t="shared" si="49"/>
        <v>0</v>
      </c>
    </row>
    <row r="64" spans="2:13" ht="15">
      <c r="B64" s="46">
        <f t="shared" si="12"/>
        <v>49</v>
      </c>
      <c r="C64" s="535" t="s">
        <v>548</v>
      </c>
      <c r="D64" s="536"/>
      <c r="E64" s="809"/>
      <c r="F64" s="810"/>
      <c r="G64" s="809"/>
      <c r="H64" s="810"/>
      <c r="I64" s="809"/>
      <c r="J64" s="810"/>
      <c r="K64" s="809"/>
      <c r="L64" s="811"/>
      <c r="M64" s="537"/>
    </row>
    <row r="65" spans="2:13" ht="15.75" thickBot="1">
      <c r="B65" s="538">
        <f t="shared" si="12"/>
        <v>50</v>
      </c>
      <c r="C65" s="539" t="s">
        <v>549</v>
      </c>
      <c r="D65" s="540">
        <f>'4B. IBNR Estimates'!$D$36</f>
        <v>0</v>
      </c>
      <c r="E65" s="541">
        <f t="shared" si="32"/>
        <v>0</v>
      </c>
      <c r="F65" s="540">
        <f>'4B. IBNR Estimates'!$E$36</f>
        <v>0</v>
      </c>
      <c r="G65" s="541">
        <f t="shared" si="33"/>
        <v>0</v>
      </c>
      <c r="H65" s="540">
        <f>'4B. IBNR Estimates'!$F$36</f>
        <v>0</v>
      </c>
      <c r="I65" s="541">
        <f t="shared" si="24"/>
        <v>0</v>
      </c>
      <c r="J65" s="540">
        <f>'4B. IBNR Estimates'!$G$36</f>
        <v>0</v>
      </c>
      <c r="K65" s="541">
        <f t="shared" si="25"/>
        <v>0</v>
      </c>
      <c r="L65" s="513">
        <f t="shared" si="26"/>
        <v>0</v>
      </c>
      <c r="M65" s="514">
        <f t="shared" si="27"/>
        <v>0</v>
      </c>
    </row>
    <row r="66" spans="2:13" ht="15.75" thickTop="1">
      <c r="B66" s="307">
        <f t="shared" si="12"/>
        <v>51</v>
      </c>
      <c r="C66" s="542" t="s">
        <v>551</v>
      </c>
      <c r="D66" s="543">
        <f>SUM(D48:D65)</f>
        <v>0</v>
      </c>
      <c r="E66" s="544">
        <f t="shared" si="28"/>
        <v>0</v>
      </c>
      <c r="F66" s="543">
        <f>SUM(F48:F65)</f>
        <v>0</v>
      </c>
      <c r="G66" s="544">
        <f t="shared" si="29"/>
        <v>0</v>
      </c>
      <c r="H66" s="543">
        <f>SUM(H48:H65)</f>
        <v>0</v>
      </c>
      <c r="I66" s="544">
        <f t="shared" si="24"/>
        <v>0</v>
      </c>
      <c r="J66" s="543">
        <f>SUM(J48:J65)</f>
        <v>0</v>
      </c>
      <c r="K66" s="544">
        <f>IF(OR($G$9=0,J66=0),0,J66/$G$9)</f>
        <v>0</v>
      </c>
      <c r="L66" s="543">
        <f>SUM(L48:L65)</f>
        <v>0</v>
      </c>
      <c r="M66" s="544">
        <f t="shared" si="27"/>
        <v>0</v>
      </c>
    </row>
    <row r="67" spans="2:13" ht="15">
      <c r="B67" s="46">
        <f t="shared" si="12"/>
        <v>52</v>
      </c>
      <c r="C67" s="549"/>
      <c r="D67" s="7"/>
      <c r="E67" s="7"/>
      <c r="F67" s="7"/>
      <c r="G67" s="7"/>
      <c r="H67" s="7"/>
      <c r="I67" s="7"/>
      <c r="J67" s="7"/>
      <c r="K67" s="7"/>
      <c r="L67" s="7"/>
      <c r="M67" s="8"/>
    </row>
    <row r="68" spans="2:13" ht="15">
      <c r="B68" s="46">
        <f t="shared" si="12"/>
        <v>53</v>
      </c>
      <c r="C68" s="550" t="s">
        <v>552</v>
      </c>
      <c r="D68" s="551">
        <v>0</v>
      </c>
      <c r="E68" s="552">
        <f t="shared" ref="E68:E69" si="50">IF(OR($D$9=0,D68=0),0,D68/$D$9)</f>
        <v>0</v>
      </c>
      <c r="F68" s="551">
        <v>0</v>
      </c>
      <c r="G68" s="552">
        <f t="shared" ref="G68:G69" si="51">IF(OR($E$9=0,F68=0),0,F68/$E$9)</f>
        <v>0</v>
      </c>
      <c r="H68" s="551">
        <v>0</v>
      </c>
      <c r="I68" s="552">
        <f t="shared" ref="I68:I69" si="52">IF(OR($F$9=0,H68=0),0,H68/$F$9)</f>
        <v>0</v>
      </c>
      <c r="J68" s="551">
        <v>0</v>
      </c>
      <c r="K68" s="552">
        <f t="shared" ref="K68:K69" si="53">IF(OR($G$9=0,J68=0),0,J68/$G$9)</f>
        <v>0</v>
      </c>
      <c r="L68" s="552">
        <f t="shared" ref="L68:L69" si="54">D68+F68+H68+J68</f>
        <v>0</v>
      </c>
      <c r="M68" s="552">
        <f t="shared" si="27"/>
        <v>0</v>
      </c>
    </row>
    <row r="69" spans="2:13" ht="15.75" thickBot="1">
      <c r="B69" s="538">
        <f t="shared" si="12"/>
        <v>54</v>
      </c>
      <c r="C69" s="553" t="s">
        <v>553</v>
      </c>
      <c r="D69" s="554">
        <v>0</v>
      </c>
      <c r="E69" s="555">
        <f t="shared" si="50"/>
        <v>0</v>
      </c>
      <c r="F69" s="554">
        <v>0</v>
      </c>
      <c r="G69" s="555">
        <f t="shared" si="51"/>
        <v>0</v>
      </c>
      <c r="H69" s="554">
        <v>0</v>
      </c>
      <c r="I69" s="555">
        <f t="shared" si="52"/>
        <v>0</v>
      </c>
      <c r="J69" s="554">
        <v>0</v>
      </c>
      <c r="K69" s="555">
        <f t="shared" si="53"/>
        <v>0</v>
      </c>
      <c r="L69" s="555">
        <f t="shared" si="54"/>
        <v>0</v>
      </c>
      <c r="M69" s="555">
        <f t="shared" si="27"/>
        <v>0</v>
      </c>
    </row>
    <row r="70" spans="2:13" ht="15.75" thickTop="1">
      <c r="B70" s="307">
        <f t="shared" si="12"/>
        <v>55</v>
      </c>
      <c r="C70" s="556" t="s">
        <v>554</v>
      </c>
      <c r="D70" s="543">
        <f>D45+D66-D68-D69</f>
        <v>0</v>
      </c>
      <c r="E70" s="544">
        <f t="shared" si="28"/>
        <v>0</v>
      </c>
      <c r="F70" s="543">
        <f>F45+F66-F68-F69</f>
        <v>0</v>
      </c>
      <c r="G70" s="544">
        <f>IF(OR($E$9=0,F70=0),0,F70/$E$9)</f>
        <v>0</v>
      </c>
      <c r="H70" s="543">
        <f>H45+H66-H68-H69</f>
        <v>0</v>
      </c>
      <c r="I70" s="544">
        <f>IF(OR($F$9=0,H70=0),0,H70/$F$9)</f>
        <v>0</v>
      </c>
      <c r="J70" s="543">
        <f>J45+J66-J68-J69</f>
        <v>0</v>
      </c>
      <c r="K70" s="544">
        <f>IF(OR($G$9=0,J70=0),0,J70/$G$9)</f>
        <v>0</v>
      </c>
      <c r="L70" s="543">
        <f>L45+L66-L68-L69</f>
        <v>0</v>
      </c>
      <c r="M70" s="544">
        <f t="shared" si="27"/>
        <v>0</v>
      </c>
    </row>
    <row r="71" spans="2:13">
      <c r="L71" s="113"/>
      <c r="M71" s="557"/>
    </row>
    <row r="72" spans="2:13" ht="15">
      <c r="B72" s="481"/>
      <c r="C72" s="482" t="s">
        <v>533</v>
      </c>
      <c r="D72" s="790" t="str">
        <f>Overview!$F$51</f>
        <v>SFY23-Q1</v>
      </c>
      <c r="E72" s="791"/>
      <c r="F72" s="790" t="str">
        <f>Overview!$F$52</f>
        <v>SFY23-Q2</v>
      </c>
      <c r="G72" s="791"/>
      <c r="H72" s="790" t="str">
        <f>Overview!$F$53</f>
        <v>SFY23-Q3</v>
      </c>
      <c r="I72" s="791"/>
      <c r="J72" s="790" t="str">
        <f>Overview!$F$54</f>
        <v>SFY23-Q4</v>
      </c>
      <c r="K72" s="791"/>
      <c r="L72" s="790" t="s">
        <v>350</v>
      </c>
      <c r="M72" s="791"/>
    </row>
    <row r="73" spans="2:13" ht="15">
      <c r="B73" s="483" t="s">
        <v>388</v>
      </c>
      <c r="C73" s="528" t="s">
        <v>425</v>
      </c>
      <c r="D73" s="483" t="s">
        <v>535</v>
      </c>
      <c r="E73" s="483" t="s">
        <v>536</v>
      </c>
      <c r="F73" s="483" t="s">
        <v>535</v>
      </c>
      <c r="G73" s="483" t="s">
        <v>536</v>
      </c>
      <c r="H73" s="483" t="s">
        <v>535</v>
      </c>
      <c r="I73" s="483" t="s">
        <v>536</v>
      </c>
      <c r="J73" s="483" t="s">
        <v>535</v>
      </c>
      <c r="K73" s="483" t="s">
        <v>536</v>
      </c>
      <c r="L73" s="483" t="s">
        <v>535</v>
      </c>
      <c r="M73" s="483" t="s">
        <v>536</v>
      </c>
    </row>
    <row r="74" spans="2:13" ht="15">
      <c r="B74" s="46">
        <f>B70+1</f>
        <v>56</v>
      </c>
      <c r="C74" s="558" t="s">
        <v>431</v>
      </c>
      <c r="D74" s="534">
        <f>'6. Admin and QI Expenses'!D7</f>
        <v>0</v>
      </c>
      <c r="E74" s="532">
        <f t="shared" ref="E74:E95" si="55">IF(OR($D$9=0,D74=0),0,D74/$D$9)</f>
        <v>0</v>
      </c>
      <c r="F74" s="534">
        <f>'6. Admin and QI Expenses'!E7</f>
        <v>0</v>
      </c>
      <c r="G74" s="532">
        <f t="shared" ref="G74:G95" si="56">IF(OR($E$9=0,F74=0),0,F74/$E$9)</f>
        <v>0</v>
      </c>
      <c r="H74" s="534">
        <f>'6. Admin and QI Expenses'!F7</f>
        <v>0</v>
      </c>
      <c r="I74" s="532">
        <f t="shared" ref="I74" si="57">IF(OR($F$9=0,H74=0),0,H74/$F$9)</f>
        <v>0</v>
      </c>
      <c r="J74" s="534">
        <f>'6. Admin and QI Expenses'!G7</f>
        <v>0</v>
      </c>
      <c r="K74" s="532">
        <f t="shared" ref="K74:K88" si="58">IF(OR($G$9=0,J74=0),0,J74/$G$9)</f>
        <v>0</v>
      </c>
      <c r="L74" s="534">
        <f t="shared" ref="L74:L92" si="59">D74+F74+H74+J74</f>
        <v>0</v>
      </c>
      <c r="M74" s="532">
        <f t="shared" ref="M74:M95" si="60">IF(OR($H$9=0,L74=0),0,L74/$H$9)</f>
        <v>0</v>
      </c>
    </row>
    <row r="75" spans="2:13" ht="15">
      <c r="B75" s="46">
        <f>B74+1</f>
        <v>57</v>
      </c>
      <c r="C75" s="559" t="s">
        <v>432</v>
      </c>
      <c r="D75" s="534">
        <f>'6. Admin and QI Expenses'!D8</f>
        <v>0</v>
      </c>
      <c r="E75" s="532">
        <f t="shared" ref="E75" si="61">IF(OR($D$9=0,D75=0),0,D75/$D$9)</f>
        <v>0</v>
      </c>
      <c r="F75" s="534">
        <f>'6. Admin and QI Expenses'!E8</f>
        <v>0</v>
      </c>
      <c r="G75" s="532">
        <f t="shared" ref="G75" si="62">IF(OR($E$9=0,F75=0),0,F75/$E$9)</f>
        <v>0</v>
      </c>
      <c r="H75" s="534">
        <f>'6. Admin and QI Expenses'!F8</f>
        <v>0</v>
      </c>
      <c r="I75" s="532">
        <f>IF(OR($F$9=0,H75=0),0,H75/$F$9)</f>
        <v>0</v>
      </c>
      <c r="J75" s="534">
        <f>'6. Admin and QI Expenses'!G8</f>
        <v>0</v>
      </c>
      <c r="K75" s="532">
        <f t="shared" si="58"/>
        <v>0</v>
      </c>
      <c r="L75" s="534">
        <f t="shared" si="59"/>
        <v>0</v>
      </c>
      <c r="M75" s="532">
        <f t="shared" si="60"/>
        <v>0</v>
      </c>
    </row>
    <row r="76" spans="2:13" ht="15">
      <c r="B76" s="46">
        <f t="shared" ref="B76:B95" si="63">B75+1</f>
        <v>58</v>
      </c>
      <c r="C76" s="559" t="s">
        <v>433</v>
      </c>
      <c r="D76" s="534">
        <f>'6. Admin and QI Expenses'!D9</f>
        <v>0</v>
      </c>
      <c r="E76" s="532">
        <f t="shared" si="55"/>
        <v>0</v>
      </c>
      <c r="F76" s="534">
        <f>'6. Admin and QI Expenses'!E9</f>
        <v>0</v>
      </c>
      <c r="G76" s="532">
        <f t="shared" si="56"/>
        <v>0</v>
      </c>
      <c r="H76" s="534">
        <f>'6. Admin and QI Expenses'!F9</f>
        <v>0</v>
      </c>
      <c r="I76" s="532">
        <f t="shared" ref="I76:I95" si="64">IF(OR($F$9=0,H76=0),0,H76/$F$9)</f>
        <v>0</v>
      </c>
      <c r="J76" s="534">
        <f>'6. Admin and QI Expenses'!G9</f>
        <v>0</v>
      </c>
      <c r="K76" s="532">
        <f t="shared" si="58"/>
        <v>0</v>
      </c>
      <c r="L76" s="534">
        <f t="shared" si="59"/>
        <v>0</v>
      </c>
      <c r="M76" s="532">
        <f t="shared" si="60"/>
        <v>0</v>
      </c>
    </row>
    <row r="77" spans="2:13" ht="15">
      <c r="B77" s="46">
        <f t="shared" si="63"/>
        <v>59</v>
      </c>
      <c r="C77" s="559" t="s">
        <v>434</v>
      </c>
      <c r="D77" s="534">
        <f>'6. Admin and QI Expenses'!D10</f>
        <v>0</v>
      </c>
      <c r="E77" s="532">
        <f t="shared" si="55"/>
        <v>0</v>
      </c>
      <c r="F77" s="534">
        <f>'6. Admin and QI Expenses'!E10</f>
        <v>0</v>
      </c>
      <c r="G77" s="532">
        <f t="shared" si="56"/>
        <v>0</v>
      </c>
      <c r="H77" s="534">
        <f>'6. Admin and QI Expenses'!F10</f>
        <v>0</v>
      </c>
      <c r="I77" s="532">
        <f t="shared" si="64"/>
        <v>0</v>
      </c>
      <c r="J77" s="534">
        <f>'6. Admin and QI Expenses'!G10</f>
        <v>0</v>
      </c>
      <c r="K77" s="532">
        <f t="shared" si="58"/>
        <v>0</v>
      </c>
      <c r="L77" s="534">
        <f t="shared" si="59"/>
        <v>0</v>
      </c>
      <c r="M77" s="532">
        <f t="shared" si="60"/>
        <v>0</v>
      </c>
    </row>
    <row r="78" spans="2:13" ht="15">
      <c r="B78" s="46">
        <f t="shared" si="63"/>
        <v>60</v>
      </c>
      <c r="C78" s="559" t="s">
        <v>435</v>
      </c>
      <c r="D78" s="534">
        <f>'6. Admin and QI Expenses'!D11</f>
        <v>0</v>
      </c>
      <c r="E78" s="532">
        <f t="shared" si="55"/>
        <v>0</v>
      </c>
      <c r="F78" s="534">
        <f>'6. Admin and QI Expenses'!E11</f>
        <v>0</v>
      </c>
      <c r="G78" s="532">
        <f t="shared" si="56"/>
        <v>0</v>
      </c>
      <c r="H78" s="534">
        <f>'6. Admin and QI Expenses'!F11</f>
        <v>0</v>
      </c>
      <c r="I78" s="532">
        <f t="shared" si="64"/>
        <v>0</v>
      </c>
      <c r="J78" s="534">
        <f>'6. Admin and QI Expenses'!G11</f>
        <v>0</v>
      </c>
      <c r="K78" s="532">
        <f t="shared" si="58"/>
        <v>0</v>
      </c>
      <c r="L78" s="534">
        <f t="shared" si="59"/>
        <v>0</v>
      </c>
      <c r="M78" s="532">
        <f t="shared" si="60"/>
        <v>0</v>
      </c>
    </row>
    <row r="79" spans="2:13" ht="15">
      <c r="B79" s="46">
        <f t="shared" si="63"/>
        <v>61</v>
      </c>
      <c r="C79" s="559" t="s">
        <v>436</v>
      </c>
      <c r="D79" s="534">
        <f>'6. Admin and QI Expenses'!D12</f>
        <v>0</v>
      </c>
      <c r="E79" s="532">
        <f t="shared" si="55"/>
        <v>0</v>
      </c>
      <c r="F79" s="534">
        <f>'6. Admin and QI Expenses'!E12</f>
        <v>0</v>
      </c>
      <c r="G79" s="532">
        <f t="shared" si="56"/>
        <v>0</v>
      </c>
      <c r="H79" s="534">
        <f>'6. Admin and QI Expenses'!F12</f>
        <v>0</v>
      </c>
      <c r="I79" s="532">
        <f t="shared" si="64"/>
        <v>0</v>
      </c>
      <c r="J79" s="534">
        <f>'6. Admin and QI Expenses'!G12</f>
        <v>0</v>
      </c>
      <c r="K79" s="532">
        <f t="shared" si="58"/>
        <v>0</v>
      </c>
      <c r="L79" s="534">
        <f t="shared" si="59"/>
        <v>0</v>
      </c>
      <c r="M79" s="532">
        <f t="shared" si="60"/>
        <v>0</v>
      </c>
    </row>
    <row r="80" spans="2:13" ht="15">
      <c r="B80" s="46">
        <f t="shared" si="63"/>
        <v>62</v>
      </c>
      <c r="C80" s="559" t="s">
        <v>437</v>
      </c>
      <c r="D80" s="534">
        <f>'6. Admin and QI Expenses'!D13</f>
        <v>0</v>
      </c>
      <c r="E80" s="532">
        <f t="shared" si="55"/>
        <v>0</v>
      </c>
      <c r="F80" s="534">
        <f>'6. Admin and QI Expenses'!E13</f>
        <v>0</v>
      </c>
      <c r="G80" s="532">
        <f t="shared" si="56"/>
        <v>0</v>
      </c>
      <c r="H80" s="534">
        <f>'6. Admin and QI Expenses'!F13</f>
        <v>0</v>
      </c>
      <c r="I80" s="532">
        <f t="shared" si="64"/>
        <v>0</v>
      </c>
      <c r="J80" s="534">
        <f>'6. Admin and QI Expenses'!G13</f>
        <v>0</v>
      </c>
      <c r="K80" s="532">
        <f t="shared" si="58"/>
        <v>0</v>
      </c>
      <c r="L80" s="534">
        <f t="shared" si="59"/>
        <v>0</v>
      </c>
      <c r="M80" s="532">
        <f t="shared" si="60"/>
        <v>0</v>
      </c>
    </row>
    <row r="81" spans="2:13" ht="15">
      <c r="B81" s="46">
        <f t="shared" si="63"/>
        <v>63</v>
      </c>
      <c r="C81" s="559" t="s">
        <v>438</v>
      </c>
      <c r="D81" s="534">
        <f>'6. Admin and QI Expenses'!D14</f>
        <v>0</v>
      </c>
      <c r="E81" s="532">
        <f t="shared" si="55"/>
        <v>0</v>
      </c>
      <c r="F81" s="534">
        <f>'6. Admin and QI Expenses'!E14</f>
        <v>0</v>
      </c>
      <c r="G81" s="532">
        <f t="shared" si="56"/>
        <v>0</v>
      </c>
      <c r="H81" s="534">
        <f>'6. Admin and QI Expenses'!F14</f>
        <v>0</v>
      </c>
      <c r="I81" s="532">
        <f t="shared" si="64"/>
        <v>0</v>
      </c>
      <c r="J81" s="534">
        <f>'6. Admin and QI Expenses'!G14</f>
        <v>0</v>
      </c>
      <c r="K81" s="532">
        <f t="shared" si="58"/>
        <v>0</v>
      </c>
      <c r="L81" s="534">
        <f t="shared" si="59"/>
        <v>0</v>
      </c>
      <c r="M81" s="532">
        <f t="shared" si="60"/>
        <v>0</v>
      </c>
    </row>
    <row r="82" spans="2:13" ht="15">
      <c r="B82" s="46">
        <f t="shared" si="63"/>
        <v>64</v>
      </c>
      <c r="C82" s="559" t="s">
        <v>439</v>
      </c>
      <c r="D82" s="534">
        <f>'6. Admin and QI Expenses'!D15</f>
        <v>0</v>
      </c>
      <c r="E82" s="532">
        <f t="shared" si="55"/>
        <v>0</v>
      </c>
      <c r="F82" s="534">
        <f>'6. Admin and QI Expenses'!E15</f>
        <v>0</v>
      </c>
      <c r="G82" s="532">
        <f t="shared" si="56"/>
        <v>0</v>
      </c>
      <c r="H82" s="534">
        <f>'6. Admin and QI Expenses'!F15</f>
        <v>0</v>
      </c>
      <c r="I82" s="532">
        <f t="shared" si="64"/>
        <v>0</v>
      </c>
      <c r="J82" s="534">
        <f>'6. Admin and QI Expenses'!G15</f>
        <v>0</v>
      </c>
      <c r="K82" s="532">
        <f t="shared" si="58"/>
        <v>0</v>
      </c>
      <c r="L82" s="534">
        <f t="shared" si="59"/>
        <v>0</v>
      </c>
      <c r="M82" s="532">
        <f t="shared" si="60"/>
        <v>0</v>
      </c>
    </row>
    <row r="83" spans="2:13" ht="15">
      <c r="B83" s="46">
        <f t="shared" si="63"/>
        <v>65</v>
      </c>
      <c r="C83" s="559" t="s">
        <v>440</v>
      </c>
      <c r="D83" s="534">
        <f>'6. Admin and QI Expenses'!D16</f>
        <v>0</v>
      </c>
      <c r="E83" s="532">
        <f t="shared" si="55"/>
        <v>0</v>
      </c>
      <c r="F83" s="534">
        <f>'6. Admin and QI Expenses'!E16</f>
        <v>0</v>
      </c>
      <c r="G83" s="532">
        <f t="shared" si="56"/>
        <v>0</v>
      </c>
      <c r="H83" s="534">
        <f>'6. Admin and QI Expenses'!F16</f>
        <v>0</v>
      </c>
      <c r="I83" s="532">
        <f t="shared" si="64"/>
        <v>0</v>
      </c>
      <c r="J83" s="534">
        <f>'6. Admin and QI Expenses'!G16</f>
        <v>0</v>
      </c>
      <c r="K83" s="532">
        <f t="shared" si="58"/>
        <v>0</v>
      </c>
      <c r="L83" s="534">
        <f t="shared" si="59"/>
        <v>0</v>
      </c>
      <c r="M83" s="532">
        <f t="shared" si="60"/>
        <v>0</v>
      </c>
    </row>
    <row r="84" spans="2:13" ht="15">
      <c r="B84" s="46">
        <f t="shared" si="63"/>
        <v>66</v>
      </c>
      <c r="C84" s="559" t="s">
        <v>441</v>
      </c>
      <c r="D84" s="534">
        <f>'6. Admin and QI Expenses'!D17</f>
        <v>0</v>
      </c>
      <c r="E84" s="532">
        <f t="shared" si="55"/>
        <v>0</v>
      </c>
      <c r="F84" s="534">
        <f>'6. Admin and QI Expenses'!E17</f>
        <v>0</v>
      </c>
      <c r="G84" s="532">
        <f t="shared" si="56"/>
        <v>0</v>
      </c>
      <c r="H84" s="534">
        <f>'6. Admin and QI Expenses'!F17</f>
        <v>0</v>
      </c>
      <c r="I84" s="532">
        <f t="shared" si="64"/>
        <v>0</v>
      </c>
      <c r="J84" s="534">
        <f>'6. Admin and QI Expenses'!G17</f>
        <v>0</v>
      </c>
      <c r="K84" s="532">
        <f t="shared" si="58"/>
        <v>0</v>
      </c>
      <c r="L84" s="534">
        <f t="shared" si="59"/>
        <v>0</v>
      </c>
      <c r="M84" s="532">
        <f t="shared" si="60"/>
        <v>0</v>
      </c>
    </row>
    <row r="85" spans="2:13" ht="15">
      <c r="B85" s="46">
        <f t="shared" si="63"/>
        <v>67</v>
      </c>
      <c r="C85" s="559" t="s">
        <v>442</v>
      </c>
      <c r="D85" s="534">
        <f>'6. Admin and QI Expenses'!D18</f>
        <v>0</v>
      </c>
      <c r="E85" s="532">
        <f t="shared" si="55"/>
        <v>0</v>
      </c>
      <c r="F85" s="534">
        <f>'6. Admin and QI Expenses'!E18</f>
        <v>0</v>
      </c>
      <c r="G85" s="532">
        <f t="shared" si="56"/>
        <v>0</v>
      </c>
      <c r="H85" s="534">
        <f>'6. Admin and QI Expenses'!F18</f>
        <v>0</v>
      </c>
      <c r="I85" s="532">
        <f t="shared" si="64"/>
        <v>0</v>
      </c>
      <c r="J85" s="534">
        <f>'6. Admin and QI Expenses'!G18</f>
        <v>0</v>
      </c>
      <c r="K85" s="532">
        <f t="shared" si="58"/>
        <v>0</v>
      </c>
      <c r="L85" s="534">
        <f t="shared" si="59"/>
        <v>0</v>
      </c>
      <c r="M85" s="532">
        <f t="shared" si="60"/>
        <v>0</v>
      </c>
    </row>
    <row r="86" spans="2:13" ht="15">
      <c r="B86" s="46">
        <f t="shared" si="63"/>
        <v>68</v>
      </c>
      <c r="C86" s="559" t="s">
        <v>443</v>
      </c>
      <c r="D86" s="534">
        <f>'6. Admin and QI Expenses'!D19</f>
        <v>0</v>
      </c>
      <c r="E86" s="532">
        <f t="shared" si="55"/>
        <v>0</v>
      </c>
      <c r="F86" s="534">
        <f>'6. Admin and QI Expenses'!E19</f>
        <v>0</v>
      </c>
      <c r="G86" s="532">
        <f t="shared" si="56"/>
        <v>0</v>
      </c>
      <c r="H86" s="534">
        <f>'6. Admin and QI Expenses'!F19</f>
        <v>0</v>
      </c>
      <c r="I86" s="532">
        <f t="shared" si="64"/>
        <v>0</v>
      </c>
      <c r="J86" s="534">
        <f>'6. Admin and QI Expenses'!G19</f>
        <v>0</v>
      </c>
      <c r="K86" s="532">
        <f t="shared" si="58"/>
        <v>0</v>
      </c>
      <c r="L86" s="534">
        <f t="shared" si="59"/>
        <v>0</v>
      </c>
      <c r="M86" s="532">
        <f t="shared" si="60"/>
        <v>0</v>
      </c>
    </row>
    <row r="87" spans="2:13" ht="15">
      <c r="B87" s="46">
        <f t="shared" si="63"/>
        <v>69</v>
      </c>
      <c r="C87" s="559" t="s">
        <v>555</v>
      </c>
      <c r="D87" s="534">
        <f>'6. Admin and QI Expenses'!D20</f>
        <v>0</v>
      </c>
      <c r="E87" s="532">
        <f t="shared" si="55"/>
        <v>0</v>
      </c>
      <c r="F87" s="534">
        <f>'6. Admin and QI Expenses'!E20</f>
        <v>0</v>
      </c>
      <c r="G87" s="532">
        <f t="shared" si="56"/>
        <v>0</v>
      </c>
      <c r="H87" s="534">
        <f>'6. Admin and QI Expenses'!F20</f>
        <v>0</v>
      </c>
      <c r="I87" s="532">
        <f t="shared" si="64"/>
        <v>0</v>
      </c>
      <c r="J87" s="534">
        <f>'6. Admin and QI Expenses'!G20</f>
        <v>0</v>
      </c>
      <c r="K87" s="532">
        <f t="shared" si="58"/>
        <v>0</v>
      </c>
      <c r="L87" s="534">
        <f t="shared" si="59"/>
        <v>0</v>
      </c>
      <c r="M87" s="532">
        <f t="shared" si="60"/>
        <v>0</v>
      </c>
    </row>
    <row r="88" spans="2:13" ht="15">
      <c r="B88" s="46">
        <f t="shared" si="63"/>
        <v>70</v>
      </c>
      <c r="C88" s="559" t="s">
        <v>556</v>
      </c>
      <c r="D88" s="534">
        <f>'6. Admin and QI Expenses'!D21</f>
        <v>0</v>
      </c>
      <c r="E88" s="532">
        <f t="shared" ref="E88" si="65">IF(OR($D$9=0,D88=0),0,D88/$D$9)</f>
        <v>0</v>
      </c>
      <c r="F88" s="534">
        <f>'6. Admin and QI Expenses'!E21</f>
        <v>0</v>
      </c>
      <c r="G88" s="532">
        <f t="shared" ref="G88" si="66">IF(OR($E$9=0,F88=0),0,F88/$E$9)</f>
        <v>0</v>
      </c>
      <c r="H88" s="534">
        <f>'6. Admin and QI Expenses'!F21</f>
        <v>0</v>
      </c>
      <c r="I88" s="532">
        <f t="shared" si="64"/>
        <v>0</v>
      </c>
      <c r="J88" s="534">
        <f>'6. Admin and QI Expenses'!G21</f>
        <v>0</v>
      </c>
      <c r="K88" s="532">
        <f t="shared" si="58"/>
        <v>0</v>
      </c>
      <c r="L88" s="534">
        <f t="shared" si="59"/>
        <v>0</v>
      </c>
      <c r="M88" s="532">
        <f t="shared" si="60"/>
        <v>0</v>
      </c>
    </row>
    <row r="89" spans="2:13" ht="15">
      <c r="B89" s="46">
        <f t="shared" si="63"/>
        <v>71</v>
      </c>
      <c r="C89" s="559" t="s">
        <v>444</v>
      </c>
      <c r="D89" s="534">
        <f>'6. Admin and QI Expenses'!D22</f>
        <v>0</v>
      </c>
      <c r="E89" s="532">
        <f t="shared" ref="E89:E92" si="67">IF(OR($D$9=0,D89=0),0,D89/$D$9)</f>
        <v>0</v>
      </c>
      <c r="F89" s="534">
        <f>'6. Admin and QI Expenses'!E22</f>
        <v>0</v>
      </c>
      <c r="G89" s="532">
        <f t="shared" ref="G89:G92" si="68">IF(OR($E$9=0,F89=0),0,F89/$E$9)</f>
        <v>0</v>
      </c>
      <c r="H89" s="534">
        <f>'6. Admin and QI Expenses'!F22</f>
        <v>0</v>
      </c>
      <c r="I89" s="532">
        <f t="shared" si="64"/>
        <v>0</v>
      </c>
      <c r="J89" s="534">
        <f>'6. Admin and QI Expenses'!G22</f>
        <v>0</v>
      </c>
      <c r="K89" s="532">
        <f t="shared" ref="K89:K92" si="69">IF(OR($G$9=0,J89=0),0,J89/$G$9)</f>
        <v>0</v>
      </c>
      <c r="L89" s="534">
        <f t="shared" si="59"/>
        <v>0</v>
      </c>
      <c r="M89" s="532">
        <f t="shared" si="60"/>
        <v>0</v>
      </c>
    </row>
    <row r="90" spans="2:13" ht="15">
      <c r="B90" s="46">
        <f t="shared" si="63"/>
        <v>72</v>
      </c>
      <c r="C90" s="559" t="s">
        <v>445</v>
      </c>
      <c r="D90" s="534">
        <f>'6. Admin and QI Expenses'!D23</f>
        <v>0</v>
      </c>
      <c r="E90" s="532">
        <f t="shared" si="67"/>
        <v>0</v>
      </c>
      <c r="F90" s="534">
        <f>'6. Admin and QI Expenses'!E23</f>
        <v>0</v>
      </c>
      <c r="G90" s="532">
        <f t="shared" si="68"/>
        <v>0</v>
      </c>
      <c r="H90" s="534">
        <f>'6. Admin and QI Expenses'!F23</f>
        <v>0</v>
      </c>
      <c r="I90" s="532">
        <f t="shared" si="64"/>
        <v>0</v>
      </c>
      <c r="J90" s="534">
        <f>'6. Admin and QI Expenses'!G23</f>
        <v>0</v>
      </c>
      <c r="K90" s="532">
        <f t="shared" si="69"/>
        <v>0</v>
      </c>
      <c r="L90" s="534">
        <f t="shared" si="59"/>
        <v>0</v>
      </c>
      <c r="M90" s="532">
        <f t="shared" si="60"/>
        <v>0</v>
      </c>
    </row>
    <row r="91" spans="2:13" ht="15">
      <c r="B91" s="46">
        <f t="shared" si="63"/>
        <v>73</v>
      </c>
      <c r="C91" s="559" t="s">
        <v>446</v>
      </c>
      <c r="D91" s="534">
        <f>'6. Admin and QI Expenses'!D24</f>
        <v>0</v>
      </c>
      <c r="E91" s="532">
        <f t="shared" si="67"/>
        <v>0</v>
      </c>
      <c r="F91" s="534">
        <f>'6. Admin and QI Expenses'!E24</f>
        <v>0</v>
      </c>
      <c r="G91" s="532">
        <f t="shared" si="68"/>
        <v>0</v>
      </c>
      <c r="H91" s="534">
        <f>'6. Admin and QI Expenses'!F24</f>
        <v>0</v>
      </c>
      <c r="I91" s="532">
        <f t="shared" si="64"/>
        <v>0</v>
      </c>
      <c r="J91" s="534">
        <f>'6. Admin and QI Expenses'!G24</f>
        <v>0</v>
      </c>
      <c r="K91" s="532">
        <f t="shared" si="69"/>
        <v>0</v>
      </c>
      <c r="L91" s="534">
        <f t="shared" si="59"/>
        <v>0</v>
      </c>
      <c r="M91" s="532">
        <f t="shared" si="60"/>
        <v>0</v>
      </c>
    </row>
    <row r="92" spans="2:13" ht="15.75" thickBot="1">
      <c r="B92" s="538">
        <f t="shared" si="63"/>
        <v>74</v>
      </c>
      <c r="C92" s="559" t="s">
        <v>447</v>
      </c>
      <c r="D92" s="534">
        <f>'6. Admin and QI Expenses'!D25</f>
        <v>0</v>
      </c>
      <c r="E92" s="532">
        <f t="shared" si="67"/>
        <v>0</v>
      </c>
      <c r="F92" s="534">
        <f>'6. Admin and QI Expenses'!E25</f>
        <v>0</v>
      </c>
      <c r="G92" s="532">
        <f t="shared" si="68"/>
        <v>0</v>
      </c>
      <c r="H92" s="534">
        <f>'6. Admin and QI Expenses'!F25</f>
        <v>0</v>
      </c>
      <c r="I92" s="532">
        <f t="shared" si="64"/>
        <v>0</v>
      </c>
      <c r="J92" s="534">
        <f>'6. Admin and QI Expenses'!G25</f>
        <v>0</v>
      </c>
      <c r="K92" s="532">
        <f t="shared" si="69"/>
        <v>0</v>
      </c>
      <c r="L92" s="534">
        <f t="shared" si="59"/>
        <v>0</v>
      </c>
      <c r="M92" s="532">
        <f t="shared" si="60"/>
        <v>0</v>
      </c>
    </row>
    <row r="93" spans="2:13" ht="16.5" thickTop="1" thickBot="1">
      <c r="B93" s="46">
        <f t="shared" si="63"/>
        <v>75</v>
      </c>
      <c r="C93" s="559" t="s">
        <v>448</v>
      </c>
      <c r="D93" s="804">
        <f>'6. Admin and QI Expenses'!D26</f>
        <v>0</v>
      </c>
      <c r="E93" s="805">
        <f t="shared" ref="E93" si="70">IF(OR($D$9=0,D93=0),0,D93/$D$9)</f>
        <v>0</v>
      </c>
      <c r="F93" s="804">
        <f>'6. Admin and QI Expenses'!E26</f>
        <v>0</v>
      </c>
      <c r="G93" s="805">
        <f t="shared" ref="G93" si="71">IF(OR($E$9=0,F93=0),0,F93/$E$9)</f>
        <v>0</v>
      </c>
      <c r="H93" s="804">
        <f>'6. Admin and QI Expenses'!F26</f>
        <v>0</v>
      </c>
      <c r="I93" s="805">
        <f t="shared" ref="I93" si="72">IF(OR($F$9=0,H93=0),0,H93/$F$9)</f>
        <v>0</v>
      </c>
      <c r="J93" s="804">
        <f>'6. Admin and QI Expenses'!G26</f>
        <v>0</v>
      </c>
      <c r="K93" s="805">
        <f t="shared" ref="K93" si="73">IF(OR($G$9=0,J93=0),0,J93/$G$9)</f>
        <v>0</v>
      </c>
      <c r="L93" s="804">
        <f t="shared" ref="L93:L94" si="74">D93+F93+H93+J93</f>
        <v>0</v>
      </c>
      <c r="M93" s="805">
        <f t="shared" ref="M93:M94" si="75">IF(OR($H$9=0,L93=0),0,L93/$H$9)</f>
        <v>0</v>
      </c>
    </row>
    <row r="94" spans="2:13" ht="15.75" thickTop="1">
      <c r="B94" s="46">
        <f t="shared" si="63"/>
        <v>76</v>
      </c>
      <c r="C94" s="808" t="s">
        <v>449</v>
      </c>
      <c r="D94" s="806"/>
      <c r="E94" s="807"/>
      <c r="F94" s="807"/>
      <c r="G94" s="807"/>
      <c r="H94" s="807"/>
      <c r="I94" s="807"/>
      <c r="J94" s="807"/>
      <c r="K94" s="807"/>
      <c r="L94" s="807"/>
      <c r="M94" s="807"/>
    </row>
    <row r="95" spans="2:13" ht="15">
      <c r="B95" s="46">
        <f t="shared" si="63"/>
        <v>77</v>
      </c>
      <c r="C95" s="792" t="s">
        <v>557</v>
      </c>
      <c r="D95" s="793">
        <f>SUM(D74:D93)</f>
        <v>0</v>
      </c>
      <c r="E95" s="794">
        <f t="shared" si="55"/>
        <v>0</v>
      </c>
      <c r="F95" s="793">
        <f>SUM(F74:F93)</f>
        <v>0</v>
      </c>
      <c r="G95" s="794">
        <f t="shared" si="56"/>
        <v>0</v>
      </c>
      <c r="H95" s="793">
        <f>SUM(H74:H93)</f>
        <v>0</v>
      </c>
      <c r="I95" s="794">
        <f t="shared" si="64"/>
        <v>0</v>
      </c>
      <c r="J95" s="793">
        <f>SUM(J74:J93)</f>
        <v>0</v>
      </c>
      <c r="K95" s="794">
        <f>IF(OR($G$9=0,J95=0),0,J95/$G$9)</f>
        <v>0</v>
      </c>
      <c r="L95" s="793">
        <f>SUM(L74:L93)</f>
        <v>0</v>
      </c>
      <c r="M95" s="794">
        <f t="shared" si="60"/>
        <v>0</v>
      </c>
    </row>
    <row r="97" spans="2:13" ht="15">
      <c r="B97" s="481"/>
      <c r="C97" s="482" t="s">
        <v>533</v>
      </c>
      <c r="D97" s="790" t="str">
        <f>Overview!$F$51</f>
        <v>SFY23-Q1</v>
      </c>
      <c r="E97" s="791"/>
      <c r="F97" s="790" t="str">
        <f>Overview!$F$52</f>
        <v>SFY23-Q2</v>
      </c>
      <c r="G97" s="791"/>
      <c r="H97" s="790" t="str">
        <f>Overview!$F$53</f>
        <v>SFY23-Q3</v>
      </c>
      <c r="I97" s="791"/>
      <c r="J97" s="790" t="str">
        <f>Overview!$F$54</f>
        <v>SFY23-Q4</v>
      </c>
      <c r="K97" s="791"/>
      <c r="L97" s="790" t="s">
        <v>350</v>
      </c>
      <c r="M97" s="791"/>
    </row>
    <row r="98" spans="2:13" ht="15">
      <c r="B98" s="483" t="s">
        <v>388</v>
      </c>
      <c r="C98" s="528"/>
      <c r="D98" s="483" t="s">
        <v>535</v>
      </c>
      <c r="E98" s="483" t="s">
        <v>536</v>
      </c>
      <c r="F98" s="483" t="s">
        <v>535</v>
      </c>
      <c r="G98" s="483" t="s">
        <v>536</v>
      </c>
      <c r="H98" s="483" t="s">
        <v>535</v>
      </c>
      <c r="I98" s="483" t="s">
        <v>536</v>
      </c>
      <c r="J98" s="483" t="s">
        <v>535</v>
      </c>
      <c r="K98" s="483" t="s">
        <v>536</v>
      </c>
      <c r="L98" s="483" t="s">
        <v>535</v>
      </c>
      <c r="M98" s="483" t="s">
        <v>536</v>
      </c>
    </row>
    <row r="99" spans="2:13" ht="25.5">
      <c r="B99" s="46">
        <f>B95+1</f>
        <v>78</v>
      </c>
      <c r="C99" s="795" t="s">
        <v>558</v>
      </c>
      <c r="D99" s="796">
        <f>D$22</f>
        <v>0</v>
      </c>
      <c r="E99" s="797">
        <f t="shared" ref="E99:E101" si="76">IF(OR($D$9=0,D99=0),0,D99/$D$9)</f>
        <v>0</v>
      </c>
      <c r="F99" s="796">
        <f>F$22</f>
        <v>0</v>
      </c>
      <c r="G99" s="797">
        <f t="shared" ref="G99:G101" si="77">IF(OR($E$9=0,F99=0),0,F99/$E$9)</f>
        <v>0</v>
      </c>
      <c r="H99" s="796">
        <f>H$22</f>
        <v>0</v>
      </c>
      <c r="I99" s="797">
        <f>IF(OR($F$9=0,H99=0),0,H99/$F$9)</f>
        <v>0</v>
      </c>
      <c r="J99" s="796">
        <f>J$22</f>
        <v>0</v>
      </c>
      <c r="K99" s="797">
        <f t="shared" ref="K99:K100" si="78">IF(OR($G$9=0,J99=0),0,J99/$G$9)</f>
        <v>0</v>
      </c>
      <c r="L99" s="796">
        <f t="shared" ref="L99:L101" si="79">D99+F99+H99+J99</f>
        <v>0</v>
      </c>
      <c r="M99" s="797">
        <f t="shared" ref="M99:M101" si="80">IF(OR($H$9=0,L99=0),0,L99/$H$9)</f>
        <v>0</v>
      </c>
    </row>
    <row r="100" spans="2:13" ht="25.5">
      <c r="B100" s="46">
        <f>B99+1</f>
        <v>79</v>
      </c>
      <c r="C100" s="798" t="s">
        <v>559</v>
      </c>
      <c r="D100" s="799">
        <f>D70+D95</f>
        <v>0</v>
      </c>
      <c r="E100" s="800">
        <f t="shared" si="76"/>
        <v>0</v>
      </c>
      <c r="F100" s="799">
        <f>F70+F95</f>
        <v>0</v>
      </c>
      <c r="G100" s="800">
        <f t="shared" si="77"/>
        <v>0</v>
      </c>
      <c r="H100" s="799">
        <f>H70+H95</f>
        <v>0</v>
      </c>
      <c r="I100" s="800">
        <f t="shared" ref="I100:I101" si="81">IF(OR($F$9=0,H100=0),0,H100/$F$9)</f>
        <v>0</v>
      </c>
      <c r="J100" s="799">
        <f>J70+J95</f>
        <v>0</v>
      </c>
      <c r="K100" s="800">
        <f t="shared" si="78"/>
        <v>0</v>
      </c>
      <c r="L100" s="799">
        <f t="shared" si="79"/>
        <v>0</v>
      </c>
      <c r="M100" s="800">
        <f t="shared" si="80"/>
        <v>0</v>
      </c>
    </row>
    <row r="101" spans="2:13" ht="25.5">
      <c r="B101" s="46">
        <f>B100+1</f>
        <v>80</v>
      </c>
      <c r="C101" s="801" t="s">
        <v>560</v>
      </c>
      <c r="D101" s="802">
        <f>D99-D100</f>
        <v>0</v>
      </c>
      <c r="E101" s="803">
        <f t="shared" si="76"/>
        <v>0</v>
      </c>
      <c r="F101" s="802">
        <f>F99-F100</f>
        <v>0</v>
      </c>
      <c r="G101" s="803">
        <f t="shared" si="77"/>
        <v>0</v>
      </c>
      <c r="H101" s="802">
        <f>H99-H100</f>
        <v>0</v>
      </c>
      <c r="I101" s="803">
        <f t="shared" si="81"/>
        <v>0</v>
      </c>
      <c r="J101" s="802">
        <f>J99-J100</f>
        <v>0</v>
      </c>
      <c r="K101" s="803">
        <f>IF(OR($G$9=0,J101=0),0,J101/$G$9)</f>
        <v>0</v>
      </c>
      <c r="L101" s="802">
        <f t="shared" si="79"/>
        <v>0</v>
      </c>
      <c r="M101" s="803">
        <f t="shared" si="80"/>
        <v>0</v>
      </c>
    </row>
    <row r="103" spans="2:13">
      <c r="C103" s="38" t="s">
        <v>561</v>
      </c>
    </row>
    <row r="104" spans="2:13" ht="12.75" customHeight="1">
      <c r="C104" s="560"/>
      <c r="D104" s="560"/>
      <c r="E104" s="560"/>
      <c r="F104" s="560"/>
      <c r="G104" s="560"/>
      <c r="H104" s="560"/>
      <c r="I104" s="560"/>
      <c r="J104" s="560"/>
      <c r="K104" s="560"/>
    </row>
    <row r="105" spans="2:13" ht="12.75" customHeight="1">
      <c r="C105" s="560" t="s">
        <v>562</v>
      </c>
      <c r="D105" s="560"/>
      <c r="E105" s="560"/>
      <c r="F105" s="560"/>
      <c r="G105" s="560"/>
      <c r="H105" s="560"/>
      <c r="I105" s="560"/>
      <c r="J105" s="560"/>
      <c r="K105" s="560"/>
    </row>
    <row r="106" spans="2:13" ht="12.75" customHeight="1">
      <c r="C106" s="560"/>
      <c r="D106" s="560"/>
      <c r="E106" s="560"/>
      <c r="F106" s="560"/>
      <c r="G106" s="560"/>
      <c r="H106" s="560"/>
      <c r="I106" s="560"/>
      <c r="J106" s="560"/>
      <c r="K106" s="560"/>
    </row>
    <row r="107" spans="2:13" ht="12.75" customHeight="1">
      <c r="C107" s="560"/>
      <c r="D107" s="560"/>
      <c r="E107" s="560"/>
      <c r="F107" s="560"/>
      <c r="G107" s="560"/>
      <c r="H107" s="560"/>
      <c r="I107" s="560"/>
      <c r="J107" s="560"/>
      <c r="K107" s="560"/>
    </row>
    <row r="108" spans="2:13" ht="12.75" customHeight="1">
      <c r="C108" s="560"/>
      <c r="D108" s="560"/>
      <c r="E108" s="560"/>
      <c r="F108" s="560"/>
      <c r="G108" s="560"/>
      <c r="H108" s="560"/>
      <c r="I108" s="560"/>
      <c r="J108" s="560"/>
      <c r="K108" s="560"/>
    </row>
    <row r="109" spans="2:13" ht="12.75" customHeight="1">
      <c r="C109" s="560"/>
      <c r="D109" s="560"/>
      <c r="E109" s="560"/>
      <c r="F109" s="560"/>
      <c r="G109" s="560"/>
      <c r="H109" s="560"/>
      <c r="I109" s="560"/>
      <c r="J109" s="560"/>
      <c r="K109" s="560"/>
    </row>
    <row r="110" spans="2:13" ht="12.75" customHeight="1">
      <c r="C110" s="560"/>
      <c r="D110" s="560"/>
      <c r="E110" s="560"/>
      <c r="F110" s="560"/>
      <c r="G110" s="560"/>
      <c r="H110" s="560"/>
      <c r="I110" s="560"/>
      <c r="J110" s="560"/>
      <c r="K110" s="560"/>
    </row>
    <row r="111" spans="2:13" ht="12.75" customHeight="1">
      <c r="C111" s="560"/>
      <c r="D111" s="560"/>
      <c r="E111" s="560"/>
      <c r="F111" s="560"/>
      <c r="G111" s="560"/>
      <c r="H111" s="560"/>
      <c r="I111" s="560"/>
      <c r="J111" s="560"/>
      <c r="K111" s="560"/>
    </row>
    <row r="112" spans="2:13" ht="12.75" customHeight="1">
      <c r="C112" s="560"/>
      <c r="D112" s="560"/>
      <c r="E112" s="560"/>
      <c r="F112" s="560"/>
      <c r="G112" s="560"/>
      <c r="H112" s="560"/>
      <c r="I112" s="560"/>
      <c r="J112" s="560"/>
      <c r="K112" s="560"/>
    </row>
    <row r="113" spans="3:11" ht="12.75" customHeight="1">
      <c r="C113" s="560"/>
      <c r="D113" s="560"/>
      <c r="E113" s="560"/>
      <c r="F113" s="560"/>
      <c r="G113" s="560"/>
      <c r="H113" s="560"/>
      <c r="I113" s="560"/>
      <c r="J113" s="560"/>
      <c r="K113" s="560"/>
    </row>
    <row r="114" spans="3:11" ht="13.5" customHeight="1">
      <c r="C114" s="560"/>
      <c r="D114" s="560"/>
      <c r="E114" s="560"/>
      <c r="F114" s="560"/>
      <c r="G114" s="560"/>
      <c r="H114" s="560"/>
      <c r="I114" s="560"/>
      <c r="J114" s="560"/>
      <c r="K114" s="560"/>
    </row>
    <row r="115" spans="3:11" ht="12.75" customHeight="1"/>
    <row r="116" spans="3:11" ht="15" customHeight="1"/>
    <row r="117" spans="3:11" ht="15" customHeight="1">
      <c r="C117" s="38"/>
    </row>
    <row r="118" spans="3:11">
      <c r="C118" s="1" t="s">
        <v>563</v>
      </c>
    </row>
    <row r="119" spans="3:11">
      <c r="C119" s="1" t="s">
        <v>564</v>
      </c>
    </row>
  </sheetData>
  <protectedRanges>
    <protectedRange sqref="C106" name="Range1_1"/>
  </protectedRanges>
  <mergeCells count="10">
    <mergeCell ref="D11:E11"/>
    <mergeCell ref="F11:G11"/>
    <mergeCell ref="H11:I11"/>
    <mergeCell ref="J11:K11"/>
    <mergeCell ref="L11:M11"/>
    <mergeCell ref="D24:E24"/>
    <mergeCell ref="F24:G24"/>
    <mergeCell ref="H24:I24"/>
    <mergeCell ref="J24:K24"/>
    <mergeCell ref="L24:M24"/>
  </mergeCells>
  <pageMargins left="0.7" right="0.7" top="0.53" bottom="0.6" header="0.3" footer="0.3"/>
  <pageSetup scale="32" orientation="landscape" r:id="rId1"/>
  <headerFooter>
    <oddHeader>&amp;LIA DHS&amp;RDraft and Confidential</oddHeader>
    <oddFooter>&amp;L&amp;F | &amp;A&amp;R&amp;G</oddFooter>
  </headerFooter>
  <drawing r:id="rId2"/>
  <legacyDrawing r:id="rId3"/>
  <legacyDrawingHF r:id="rId4"/>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6A7C8-BB0E-4CF9-9C14-E2CD5854D190}">
  <sheetPr codeName="Sheet20"/>
  <dimension ref="B1:P141"/>
  <sheetViews>
    <sheetView zoomScaleNormal="100" workbookViewId="0"/>
  </sheetViews>
  <sheetFormatPr defaultColWidth="9.140625" defaultRowHeight="15"/>
  <cols>
    <col min="1" max="1" width="3.140625" style="21" customWidth="1"/>
    <col min="2" max="2" width="24.140625" style="20" customWidth="1"/>
    <col min="3" max="3" width="105.28515625" style="15" customWidth="1"/>
    <col min="4" max="8" width="21.42578125" style="21" customWidth="1"/>
    <col min="9" max="9" width="4.85546875" style="21" customWidth="1"/>
    <col min="10" max="11" width="16.42578125" style="35" customWidth="1"/>
    <col min="12" max="12" width="9.140625" style="21"/>
    <col min="13" max="13" width="15.28515625" style="21" bestFit="1" customWidth="1"/>
    <col min="14" max="14" width="9.140625" style="21"/>
    <col min="15" max="16" width="15.28515625" style="21" bestFit="1" customWidth="1"/>
    <col min="17" max="16384" width="9.140625" style="21"/>
  </cols>
  <sheetData>
    <row r="1" spans="2:11">
      <c r="B1" s="22"/>
      <c r="C1" s="23"/>
      <c r="D1" s="22"/>
      <c r="E1" s="22"/>
      <c r="F1" s="22"/>
      <c r="G1" s="22"/>
      <c r="H1" s="22"/>
    </row>
    <row r="2" spans="2:11">
      <c r="B2" s="24"/>
      <c r="C2" s="25"/>
      <c r="D2" s="26"/>
      <c r="E2" s="26"/>
      <c r="F2" s="26"/>
      <c r="G2" s="26"/>
      <c r="H2" s="26"/>
    </row>
    <row r="3" spans="2:11">
      <c r="B3" s="230" t="s">
        <v>327</v>
      </c>
      <c r="C3" s="231" t="str">
        <f>Overview!$C$32</f>
        <v>[Enter Plan Name]</v>
      </c>
      <c r="D3" s="28"/>
      <c r="E3" s="28"/>
      <c r="F3" s="28"/>
      <c r="G3" s="28"/>
      <c r="H3" s="28"/>
    </row>
    <row r="4" spans="2:11">
      <c r="B4" s="230" t="s">
        <v>328</v>
      </c>
      <c r="C4" s="231" t="s">
        <v>565</v>
      </c>
      <c r="D4" s="29"/>
      <c r="E4" s="29"/>
      <c r="F4" s="29"/>
      <c r="G4" s="29"/>
      <c r="H4" s="29"/>
    </row>
    <row r="5" spans="2:11">
      <c r="B5" s="230" t="s">
        <v>531</v>
      </c>
      <c r="C5" s="150" t="s">
        <v>532</v>
      </c>
      <c r="D5" s="30"/>
      <c r="E5" s="30"/>
      <c r="F5" s="30"/>
      <c r="G5" s="30"/>
      <c r="H5" s="30"/>
    </row>
    <row r="6" spans="2:11">
      <c r="B6" s="230" t="s">
        <v>386</v>
      </c>
      <c r="C6" s="231" t="str">
        <f>Overview!$C$54</f>
        <v>7/1/2022 - 9/30/2022</v>
      </c>
      <c r="D6" s="29"/>
      <c r="E6" s="29"/>
      <c r="F6" s="29"/>
      <c r="G6" s="29"/>
      <c r="H6" s="29"/>
    </row>
    <row r="7" spans="2:11">
      <c r="B7" s="230" t="s">
        <v>566</v>
      </c>
      <c r="C7" s="561">
        <f>Overview!$C$53</f>
        <v>44834</v>
      </c>
      <c r="D7" s="29"/>
      <c r="E7" s="29"/>
      <c r="F7" s="29"/>
      <c r="G7" s="29"/>
      <c r="H7" s="29"/>
    </row>
    <row r="8" spans="2:11">
      <c r="B8" s="27"/>
      <c r="C8" s="562"/>
      <c r="D8" s="32"/>
      <c r="E8" s="32"/>
      <c r="F8" s="32"/>
      <c r="G8" s="32"/>
      <c r="H8" s="32"/>
    </row>
    <row r="9" spans="2:11">
      <c r="C9" s="34"/>
      <c r="D9" s="32"/>
      <c r="E9" s="32"/>
      <c r="F9" s="32"/>
      <c r="G9" s="32"/>
      <c r="H9" s="32"/>
    </row>
    <row r="10" spans="2:11" ht="18.75">
      <c r="B10" s="33" t="s">
        <v>567</v>
      </c>
      <c r="C10" s="31"/>
      <c r="D10" s="32"/>
      <c r="E10" s="32"/>
      <c r="F10" s="32"/>
      <c r="G10" s="32"/>
      <c r="H10" s="32"/>
    </row>
    <row r="11" spans="2:11">
      <c r="B11" s="68" t="s">
        <v>568</v>
      </c>
      <c r="C11" s="36"/>
      <c r="D11" s="32"/>
      <c r="E11" s="32"/>
      <c r="F11" s="32"/>
      <c r="G11" s="32"/>
      <c r="H11" s="32"/>
    </row>
    <row r="12" spans="2:11">
      <c r="B12" s="68" t="s">
        <v>569</v>
      </c>
      <c r="C12" s="34"/>
      <c r="D12" s="48"/>
      <c r="E12" s="48"/>
      <c r="F12" s="48"/>
      <c r="G12" s="48"/>
      <c r="H12" s="48"/>
      <c r="J12" s="563" t="s">
        <v>570</v>
      </c>
      <c r="K12" s="564"/>
    </row>
    <row r="13" spans="2:11">
      <c r="B13" s="328" t="s">
        <v>348</v>
      </c>
      <c r="C13" s="245" t="s">
        <v>571</v>
      </c>
      <c r="D13" s="245" t="str">
        <f>Overview!$F$51</f>
        <v>SFY23-Q1</v>
      </c>
      <c r="E13" s="245" t="str">
        <f>Overview!$F$52</f>
        <v>SFY23-Q2</v>
      </c>
      <c r="F13" s="245" t="str">
        <f>Overview!$F$53</f>
        <v>SFY23-Q3</v>
      </c>
      <c r="G13" s="245" t="str">
        <f>Overview!$F$54</f>
        <v>SFY23-Q4</v>
      </c>
      <c r="H13" s="245" t="s">
        <v>572</v>
      </c>
      <c r="J13" s="359" t="s">
        <v>573</v>
      </c>
      <c r="K13" s="359" t="s">
        <v>574</v>
      </c>
    </row>
    <row r="14" spans="2:11">
      <c r="B14" s="49">
        <v>1</v>
      </c>
      <c r="C14" s="565" t="s">
        <v>575</v>
      </c>
      <c r="D14" s="566">
        <f>'1. Enrollment'!D28</f>
        <v>0</v>
      </c>
      <c r="E14" s="566">
        <f>'1. Enrollment'!E28</f>
        <v>0</v>
      </c>
      <c r="F14" s="566">
        <f>'1. Enrollment'!F28</f>
        <v>0</v>
      </c>
      <c r="G14" s="566">
        <f>'1. Enrollment'!G28</f>
        <v>0</v>
      </c>
      <c r="H14" s="567">
        <f>SUM(D14:G14)</f>
        <v>0</v>
      </c>
      <c r="J14" s="50" t="s">
        <v>289</v>
      </c>
      <c r="K14" s="50" t="s">
        <v>289</v>
      </c>
    </row>
    <row r="15" spans="2:11">
      <c r="B15" s="49">
        <f>B14+1</f>
        <v>2</v>
      </c>
      <c r="C15" s="17"/>
      <c r="D15" s="37"/>
      <c r="E15" s="37"/>
      <c r="F15" s="37"/>
      <c r="G15" s="37"/>
      <c r="H15" s="37"/>
    </row>
    <row r="16" spans="2:11">
      <c r="B16" s="49">
        <f t="shared" ref="B16:B39" si="0">B15+1</f>
        <v>3</v>
      </c>
      <c r="C16" s="568" t="s">
        <v>534</v>
      </c>
      <c r="D16" s="569"/>
      <c r="E16" s="569"/>
      <c r="F16" s="569"/>
      <c r="G16" s="569"/>
      <c r="H16" s="570"/>
      <c r="J16" s="54"/>
      <c r="K16" s="55"/>
    </row>
    <row r="17" spans="2:11">
      <c r="B17" s="49">
        <f t="shared" si="0"/>
        <v>4</v>
      </c>
      <c r="C17" s="571" t="s">
        <v>576</v>
      </c>
      <c r="D17" s="572">
        <f>'7. Revenue Summary'!D28</f>
        <v>0</v>
      </c>
      <c r="E17" s="572">
        <f>'7. Revenue Summary'!E28</f>
        <v>0</v>
      </c>
      <c r="F17" s="572">
        <f>'7. Revenue Summary'!F28</f>
        <v>0</v>
      </c>
      <c r="G17" s="572">
        <f>'7. Revenue Summary'!G28</f>
        <v>0</v>
      </c>
      <c r="H17" s="572">
        <f>SUM(D17:G17)</f>
        <v>0</v>
      </c>
      <c r="J17" s="50" t="s">
        <v>289</v>
      </c>
      <c r="K17" s="50" t="s">
        <v>289</v>
      </c>
    </row>
    <row r="18" spans="2:11" ht="15.75" thickBot="1">
      <c r="B18" s="49">
        <f t="shared" si="0"/>
        <v>5</v>
      </c>
      <c r="C18" s="573" t="s">
        <v>577</v>
      </c>
      <c r="D18" s="574">
        <f>D17*-0.02</f>
        <v>0</v>
      </c>
      <c r="E18" s="574">
        <f t="shared" ref="E18:G18" si="1">E17*-0.02</f>
        <v>0</v>
      </c>
      <c r="F18" s="574">
        <f t="shared" si="1"/>
        <v>0</v>
      </c>
      <c r="G18" s="574">
        <f t="shared" si="1"/>
        <v>0</v>
      </c>
      <c r="H18" s="574">
        <f>SUM(D18:G18)</f>
        <v>0</v>
      </c>
      <c r="J18" s="50" t="s">
        <v>289</v>
      </c>
      <c r="K18" s="50" t="s">
        <v>289</v>
      </c>
    </row>
    <row r="19" spans="2:11" ht="15.75" thickTop="1">
      <c r="B19" s="49">
        <f t="shared" si="0"/>
        <v>6</v>
      </c>
      <c r="C19" s="575" t="s">
        <v>578</v>
      </c>
      <c r="D19" s="576">
        <f>D17+D18</f>
        <v>0</v>
      </c>
      <c r="E19" s="577">
        <f>E17+E18</f>
        <v>0</v>
      </c>
      <c r="F19" s="577">
        <f>F17+F18</f>
        <v>0</v>
      </c>
      <c r="G19" s="576">
        <f>G17+G18</f>
        <v>0</v>
      </c>
      <c r="H19" s="576">
        <f t="shared" ref="H19" si="2">SUM(H17:H18)</f>
        <v>0</v>
      </c>
      <c r="J19" s="50" t="s">
        <v>289</v>
      </c>
      <c r="K19" s="50" t="s">
        <v>289</v>
      </c>
    </row>
    <row r="20" spans="2:11">
      <c r="B20" s="49">
        <f t="shared" si="0"/>
        <v>7</v>
      </c>
      <c r="C20" s="571" t="s">
        <v>579</v>
      </c>
      <c r="D20" s="572">
        <f>'5C. Earned Withhold'!C8</f>
        <v>0</v>
      </c>
      <c r="E20" s="572">
        <f>'5C. Earned Withhold'!D8</f>
        <v>0</v>
      </c>
      <c r="F20" s="572">
        <f>'5C. Earned Withhold'!E8</f>
        <v>0</v>
      </c>
      <c r="G20" s="572">
        <f>'5C. Earned Withhold'!F8</f>
        <v>0</v>
      </c>
      <c r="H20" s="572">
        <f t="shared" ref="H20:H21" si="3">SUM(D20:G20)</f>
        <v>0</v>
      </c>
      <c r="J20" s="50" t="s">
        <v>289</v>
      </c>
      <c r="K20" s="50" t="s">
        <v>289</v>
      </c>
    </row>
    <row r="21" spans="2:11" ht="15.75" thickBot="1">
      <c r="B21" s="49">
        <f t="shared" si="0"/>
        <v>8</v>
      </c>
      <c r="C21" s="573" t="s">
        <v>541</v>
      </c>
      <c r="D21" s="578">
        <v>0</v>
      </c>
      <c r="E21" s="578">
        <v>0</v>
      </c>
      <c r="F21" s="578">
        <v>0</v>
      </c>
      <c r="G21" s="578">
        <v>0</v>
      </c>
      <c r="H21" s="574">
        <f t="shared" si="3"/>
        <v>0</v>
      </c>
      <c r="J21" s="50" t="s">
        <v>580</v>
      </c>
      <c r="K21" s="50" t="s">
        <v>580</v>
      </c>
    </row>
    <row r="22" spans="2:11" ht="15.75" thickTop="1">
      <c r="B22" s="49">
        <f t="shared" si="0"/>
        <v>9</v>
      </c>
      <c r="C22" s="579" t="s">
        <v>581</v>
      </c>
      <c r="D22" s="580">
        <f>D19+D20+D21</f>
        <v>0</v>
      </c>
      <c r="E22" s="580">
        <f t="shared" ref="E22:H22" si="4">E19+E20+E21</f>
        <v>0</v>
      </c>
      <c r="F22" s="580">
        <f t="shared" si="4"/>
        <v>0</v>
      </c>
      <c r="G22" s="580">
        <f t="shared" si="4"/>
        <v>0</v>
      </c>
      <c r="H22" s="580">
        <f t="shared" si="4"/>
        <v>0</v>
      </c>
      <c r="J22" s="56"/>
      <c r="K22" s="56"/>
    </row>
    <row r="23" spans="2:11">
      <c r="B23" s="49">
        <f t="shared" si="0"/>
        <v>10</v>
      </c>
      <c r="C23" s="17"/>
      <c r="D23" s="37"/>
      <c r="E23" s="37"/>
      <c r="F23" s="37"/>
      <c r="G23" s="37"/>
      <c r="H23" s="37"/>
    </row>
    <row r="24" spans="2:11">
      <c r="B24" s="49">
        <f t="shared" si="0"/>
        <v>11</v>
      </c>
      <c r="C24" s="568" t="s">
        <v>582</v>
      </c>
      <c r="D24" s="569"/>
      <c r="E24" s="569"/>
      <c r="F24" s="569"/>
      <c r="G24" s="569"/>
      <c r="H24" s="570"/>
      <c r="J24" s="54"/>
      <c r="K24" s="55"/>
    </row>
    <row r="25" spans="2:11">
      <c r="B25" s="49">
        <f t="shared" si="0"/>
        <v>12</v>
      </c>
      <c r="C25" s="581" t="s">
        <v>583</v>
      </c>
      <c r="D25" s="57"/>
      <c r="E25" s="57"/>
      <c r="F25" s="57"/>
      <c r="G25" s="57"/>
      <c r="H25" s="57"/>
      <c r="J25" s="41"/>
      <c r="K25" s="41"/>
    </row>
    <row r="26" spans="2:11">
      <c r="B26" s="49">
        <f t="shared" si="0"/>
        <v>13</v>
      </c>
      <c r="C26" s="582" t="s">
        <v>584</v>
      </c>
      <c r="D26" s="583">
        <f>SUM('2. Costs'!$D$28:$P$28)</f>
        <v>0</v>
      </c>
      <c r="E26" s="583">
        <f>SUM('2. Costs'!$D$80:$P$80)</f>
        <v>0</v>
      </c>
      <c r="F26" s="583">
        <f>SUM('2. Costs'!$D$132:$P$132)</f>
        <v>0</v>
      </c>
      <c r="G26" s="583">
        <f>SUM('2. Costs'!$D$184:$P$184)</f>
        <v>0</v>
      </c>
      <c r="H26" s="584">
        <f t="shared" ref="H26:H33" si="5">SUM(D26:G26)</f>
        <v>0</v>
      </c>
      <c r="J26" s="50" t="s">
        <v>289</v>
      </c>
      <c r="K26" s="50" t="s">
        <v>289</v>
      </c>
    </row>
    <row r="27" spans="2:11">
      <c r="B27" s="49">
        <f t="shared" si="0"/>
        <v>14</v>
      </c>
      <c r="C27" s="582" t="s">
        <v>585</v>
      </c>
      <c r="D27" s="583">
        <f>SUM('2. Costs'!$D$52:$P$52)</f>
        <v>0</v>
      </c>
      <c r="E27" s="583">
        <f>SUM('2. Costs'!$D$104:$P$104)</f>
        <v>0</v>
      </c>
      <c r="F27" s="583">
        <f>SUM('2. Costs'!$D$156:$P$156)</f>
        <v>0</v>
      </c>
      <c r="G27" s="583">
        <f>SUM('2. Costs'!$D$208:$P$208)</f>
        <v>0</v>
      </c>
      <c r="H27" s="584">
        <f t="shared" si="5"/>
        <v>0</v>
      </c>
      <c r="J27" s="50" t="s">
        <v>289</v>
      </c>
      <c r="K27" s="50" t="s">
        <v>289</v>
      </c>
    </row>
    <row r="28" spans="2:11">
      <c r="B28" s="49">
        <f t="shared" si="0"/>
        <v>15</v>
      </c>
      <c r="C28" s="585" t="s">
        <v>586</v>
      </c>
      <c r="D28" s="583">
        <f>'4B. IBNR Estimates'!D20</f>
        <v>0</v>
      </c>
      <c r="E28" s="583">
        <f>'4B. IBNR Estimates'!E20</f>
        <v>0</v>
      </c>
      <c r="F28" s="583">
        <f>'4B. IBNR Estimates'!F20</f>
        <v>0</v>
      </c>
      <c r="G28" s="583">
        <f>'4B. IBNR Estimates'!G20</f>
        <v>0</v>
      </c>
      <c r="H28" s="584">
        <f t="shared" si="5"/>
        <v>0</v>
      </c>
      <c r="J28" s="50" t="s">
        <v>580</v>
      </c>
      <c r="K28" s="50" t="s">
        <v>580</v>
      </c>
    </row>
    <row r="29" spans="2:11">
      <c r="B29" s="49">
        <f t="shared" si="0"/>
        <v>16</v>
      </c>
      <c r="C29" s="585" t="s">
        <v>587</v>
      </c>
      <c r="D29" s="583">
        <f>'4B. IBNR Estimates'!D36</f>
        <v>0</v>
      </c>
      <c r="E29" s="583">
        <f>'4B. IBNR Estimates'!E36</f>
        <v>0</v>
      </c>
      <c r="F29" s="583">
        <f>'4B. IBNR Estimates'!F36</f>
        <v>0</v>
      </c>
      <c r="G29" s="583">
        <f>'4B. IBNR Estimates'!G36</f>
        <v>0</v>
      </c>
      <c r="H29" s="584">
        <f t="shared" si="5"/>
        <v>0</v>
      </c>
      <c r="J29" s="50" t="s">
        <v>580</v>
      </c>
      <c r="K29" s="50" t="s">
        <v>580</v>
      </c>
    </row>
    <row r="30" spans="2:11">
      <c r="B30" s="49">
        <f t="shared" si="0"/>
        <v>17</v>
      </c>
      <c r="C30" s="582" t="s">
        <v>588</v>
      </c>
      <c r="D30" s="583">
        <f>'2. Costs'!Q28+'2. Costs'!Q52</f>
        <v>0</v>
      </c>
      <c r="E30" s="583">
        <f>'2. Costs'!Q80+'2. Costs'!Q104</f>
        <v>0</v>
      </c>
      <c r="F30" s="583">
        <f>'2. Costs'!Q132+'2. Costs'!Q156</f>
        <v>0</v>
      </c>
      <c r="G30" s="583">
        <f>'2. Costs'!Q184+'2. Costs'!Q208</f>
        <v>0</v>
      </c>
      <c r="H30" s="584">
        <f t="shared" si="5"/>
        <v>0</v>
      </c>
      <c r="J30" s="50" t="s">
        <v>580</v>
      </c>
      <c r="K30" s="50" t="s">
        <v>580</v>
      </c>
    </row>
    <row r="31" spans="2:11">
      <c r="B31" s="49">
        <f t="shared" si="0"/>
        <v>18</v>
      </c>
      <c r="C31" s="586" t="s">
        <v>589</v>
      </c>
      <c r="D31" s="583">
        <f>'2. Costs'!R28+'2. Costs'!R52</f>
        <v>0</v>
      </c>
      <c r="E31" s="583">
        <f>'2. Costs'!R80+'2. Costs'!R104</f>
        <v>0</v>
      </c>
      <c r="F31" s="583">
        <f>'2. Costs'!R132+'2. Costs'!R156</f>
        <v>0</v>
      </c>
      <c r="G31" s="583">
        <f>'2. Costs'!R184+'2. Costs'!R208</f>
        <v>0</v>
      </c>
      <c r="H31" s="584">
        <f t="shared" ref="H31" si="6">SUM(D31:G31)</f>
        <v>0</v>
      </c>
      <c r="J31" s="50" t="s">
        <v>319</v>
      </c>
      <c r="K31" s="50" t="s">
        <v>319</v>
      </c>
    </row>
    <row r="32" spans="2:11">
      <c r="B32" s="587">
        <f t="shared" si="0"/>
        <v>19</v>
      </c>
      <c r="C32" s="582" t="s">
        <v>590</v>
      </c>
      <c r="D32" s="583">
        <f>'2. Costs'!S28</f>
        <v>0</v>
      </c>
      <c r="E32" s="583">
        <f>'2. Costs'!S80</f>
        <v>0</v>
      </c>
      <c r="F32" s="583">
        <f>'2. Costs'!S132</f>
        <v>0</v>
      </c>
      <c r="G32" s="583">
        <f>'2. Costs'!S184</f>
        <v>0</v>
      </c>
      <c r="H32" s="584">
        <f t="shared" si="5"/>
        <v>0</v>
      </c>
      <c r="J32" s="136" t="s">
        <v>319</v>
      </c>
      <c r="K32" s="136" t="s">
        <v>319</v>
      </c>
    </row>
    <row r="33" spans="2:16" ht="15.75" thickBot="1">
      <c r="B33" s="49">
        <f t="shared" si="0"/>
        <v>20</v>
      </c>
      <c r="C33" s="573" t="s">
        <v>591</v>
      </c>
      <c r="D33" s="588">
        <v>0</v>
      </c>
      <c r="E33" s="588">
        <v>0</v>
      </c>
      <c r="F33" s="588">
        <v>0</v>
      </c>
      <c r="G33" s="588">
        <v>0</v>
      </c>
      <c r="H33" s="589">
        <f t="shared" si="5"/>
        <v>0</v>
      </c>
      <c r="J33" s="50" t="s">
        <v>580</v>
      </c>
      <c r="K33" s="50" t="s">
        <v>580</v>
      </c>
    </row>
    <row r="34" spans="2:16" ht="15.75" thickTop="1">
      <c r="B34" s="49">
        <f t="shared" si="0"/>
        <v>21</v>
      </c>
      <c r="C34" s="590" t="s">
        <v>592</v>
      </c>
      <c r="D34" s="591">
        <f>SUM(D26:D33)</f>
        <v>0</v>
      </c>
      <c r="E34" s="591">
        <f>SUM(E26:E33)</f>
        <v>0</v>
      </c>
      <c r="F34" s="591">
        <f>SUM(F26:F33)</f>
        <v>0</v>
      </c>
      <c r="G34" s="591">
        <f>SUM(G26:G33)</f>
        <v>0</v>
      </c>
      <c r="H34" s="591">
        <f>SUM(H26:H33)</f>
        <v>0</v>
      </c>
      <c r="J34" s="56"/>
      <c r="K34" s="56"/>
    </row>
    <row r="35" spans="2:16">
      <c r="B35" s="49">
        <f t="shared" si="0"/>
        <v>22</v>
      </c>
      <c r="C35" s="17"/>
      <c r="D35" s="37"/>
      <c r="E35" s="37"/>
      <c r="F35" s="37"/>
      <c r="G35" s="37"/>
      <c r="H35" s="37"/>
    </row>
    <row r="36" spans="2:16">
      <c r="B36" s="49">
        <f t="shared" si="0"/>
        <v>23</v>
      </c>
      <c r="C36" s="51" t="s">
        <v>593</v>
      </c>
      <c r="D36" s="52"/>
      <c r="E36" s="52"/>
      <c r="F36" s="52"/>
      <c r="G36" s="52"/>
      <c r="H36" s="53"/>
    </row>
    <row r="37" spans="2:16" ht="15" customHeight="1">
      <c r="B37" s="49">
        <f t="shared" si="0"/>
        <v>24</v>
      </c>
      <c r="C37" s="582" t="s">
        <v>594</v>
      </c>
      <c r="D37" s="592">
        <f>'6. Admin and QI Expenses'!D28</f>
        <v>0</v>
      </c>
      <c r="E37" s="592">
        <f>'6. Admin and QI Expenses'!E28</f>
        <v>0</v>
      </c>
      <c r="F37" s="592">
        <f>'6. Admin and QI Expenses'!F28</f>
        <v>0</v>
      </c>
      <c r="G37" s="592">
        <f>'6. Admin and QI Expenses'!G28</f>
        <v>0</v>
      </c>
      <c r="H37" s="584">
        <f t="shared" ref="H37" si="7">SUM(D37:G37)</f>
        <v>0</v>
      </c>
      <c r="J37" s="50" t="s">
        <v>319</v>
      </c>
      <c r="K37" s="50" t="s">
        <v>319</v>
      </c>
    </row>
    <row r="38" spans="2:16" ht="15.75" thickBot="1">
      <c r="B38" s="49">
        <f t="shared" si="0"/>
        <v>25</v>
      </c>
      <c r="C38" s="573" t="s">
        <v>449</v>
      </c>
      <c r="D38" s="593"/>
      <c r="E38" s="594"/>
      <c r="F38" s="595"/>
      <c r="G38" s="595"/>
      <c r="H38" s="595"/>
      <c r="J38" s="50"/>
      <c r="K38" s="50"/>
    </row>
    <row r="39" spans="2:16" ht="15.75" thickTop="1">
      <c r="B39" s="49">
        <f t="shared" si="0"/>
        <v>26</v>
      </c>
      <c r="C39" s="579" t="s">
        <v>595</v>
      </c>
      <c r="D39" s="580">
        <f>SUM(D37:D38)</f>
        <v>0</v>
      </c>
      <c r="E39" s="580">
        <f>SUM(E37:E38)</f>
        <v>0</v>
      </c>
      <c r="F39" s="580">
        <f>SUM(F37:F38)</f>
        <v>0</v>
      </c>
      <c r="G39" s="580">
        <f>SUM(G37:G38)</f>
        <v>0</v>
      </c>
      <c r="H39" s="580">
        <f>SUM(D39:G39)</f>
        <v>0</v>
      </c>
      <c r="J39" s="56"/>
      <c r="K39" s="56"/>
    </row>
    <row r="40" spans="2:16">
      <c r="B40" s="16"/>
      <c r="C40" s="17"/>
      <c r="D40" s="37"/>
      <c r="E40" s="37"/>
      <c r="F40" s="37"/>
      <c r="G40" s="37"/>
      <c r="H40" s="37"/>
    </row>
    <row r="41" spans="2:16">
      <c r="B41" s="16"/>
      <c r="C41" s="17"/>
      <c r="D41" s="37"/>
      <c r="E41" s="37"/>
      <c r="F41" s="37"/>
      <c r="G41" s="37"/>
      <c r="H41" s="37"/>
    </row>
    <row r="42" spans="2:16" ht="18.75">
      <c r="B42" s="16"/>
      <c r="C42" s="73" t="s">
        <v>596</v>
      </c>
      <c r="D42" s="37"/>
      <c r="E42" s="37"/>
      <c r="F42" s="37"/>
      <c r="G42" s="37"/>
      <c r="H42" s="37"/>
    </row>
    <row r="43" spans="2:16">
      <c r="B43" s="328" t="s">
        <v>597</v>
      </c>
      <c r="C43" s="245" t="s">
        <v>598</v>
      </c>
      <c r="D43" s="245" t="str">
        <f>Overview!$F$51</f>
        <v>SFY23-Q1</v>
      </c>
      <c r="E43" s="245" t="str">
        <f>Overview!$F$52</f>
        <v>SFY23-Q2</v>
      </c>
      <c r="F43" s="245" t="str">
        <f>Overview!$F$53</f>
        <v>SFY23-Q3</v>
      </c>
      <c r="G43" s="245" t="str">
        <f>Overview!$F$54</f>
        <v>SFY23-Q4</v>
      </c>
      <c r="H43" s="245" t="s">
        <v>572</v>
      </c>
    </row>
    <row r="44" spans="2:16" ht="15" customHeight="1">
      <c r="B44" s="49">
        <f>B39+1</f>
        <v>27</v>
      </c>
      <c r="C44" s="565" t="s">
        <v>599</v>
      </c>
      <c r="D44" s="566">
        <f>D14</f>
        <v>0</v>
      </c>
      <c r="E44" s="566">
        <f>E14</f>
        <v>0</v>
      </c>
      <c r="F44" s="566">
        <f>F14</f>
        <v>0</v>
      </c>
      <c r="G44" s="566">
        <f>G14</f>
        <v>0</v>
      </c>
      <c r="H44" s="567">
        <f>SUM(D44:G44)</f>
        <v>0</v>
      </c>
      <c r="L44" s="35"/>
      <c r="M44" s="35"/>
      <c r="N44" s="35"/>
      <c r="O44" s="35"/>
      <c r="P44" s="35"/>
    </row>
    <row r="45" spans="2:16" ht="15" customHeight="1">
      <c r="B45" s="49">
        <f t="shared" ref="B45:B62" si="8">B44+1</f>
        <v>28</v>
      </c>
      <c r="C45" s="97"/>
      <c r="D45" s="52"/>
      <c r="E45" s="52"/>
      <c r="F45" s="52"/>
      <c r="G45" s="52"/>
      <c r="H45" s="53"/>
      <c r="L45" s="35"/>
      <c r="M45" s="35"/>
      <c r="N45" s="35"/>
      <c r="O45" s="35"/>
      <c r="P45" s="35"/>
    </row>
    <row r="46" spans="2:16" ht="15" customHeight="1">
      <c r="B46" s="96">
        <f t="shared" si="8"/>
        <v>29</v>
      </c>
      <c r="C46" s="568" t="s">
        <v>534</v>
      </c>
      <c r="D46" s="569"/>
      <c r="E46" s="569"/>
      <c r="F46" s="569"/>
      <c r="G46" s="569"/>
      <c r="H46" s="570"/>
      <c r="L46" s="35"/>
      <c r="M46" s="35"/>
      <c r="N46" s="35"/>
      <c r="O46" s="35"/>
      <c r="P46" s="35"/>
    </row>
    <row r="47" spans="2:16" ht="15" customHeight="1">
      <c r="B47" s="49">
        <f t="shared" si="8"/>
        <v>30</v>
      </c>
      <c r="C47" s="571" t="s">
        <v>600</v>
      </c>
      <c r="D47" s="572">
        <f>D19</f>
        <v>0</v>
      </c>
      <c r="E47" s="572">
        <f>E22</f>
        <v>0</v>
      </c>
      <c r="F47" s="572">
        <f>F22</f>
        <v>0</v>
      </c>
      <c r="G47" s="572">
        <f>G22</f>
        <v>0</v>
      </c>
      <c r="H47" s="572">
        <f>SUM(D47:G47)</f>
        <v>0</v>
      </c>
      <c r="L47" s="35"/>
      <c r="M47" s="35"/>
      <c r="N47" s="35"/>
      <c r="O47" s="35"/>
      <c r="P47" s="35"/>
    </row>
    <row r="48" spans="2:16" ht="15" customHeight="1" thickBot="1">
      <c r="B48" s="49">
        <f t="shared" si="8"/>
        <v>31</v>
      </c>
      <c r="C48" s="573" t="s">
        <v>601</v>
      </c>
      <c r="D48" s="574">
        <f>D20</f>
        <v>0</v>
      </c>
      <c r="E48" s="574">
        <f>E20</f>
        <v>0</v>
      </c>
      <c r="F48" s="574">
        <f>F20</f>
        <v>0</v>
      </c>
      <c r="G48" s="574">
        <f>G20</f>
        <v>0</v>
      </c>
      <c r="H48" s="574">
        <f>SUM(D48:G48)</f>
        <v>0</v>
      </c>
      <c r="L48" s="35"/>
      <c r="M48" s="35"/>
      <c r="N48" s="35"/>
      <c r="O48" s="35"/>
      <c r="P48" s="35"/>
    </row>
    <row r="49" spans="2:16" ht="15" customHeight="1" thickTop="1">
      <c r="B49" s="49">
        <f t="shared" si="8"/>
        <v>32</v>
      </c>
      <c r="C49" s="575" t="s">
        <v>602</v>
      </c>
      <c r="D49" s="576">
        <f>SUM(D47:D48)</f>
        <v>0</v>
      </c>
      <c r="E49" s="577">
        <f t="shared" ref="E49:H49" si="9">SUM(E47:E48)</f>
        <v>0</v>
      </c>
      <c r="F49" s="577">
        <f t="shared" si="9"/>
        <v>0</v>
      </c>
      <c r="G49" s="576">
        <f t="shared" si="9"/>
        <v>0</v>
      </c>
      <c r="H49" s="576">
        <f t="shared" si="9"/>
        <v>0</v>
      </c>
      <c r="L49" s="35"/>
      <c r="M49" s="35"/>
      <c r="N49" s="35"/>
      <c r="O49" s="35"/>
      <c r="P49" s="35"/>
    </row>
    <row r="50" spans="2:16" ht="15" customHeight="1">
      <c r="B50" s="49">
        <f t="shared" si="8"/>
        <v>33</v>
      </c>
      <c r="C50" s="97"/>
      <c r="D50" s="52"/>
      <c r="E50" s="52"/>
      <c r="F50" s="52"/>
      <c r="G50" s="52"/>
      <c r="H50" s="53"/>
      <c r="L50" s="35"/>
      <c r="M50" s="35"/>
      <c r="N50" s="35"/>
      <c r="O50" s="35"/>
      <c r="P50" s="35"/>
    </row>
    <row r="51" spans="2:16" ht="15" customHeight="1">
      <c r="B51" s="49">
        <f t="shared" si="8"/>
        <v>34</v>
      </c>
      <c r="C51" s="568" t="s">
        <v>603</v>
      </c>
      <c r="D51" s="569"/>
      <c r="E51" s="569"/>
      <c r="F51" s="569"/>
      <c r="G51" s="569"/>
      <c r="H51" s="570"/>
      <c r="L51" s="35"/>
      <c r="M51" s="35"/>
      <c r="N51" s="35"/>
      <c r="O51" s="35"/>
      <c r="P51" s="35"/>
    </row>
    <row r="52" spans="2:16" ht="15" customHeight="1">
      <c r="B52" s="49">
        <f t="shared" si="8"/>
        <v>35</v>
      </c>
      <c r="C52" s="582" t="s">
        <v>604</v>
      </c>
      <c r="D52" s="583">
        <f>SUM(D26:D27)</f>
        <v>0</v>
      </c>
      <c r="E52" s="583">
        <f>SUM(E26:E27)</f>
        <v>0</v>
      </c>
      <c r="F52" s="583">
        <f>SUM(F26:F27)</f>
        <v>0</v>
      </c>
      <c r="G52" s="583">
        <f>SUM(G26:G27)</f>
        <v>0</v>
      </c>
      <c r="H52" s="583">
        <f>SUM(D52:G52)</f>
        <v>0</v>
      </c>
      <c r="L52" s="35"/>
      <c r="M52" s="35"/>
      <c r="N52" s="35"/>
      <c r="O52" s="35"/>
      <c r="P52" s="35"/>
    </row>
    <row r="53" spans="2:16" ht="15" customHeight="1">
      <c r="B53" s="49">
        <f t="shared" si="8"/>
        <v>36</v>
      </c>
      <c r="C53" s="582" t="s">
        <v>605</v>
      </c>
      <c r="D53" s="583">
        <f>SUM(D28:D29)</f>
        <v>0</v>
      </c>
      <c r="E53" s="583">
        <f>SUM(E28:E29)</f>
        <v>0</v>
      </c>
      <c r="F53" s="583">
        <f>SUM(F28:F29)</f>
        <v>0</v>
      </c>
      <c r="G53" s="583">
        <f>SUM(G28:G29)</f>
        <v>0</v>
      </c>
      <c r="H53" s="583">
        <f t="shared" ref="H53:H55" si="10">SUM(D53:G53)</f>
        <v>0</v>
      </c>
      <c r="L53" s="35"/>
      <c r="M53" s="35"/>
      <c r="N53" s="35"/>
      <c r="O53" s="35"/>
      <c r="P53" s="35"/>
    </row>
    <row r="54" spans="2:16" ht="15" customHeight="1">
      <c r="B54" s="49">
        <f t="shared" si="8"/>
        <v>37</v>
      </c>
      <c r="C54" s="582" t="s">
        <v>606</v>
      </c>
      <c r="D54" s="596">
        <f>D30</f>
        <v>0</v>
      </c>
      <c r="E54" s="596">
        <f>E30</f>
        <v>0</v>
      </c>
      <c r="F54" s="596">
        <f>F30</f>
        <v>0</v>
      </c>
      <c r="G54" s="596">
        <f>G30</f>
        <v>0</v>
      </c>
      <c r="H54" s="596">
        <f t="shared" si="10"/>
        <v>0</v>
      </c>
      <c r="L54" s="35"/>
      <c r="M54" s="35"/>
      <c r="N54" s="35"/>
      <c r="O54" s="35"/>
      <c r="P54" s="35"/>
    </row>
    <row r="55" spans="2:16" ht="15" customHeight="1" thickBot="1">
      <c r="B55" s="49">
        <f t="shared" si="8"/>
        <v>38</v>
      </c>
      <c r="C55" s="573" t="s">
        <v>607</v>
      </c>
      <c r="D55" s="588">
        <f>D33</f>
        <v>0</v>
      </c>
      <c r="E55" s="588">
        <f>E33</f>
        <v>0</v>
      </c>
      <c r="F55" s="588">
        <f>F33</f>
        <v>0</v>
      </c>
      <c r="G55" s="588">
        <f>G33</f>
        <v>0</v>
      </c>
      <c r="H55" s="589">
        <f t="shared" si="10"/>
        <v>0</v>
      </c>
      <c r="L55" s="35"/>
      <c r="M55" s="35"/>
      <c r="N55" s="35"/>
      <c r="O55" s="35"/>
      <c r="P55" s="35"/>
    </row>
    <row r="56" spans="2:16" ht="15" customHeight="1" thickTop="1">
      <c r="B56" s="49">
        <f t="shared" si="8"/>
        <v>39</v>
      </c>
      <c r="C56" s="590" t="s">
        <v>608</v>
      </c>
      <c r="D56" s="591">
        <f>SUM(D52:D55)</f>
        <v>0</v>
      </c>
      <c r="E56" s="591">
        <f>SUM(E52:E55)</f>
        <v>0</v>
      </c>
      <c r="F56" s="591">
        <f>SUM(F52:F55)</f>
        <v>0</v>
      </c>
      <c r="G56" s="591">
        <f>SUM(G52:G55)</f>
        <v>0</v>
      </c>
      <c r="H56" s="591">
        <f t="shared" ref="H56" si="11">SUM(H52:H55)</f>
        <v>0</v>
      </c>
      <c r="L56" s="35"/>
      <c r="M56" s="35"/>
      <c r="N56" s="35"/>
      <c r="O56" s="35"/>
      <c r="P56" s="35"/>
    </row>
    <row r="57" spans="2:16" ht="15" customHeight="1">
      <c r="B57" s="49">
        <f t="shared" si="8"/>
        <v>40</v>
      </c>
      <c r="C57" s="58"/>
      <c r="D57" s="42"/>
      <c r="E57" s="42"/>
      <c r="F57" s="42"/>
      <c r="G57" s="42"/>
      <c r="H57" s="42"/>
      <c r="L57" s="35"/>
      <c r="M57" s="35"/>
      <c r="N57" s="35"/>
      <c r="O57" s="35"/>
      <c r="P57" s="35"/>
    </row>
    <row r="58" spans="2:16" ht="15" customHeight="1">
      <c r="B58" s="49">
        <f t="shared" si="8"/>
        <v>41</v>
      </c>
      <c r="C58" s="597" t="s">
        <v>609</v>
      </c>
      <c r="D58" s="598">
        <f>IFERROR(D56/D49,0)</f>
        <v>0</v>
      </c>
      <c r="E58" s="599">
        <f>IFERROR(E56/E49,0)</f>
        <v>0</v>
      </c>
      <c r="F58" s="600">
        <f>IFERROR(F56/F49,0)</f>
        <v>0</v>
      </c>
      <c r="G58" s="600">
        <f>IFERROR(G56/G49,0)</f>
        <v>0</v>
      </c>
      <c r="H58" s="600">
        <f>IFERROR(H56/H49,0)</f>
        <v>0</v>
      </c>
      <c r="L58" s="35"/>
      <c r="M58" s="35"/>
      <c r="N58" s="35"/>
      <c r="O58" s="35"/>
      <c r="P58" s="35"/>
    </row>
    <row r="59" spans="2:16" ht="15" customHeight="1" thickBot="1">
      <c r="B59" s="49">
        <f t="shared" si="8"/>
        <v>42</v>
      </c>
      <c r="C59" s="601" t="s">
        <v>610</v>
      </c>
      <c r="D59" s="593">
        <v>0.88</v>
      </c>
      <c r="E59" s="594">
        <f>D59</f>
        <v>0.88</v>
      </c>
      <c r="F59" s="595">
        <f>E59</f>
        <v>0.88</v>
      </c>
      <c r="G59" s="595">
        <f>F59</f>
        <v>0.88</v>
      </c>
      <c r="H59" s="595">
        <f>G59</f>
        <v>0.88</v>
      </c>
      <c r="L59" s="35"/>
      <c r="M59" s="35"/>
      <c r="N59" s="35"/>
      <c r="O59" s="35"/>
      <c r="P59" s="35"/>
    </row>
    <row r="60" spans="2:16" ht="15" customHeight="1" thickTop="1">
      <c r="B60" s="49">
        <f t="shared" si="8"/>
        <v>43</v>
      </c>
      <c r="C60" s="602" t="s">
        <v>611</v>
      </c>
      <c r="D60" s="603">
        <f>(D59*D49)-D56</f>
        <v>0</v>
      </c>
      <c r="E60" s="603">
        <f t="shared" ref="E60:G60" si="12">(E59*E49)-E56</f>
        <v>0</v>
      </c>
      <c r="F60" s="603">
        <f t="shared" si="12"/>
        <v>0</v>
      </c>
      <c r="G60" s="603">
        <f t="shared" si="12"/>
        <v>0</v>
      </c>
      <c r="H60" s="603">
        <f>SUM(D60:G60)</f>
        <v>0</v>
      </c>
      <c r="L60" s="35"/>
      <c r="M60" s="35"/>
      <c r="N60" s="35"/>
      <c r="O60" s="35"/>
      <c r="P60" s="35"/>
    </row>
    <row r="61" spans="2:16" ht="15" customHeight="1">
      <c r="B61" s="49">
        <f t="shared" si="8"/>
        <v>44</v>
      </c>
      <c r="C61" s="59"/>
      <c r="D61" s="60"/>
      <c r="E61" s="60"/>
      <c r="F61" s="60"/>
      <c r="G61" s="60"/>
      <c r="H61" s="60"/>
      <c r="L61" s="35"/>
      <c r="M61" s="35"/>
      <c r="N61" s="35"/>
      <c r="O61" s="35"/>
      <c r="P61" s="35"/>
    </row>
    <row r="62" spans="2:16" ht="15" customHeight="1">
      <c r="B62" s="49">
        <f t="shared" si="8"/>
        <v>45</v>
      </c>
      <c r="C62" s="786" t="s">
        <v>612</v>
      </c>
      <c r="D62" s="604">
        <f>D49-D60</f>
        <v>0</v>
      </c>
      <c r="E62" s="604">
        <f>E49-E60</f>
        <v>0</v>
      </c>
      <c r="F62" s="604">
        <f>F49-F60</f>
        <v>0</v>
      </c>
      <c r="G62" s="604">
        <f>G49-G60</f>
        <v>0</v>
      </c>
      <c r="H62" s="604">
        <f>SUM(D62:G62)</f>
        <v>0</v>
      </c>
      <c r="L62" s="35"/>
      <c r="M62" s="35"/>
      <c r="N62" s="35"/>
      <c r="O62" s="35"/>
      <c r="P62" s="35"/>
    </row>
    <row r="63" spans="2:16" ht="15" customHeight="1">
      <c r="B63" s="61"/>
      <c r="C63" s="605" t="s">
        <v>613</v>
      </c>
      <c r="D63" s="606"/>
      <c r="E63" s="606"/>
      <c r="F63" s="606"/>
      <c r="G63" s="606"/>
      <c r="H63" s="607"/>
      <c r="L63" s="35"/>
      <c r="M63" s="35"/>
      <c r="N63" s="35"/>
      <c r="O63" s="35"/>
      <c r="P63" s="35"/>
    </row>
    <row r="64" spans="2:16" ht="15" customHeight="1">
      <c r="B64" s="61"/>
      <c r="C64" s="608"/>
      <c r="D64" s="609"/>
      <c r="E64" s="609"/>
      <c r="F64" s="609"/>
      <c r="G64" s="609"/>
      <c r="H64" s="610"/>
    </row>
    <row r="65" spans="2:8" ht="15" customHeight="1">
      <c r="B65" s="61"/>
      <c r="C65" s="608"/>
      <c r="D65" s="609"/>
      <c r="E65" s="609"/>
      <c r="F65" s="609"/>
      <c r="G65" s="609"/>
      <c r="H65" s="610"/>
    </row>
    <row r="66" spans="2:8" ht="15" customHeight="1">
      <c r="B66" s="61"/>
      <c r="C66" s="608"/>
      <c r="D66" s="609"/>
      <c r="E66" s="609"/>
      <c r="F66" s="609"/>
      <c r="G66" s="609"/>
      <c r="H66" s="610"/>
    </row>
    <row r="67" spans="2:8" ht="15" customHeight="1">
      <c r="B67" s="61"/>
      <c r="C67" s="608"/>
      <c r="D67" s="609"/>
      <c r="E67" s="609"/>
      <c r="F67" s="609"/>
      <c r="G67" s="609"/>
      <c r="H67" s="610"/>
    </row>
    <row r="68" spans="2:8" ht="15" customHeight="1">
      <c r="B68" s="61"/>
      <c r="C68" s="608"/>
      <c r="D68" s="609"/>
      <c r="E68" s="609"/>
      <c r="F68" s="609"/>
      <c r="G68" s="609"/>
      <c r="H68" s="610"/>
    </row>
    <row r="69" spans="2:8" ht="15" customHeight="1">
      <c r="B69" s="61"/>
      <c r="C69" s="608"/>
      <c r="D69" s="609"/>
      <c r="E69" s="609"/>
      <c r="F69" s="609"/>
      <c r="G69" s="609"/>
      <c r="H69" s="610"/>
    </row>
    <row r="70" spans="2:8" ht="15" customHeight="1">
      <c r="B70" s="61"/>
      <c r="C70" s="608"/>
      <c r="D70" s="609"/>
      <c r="E70" s="609"/>
      <c r="F70" s="609"/>
      <c r="G70" s="609"/>
      <c r="H70" s="610"/>
    </row>
    <row r="71" spans="2:8" ht="15" customHeight="1">
      <c r="B71" s="61"/>
      <c r="C71" s="611"/>
      <c r="D71" s="612"/>
      <c r="E71" s="612"/>
      <c r="F71" s="612"/>
      <c r="G71" s="612"/>
      <c r="H71" s="613"/>
    </row>
    <row r="72" spans="2:8" ht="15" customHeight="1">
      <c r="B72" s="61"/>
      <c r="C72" s="19"/>
      <c r="D72" s="18"/>
      <c r="E72" s="18"/>
      <c r="F72" s="18"/>
      <c r="G72" s="18"/>
      <c r="H72" s="62"/>
    </row>
    <row r="73" spans="2:8" ht="15" customHeight="1">
      <c r="C73" s="73" t="s">
        <v>614</v>
      </c>
      <c r="D73" s="18"/>
      <c r="E73" s="18"/>
      <c r="F73" s="18"/>
      <c r="G73" s="18"/>
      <c r="H73" s="18"/>
    </row>
    <row r="74" spans="2:8" ht="15" customHeight="1">
      <c r="B74" s="328" t="s">
        <v>597</v>
      </c>
      <c r="C74" s="245" t="s">
        <v>598</v>
      </c>
      <c r="D74" s="245" t="str">
        <f>Overview!$F$51</f>
        <v>SFY23-Q1</v>
      </c>
      <c r="E74" s="245" t="str">
        <f>Overview!$F$52</f>
        <v>SFY23-Q2</v>
      </c>
      <c r="F74" s="245" t="str">
        <f>Overview!$F$53</f>
        <v>SFY23-Q3</v>
      </c>
      <c r="G74" s="245" t="str">
        <f>Overview!$F$54</f>
        <v>SFY23-Q4</v>
      </c>
      <c r="H74" s="245" t="s">
        <v>572</v>
      </c>
    </row>
    <row r="75" spans="2:8" ht="15" customHeight="1">
      <c r="B75" s="49">
        <f>B62+1</f>
        <v>46</v>
      </c>
      <c r="C75" s="565" t="s">
        <v>599</v>
      </c>
      <c r="D75" s="614">
        <f>D14</f>
        <v>0</v>
      </c>
      <c r="E75" s="614">
        <f>E14</f>
        <v>0</v>
      </c>
      <c r="F75" s="614">
        <f>F14</f>
        <v>0</v>
      </c>
      <c r="G75" s="614">
        <f>G14</f>
        <v>0</v>
      </c>
      <c r="H75" s="615">
        <f>SUM(C75:G75)</f>
        <v>0</v>
      </c>
    </row>
    <row r="76" spans="2:8" ht="15" customHeight="1">
      <c r="B76" s="63">
        <f>B75+1</f>
        <v>47</v>
      </c>
      <c r="C76" s="616"/>
      <c r="D76" s="617"/>
      <c r="E76" s="617"/>
      <c r="F76" s="617"/>
      <c r="G76" s="617"/>
      <c r="H76" s="618"/>
    </row>
    <row r="77" spans="2:8" ht="15" customHeight="1">
      <c r="B77" s="63">
        <f t="shared" ref="B77:B95" si="13">B76+1</f>
        <v>48</v>
      </c>
      <c r="C77" s="619" t="s">
        <v>615</v>
      </c>
      <c r="D77" s="620">
        <f>D62</f>
        <v>0</v>
      </c>
      <c r="E77" s="620">
        <f t="shared" ref="E77:G77" si="14">E62</f>
        <v>0</v>
      </c>
      <c r="F77" s="620">
        <f t="shared" si="14"/>
        <v>0</v>
      </c>
      <c r="G77" s="620">
        <f t="shared" si="14"/>
        <v>0</v>
      </c>
      <c r="H77" s="620">
        <f>SUM(D77:G77)</f>
        <v>0</v>
      </c>
    </row>
    <row r="78" spans="2:8" ht="15" customHeight="1">
      <c r="B78" s="63">
        <f t="shared" si="13"/>
        <v>49</v>
      </c>
      <c r="C78" s="621"/>
      <c r="D78" s="622"/>
      <c r="E78" s="623"/>
      <c r="F78" s="623"/>
      <c r="G78" s="623"/>
      <c r="H78" s="623"/>
    </row>
    <row r="79" spans="2:8" ht="15" customHeight="1">
      <c r="B79" s="63">
        <f t="shared" si="13"/>
        <v>50</v>
      </c>
      <c r="C79" s="621" t="s">
        <v>616</v>
      </c>
      <c r="D79" s="622"/>
      <c r="E79" s="623"/>
      <c r="F79" s="623"/>
      <c r="G79" s="623"/>
      <c r="H79" s="623"/>
    </row>
    <row r="80" spans="2:8" ht="15" customHeight="1">
      <c r="B80" s="63">
        <f t="shared" si="13"/>
        <v>51</v>
      </c>
      <c r="C80" s="616" t="s">
        <v>604</v>
      </c>
      <c r="D80" s="624">
        <f>D26+D27</f>
        <v>0</v>
      </c>
      <c r="E80" s="624">
        <f>E26+E27</f>
        <v>0</v>
      </c>
      <c r="F80" s="624">
        <f>F26+F27</f>
        <v>0</v>
      </c>
      <c r="G80" s="624">
        <f>G26+G27</f>
        <v>0</v>
      </c>
      <c r="H80" s="625">
        <f t="shared" ref="H80:H83" si="15">SUM(D80:G80)</f>
        <v>0</v>
      </c>
    </row>
    <row r="81" spans="2:8" ht="15" customHeight="1">
      <c r="B81" s="63">
        <f t="shared" si="13"/>
        <v>52</v>
      </c>
      <c r="C81" s="616" t="s">
        <v>605</v>
      </c>
      <c r="D81" s="624">
        <f>D28+D29</f>
        <v>0</v>
      </c>
      <c r="E81" s="624">
        <f>E28+E29</f>
        <v>0</v>
      </c>
      <c r="F81" s="624">
        <f>F28+F29</f>
        <v>0</v>
      </c>
      <c r="G81" s="624">
        <f>G28+G29</f>
        <v>0</v>
      </c>
      <c r="H81" s="625">
        <f t="shared" si="15"/>
        <v>0</v>
      </c>
    </row>
    <row r="82" spans="2:8" ht="15" customHeight="1">
      <c r="B82" s="63">
        <f t="shared" si="13"/>
        <v>53</v>
      </c>
      <c r="C82" s="616" t="s">
        <v>606</v>
      </c>
      <c r="D82" s="626">
        <f>D30</f>
        <v>0</v>
      </c>
      <c r="E82" s="626">
        <f>E30</f>
        <v>0</v>
      </c>
      <c r="F82" s="626">
        <f>F30</f>
        <v>0</v>
      </c>
      <c r="G82" s="626">
        <f>G30</f>
        <v>0</v>
      </c>
      <c r="H82" s="625">
        <f t="shared" si="15"/>
        <v>0</v>
      </c>
    </row>
    <row r="83" spans="2:8" ht="15" customHeight="1" thickBot="1">
      <c r="B83" s="63">
        <f t="shared" si="13"/>
        <v>54</v>
      </c>
      <c r="C83" s="627" t="s">
        <v>607</v>
      </c>
      <c r="D83" s="628">
        <f>D33</f>
        <v>0</v>
      </c>
      <c r="E83" s="628">
        <f>E33</f>
        <v>0</v>
      </c>
      <c r="F83" s="628">
        <f>F33</f>
        <v>0</v>
      </c>
      <c r="G83" s="628">
        <f>G33</f>
        <v>0</v>
      </c>
      <c r="H83" s="629">
        <f t="shared" si="15"/>
        <v>0</v>
      </c>
    </row>
    <row r="84" spans="2:8" ht="15" customHeight="1" thickTop="1">
      <c r="B84" s="63">
        <f t="shared" si="13"/>
        <v>55</v>
      </c>
      <c r="C84" s="630" t="s">
        <v>617</v>
      </c>
      <c r="D84" s="631">
        <f>SUM(D80:D83)</f>
        <v>0</v>
      </c>
      <c r="E84" s="631">
        <f>SUM(E80:E83)</f>
        <v>0</v>
      </c>
      <c r="F84" s="631">
        <f>SUM(F80:F83)</f>
        <v>0</v>
      </c>
      <c r="G84" s="631">
        <f>SUM(G80:G83)</f>
        <v>0</v>
      </c>
      <c r="H84" s="631">
        <f>SUM(H80:H83)</f>
        <v>0</v>
      </c>
    </row>
    <row r="85" spans="2:8" ht="15" customHeight="1">
      <c r="B85" s="63">
        <f t="shared" si="13"/>
        <v>56</v>
      </c>
      <c r="C85" s="64"/>
      <c r="D85" s="632"/>
      <c r="E85" s="633"/>
      <c r="F85" s="633"/>
      <c r="G85" s="633"/>
      <c r="H85" s="633"/>
    </row>
    <row r="86" spans="2:8" ht="15" customHeight="1">
      <c r="B86" s="63">
        <f t="shared" si="13"/>
        <v>57</v>
      </c>
      <c r="C86" s="634" t="s">
        <v>618</v>
      </c>
      <c r="D86" s="632"/>
      <c r="E86" s="633"/>
      <c r="F86" s="633"/>
      <c r="G86" s="633"/>
      <c r="H86" s="633"/>
    </row>
    <row r="87" spans="2:8" ht="15" customHeight="1">
      <c r="B87" s="63">
        <f t="shared" si="13"/>
        <v>58</v>
      </c>
      <c r="C87" s="635" t="s">
        <v>619</v>
      </c>
      <c r="D87" s="636">
        <f>'6. Admin and QI Expenses'!D67</f>
        <v>0</v>
      </c>
      <c r="E87" s="636">
        <f>'6. Admin and QI Expenses'!E67</f>
        <v>0</v>
      </c>
      <c r="F87" s="636">
        <f>'6. Admin and QI Expenses'!F67</f>
        <v>0</v>
      </c>
      <c r="G87" s="636">
        <f>'6. Admin and QI Expenses'!G67</f>
        <v>0</v>
      </c>
      <c r="H87" s="637">
        <f t="shared" ref="H87:H95" si="16">SUM(D87:G87)</f>
        <v>0</v>
      </c>
    </row>
    <row r="88" spans="2:8" ht="15" customHeight="1" thickBot="1">
      <c r="B88" s="63">
        <f t="shared" si="13"/>
        <v>59</v>
      </c>
      <c r="C88" s="638" t="s">
        <v>620</v>
      </c>
      <c r="D88" s="639">
        <v>0</v>
      </c>
      <c r="E88" s="639">
        <v>0</v>
      </c>
      <c r="F88" s="639">
        <v>0</v>
      </c>
      <c r="G88" s="639">
        <v>0</v>
      </c>
      <c r="H88" s="640">
        <f t="shared" si="16"/>
        <v>0</v>
      </c>
    </row>
    <row r="89" spans="2:8" ht="15" customHeight="1" thickTop="1">
      <c r="B89" s="63">
        <f t="shared" si="13"/>
        <v>60</v>
      </c>
      <c r="C89" s="630" t="s">
        <v>621</v>
      </c>
      <c r="D89" s="631">
        <f>SUM(D87:D88)</f>
        <v>0</v>
      </c>
      <c r="E89" s="631">
        <f>SUM(E87:E88)</f>
        <v>0</v>
      </c>
      <c r="F89" s="631">
        <f>SUM(F87:F88)</f>
        <v>0</v>
      </c>
      <c r="G89" s="631">
        <f>SUM(G87:G88)</f>
        <v>0</v>
      </c>
      <c r="H89" s="631">
        <f>SUM(H87:H88)</f>
        <v>0</v>
      </c>
    </row>
    <row r="90" spans="2:8" ht="15" customHeight="1">
      <c r="B90" s="63">
        <f t="shared" si="13"/>
        <v>61</v>
      </c>
      <c r="C90" s="64"/>
      <c r="D90" s="632"/>
      <c r="E90" s="633"/>
      <c r="F90" s="633"/>
      <c r="G90" s="633"/>
      <c r="H90" s="633"/>
    </row>
    <row r="91" spans="2:8" ht="15" customHeight="1">
      <c r="B91" s="63">
        <f t="shared" si="13"/>
        <v>62</v>
      </c>
      <c r="C91" s="630" t="s">
        <v>622</v>
      </c>
      <c r="D91" s="631">
        <f>D84+D89</f>
        <v>0</v>
      </c>
      <c r="E91" s="631">
        <f>E84+E89</f>
        <v>0</v>
      </c>
      <c r="F91" s="631">
        <f>F84+F89</f>
        <v>0</v>
      </c>
      <c r="G91" s="631">
        <f>G84+G89</f>
        <v>0</v>
      </c>
      <c r="H91" s="631">
        <f t="shared" si="16"/>
        <v>0</v>
      </c>
    </row>
    <row r="92" spans="2:8" ht="15" customHeight="1">
      <c r="B92" s="63">
        <f t="shared" si="13"/>
        <v>63</v>
      </c>
      <c r="C92" s="64"/>
      <c r="D92" s="632"/>
      <c r="E92" s="633"/>
      <c r="F92" s="633"/>
      <c r="G92" s="633"/>
      <c r="H92" s="633"/>
    </row>
    <row r="93" spans="2:8" ht="15" customHeight="1">
      <c r="B93" s="63">
        <f t="shared" si="13"/>
        <v>64</v>
      </c>
      <c r="C93" s="630" t="s">
        <v>623</v>
      </c>
      <c r="D93" s="631">
        <f>D37-D87</f>
        <v>0</v>
      </c>
      <c r="E93" s="631">
        <f>'6. Admin and QI Expenses'!E28-E87</f>
        <v>0</v>
      </c>
      <c r="F93" s="631">
        <f>'6. Admin and QI Expenses'!F28-F87</f>
        <v>0</v>
      </c>
      <c r="G93" s="631">
        <f>'6. Admin and QI Expenses'!G28-G87</f>
        <v>0</v>
      </c>
      <c r="H93" s="631">
        <f t="shared" si="16"/>
        <v>0</v>
      </c>
    </row>
    <row r="94" spans="2:8" ht="15" customHeight="1">
      <c r="B94" s="63">
        <f t="shared" si="13"/>
        <v>65</v>
      </c>
      <c r="C94" s="64"/>
      <c r="D94" s="632"/>
      <c r="E94" s="632"/>
      <c r="F94" s="632"/>
      <c r="G94" s="632"/>
      <c r="H94" s="632"/>
    </row>
    <row r="95" spans="2:8" ht="15" customHeight="1">
      <c r="B95" s="63">
        <f t="shared" si="13"/>
        <v>66</v>
      </c>
      <c r="C95" s="630" t="s">
        <v>624</v>
      </c>
      <c r="D95" s="631">
        <f>D77-D84-D89-D93</f>
        <v>0</v>
      </c>
      <c r="E95" s="631">
        <f>E77-E84-E89-E93</f>
        <v>0</v>
      </c>
      <c r="F95" s="631">
        <f>F77-F84-F89-F93</f>
        <v>0</v>
      </c>
      <c r="G95" s="631">
        <f>G77-G84-G89-G93</f>
        <v>0</v>
      </c>
      <c r="H95" s="631">
        <f t="shared" si="16"/>
        <v>0</v>
      </c>
    </row>
    <row r="96" spans="2:8" ht="15" customHeight="1">
      <c r="B96" s="641"/>
      <c r="C96" s="642"/>
      <c r="D96" s="643"/>
      <c r="E96" s="643"/>
      <c r="F96" s="643"/>
      <c r="G96" s="643"/>
      <c r="H96" s="643"/>
    </row>
    <row r="97" spans="2:11" ht="15" customHeight="1">
      <c r="B97" s="644"/>
      <c r="C97" s="645" t="s">
        <v>625</v>
      </c>
      <c r="D97" s="646"/>
      <c r="E97" s="646"/>
      <c r="F97" s="646"/>
      <c r="G97" s="646"/>
      <c r="H97" s="646"/>
    </row>
    <row r="98" spans="2:11" ht="15" customHeight="1">
      <c r="B98" s="328" t="s">
        <v>597</v>
      </c>
      <c r="C98" s="245" t="s">
        <v>626</v>
      </c>
      <c r="D98" s="245" t="str">
        <f>Overview!$F$51</f>
        <v>SFY23-Q1</v>
      </c>
      <c r="E98" s="245" t="str">
        <f>Overview!$F$52</f>
        <v>SFY23-Q2</v>
      </c>
      <c r="F98" s="245" t="str">
        <f>Overview!$F$53</f>
        <v>SFY23-Q3</v>
      </c>
      <c r="G98" s="245" t="str">
        <f>Overview!$F$54</f>
        <v>SFY23-Q4</v>
      </c>
      <c r="H98" s="245" t="s">
        <v>572</v>
      </c>
      <c r="J98" s="21"/>
      <c r="K98" s="21"/>
    </row>
    <row r="99" spans="2:11" ht="15" customHeight="1">
      <c r="B99" s="647">
        <f>B95+1</f>
        <v>67</v>
      </c>
      <c r="C99" s="648" t="s">
        <v>627</v>
      </c>
      <c r="D99" s="649">
        <f>IFERROR(D91/D77,0)</f>
        <v>0</v>
      </c>
      <c r="E99" s="649">
        <f>IFERROR(E91/E77,0)</f>
        <v>0</v>
      </c>
      <c r="F99" s="649">
        <f>IFERROR(F91/F77,0)</f>
        <v>0</v>
      </c>
      <c r="G99" s="649">
        <f>IFERROR(G91/G77,0)</f>
        <v>0</v>
      </c>
      <c r="H99" s="650">
        <f>IFERROR(H91/H77,0)</f>
        <v>0</v>
      </c>
      <c r="J99" s="21"/>
      <c r="K99" s="21"/>
    </row>
    <row r="100" spans="2:11" ht="15" customHeight="1">
      <c r="B100" s="647">
        <f>B99+1</f>
        <v>68</v>
      </c>
      <c r="C100" s="651" t="s">
        <v>628</v>
      </c>
      <c r="D100" s="652">
        <f>$G$123</f>
        <v>0</v>
      </c>
      <c r="E100" s="652">
        <f>$G$123</f>
        <v>0</v>
      </c>
      <c r="F100" s="652">
        <f>$G$123</f>
        <v>0</v>
      </c>
      <c r="G100" s="652">
        <f>$G$123</f>
        <v>0</v>
      </c>
      <c r="H100" s="653">
        <f>$G$123</f>
        <v>0</v>
      </c>
      <c r="J100" s="21"/>
      <c r="K100" s="21"/>
    </row>
    <row r="101" spans="2:11" ht="15" customHeight="1">
      <c r="B101" s="647">
        <f>B100+1</f>
        <v>69</v>
      </c>
      <c r="C101" s="654" t="s">
        <v>629</v>
      </c>
      <c r="D101" s="655">
        <f>D99+D100</f>
        <v>0</v>
      </c>
      <c r="E101" s="655">
        <f>E99+E100</f>
        <v>0</v>
      </c>
      <c r="F101" s="655">
        <f>F99+F100</f>
        <v>0</v>
      </c>
      <c r="G101" s="655">
        <f>G99+G100</f>
        <v>0</v>
      </c>
      <c r="H101" s="656">
        <f>H99+H100</f>
        <v>0</v>
      </c>
      <c r="J101" s="21"/>
      <c r="K101" s="21"/>
    </row>
    <row r="102" spans="2:11" ht="15" customHeight="1">
      <c r="B102" s="647">
        <f>B101+1</f>
        <v>70</v>
      </c>
      <c r="C102" s="657" t="s">
        <v>630</v>
      </c>
      <c r="D102" s="655">
        <f>IFERROR(D93/D77,0)</f>
        <v>0</v>
      </c>
      <c r="E102" s="655">
        <f>IFERROR(E93/E77,0)</f>
        <v>0</v>
      </c>
      <c r="F102" s="655">
        <f>IFERROR(F93/F77,0)</f>
        <v>0</v>
      </c>
      <c r="G102" s="655">
        <f>IFERROR(G93/G77,0)</f>
        <v>0</v>
      </c>
      <c r="H102" s="656">
        <f>IFERROR(H93/H77,0)</f>
        <v>0</v>
      </c>
      <c r="J102" s="21"/>
      <c r="K102" s="21"/>
    </row>
    <row r="103" spans="2:11" ht="15" customHeight="1">
      <c r="B103" s="647">
        <f>B102+1</f>
        <v>71</v>
      </c>
      <c r="C103" s="657" t="s">
        <v>631</v>
      </c>
      <c r="D103" s="655">
        <f>IFERROR(D95/D77,0)</f>
        <v>0</v>
      </c>
      <c r="E103" s="655">
        <f>IFERROR(E95/E77,0)</f>
        <v>0</v>
      </c>
      <c r="F103" s="655">
        <f>IFERROR(F95/F77,0)</f>
        <v>0</v>
      </c>
      <c r="G103" s="655">
        <f>IFERROR(G95/G77,0)</f>
        <v>0</v>
      </c>
      <c r="H103" s="656">
        <f>IFERROR(H95/H77,0)</f>
        <v>0</v>
      </c>
      <c r="J103" s="21"/>
      <c r="K103" s="21"/>
    </row>
    <row r="104" spans="2:11" ht="15" customHeight="1">
      <c r="B104" s="658"/>
      <c r="C104" s="34"/>
      <c r="D104" s="659"/>
      <c r="E104" s="659"/>
      <c r="F104" s="659"/>
      <c r="G104" s="659"/>
      <c r="H104" s="659"/>
      <c r="J104" s="21"/>
      <c r="K104" s="21"/>
    </row>
    <row r="105" spans="2:11" ht="15" customHeight="1">
      <c r="B105" s="658"/>
      <c r="C105" s="98" t="s">
        <v>632</v>
      </c>
      <c r="D105" s="659"/>
      <c r="E105" s="659"/>
      <c r="F105" s="659"/>
      <c r="G105" s="659"/>
      <c r="H105" s="659"/>
      <c r="J105" s="21"/>
      <c r="K105" s="21"/>
    </row>
    <row r="106" spans="2:11" ht="15" customHeight="1">
      <c r="C106" s="99" t="s">
        <v>633</v>
      </c>
      <c r="J106" s="21"/>
      <c r="K106" s="21"/>
    </row>
    <row r="107" spans="2:11" ht="15" customHeight="1">
      <c r="C107" s="660"/>
      <c r="D107" s="20"/>
      <c r="E107" s="20"/>
      <c r="F107" s="20"/>
      <c r="G107" s="20"/>
      <c r="H107" s="20"/>
      <c r="J107" s="21"/>
      <c r="K107" s="21"/>
    </row>
    <row r="108" spans="2:11" ht="15" customHeight="1">
      <c r="B108" s="100"/>
      <c r="C108" s="101"/>
      <c r="D108" s="100"/>
      <c r="E108" s="100"/>
      <c r="F108" s="100"/>
      <c r="G108" s="100"/>
      <c r="H108" s="100"/>
      <c r="J108" s="21"/>
      <c r="K108" s="21"/>
    </row>
    <row r="109" spans="2:11" ht="15" customHeight="1">
      <c r="B109" s="661" t="s">
        <v>634</v>
      </c>
      <c r="E109" s="123" t="s">
        <v>635</v>
      </c>
      <c r="J109" s="21"/>
      <c r="K109" s="21"/>
    </row>
    <row r="110" spans="2:11" ht="45">
      <c r="B110" s="662" t="s">
        <v>636</v>
      </c>
      <c r="C110" s="662" t="s">
        <v>637</v>
      </c>
      <c r="D110" s="663"/>
      <c r="E110" s="664" t="s">
        <v>638</v>
      </c>
      <c r="F110" s="665"/>
      <c r="G110" s="666"/>
      <c r="H110" s="663"/>
      <c r="J110" s="21"/>
      <c r="K110" s="21"/>
    </row>
    <row r="111" spans="2:11" ht="15" customHeight="1">
      <c r="B111" s="667" t="s">
        <v>639</v>
      </c>
      <c r="C111" s="667" t="s">
        <v>640</v>
      </c>
      <c r="D111" s="663"/>
      <c r="E111" s="668" t="s">
        <v>641</v>
      </c>
      <c r="G111" s="669"/>
      <c r="H111" s="663"/>
      <c r="J111" s="21"/>
      <c r="K111" s="21"/>
    </row>
    <row r="112" spans="2:11" ht="15" customHeight="1">
      <c r="B112" s="670">
        <v>5400</v>
      </c>
      <c r="C112" s="671">
        <v>8.4000000000000005E-2</v>
      </c>
      <c r="D112" s="672"/>
      <c r="E112" s="668" t="s">
        <v>642</v>
      </c>
      <c r="G112" s="673"/>
      <c r="H112" s="672"/>
      <c r="J112" s="21"/>
      <c r="K112" s="21"/>
    </row>
    <row r="113" spans="2:11" ht="15" customHeight="1">
      <c r="B113" s="670">
        <v>12000</v>
      </c>
      <c r="C113" s="671">
        <v>5.7000000000000002E-2</v>
      </c>
      <c r="D113" s="672"/>
      <c r="E113" s="668" t="s">
        <v>643</v>
      </c>
      <c r="G113" s="673"/>
      <c r="H113" s="672"/>
      <c r="J113" s="21"/>
      <c r="K113" s="21"/>
    </row>
    <row r="114" spans="2:11" ht="15" customHeight="1">
      <c r="B114" s="670">
        <v>24000</v>
      </c>
      <c r="C114" s="671">
        <v>0.04</v>
      </c>
      <c r="D114" s="672"/>
      <c r="E114" s="674" t="s">
        <v>644</v>
      </c>
      <c r="F114" s="675"/>
      <c r="G114" s="676"/>
      <c r="H114" s="672"/>
      <c r="J114" s="21"/>
      <c r="K114" s="21"/>
    </row>
    <row r="115" spans="2:11" ht="15" customHeight="1">
      <c r="B115" s="670">
        <v>48000</v>
      </c>
      <c r="C115" s="671">
        <v>2.9000000000000001E-2</v>
      </c>
      <c r="D115" s="672"/>
      <c r="G115" s="672"/>
      <c r="H115" s="672"/>
      <c r="J115" s="21"/>
      <c r="K115" s="21"/>
    </row>
    <row r="116" spans="2:11" ht="15" customHeight="1">
      <c r="B116" s="670">
        <v>96000</v>
      </c>
      <c r="C116" s="671">
        <v>0.02</v>
      </c>
      <c r="D116" s="672"/>
      <c r="E116" s="677" t="s">
        <v>645</v>
      </c>
      <c r="F116" s="65"/>
      <c r="G116" s="678" t="s">
        <v>646</v>
      </c>
      <c r="J116" s="21"/>
      <c r="K116" s="21"/>
    </row>
    <row r="117" spans="2:11" ht="15" customHeight="1">
      <c r="B117" s="670">
        <v>192000</v>
      </c>
      <c r="C117" s="671">
        <v>1.4999999999999999E-2</v>
      </c>
      <c r="D117" s="672"/>
      <c r="E117" s="679" t="s">
        <v>647</v>
      </c>
      <c r="F117" s="65"/>
      <c r="G117" s="680">
        <f>C121</f>
        <v>0</v>
      </c>
      <c r="J117" s="21"/>
      <c r="K117" s="21"/>
    </row>
    <row r="118" spans="2:11" ht="15" customHeight="1">
      <c r="B118" s="670">
        <v>380000</v>
      </c>
      <c r="C118" s="671">
        <v>0.01</v>
      </c>
      <c r="D118" s="672"/>
      <c r="E118" s="681" t="s">
        <v>648</v>
      </c>
      <c r="F118" s="65"/>
      <c r="G118" s="682">
        <v>0</v>
      </c>
      <c r="J118" s="21"/>
      <c r="K118" s="21"/>
    </row>
    <row r="119" spans="2:11" ht="15" customHeight="1">
      <c r="B119" s="667" t="s">
        <v>649</v>
      </c>
      <c r="C119" s="667" t="s">
        <v>650</v>
      </c>
      <c r="D119" s="672"/>
      <c r="E119" s="681" t="s">
        <v>651</v>
      </c>
      <c r="F119" s="65"/>
      <c r="G119" s="682">
        <v>0</v>
      </c>
      <c r="J119" s="21"/>
      <c r="K119" s="21"/>
    </row>
    <row r="120" spans="2:11" ht="15" customHeight="1">
      <c r="E120" s="681" t="s">
        <v>652</v>
      </c>
      <c r="F120" s="65"/>
      <c r="G120" s="683">
        <v>1.4999999999999999E-2</v>
      </c>
      <c r="J120" s="21"/>
      <c r="K120" s="21"/>
    </row>
    <row r="121" spans="2:11" ht="15" customHeight="1">
      <c r="B121" s="684" t="s">
        <v>653</v>
      </c>
      <c r="C121" s="685">
        <f>H14</f>
        <v>0</v>
      </c>
      <c r="E121" s="681" t="s">
        <v>654</v>
      </c>
      <c r="F121" s="65"/>
      <c r="G121" s="683">
        <v>0.01</v>
      </c>
      <c r="J121" s="21"/>
      <c r="K121" s="21"/>
    </row>
    <row r="122" spans="2:11" ht="15" customHeight="1">
      <c r="B122" s="684" t="s">
        <v>655</v>
      </c>
      <c r="C122" s="686" t="s">
        <v>656</v>
      </c>
      <c r="E122" s="687"/>
      <c r="G122" s="688"/>
      <c r="J122" s="21"/>
      <c r="K122" s="21"/>
    </row>
    <row r="123" spans="2:11" ht="15" customHeight="1">
      <c r="E123" s="689" t="s">
        <v>657</v>
      </c>
      <c r="F123" s="65"/>
      <c r="G123" s="690">
        <f>IFERROR(IF(G117&gt;380000,0,G121+((G119-G117)/(G119-G118))*(G120-G121)),0)</f>
        <v>0</v>
      </c>
      <c r="J123" s="21"/>
      <c r="K123" s="21"/>
    </row>
    <row r="124" spans="2:11">
      <c r="C124" s="34"/>
    </row>
    <row r="125" spans="2:11">
      <c r="B125" s="21"/>
      <c r="C125" s="21"/>
    </row>
    <row r="126" spans="2:11">
      <c r="B126" s="21"/>
      <c r="C126" s="21"/>
    </row>
    <row r="127" spans="2:11">
      <c r="B127" s="21"/>
      <c r="C127" s="21"/>
    </row>
    <row r="128" spans="2:11">
      <c r="B128" s="21"/>
      <c r="C128" s="21"/>
    </row>
    <row r="129" spans="2:4">
      <c r="B129" s="21"/>
      <c r="C129" s="21"/>
    </row>
    <row r="130" spans="2:4">
      <c r="B130" s="21"/>
      <c r="C130" s="21"/>
    </row>
    <row r="131" spans="2:4">
      <c r="B131" s="21"/>
      <c r="C131" s="21"/>
    </row>
    <row r="132" spans="2:4">
      <c r="B132" s="21"/>
      <c r="C132" s="21"/>
    </row>
    <row r="133" spans="2:4">
      <c r="B133" s="21"/>
      <c r="C133" s="21"/>
    </row>
    <row r="134" spans="2:4">
      <c r="B134" s="21"/>
      <c r="C134" s="21"/>
    </row>
    <row r="135" spans="2:4">
      <c r="B135" s="21"/>
      <c r="C135" s="21"/>
    </row>
    <row r="136" spans="2:4">
      <c r="B136" s="21"/>
      <c r="C136" s="21"/>
    </row>
    <row r="137" spans="2:4">
      <c r="B137" s="21"/>
      <c r="C137" s="21"/>
    </row>
    <row r="138" spans="2:4">
      <c r="B138" s="21"/>
      <c r="C138" s="21"/>
    </row>
    <row r="141" spans="2:4">
      <c r="C141" s="35"/>
      <c r="D141" s="35"/>
    </row>
  </sheetData>
  <pageMargins left="0.7" right="0.7" top="0.75" bottom="0.75" header="0.3" footer="0.3"/>
  <pageSetup scale="46" orientation="landscape" r:id="rId1"/>
  <headerFooter>
    <oddHeader>&amp;LIA DHS&amp;RDraft and Confidential</oddHeader>
    <oddFooter>&amp;L&amp;F | &amp;A&amp;R&amp;G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O234"/>
  <sheetViews>
    <sheetView tabSelected="1" zoomScaleNormal="100" workbookViewId="0"/>
  </sheetViews>
  <sheetFormatPr defaultColWidth="8.85546875" defaultRowHeight="15"/>
  <cols>
    <col min="1" max="1" width="8.85546875" style="146"/>
    <col min="2" max="2" width="45.85546875" style="146" customWidth="1"/>
    <col min="3" max="3" width="26" style="146" customWidth="1"/>
    <col min="4" max="5" width="21.85546875" style="146" customWidth="1"/>
    <col min="6" max="6" width="24.5703125" style="146" customWidth="1"/>
    <col min="7" max="7" width="23.85546875" style="146" customWidth="1"/>
    <col min="8" max="8" width="41.7109375" style="146" customWidth="1"/>
    <col min="9" max="9" width="13" style="146" customWidth="1"/>
    <col min="10" max="15" width="8.85546875" style="21"/>
    <col min="16" max="16" width="8.85546875" style="146"/>
    <col min="17" max="17" width="13.5703125" style="146" bestFit="1" customWidth="1"/>
    <col min="18" max="20" width="11" style="146" bestFit="1" customWidth="1"/>
    <col min="21" max="21" width="12" style="146" bestFit="1" customWidth="1"/>
    <col min="22" max="22" width="10" style="146" bestFit="1" customWidth="1"/>
    <col min="23" max="16384" width="8.85546875" style="146"/>
  </cols>
  <sheetData>
    <row r="1" spans="2:9" ht="15.75" thickBot="1">
      <c r="B1" s="151"/>
      <c r="C1" s="151"/>
      <c r="D1" s="151"/>
      <c r="E1" s="151"/>
      <c r="F1" s="151"/>
      <c r="G1" s="151"/>
      <c r="H1" s="151"/>
      <c r="I1" s="151"/>
    </row>
    <row r="2" spans="2:9" ht="29.25" thickBot="1">
      <c r="B2" s="137" t="s">
        <v>38</v>
      </c>
      <c r="C2" s="138"/>
      <c r="D2" s="138"/>
      <c r="E2" s="138"/>
      <c r="F2" s="138"/>
      <c r="G2" s="139"/>
      <c r="H2" s="139"/>
      <c r="I2" s="234"/>
    </row>
    <row r="3" spans="2:9">
      <c r="B3" s="158" t="s">
        <v>39</v>
      </c>
      <c r="C3" s="140"/>
      <c r="D3" s="140"/>
      <c r="E3" s="140"/>
      <c r="F3" s="140"/>
      <c r="G3" s="140"/>
      <c r="H3" s="159"/>
      <c r="I3" s="234"/>
    </row>
    <row r="4" spans="2:9">
      <c r="B4" s="141" t="s">
        <v>40</v>
      </c>
      <c r="C4" s="160" t="s">
        <v>41</v>
      </c>
      <c r="D4" s="160"/>
      <c r="E4" s="160"/>
      <c r="F4" s="160"/>
      <c r="G4" s="160"/>
      <c r="H4" s="161"/>
      <c r="I4" s="234"/>
    </row>
    <row r="5" spans="2:9">
      <c r="B5" s="144" t="s">
        <v>42</v>
      </c>
      <c r="C5" s="162" t="s">
        <v>43</v>
      </c>
      <c r="D5" s="162"/>
      <c r="E5" s="162"/>
      <c r="F5" s="162"/>
      <c r="G5" s="162"/>
      <c r="H5" s="163"/>
      <c r="I5" s="234"/>
    </row>
    <row r="6" spans="2:9">
      <c r="B6" s="141" t="s">
        <v>44</v>
      </c>
      <c r="C6" s="160" t="s">
        <v>45</v>
      </c>
      <c r="D6" s="160"/>
      <c r="E6" s="160"/>
      <c r="F6" s="160"/>
      <c r="G6" s="160"/>
      <c r="H6" s="161"/>
      <c r="I6" s="234"/>
    </row>
    <row r="7" spans="2:9">
      <c r="B7" s="144" t="s">
        <v>46</v>
      </c>
      <c r="C7" s="39" t="s">
        <v>47</v>
      </c>
      <c r="D7" s="39"/>
      <c r="E7" s="39"/>
      <c r="F7" s="39"/>
      <c r="G7" s="39"/>
      <c r="H7" s="145"/>
      <c r="I7" s="234"/>
    </row>
    <row r="8" spans="2:9">
      <c r="B8" s="141" t="s">
        <v>48</v>
      </c>
      <c r="C8" s="160" t="s">
        <v>49</v>
      </c>
      <c r="D8" s="160"/>
      <c r="E8" s="160"/>
      <c r="F8" s="160"/>
      <c r="G8" s="160"/>
      <c r="H8" s="161"/>
      <c r="I8" s="234"/>
    </row>
    <row r="9" spans="2:9">
      <c r="B9" s="144" t="s">
        <v>50</v>
      </c>
      <c r="C9" s="39" t="s">
        <v>51</v>
      </c>
      <c r="D9" s="39"/>
      <c r="E9" s="39"/>
      <c r="F9" s="39"/>
      <c r="G9" s="39"/>
      <c r="H9" s="145"/>
      <c r="I9" s="234"/>
    </row>
    <row r="10" spans="2:9">
      <c r="B10" s="141" t="s">
        <v>52</v>
      </c>
      <c r="C10" s="160" t="s">
        <v>53</v>
      </c>
      <c r="D10" s="160"/>
      <c r="E10" s="160"/>
      <c r="F10" s="160"/>
      <c r="G10" s="160"/>
      <c r="H10" s="161"/>
      <c r="I10" s="234"/>
    </row>
    <row r="11" spans="2:9">
      <c r="B11" s="144" t="s">
        <v>54</v>
      </c>
      <c r="C11" s="39" t="s">
        <v>55</v>
      </c>
      <c r="D11" s="39"/>
      <c r="E11" s="39"/>
      <c r="F11" s="39"/>
      <c r="G11" s="39"/>
      <c r="H11" s="145"/>
      <c r="I11" s="234"/>
    </row>
    <row r="12" spans="2:9">
      <c r="B12" s="141" t="s">
        <v>56</v>
      </c>
      <c r="C12" s="160" t="s">
        <v>57</v>
      </c>
      <c r="D12" s="160"/>
      <c r="E12" s="160"/>
      <c r="F12" s="160"/>
      <c r="G12" s="160"/>
      <c r="H12" s="161"/>
      <c r="I12" s="234"/>
    </row>
    <row r="13" spans="2:9">
      <c r="B13" s="144" t="s">
        <v>58</v>
      </c>
      <c r="C13" s="39" t="s">
        <v>59</v>
      </c>
      <c r="D13" s="39"/>
      <c r="E13" s="39"/>
      <c r="F13" s="39"/>
      <c r="G13" s="39"/>
      <c r="H13" s="145"/>
      <c r="I13" s="234"/>
    </row>
    <row r="14" spans="2:9">
      <c r="B14" s="141" t="s">
        <v>60</v>
      </c>
      <c r="C14" s="160" t="s">
        <v>61</v>
      </c>
      <c r="D14" s="160"/>
      <c r="E14" s="160"/>
      <c r="F14" s="160"/>
      <c r="G14" s="160"/>
      <c r="H14" s="161"/>
      <c r="I14" s="234"/>
    </row>
    <row r="15" spans="2:9">
      <c r="B15" s="144" t="s">
        <v>62</v>
      </c>
      <c r="C15" s="39" t="s">
        <v>63</v>
      </c>
      <c r="D15" s="39"/>
      <c r="E15" s="39"/>
      <c r="F15" s="39"/>
      <c r="G15" s="39"/>
      <c r="H15" s="145"/>
      <c r="I15" s="234"/>
    </row>
    <row r="16" spans="2:9">
      <c r="B16" s="141" t="s">
        <v>64</v>
      </c>
      <c r="C16" s="160" t="s">
        <v>65</v>
      </c>
      <c r="D16" s="160"/>
      <c r="E16" s="160"/>
      <c r="F16" s="160"/>
      <c r="G16" s="160"/>
      <c r="H16" s="161"/>
      <c r="I16" s="234"/>
    </row>
    <row r="17" spans="2:9">
      <c r="B17" s="144" t="s">
        <v>66</v>
      </c>
      <c r="C17" s="39" t="s">
        <v>67</v>
      </c>
      <c r="D17" s="39"/>
      <c r="E17" s="39"/>
      <c r="F17" s="39"/>
      <c r="G17" s="39"/>
      <c r="H17" s="145"/>
      <c r="I17" s="234"/>
    </row>
    <row r="18" spans="2:9">
      <c r="B18" s="141" t="s">
        <v>68</v>
      </c>
      <c r="C18" s="160" t="s">
        <v>69</v>
      </c>
      <c r="D18" s="160"/>
      <c r="E18" s="160"/>
      <c r="F18" s="160"/>
      <c r="G18" s="160"/>
      <c r="H18" s="161"/>
      <c r="I18" s="234"/>
    </row>
    <row r="19" spans="2:9">
      <c r="B19" s="144" t="s">
        <v>70</v>
      </c>
      <c r="C19" s="39" t="s">
        <v>71</v>
      </c>
      <c r="D19" s="39"/>
      <c r="E19" s="39"/>
      <c r="F19" s="39"/>
      <c r="G19" s="39"/>
      <c r="H19" s="145"/>
      <c r="I19" s="234"/>
    </row>
    <row r="20" spans="2:9">
      <c r="B20" s="141" t="s">
        <v>72</v>
      </c>
      <c r="C20" s="160" t="s">
        <v>73</v>
      </c>
      <c r="D20" s="160"/>
      <c r="E20" s="160"/>
      <c r="F20" s="160"/>
      <c r="G20" s="160"/>
      <c r="H20" s="161"/>
      <c r="I20" s="234"/>
    </row>
    <row r="21" spans="2:9">
      <c r="B21" s="144" t="s">
        <v>74</v>
      </c>
      <c r="C21" s="39" t="s">
        <v>75</v>
      </c>
      <c r="D21" s="39"/>
      <c r="E21" s="39"/>
      <c r="F21" s="39"/>
      <c r="G21" s="39"/>
      <c r="H21" s="145"/>
      <c r="I21" s="234"/>
    </row>
    <row r="22" spans="2:9">
      <c r="B22" s="141" t="s">
        <v>76</v>
      </c>
      <c r="C22" s="160" t="s">
        <v>77</v>
      </c>
      <c r="D22" s="160"/>
      <c r="E22" s="160"/>
      <c r="F22" s="160"/>
      <c r="G22" s="160"/>
      <c r="H22" s="161"/>
      <c r="I22" s="234"/>
    </row>
    <row r="23" spans="2:9">
      <c r="B23" s="144" t="s">
        <v>78</v>
      </c>
      <c r="C23" s="39" t="s">
        <v>79</v>
      </c>
      <c r="D23" s="39"/>
      <c r="E23" s="39"/>
      <c r="F23" s="39"/>
      <c r="G23" s="39"/>
      <c r="H23" s="145"/>
      <c r="I23" s="234"/>
    </row>
    <row r="24" spans="2:9">
      <c r="B24" s="141" t="s">
        <v>80</v>
      </c>
      <c r="C24" s="160" t="s">
        <v>79</v>
      </c>
      <c r="D24" s="160"/>
      <c r="E24" s="160"/>
      <c r="F24" s="160"/>
      <c r="G24" s="160"/>
      <c r="H24" s="161"/>
      <c r="I24" s="234"/>
    </row>
    <row r="25" spans="2:9">
      <c r="B25" s="144" t="s">
        <v>81</v>
      </c>
      <c r="C25" s="39" t="s">
        <v>82</v>
      </c>
      <c r="D25" s="39"/>
      <c r="E25" s="39"/>
      <c r="F25" s="39"/>
      <c r="G25" s="39"/>
      <c r="H25" s="145"/>
      <c r="I25" s="234"/>
    </row>
    <row r="26" spans="2:9" ht="15.75" thickBot="1">
      <c r="B26" s="149"/>
      <c r="C26" s="871"/>
      <c r="D26" s="871"/>
      <c r="E26" s="871"/>
      <c r="F26" s="871"/>
      <c r="G26" s="871"/>
      <c r="H26" s="872"/>
      <c r="I26" s="234"/>
    </row>
    <row r="27" spans="2:9">
      <c r="B27" s="133"/>
      <c r="C27" s="133"/>
      <c r="D27" s="133"/>
      <c r="E27" s="151"/>
      <c r="F27" s="151"/>
      <c r="G27" s="151"/>
      <c r="H27" s="151"/>
      <c r="I27" s="151"/>
    </row>
    <row r="28" spans="2:9">
      <c r="B28" s="133"/>
      <c r="C28" s="133"/>
      <c r="D28" s="133"/>
      <c r="E28" s="151"/>
      <c r="F28" s="151"/>
      <c r="G28" s="151"/>
      <c r="H28" s="151"/>
      <c r="I28" s="151"/>
    </row>
    <row r="29" spans="2:9" ht="15.75" thickBot="1">
      <c r="B29" s="150"/>
      <c r="C29" s="35"/>
      <c r="D29" s="35"/>
      <c r="E29" s="151"/>
      <c r="F29" s="151"/>
      <c r="G29" s="151"/>
      <c r="H29" s="151"/>
      <c r="I29" s="151"/>
    </row>
    <row r="30" spans="2:9" ht="29.25" thickBot="1">
      <c r="B30" s="164" t="s">
        <v>83</v>
      </c>
      <c r="C30" s="165"/>
      <c r="D30" s="166"/>
      <c r="E30" s="151"/>
      <c r="F30" s="151"/>
      <c r="G30" s="151"/>
      <c r="H30" s="151"/>
      <c r="I30" s="151"/>
    </row>
    <row r="31" spans="2:9">
      <c r="B31" s="167" t="s">
        <v>84</v>
      </c>
      <c r="C31" s="814" t="s">
        <v>85</v>
      </c>
      <c r="D31" s="815"/>
      <c r="E31" s="151"/>
      <c r="F31" s="151"/>
      <c r="G31" s="151"/>
      <c r="H31" s="151"/>
      <c r="I31" s="151"/>
    </row>
    <row r="32" spans="2:9">
      <c r="B32" s="168" t="s">
        <v>86</v>
      </c>
      <c r="C32" s="812" t="s">
        <v>87</v>
      </c>
      <c r="D32" s="813"/>
      <c r="E32" s="151"/>
      <c r="F32" s="151"/>
      <c r="G32" s="151"/>
      <c r="H32" s="151"/>
      <c r="I32" s="151"/>
    </row>
    <row r="33" spans="2:15">
      <c r="B33" s="168" t="s">
        <v>88</v>
      </c>
      <c r="C33" s="812" t="s">
        <v>89</v>
      </c>
      <c r="D33" s="813"/>
      <c r="E33" s="151"/>
      <c r="F33" s="151"/>
      <c r="G33" s="151"/>
      <c r="H33" s="151"/>
      <c r="I33" s="151"/>
    </row>
    <row r="34" spans="2:15" ht="15" customHeight="1">
      <c r="B34" s="168" t="s">
        <v>90</v>
      </c>
      <c r="C34" s="812" t="s">
        <v>91</v>
      </c>
      <c r="D34" s="813"/>
      <c r="E34" s="151"/>
      <c r="F34" s="151"/>
      <c r="G34" s="151"/>
      <c r="H34" s="151"/>
      <c r="I34" s="151"/>
    </row>
    <row r="35" spans="2:15">
      <c r="B35" s="168" t="s">
        <v>92</v>
      </c>
      <c r="C35" s="812" t="s">
        <v>93</v>
      </c>
      <c r="D35" s="813"/>
      <c r="E35" s="151"/>
      <c r="F35" s="151"/>
      <c r="G35" s="151"/>
      <c r="H35" s="151"/>
      <c r="I35" s="151"/>
    </row>
    <row r="36" spans="2:15">
      <c r="B36" s="168" t="s">
        <v>94</v>
      </c>
      <c r="C36" s="812" t="s">
        <v>95</v>
      </c>
      <c r="D36" s="813"/>
      <c r="E36" s="151"/>
      <c r="F36" s="151"/>
      <c r="G36" s="151"/>
      <c r="H36" s="151"/>
      <c r="I36" s="151"/>
    </row>
    <row r="37" spans="2:15" s="151" customFormat="1" ht="15" customHeight="1" thickBot="1">
      <c r="B37" s="169" t="s">
        <v>96</v>
      </c>
      <c r="C37" s="816" t="s">
        <v>16</v>
      </c>
      <c r="D37" s="817"/>
    </row>
    <row r="38" spans="2:15" s="151" customFormat="1" ht="15" customHeight="1">
      <c r="B38" s="152" t="s">
        <v>97</v>
      </c>
    </row>
    <row r="39" spans="2:15" s="151" customFormat="1" ht="15" customHeight="1"/>
    <row r="40" spans="2:15" s="35" customFormat="1" ht="16.5" thickBot="1">
      <c r="B40" s="170" t="s">
        <v>98</v>
      </c>
      <c r="C40" s="133"/>
      <c r="D40" s="133"/>
      <c r="E40" s="133"/>
      <c r="F40" s="133"/>
      <c r="G40" s="133"/>
      <c r="H40" s="133"/>
      <c r="I40" s="133"/>
      <c r="J40" s="21"/>
      <c r="K40" s="21"/>
      <c r="L40" s="21"/>
      <c r="M40" s="21"/>
      <c r="N40" s="21"/>
      <c r="O40" s="21"/>
    </row>
    <row r="41" spans="2:15" s="35" customFormat="1">
      <c r="B41" s="171" t="s">
        <v>99</v>
      </c>
      <c r="C41" s="172"/>
      <c r="D41" s="172"/>
      <c r="E41" s="172"/>
      <c r="F41" s="173"/>
      <c r="G41" s="133"/>
      <c r="H41" s="133"/>
      <c r="I41" s="133"/>
      <c r="J41" s="21"/>
      <c r="K41" s="21"/>
      <c r="L41" s="21"/>
      <c r="M41" s="21"/>
      <c r="N41" s="21"/>
      <c r="O41" s="21"/>
    </row>
    <row r="42" spans="2:15" s="35" customFormat="1">
      <c r="B42" s="174" t="s">
        <v>100</v>
      </c>
      <c r="C42" s="175"/>
      <c r="D42" s="175"/>
      <c r="E42" s="175"/>
      <c r="F42" s="176"/>
      <c r="G42" s="133"/>
      <c r="H42" s="133"/>
      <c r="J42" s="21"/>
      <c r="K42" s="21"/>
      <c r="L42" s="21"/>
      <c r="M42" s="21"/>
      <c r="N42" s="21"/>
      <c r="O42" s="21"/>
    </row>
    <row r="43" spans="2:15" s="35" customFormat="1" ht="15.75" thickBot="1">
      <c r="B43" s="177"/>
      <c r="C43" s="178"/>
      <c r="D43" s="178"/>
      <c r="E43" s="178"/>
      <c r="F43" s="179"/>
      <c r="G43" s="133"/>
      <c r="H43" s="133"/>
      <c r="J43" s="21"/>
      <c r="K43" s="21"/>
      <c r="L43" s="21"/>
      <c r="M43" s="21"/>
      <c r="N43" s="21"/>
      <c r="O43" s="21"/>
    </row>
    <row r="44" spans="2:15">
      <c r="B44" s="151"/>
      <c r="C44" s="151"/>
      <c r="D44" s="151"/>
      <c r="E44" s="151"/>
      <c r="F44" s="151"/>
      <c r="G44" s="234"/>
      <c r="H44" s="234"/>
      <c r="I44" s="151"/>
    </row>
    <row r="45" spans="2:15" ht="15.75" thickBot="1">
      <c r="B45" s="234"/>
      <c r="C45" s="234"/>
      <c r="D45" s="234"/>
      <c r="E45" s="234"/>
      <c r="F45" s="234"/>
      <c r="G45" s="234"/>
      <c r="H45" s="234"/>
      <c r="I45" s="234"/>
    </row>
    <row r="46" spans="2:15" ht="29.25" thickBot="1">
      <c r="B46" s="137" t="s">
        <v>101</v>
      </c>
      <c r="C46" s="138"/>
      <c r="D46" s="138"/>
      <c r="E46" s="138"/>
      <c r="F46" s="138"/>
      <c r="G46" s="139"/>
      <c r="H46" s="234"/>
      <c r="I46" s="234"/>
    </row>
    <row r="47" spans="2:15">
      <c r="B47" s="180" t="s">
        <v>102</v>
      </c>
      <c r="C47" s="154">
        <v>2023</v>
      </c>
      <c r="D47" s="181"/>
      <c r="E47" s="182"/>
      <c r="F47" s="182"/>
      <c r="G47" s="147"/>
      <c r="H47" s="234"/>
      <c r="I47" s="234"/>
    </row>
    <row r="48" spans="2:15">
      <c r="B48" s="183" t="s">
        <v>103</v>
      </c>
      <c r="C48" s="155" t="s">
        <v>8</v>
      </c>
      <c r="D48" s="35"/>
      <c r="E48" s="35"/>
      <c r="F48" s="35"/>
      <c r="G48" s="143"/>
      <c r="H48" s="234"/>
      <c r="I48" s="234"/>
    </row>
    <row r="49" spans="2:9">
      <c r="B49" s="184"/>
      <c r="C49" s="133"/>
      <c r="D49" s="35"/>
      <c r="E49" s="35"/>
      <c r="F49" s="35"/>
      <c r="G49" s="143"/>
      <c r="H49" s="234"/>
      <c r="I49" s="234"/>
    </row>
    <row r="50" spans="2:9">
      <c r="B50" s="818" t="s">
        <v>104</v>
      </c>
      <c r="C50" s="819"/>
      <c r="D50" s="1"/>
      <c r="E50" s="820" t="s">
        <v>105</v>
      </c>
      <c r="F50" s="819"/>
      <c r="G50" s="145"/>
      <c r="H50" s="234"/>
      <c r="I50" s="234"/>
    </row>
    <row r="51" spans="2:9">
      <c r="B51" s="185" t="s">
        <v>106</v>
      </c>
      <c r="C51" s="186">
        <f>VLOOKUP($C$47,'Inputs (Hide)'!$B$7:$D$10,2)</f>
        <v>44743</v>
      </c>
      <c r="D51" s="35"/>
      <c r="E51" s="187" t="s">
        <v>107</v>
      </c>
      <c r="F51" s="188" t="s">
        <v>26</v>
      </c>
      <c r="G51" s="143"/>
      <c r="H51" s="234"/>
      <c r="I51" s="234"/>
    </row>
    <row r="52" spans="2:9">
      <c r="B52" s="189" t="s">
        <v>108</v>
      </c>
      <c r="C52" s="190">
        <f>IF($C$48="Q1 Only",(EOMONTH($C$51,2)),IF($C$48="Q1 through Q2",(EOMONTH($C$51,5)),IF($C$48="Q1 through Q3",(EOMONTH($C$51,8)),IF($C$48="Q1 through Q4",(EOMONTH($C$51,11))))))</f>
        <v>44834</v>
      </c>
      <c r="D52" s="35"/>
      <c r="E52" s="187" t="s">
        <v>109</v>
      </c>
      <c r="F52" s="188" t="s">
        <v>27</v>
      </c>
      <c r="G52" s="143"/>
      <c r="H52" s="234"/>
      <c r="I52" s="234"/>
    </row>
    <row r="53" spans="2:9">
      <c r="B53" s="189" t="s">
        <v>110</v>
      </c>
      <c r="C53" s="190">
        <f>C52</f>
        <v>44834</v>
      </c>
      <c r="D53" s="35"/>
      <c r="E53" s="187" t="s">
        <v>111</v>
      </c>
      <c r="F53" s="188" t="s">
        <v>28</v>
      </c>
      <c r="G53" s="143"/>
      <c r="H53" s="234"/>
      <c r="I53" s="234"/>
    </row>
    <row r="54" spans="2:9">
      <c r="B54" s="191" t="s">
        <v>112</v>
      </c>
      <c r="C54" s="156" t="str">
        <f>TEXT(C51,"M/D/YYYY")&amp;" - "&amp;TEXT(C52,"M/D/YYYY")</f>
        <v>7/1/2022 - 9/30/2022</v>
      </c>
      <c r="D54" s="35"/>
      <c r="E54" s="192" t="s">
        <v>113</v>
      </c>
      <c r="F54" s="193" t="s">
        <v>29</v>
      </c>
      <c r="G54" s="143"/>
      <c r="H54" s="234"/>
      <c r="I54" s="234"/>
    </row>
    <row r="55" spans="2:9">
      <c r="B55" s="184"/>
      <c r="C55" s="194"/>
      <c r="D55" s="35"/>
      <c r="E55" s="195" t="s">
        <v>114</v>
      </c>
      <c r="F55" s="196" t="s">
        <v>22</v>
      </c>
      <c r="G55" s="143"/>
      <c r="H55" s="234"/>
      <c r="I55" s="234"/>
    </row>
    <row r="56" spans="2:9">
      <c r="B56" s="818" t="s">
        <v>115</v>
      </c>
      <c r="C56" s="819"/>
      <c r="D56" s="1"/>
      <c r="E56" s="197" t="s">
        <v>116</v>
      </c>
      <c r="F56" s="198" t="s">
        <v>23</v>
      </c>
      <c r="G56" s="145"/>
      <c r="H56" s="234"/>
      <c r="I56" s="234"/>
    </row>
    <row r="57" spans="2:9">
      <c r="B57" s="185" t="s">
        <v>117</v>
      </c>
      <c r="C57" s="199">
        <f>EOMONTH($C$58,-36)+1</f>
        <v>43739</v>
      </c>
      <c r="D57" s="35"/>
      <c r="E57" s="187" t="s">
        <v>118</v>
      </c>
      <c r="F57" s="188" t="s">
        <v>24</v>
      </c>
      <c r="G57" s="143"/>
      <c r="H57" s="234"/>
      <c r="I57" s="234"/>
    </row>
    <row r="58" spans="2:9">
      <c r="B58" s="191" t="s">
        <v>119</v>
      </c>
      <c r="C58" s="200">
        <f>C52</f>
        <v>44834</v>
      </c>
      <c r="D58" s="35"/>
      <c r="E58" s="192" t="s">
        <v>120</v>
      </c>
      <c r="F58" s="193" t="s">
        <v>25</v>
      </c>
      <c r="G58" s="143"/>
      <c r="H58" s="234"/>
      <c r="I58" s="234"/>
    </row>
    <row r="59" spans="2:9" ht="15.75" thickBot="1">
      <c r="B59" s="201"/>
      <c r="C59" s="202"/>
      <c r="D59" s="202"/>
      <c r="E59" s="203"/>
      <c r="F59" s="203"/>
      <c r="G59" s="204"/>
      <c r="H59" s="234"/>
      <c r="I59" s="234"/>
    </row>
    <row r="60" spans="2:9" ht="15.75" thickBot="1">
      <c r="B60" s="234"/>
      <c r="C60" s="234"/>
      <c r="D60" s="234"/>
      <c r="E60" s="234"/>
      <c r="F60" s="234"/>
      <c r="G60" s="234"/>
      <c r="H60" s="234"/>
      <c r="I60" s="234"/>
    </row>
    <row r="61" spans="2:9" ht="29.25" thickBot="1">
      <c r="B61" s="137" t="s">
        <v>121</v>
      </c>
      <c r="C61" s="138"/>
      <c r="D61" s="138"/>
      <c r="E61" s="138"/>
      <c r="F61" s="138"/>
      <c r="G61" s="139"/>
      <c r="H61" s="137"/>
      <c r="I61" s="234"/>
    </row>
    <row r="62" spans="2:9">
      <c r="B62" s="205"/>
      <c r="C62" s="133"/>
      <c r="D62" s="133"/>
      <c r="E62" s="133"/>
      <c r="F62" s="133"/>
      <c r="G62" s="133"/>
      <c r="H62" s="143"/>
      <c r="I62" s="234"/>
    </row>
    <row r="63" spans="2:9" ht="15.75">
      <c r="B63" s="206" t="s">
        <v>42</v>
      </c>
      <c r="C63" s="133"/>
      <c r="D63" s="133"/>
      <c r="E63" s="133"/>
      <c r="F63" s="133"/>
      <c r="G63" s="133"/>
      <c r="H63" s="143"/>
      <c r="I63" s="234"/>
    </row>
    <row r="64" spans="2:9">
      <c r="B64" s="207" t="s">
        <v>122</v>
      </c>
      <c r="C64" s="133"/>
      <c r="D64" s="133"/>
      <c r="E64" s="133"/>
      <c r="F64" s="133"/>
      <c r="G64" s="133"/>
      <c r="H64" s="143"/>
      <c r="I64" s="234"/>
    </row>
    <row r="65" spans="2:9">
      <c r="B65" s="205"/>
      <c r="C65" s="133"/>
      <c r="D65" s="133"/>
      <c r="E65" s="133"/>
      <c r="F65" s="133"/>
      <c r="G65" s="133"/>
      <c r="H65" s="143"/>
      <c r="I65" s="234"/>
    </row>
    <row r="66" spans="2:9" ht="15.75">
      <c r="B66" s="206" t="s">
        <v>40</v>
      </c>
      <c r="C66" s="133"/>
      <c r="D66" s="133"/>
      <c r="E66" s="133"/>
      <c r="F66" s="133"/>
      <c r="G66" s="133"/>
      <c r="H66" s="143"/>
      <c r="I66" s="234"/>
    </row>
    <row r="67" spans="2:9">
      <c r="B67" s="207" t="s">
        <v>123</v>
      </c>
      <c r="C67" s="133"/>
      <c r="D67" s="133"/>
      <c r="E67" s="133"/>
      <c r="F67" s="133"/>
      <c r="G67" s="133"/>
      <c r="H67" s="143"/>
      <c r="I67" s="234"/>
    </row>
    <row r="68" spans="2:9">
      <c r="B68" s="205"/>
      <c r="C68" s="133"/>
      <c r="D68" s="133"/>
      <c r="E68" s="133"/>
      <c r="F68" s="133"/>
      <c r="G68" s="133"/>
      <c r="H68" s="143"/>
      <c r="I68" s="234"/>
    </row>
    <row r="69" spans="2:9" ht="15.75">
      <c r="B69" s="206" t="s">
        <v>124</v>
      </c>
      <c r="C69" s="133"/>
      <c r="D69" s="133"/>
      <c r="E69" s="133"/>
      <c r="F69" s="133"/>
      <c r="G69" s="133"/>
      <c r="H69" s="143"/>
      <c r="I69" s="234"/>
    </row>
    <row r="70" spans="2:9">
      <c r="B70" s="207" t="s">
        <v>125</v>
      </c>
      <c r="C70" s="133"/>
      <c r="D70" s="133"/>
      <c r="E70" s="133"/>
      <c r="F70" s="133"/>
      <c r="G70" s="133"/>
      <c r="H70" s="143"/>
      <c r="I70" s="234"/>
    </row>
    <row r="71" spans="2:9">
      <c r="B71" s="208"/>
      <c r="C71" s="133"/>
      <c r="D71" s="133"/>
      <c r="E71" s="133"/>
      <c r="F71" s="133"/>
      <c r="G71" s="133"/>
      <c r="H71" s="143"/>
      <c r="I71" s="234"/>
    </row>
    <row r="72" spans="2:9" ht="15.75">
      <c r="B72" s="206" t="s">
        <v>126</v>
      </c>
      <c r="C72" s="133"/>
      <c r="D72" s="133"/>
      <c r="E72" s="133"/>
      <c r="F72" s="133"/>
      <c r="G72" s="133"/>
      <c r="H72" s="143"/>
      <c r="I72" s="234"/>
    </row>
    <row r="73" spans="2:9">
      <c r="B73" s="207" t="s">
        <v>127</v>
      </c>
      <c r="C73" s="133"/>
      <c r="D73" s="133"/>
      <c r="E73" s="133"/>
      <c r="F73" s="133"/>
      <c r="G73" s="133"/>
      <c r="H73" s="143"/>
      <c r="I73" s="234"/>
    </row>
    <row r="74" spans="2:9">
      <c r="B74" s="207" t="s">
        <v>128</v>
      </c>
      <c r="C74" s="133"/>
      <c r="D74" s="133"/>
      <c r="E74" s="133"/>
      <c r="F74" s="133"/>
      <c r="G74" s="133"/>
      <c r="H74" s="143"/>
      <c r="I74" s="234"/>
    </row>
    <row r="75" spans="2:9">
      <c r="B75" s="207" t="s">
        <v>129</v>
      </c>
      <c r="C75" s="133"/>
      <c r="D75" s="133"/>
      <c r="E75" s="133"/>
      <c r="F75" s="133"/>
      <c r="G75" s="133"/>
      <c r="H75" s="143"/>
      <c r="I75" s="234"/>
    </row>
    <row r="76" spans="2:9">
      <c r="B76" s="207" t="s">
        <v>130</v>
      </c>
      <c r="C76" s="133"/>
      <c r="D76" s="133"/>
      <c r="E76" s="133"/>
      <c r="F76" s="133"/>
      <c r="G76" s="133"/>
      <c r="H76" s="143"/>
      <c r="I76" s="234"/>
    </row>
    <row r="77" spans="2:9">
      <c r="B77" s="207" t="s">
        <v>131</v>
      </c>
      <c r="C77" s="133"/>
      <c r="D77" s="133"/>
      <c r="E77" s="133"/>
      <c r="F77" s="133"/>
      <c r="G77" s="133"/>
      <c r="H77" s="143"/>
      <c r="I77" s="234"/>
    </row>
    <row r="78" spans="2:9">
      <c r="B78" s="207" t="s">
        <v>132</v>
      </c>
      <c r="C78" s="133"/>
      <c r="D78" s="133"/>
      <c r="E78" s="133"/>
      <c r="F78" s="133"/>
      <c r="G78" s="133"/>
      <c r="H78" s="143"/>
      <c r="I78" s="234"/>
    </row>
    <row r="79" spans="2:9">
      <c r="B79" s="207" t="s">
        <v>133</v>
      </c>
      <c r="C79" s="133"/>
      <c r="D79" s="133"/>
      <c r="E79" s="133"/>
      <c r="F79" s="133"/>
      <c r="G79" s="133"/>
      <c r="H79" s="143"/>
      <c r="I79" s="234"/>
    </row>
    <row r="80" spans="2:9">
      <c r="B80" s="207" t="s">
        <v>134</v>
      </c>
      <c r="C80" s="133"/>
      <c r="D80" s="133"/>
      <c r="E80" s="133"/>
      <c r="F80" s="133"/>
      <c r="G80" s="133"/>
      <c r="H80" s="143"/>
      <c r="I80" s="234"/>
    </row>
    <row r="81" spans="2:9">
      <c r="B81" s="207" t="s">
        <v>135</v>
      </c>
      <c r="C81" s="133"/>
      <c r="D81" s="133"/>
      <c r="E81" s="133"/>
      <c r="F81" s="133"/>
      <c r="G81" s="133"/>
      <c r="H81" s="143"/>
      <c r="I81" s="234"/>
    </row>
    <row r="82" spans="2:9">
      <c r="B82" s="207" t="s">
        <v>136</v>
      </c>
      <c r="C82" s="133"/>
      <c r="D82" s="133"/>
      <c r="E82" s="133"/>
      <c r="F82" s="133"/>
      <c r="G82" s="133"/>
      <c r="H82" s="143"/>
      <c r="I82" s="234"/>
    </row>
    <row r="83" spans="2:9">
      <c r="B83" s="207" t="s">
        <v>137</v>
      </c>
      <c r="C83" s="133"/>
      <c r="D83" s="133"/>
      <c r="E83" s="133"/>
      <c r="F83" s="133"/>
      <c r="G83" s="133"/>
      <c r="H83" s="143"/>
      <c r="I83" s="234"/>
    </row>
    <row r="84" spans="2:9">
      <c r="B84" s="148"/>
      <c r="C84" s="133"/>
      <c r="D84" s="133"/>
      <c r="E84" s="133"/>
      <c r="F84" s="133"/>
      <c r="G84" s="133"/>
      <c r="H84" s="143"/>
      <c r="I84" s="234"/>
    </row>
    <row r="85" spans="2:9" ht="15.75">
      <c r="B85" s="206" t="s">
        <v>138</v>
      </c>
      <c r="C85" s="133"/>
      <c r="D85" s="133"/>
      <c r="E85" s="133"/>
      <c r="F85" s="133"/>
      <c r="G85" s="133"/>
      <c r="H85" s="143"/>
      <c r="I85" s="234"/>
    </row>
    <row r="86" spans="2:9">
      <c r="B86" s="157" t="s">
        <v>139</v>
      </c>
      <c r="C86" s="133"/>
      <c r="D86" s="133"/>
      <c r="E86" s="133"/>
      <c r="F86" s="133"/>
      <c r="G86" s="133"/>
      <c r="H86" s="143"/>
      <c r="I86" s="234"/>
    </row>
    <row r="87" spans="2:9">
      <c r="B87" s="148" t="s">
        <v>140</v>
      </c>
      <c r="C87" s="133"/>
      <c r="D87" s="133"/>
      <c r="E87" s="133"/>
      <c r="F87" s="133"/>
      <c r="G87" s="133"/>
      <c r="H87" s="143"/>
      <c r="I87" s="234"/>
    </row>
    <row r="88" spans="2:9">
      <c r="B88" s="148"/>
      <c r="C88" s="133"/>
      <c r="D88" s="133"/>
      <c r="E88" s="133"/>
      <c r="F88" s="133"/>
      <c r="G88" s="133"/>
      <c r="H88" s="143"/>
      <c r="I88" s="234"/>
    </row>
    <row r="89" spans="2:9" ht="15.75">
      <c r="B89" s="206" t="s">
        <v>141</v>
      </c>
      <c r="C89" s="133"/>
      <c r="D89" s="133"/>
      <c r="E89" s="133"/>
      <c r="F89" s="133"/>
      <c r="G89" s="133"/>
      <c r="H89" s="143"/>
      <c r="I89" s="234"/>
    </row>
    <row r="90" spans="2:9">
      <c r="B90" s="207" t="s">
        <v>142</v>
      </c>
      <c r="C90" s="133"/>
      <c r="D90" s="133"/>
      <c r="E90" s="133"/>
      <c r="F90" s="133"/>
      <c r="G90" s="133"/>
      <c r="H90" s="143"/>
      <c r="I90" s="234"/>
    </row>
    <row r="91" spans="2:9">
      <c r="B91" s="207" t="s">
        <v>143</v>
      </c>
      <c r="C91" s="133"/>
      <c r="D91" s="133"/>
      <c r="E91" s="133"/>
      <c r="F91" s="133"/>
      <c r="G91" s="133"/>
      <c r="H91" s="143"/>
      <c r="I91" s="234"/>
    </row>
    <row r="92" spans="2:9">
      <c r="B92" s="148"/>
      <c r="C92" s="133"/>
      <c r="D92" s="133"/>
      <c r="E92" s="133"/>
      <c r="F92" s="133"/>
      <c r="G92" s="133"/>
      <c r="H92" s="143"/>
      <c r="I92" s="234"/>
    </row>
    <row r="93" spans="2:9" ht="15.75">
      <c r="B93" s="206" t="s">
        <v>144</v>
      </c>
      <c r="C93" s="133"/>
      <c r="D93" s="133"/>
      <c r="E93" s="133"/>
      <c r="F93" s="133"/>
      <c r="G93" s="133"/>
      <c r="H93" s="143"/>
      <c r="I93" s="234"/>
    </row>
    <row r="94" spans="2:9">
      <c r="B94" s="207" t="s">
        <v>145</v>
      </c>
      <c r="C94" s="133"/>
      <c r="D94" s="133"/>
      <c r="E94" s="133"/>
      <c r="F94" s="133"/>
      <c r="G94" s="133"/>
      <c r="H94" s="143"/>
      <c r="I94" s="234"/>
    </row>
    <row r="95" spans="2:9">
      <c r="B95" s="207" t="s">
        <v>146</v>
      </c>
      <c r="C95" s="133"/>
      <c r="D95" s="133"/>
      <c r="E95" s="133"/>
      <c r="F95" s="133"/>
      <c r="G95" s="133"/>
      <c r="H95" s="143"/>
      <c r="I95" s="234"/>
    </row>
    <row r="96" spans="2:9">
      <c r="B96" s="207" t="s">
        <v>147</v>
      </c>
      <c r="C96" s="133"/>
      <c r="D96" s="133"/>
      <c r="E96" s="133"/>
      <c r="F96" s="133"/>
      <c r="G96" s="133"/>
      <c r="H96" s="143"/>
      <c r="I96" s="234"/>
    </row>
    <row r="97" spans="2:9">
      <c r="B97" s="148"/>
      <c r="C97" s="133"/>
      <c r="D97" s="133"/>
      <c r="E97" s="133"/>
      <c r="F97" s="133"/>
      <c r="G97" s="133"/>
      <c r="H97" s="143"/>
      <c r="I97" s="234"/>
    </row>
    <row r="98" spans="2:9" ht="15.75">
      <c r="B98" s="206" t="s">
        <v>148</v>
      </c>
      <c r="C98" s="133"/>
      <c r="D98" s="133"/>
      <c r="E98" s="133"/>
      <c r="F98" s="133"/>
      <c r="G98" s="133"/>
      <c r="H98" s="143"/>
      <c r="I98" s="234"/>
    </row>
    <row r="99" spans="2:9">
      <c r="B99" s="207" t="s">
        <v>149</v>
      </c>
      <c r="C99" s="133"/>
      <c r="D99" s="133"/>
      <c r="E99" s="133"/>
      <c r="F99" s="133"/>
      <c r="G99" s="133"/>
      <c r="H99" s="143"/>
      <c r="I99" s="234"/>
    </row>
    <row r="100" spans="2:9">
      <c r="B100" s="207" t="s">
        <v>150</v>
      </c>
      <c r="C100" s="133"/>
      <c r="D100" s="133"/>
      <c r="E100" s="133"/>
      <c r="F100" s="133"/>
      <c r="G100" s="133"/>
      <c r="H100" s="143"/>
      <c r="I100" s="234"/>
    </row>
    <row r="101" spans="2:9">
      <c r="B101" s="207"/>
      <c r="C101" s="133"/>
      <c r="D101" s="133"/>
      <c r="E101" s="133"/>
      <c r="F101" s="133"/>
      <c r="G101" s="133"/>
      <c r="H101" s="143"/>
      <c r="I101" s="234"/>
    </row>
    <row r="102" spans="2:9" ht="15.75">
      <c r="B102" s="206" t="s">
        <v>151</v>
      </c>
      <c r="C102" s="133"/>
      <c r="D102" s="133"/>
      <c r="E102" s="133"/>
      <c r="F102" s="133"/>
      <c r="G102" s="133"/>
      <c r="H102" s="143"/>
      <c r="I102" s="234"/>
    </row>
    <row r="103" spans="2:9">
      <c r="B103" s="207" t="s">
        <v>152</v>
      </c>
      <c r="C103" s="133"/>
      <c r="D103" s="133"/>
      <c r="E103" s="133"/>
      <c r="F103" s="133"/>
      <c r="G103" s="133"/>
      <c r="H103" s="143"/>
      <c r="I103" s="234"/>
    </row>
    <row r="104" spans="2:9">
      <c r="B104" s="207"/>
      <c r="C104" s="133"/>
      <c r="D104" s="133"/>
      <c r="E104" s="133"/>
      <c r="F104" s="133"/>
      <c r="G104" s="133"/>
      <c r="H104" s="143"/>
      <c r="I104" s="234"/>
    </row>
    <row r="105" spans="2:9" ht="15.75">
      <c r="B105" s="206" t="s">
        <v>153</v>
      </c>
      <c r="C105" s="133"/>
      <c r="D105" s="133"/>
      <c r="E105" s="133"/>
      <c r="F105" s="133"/>
      <c r="G105" s="133"/>
      <c r="H105" s="143"/>
      <c r="I105" s="234"/>
    </row>
    <row r="106" spans="2:9">
      <c r="B106" s="207" t="s">
        <v>154</v>
      </c>
      <c r="C106" s="133"/>
      <c r="D106" s="133"/>
      <c r="E106" s="133"/>
      <c r="F106" s="133"/>
      <c r="G106" s="133"/>
      <c r="H106" s="143"/>
      <c r="I106" s="234"/>
    </row>
    <row r="107" spans="2:9">
      <c r="B107" s="207" t="s">
        <v>155</v>
      </c>
      <c r="C107" s="133"/>
      <c r="D107" s="133"/>
      <c r="E107" s="133"/>
      <c r="F107" s="133"/>
      <c r="G107" s="133"/>
      <c r="H107" s="143"/>
      <c r="I107" s="234"/>
    </row>
    <row r="108" spans="2:9">
      <c r="B108" s="207" t="s">
        <v>156</v>
      </c>
      <c r="C108" s="133"/>
      <c r="D108" s="133"/>
      <c r="E108" s="133"/>
      <c r="F108" s="133"/>
      <c r="G108" s="133"/>
      <c r="H108" s="143"/>
      <c r="I108" s="234"/>
    </row>
    <row r="109" spans="2:9">
      <c r="B109" s="207"/>
      <c r="C109" s="133"/>
      <c r="D109" s="133"/>
      <c r="E109" s="133"/>
      <c r="F109" s="133"/>
      <c r="G109" s="133"/>
      <c r="H109" s="143"/>
      <c r="I109" s="234"/>
    </row>
    <row r="110" spans="2:9" ht="15.75">
      <c r="B110" s="206" t="s">
        <v>157</v>
      </c>
      <c r="C110" s="133"/>
      <c r="D110" s="133"/>
      <c r="E110" s="133"/>
      <c r="F110" s="133"/>
      <c r="G110" s="133"/>
      <c r="H110" s="143"/>
      <c r="I110" s="234"/>
    </row>
    <row r="111" spans="2:9">
      <c r="B111" s="207" t="s">
        <v>158</v>
      </c>
      <c r="C111" s="133"/>
      <c r="D111" s="133"/>
      <c r="E111" s="133"/>
      <c r="F111" s="133"/>
      <c r="G111" s="133"/>
      <c r="H111" s="143"/>
      <c r="I111" s="234"/>
    </row>
    <row r="112" spans="2:9">
      <c r="B112" s="207"/>
      <c r="C112" s="133"/>
      <c r="D112" s="133"/>
      <c r="E112" s="133"/>
      <c r="F112" s="133"/>
      <c r="G112" s="133"/>
      <c r="H112" s="143"/>
      <c r="I112" s="234"/>
    </row>
    <row r="113" spans="2:9">
      <c r="B113" s="207" t="s">
        <v>159</v>
      </c>
      <c r="C113" s="209" t="s">
        <v>160</v>
      </c>
      <c r="D113" s="133"/>
      <c r="E113" s="133"/>
      <c r="F113" s="133"/>
      <c r="G113" s="133"/>
      <c r="H113" s="143"/>
      <c r="I113" s="234"/>
    </row>
    <row r="114" spans="2:9">
      <c r="B114" s="207"/>
      <c r="C114" s="209" t="s">
        <v>161</v>
      </c>
      <c r="D114" s="133"/>
      <c r="E114" s="133"/>
      <c r="F114" s="133"/>
      <c r="G114" s="133"/>
      <c r="H114" s="143"/>
      <c r="I114" s="234"/>
    </row>
    <row r="115" spans="2:9">
      <c r="B115" s="207" t="s">
        <v>162</v>
      </c>
      <c r="C115" s="209" t="s">
        <v>163</v>
      </c>
      <c r="D115" s="133"/>
      <c r="E115" s="133"/>
      <c r="F115" s="133"/>
      <c r="G115" s="133"/>
      <c r="H115" s="143"/>
      <c r="I115" s="234"/>
    </row>
    <row r="116" spans="2:9">
      <c r="B116" s="207"/>
      <c r="C116" s="209" t="s">
        <v>161</v>
      </c>
      <c r="D116" s="133"/>
      <c r="E116" s="133"/>
      <c r="F116" s="133"/>
      <c r="G116" s="133"/>
      <c r="H116" s="143"/>
      <c r="I116" s="234"/>
    </row>
    <row r="117" spans="2:9">
      <c r="B117" s="207" t="s">
        <v>164</v>
      </c>
      <c r="C117" s="209" t="s">
        <v>165</v>
      </c>
      <c r="D117" s="133"/>
      <c r="E117" s="133"/>
      <c r="F117" s="133"/>
      <c r="G117" s="133"/>
      <c r="H117" s="143"/>
      <c r="I117" s="234"/>
    </row>
    <row r="118" spans="2:9">
      <c r="B118" s="207"/>
      <c r="C118" s="209" t="s">
        <v>166</v>
      </c>
      <c r="D118" s="133"/>
      <c r="E118" s="133"/>
      <c r="F118" s="133"/>
      <c r="G118" s="133"/>
      <c r="H118" s="143"/>
      <c r="I118" s="234"/>
    </row>
    <row r="119" spans="2:9">
      <c r="B119" s="207"/>
      <c r="C119" s="209" t="s">
        <v>161</v>
      </c>
      <c r="D119" s="133"/>
      <c r="E119" s="133"/>
      <c r="F119" s="133"/>
      <c r="G119" s="133"/>
      <c r="H119" s="143"/>
      <c r="I119" s="234"/>
    </row>
    <row r="120" spans="2:9">
      <c r="B120" s="207" t="s">
        <v>167</v>
      </c>
      <c r="C120" s="209" t="s">
        <v>168</v>
      </c>
      <c r="D120" s="133"/>
      <c r="E120" s="133"/>
      <c r="F120" s="133"/>
      <c r="G120" s="133"/>
      <c r="H120" s="143"/>
      <c r="I120" s="234"/>
    </row>
    <row r="121" spans="2:9">
      <c r="B121" s="207"/>
      <c r="C121" s="209" t="s">
        <v>169</v>
      </c>
      <c r="D121" s="133"/>
      <c r="E121" s="133"/>
      <c r="F121" s="133"/>
      <c r="G121" s="133"/>
      <c r="H121" s="143"/>
      <c r="I121" s="234"/>
    </row>
    <row r="122" spans="2:9">
      <c r="B122" s="207"/>
      <c r="C122" s="209" t="s">
        <v>170</v>
      </c>
      <c r="D122" s="133"/>
      <c r="E122" s="133"/>
      <c r="F122" s="133"/>
      <c r="G122" s="133"/>
      <c r="H122" s="143"/>
      <c r="I122" s="234"/>
    </row>
    <row r="123" spans="2:9">
      <c r="B123" s="207"/>
      <c r="C123" s="209" t="s">
        <v>171</v>
      </c>
      <c r="D123" s="133"/>
      <c r="E123" s="133"/>
      <c r="F123" s="133"/>
      <c r="G123" s="133"/>
      <c r="H123" s="143"/>
      <c r="I123" s="234"/>
    </row>
    <row r="124" spans="2:9">
      <c r="B124" s="207"/>
      <c r="C124" s="209" t="s">
        <v>172</v>
      </c>
      <c r="D124" s="133"/>
      <c r="E124" s="133"/>
      <c r="F124" s="133"/>
      <c r="G124" s="133"/>
      <c r="H124" s="143"/>
      <c r="I124" s="234"/>
    </row>
    <row r="125" spans="2:9">
      <c r="B125" s="207" t="s">
        <v>173</v>
      </c>
      <c r="C125" s="209" t="s">
        <v>174</v>
      </c>
      <c r="D125" s="133"/>
      <c r="E125" s="133"/>
      <c r="F125" s="133"/>
      <c r="G125" s="133"/>
      <c r="H125" s="143"/>
      <c r="I125" s="234"/>
    </row>
    <row r="126" spans="2:9">
      <c r="B126" s="207" t="s">
        <v>175</v>
      </c>
      <c r="C126" s="209" t="s">
        <v>176</v>
      </c>
      <c r="D126" s="133"/>
      <c r="E126" s="133"/>
      <c r="F126" s="133"/>
      <c r="G126" s="133"/>
      <c r="H126" s="143"/>
      <c r="I126" s="234"/>
    </row>
    <row r="127" spans="2:9">
      <c r="B127" s="207" t="s">
        <v>177</v>
      </c>
      <c r="C127" s="209" t="s">
        <v>178</v>
      </c>
      <c r="D127" s="133"/>
      <c r="E127" s="133"/>
      <c r="F127" s="133"/>
      <c r="G127" s="133"/>
      <c r="H127" s="143"/>
      <c r="I127" s="234"/>
    </row>
    <row r="128" spans="2:9">
      <c r="B128" s="207"/>
      <c r="C128" s="209" t="s">
        <v>179</v>
      </c>
      <c r="D128" s="133"/>
      <c r="E128" s="133"/>
      <c r="F128" s="133"/>
      <c r="G128" s="133"/>
      <c r="H128" s="143"/>
      <c r="I128" s="234"/>
    </row>
    <row r="129" spans="2:9">
      <c r="B129" s="207" t="s">
        <v>180</v>
      </c>
      <c r="C129" s="209" t="s">
        <v>181</v>
      </c>
      <c r="D129" s="133"/>
      <c r="E129" s="133"/>
      <c r="F129" s="133"/>
      <c r="G129" s="133"/>
      <c r="H129" s="143"/>
      <c r="I129" s="234"/>
    </row>
    <row r="130" spans="2:9">
      <c r="B130" s="207" t="s">
        <v>182</v>
      </c>
      <c r="C130" s="209" t="s">
        <v>183</v>
      </c>
      <c r="D130" s="133"/>
      <c r="E130" s="133"/>
      <c r="F130" s="133"/>
      <c r="G130" s="133"/>
      <c r="H130" s="143"/>
      <c r="I130" s="234"/>
    </row>
    <row r="131" spans="2:9">
      <c r="B131" s="207"/>
      <c r="C131" s="209" t="s">
        <v>184</v>
      </c>
      <c r="D131" s="133"/>
      <c r="E131" s="133"/>
      <c r="F131" s="133"/>
      <c r="G131" s="133"/>
      <c r="H131" s="143"/>
      <c r="I131" s="234"/>
    </row>
    <row r="132" spans="2:9">
      <c r="B132" s="207" t="s">
        <v>185</v>
      </c>
      <c r="C132" s="209" t="s">
        <v>186</v>
      </c>
      <c r="D132" s="133"/>
      <c r="E132" s="133"/>
      <c r="F132" s="133"/>
      <c r="G132" s="133"/>
      <c r="H132" s="143"/>
      <c r="I132" s="234"/>
    </row>
    <row r="133" spans="2:9">
      <c r="B133" s="207" t="s">
        <v>187</v>
      </c>
      <c r="C133" s="209" t="s">
        <v>188</v>
      </c>
      <c r="D133" s="133"/>
      <c r="E133" s="133"/>
      <c r="F133" s="133"/>
      <c r="G133" s="133"/>
      <c r="H133" s="143"/>
      <c r="I133" s="234"/>
    </row>
    <row r="134" spans="2:9">
      <c r="B134" s="207"/>
      <c r="C134" s="209" t="s">
        <v>189</v>
      </c>
      <c r="D134" s="133"/>
      <c r="E134" s="133"/>
      <c r="F134" s="133"/>
      <c r="G134" s="133"/>
      <c r="H134" s="143"/>
      <c r="I134" s="234"/>
    </row>
    <row r="135" spans="2:9">
      <c r="B135" s="207" t="s">
        <v>190</v>
      </c>
      <c r="C135" s="209" t="s">
        <v>191</v>
      </c>
      <c r="D135" s="133"/>
      <c r="E135" s="133"/>
      <c r="F135" s="133"/>
      <c r="G135" s="133"/>
      <c r="H135" s="143"/>
      <c r="I135" s="234"/>
    </row>
    <row r="136" spans="2:9">
      <c r="B136" s="207" t="s">
        <v>192</v>
      </c>
      <c r="C136" s="209" t="s">
        <v>193</v>
      </c>
      <c r="D136" s="133"/>
      <c r="E136" s="133"/>
      <c r="F136" s="133"/>
      <c r="G136" s="133"/>
      <c r="H136" s="143"/>
      <c r="I136" s="234"/>
    </row>
    <row r="137" spans="2:9">
      <c r="B137" s="207"/>
      <c r="C137" s="209" t="s">
        <v>194</v>
      </c>
      <c r="D137" s="133"/>
      <c r="E137" s="133"/>
      <c r="F137" s="133"/>
      <c r="G137" s="133"/>
      <c r="H137" s="143"/>
      <c r="I137" s="234"/>
    </row>
    <row r="138" spans="2:9">
      <c r="B138" s="207" t="s">
        <v>195</v>
      </c>
      <c r="C138" s="209" t="s">
        <v>196</v>
      </c>
      <c r="D138" s="133"/>
      <c r="E138" s="133"/>
      <c r="F138" s="133"/>
      <c r="G138" s="133"/>
      <c r="H138" s="143"/>
      <c r="I138" s="234"/>
    </row>
    <row r="139" spans="2:9">
      <c r="B139" s="207" t="s">
        <v>197</v>
      </c>
      <c r="C139" s="209" t="s">
        <v>198</v>
      </c>
      <c r="D139" s="133"/>
      <c r="E139" s="133"/>
      <c r="F139" s="133"/>
      <c r="G139" s="133"/>
      <c r="H139" s="143"/>
      <c r="I139" s="234"/>
    </row>
    <row r="140" spans="2:9">
      <c r="B140" s="207"/>
      <c r="C140" s="209" t="s">
        <v>199</v>
      </c>
      <c r="D140" s="133"/>
      <c r="E140" s="133"/>
      <c r="F140" s="133"/>
      <c r="G140" s="133"/>
      <c r="H140" s="143"/>
      <c r="I140" s="234"/>
    </row>
    <row r="141" spans="2:9">
      <c r="B141" s="207" t="s">
        <v>200</v>
      </c>
      <c r="C141" s="209" t="s">
        <v>201</v>
      </c>
      <c r="D141" s="133"/>
      <c r="E141" s="133"/>
      <c r="F141" s="133"/>
      <c r="G141" s="133"/>
      <c r="H141" s="143"/>
      <c r="I141" s="234"/>
    </row>
    <row r="142" spans="2:9" ht="12.95" customHeight="1">
      <c r="B142" s="207"/>
      <c r="C142" s="209" t="s">
        <v>202</v>
      </c>
      <c r="D142" s="133"/>
      <c r="E142" s="133"/>
      <c r="F142" s="133"/>
      <c r="G142" s="133"/>
      <c r="H142" s="143"/>
      <c r="I142" s="234"/>
    </row>
    <row r="143" spans="2:9" ht="12.95" customHeight="1">
      <c r="B143" s="207" t="s">
        <v>203</v>
      </c>
      <c r="C143" s="209" t="s">
        <v>204</v>
      </c>
      <c r="D143" s="133"/>
      <c r="E143" s="133"/>
      <c r="F143" s="133"/>
      <c r="G143" s="133"/>
      <c r="H143" s="143"/>
      <c r="I143" s="234"/>
    </row>
    <row r="144" spans="2:9" ht="12.95" customHeight="1">
      <c r="B144" s="207"/>
      <c r="C144" s="209" t="s">
        <v>205</v>
      </c>
      <c r="D144" s="133"/>
      <c r="E144" s="133"/>
      <c r="F144" s="133"/>
      <c r="G144" s="133"/>
      <c r="H144" s="143"/>
      <c r="I144" s="234"/>
    </row>
    <row r="145" spans="2:9" ht="12.95" customHeight="1">
      <c r="B145" s="207"/>
      <c r="C145" s="209" t="s">
        <v>206</v>
      </c>
      <c r="D145" s="133"/>
      <c r="E145" s="133"/>
      <c r="F145" s="133"/>
      <c r="G145" s="133"/>
      <c r="H145" s="143"/>
      <c r="I145" s="234"/>
    </row>
    <row r="146" spans="2:9" ht="12.95" customHeight="1">
      <c r="B146" s="207" t="s">
        <v>207</v>
      </c>
      <c r="C146" s="209" t="s">
        <v>208</v>
      </c>
      <c r="D146" s="133"/>
      <c r="E146" s="133"/>
      <c r="F146" s="133"/>
      <c r="G146" s="133"/>
      <c r="H146" s="143"/>
      <c r="I146" s="234"/>
    </row>
    <row r="147" spans="2:9" ht="12.95" customHeight="1">
      <c r="B147" s="207" t="s">
        <v>209</v>
      </c>
      <c r="C147" s="209" t="s">
        <v>210</v>
      </c>
      <c r="D147" s="133"/>
      <c r="E147" s="133"/>
      <c r="F147" s="133"/>
      <c r="G147" s="133"/>
      <c r="H147" s="143"/>
      <c r="I147" s="234"/>
    </row>
    <row r="148" spans="2:9" ht="12.95" customHeight="1">
      <c r="B148" s="207" t="s">
        <v>211</v>
      </c>
      <c r="C148" s="209" t="s">
        <v>212</v>
      </c>
      <c r="D148" s="133"/>
      <c r="E148" s="133"/>
      <c r="F148" s="133"/>
      <c r="G148" s="133"/>
      <c r="H148" s="143"/>
      <c r="I148" s="234"/>
    </row>
    <row r="149" spans="2:9" ht="12.95" customHeight="1">
      <c r="B149" s="207" t="s">
        <v>213</v>
      </c>
      <c r="C149" s="209" t="s">
        <v>214</v>
      </c>
      <c r="D149" s="133"/>
      <c r="E149" s="133"/>
      <c r="F149" s="133"/>
      <c r="G149" s="133"/>
      <c r="H149" s="143"/>
      <c r="I149" s="234"/>
    </row>
    <row r="150" spans="2:9" ht="12.95" customHeight="1">
      <c r="B150" s="207"/>
      <c r="C150" s="133"/>
      <c r="D150" s="133"/>
      <c r="E150" s="133"/>
      <c r="F150" s="133"/>
      <c r="G150" s="133"/>
      <c r="H150" s="143"/>
      <c r="I150" s="234"/>
    </row>
    <row r="151" spans="2:9">
      <c r="B151" s="207" t="s">
        <v>215</v>
      </c>
      <c r="C151" s="133"/>
      <c r="D151" s="133"/>
      <c r="E151" s="133"/>
      <c r="F151" s="133"/>
      <c r="G151" s="133"/>
      <c r="H151" s="143"/>
      <c r="I151" s="234"/>
    </row>
    <row r="152" spans="2:9">
      <c r="B152" s="207" t="s">
        <v>216</v>
      </c>
      <c r="C152" s="133"/>
      <c r="D152" s="133"/>
      <c r="E152" s="133"/>
      <c r="F152" s="133"/>
      <c r="G152" s="133"/>
      <c r="H152" s="143"/>
      <c r="I152" s="234"/>
    </row>
    <row r="153" spans="2:9">
      <c r="B153" s="207"/>
      <c r="C153" s="133"/>
      <c r="D153" s="133"/>
      <c r="E153" s="133"/>
      <c r="F153" s="133"/>
      <c r="G153" s="133"/>
      <c r="H153" s="143"/>
      <c r="I153" s="234"/>
    </row>
    <row r="154" spans="2:9" ht="15.75">
      <c r="B154" s="206" t="s">
        <v>217</v>
      </c>
      <c r="C154" s="133"/>
      <c r="D154" s="133"/>
      <c r="E154" s="133"/>
      <c r="F154" s="133"/>
      <c r="G154" s="133"/>
      <c r="H154" s="143"/>
      <c r="I154" s="234"/>
    </row>
    <row r="155" spans="2:9">
      <c r="B155" s="207" t="s">
        <v>218</v>
      </c>
      <c r="C155" s="133"/>
      <c r="D155" s="133"/>
      <c r="E155" s="133"/>
      <c r="F155" s="133"/>
      <c r="G155" s="133"/>
      <c r="H155" s="143"/>
      <c r="I155" s="234"/>
    </row>
    <row r="156" spans="2:9">
      <c r="B156" s="148"/>
      <c r="C156" s="133"/>
      <c r="D156" s="133"/>
      <c r="E156" s="133"/>
      <c r="F156" s="133"/>
      <c r="G156" s="133"/>
      <c r="H156" s="143"/>
      <c r="I156" s="234"/>
    </row>
    <row r="157" spans="2:9" ht="15.75">
      <c r="B157" s="206" t="s">
        <v>219</v>
      </c>
      <c r="C157" s="133"/>
      <c r="D157" s="133"/>
      <c r="E157" s="133"/>
      <c r="F157" s="133"/>
      <c r="G157" s="133"/>
      <c r="H157" s="143"/>
      <c r="I157" s="234"/>
    </row>
    <row r="158" spans="2:9">
      <c r="B158" s="210" t="s">
        <v>220</v>
      </c>
      <c r="C158" s="133"/>
      <c r="D158" s="133"/>
      <c r="E158" s="133"/>
      <c r="F158" s="133"/>
      <c r="G158" s="133"/>
      <c r="H158" s="143"/>
      <c r="I158" s="234"/>
    </row>
    <row r="159" spans="2:9">
      <c r="B159" s="211" t="s">
        <v>221</v>
      </c>
      <c r="C159" s="133"/>
      <c r="D159" s="133"/>
      <c r="E159" s="133"/>
      <c r="F159" s="133"/>
      <c r="G159" s="133"/>
      <c r="H159" s="143"/>
      <c r="I159" s="234"/>
    </row>
    <row r="160" spans="2:9">
      <c r="B160" s="211" t="s">
        <v>222</v>
      </c>
      <c r="C160" s="133"/>
      <c r="D160" s="133"/>
      <c r="E160" s="133"/>
      <c r="F160" s="133"/>
      <c r="G160" s="133"/>
      <c r="H160" s="143"/>
      <c r="I160" s="234"/>
    </row>
    <row r="161" spans="2:9">
      <c r="B161" s="211" t="s">
        <v>223</v>
      </c>
      <c r="C161" s="133"/>
      <c r="D161" s="133"/>
      <c r="E161" s="133"/>
      <c r="F161" s="133"/>
      <c r="G161" s="133"/>
      <c r="H161" s="143"/>
      <c r="I161" s="234"/>
    </row>
    <row r="162" spans="2:9">
      <c r="B162" s="211" t="s">
        <v>224</v>
      </c>
      <c r="C162" s="133"/>
      <c r="D162" s="133"/>
      <c r="E162" s="133"/>
      <c r="F162" s="133"/>
      <c r="G162" s="133"/>
      <c r="H162" s="143"/>
      <c r="I162" s="234"/>
    </row>
    <row r="163" spans="2:9">
      <c r="B163" s="211" t="s">
        <v>225</v>
      </c>
      <c r="C163" s="133"/>
      <c r="D163" s="133"/>
      <c r="E163" s="133"/>
      <c r="F163" s="133"/>
      <c r="G163" s="133"/>
      <c r="H163" s="143"/>
      <c r="I163" s="234"/>
    </row>
    <row r="164" spans="2:9">
      <c r="B164" s="148"/>
      <c r="C164" s="133"/>
      <c r="D164" s="133"/>
      <c r="E164" s="133"/>
      <c r="F164" s="133"/>
      <c r="G164" s="133"/>
      <c r="H164" s="143"/>
      <c r="I164" s="234"/>
    </row>
    <row r="165" spans="2:9">
      <c r="B165" s="210" t="s">
        <v>226</v>
      </c>
      <c r="C165" s="133"/>
      <c r="D165" s="133"/>
      <c r="E165" s="133"/>
      <c r="F165" s="133"/>
      <c r="G165" s="133"/>
      <c r="H165" s="143"/>
      <c r="I165" s="234"/>
    </row>
    <row r="166" spans="2:9">
      <c r="B166" s="211" t="s">
        <v>227</v>
      </c>
      <c r="C166" s="133"/>
      <c r="D166" s="133"/>
      <c r="E166" s="133"/>
      <c r="F166" s="133"/>
      <c r="G166" s="133"/>
      <c r="H166" s="143"/>
      <c r="I166" s="234"/>
    </row>
    <row r="167" spans="2:9">
      <c r="B167" s="211" t="s">
        <v>228</v>
      </c>
      <c r="C167" s="133"/>
      <c r="D167" s="133"/>
      <c r="E167" s="133"/>
      <c r="F167" s="133"/>
      <c r="G167" s="133"/>
      <c r="H167" s="143"/>
      <c r="I167" s="234"/>
    </row>
    <row r="168" spans="2:9">
      <c r="B168" s="211" t="s">
        <v>229</v>
      </c>
      <c r="C168" s="133"/>
      <c r="D168" s="133"/>
      <c r="E168" s="133"/>
      <c r="F168" s="133"/>
      <c r="G168" s="133"/>
      <c r="H168" s="143"/>
      <c r="I168" s="234"/>
    </row>
    <row r="169" spans="2:9">
      <c r="B169" s="148"/>
      <c r="C169" s="133"/>
      <c r="D169" s="133"/>
      <c r="E169" s="133"/>
      <c r="F169" s="133"/>
      <c r="G169" s="133"/>
      <c r="H169" s="143"/>
      <c r="I169" s="234"/>
    </row>
    <row r="170" spans="2:9" ht="15.75">
      <c r="B170" s="206" t="s">
        <v>230</v>
      </c>
      <c r="C170" s="133"/>
      <c r="D170" s="133"/>
      <c r="E170" s="133"/>
      <c r="F170" s="133"/>
      <c r="G170" s="133"/>
      <c r="H170" s="143"/>
      <c r="I170" s="234"/>
    </row>
    <row r="171" spans="2:9">
      <c r="B171" s="210" t="s">
        <v>220</v>
      </c>
      <c r="C171" s="133"/>
      <c r="D171" s="133"/>
      <c r="E171" s="133"/>
      <c r="F171" s="133"/>
      <c r="G171" s="133"/>
      <c r="H171" s="143"/>
      <c r="I171" s="234"/>
    </row>
    <row r="172" spans="2:9">
      <c r="B172" s="211" t="s">
        <v>231</v>
      </c>
      <c r="C172" s="133"/>
      <c r="D172" s="133"/>
      <c r="E172" s="133"/>
      <c r="F172" s="133"/>
      <c r="G172" s="133"/>
      <c r="H172" s="143"/>
      <c r="I172" s="234"/>
    </row>
    <row r="173" spans="2:9">
      <c r="B173" s="211" t="s">
        <v>232</v>
      </c>
      <c r="C173" s="133"/>
      <c r="D173" s="133"/>
      <c r="E173" s="133"/>
      <c r="F173" s="133"/>
      <c r="G173" s="133"/>
      <c r="H173" s="143"/>
      <c r="I173" s="234"/>
    </row>
    <row r="174" spans="2:9">
      <c r="B174" s="211" t="s">
        <v>233</v>
      </c>
      <c r="C174" s="133"/>
      <c r="D174" s="133"/>
      <c r="E174" s="133"/>
      <c r="F174" s="133"/>
      <c r="G174" s="133"/>
      <c r="H174" s="143"/>
      <c r="I174" s="234"/>
    </row>
    <row r="175" spans="2:9">
      <c r="B175" s="211" t="s">
        <v>234</v>
      </c>
      <c r="C175" s="133"/>
      <c r="D175" s="133"/>
      <c r="E175" s="133"/>
      <c r="F175" s="133"/>
      <c r="G175" s="133"/>
      <c r="H175" s="143"/>
      <c r="I175" s="234"/>
    </row>
    <row r="176" spans="2:9">
      <c r="B176" s="212"/>
      <c r="C176" s="133"/>
      <c r="D176" s="133"/>
      <c r="E176" s="133"/>
      <c r="F176" s="133"/>
      <c r="G176" s="133"/>
      <c r="H176" s="143"/>
      <c r="I176" s="234"/>
    </row>
    <row r="177" spans="2:9">
      <c r="B177" s="213" t="s">
        <v>235</v>
      </c>
      <c r="C177" s="133"/>
      <c r="D177" s="133"/>
      <c r="E177" s="133"/>
      <c r="F177" s="133"/>
      <c r="G177" s="133"/>
      <c r="H177" s="143"/>
      <c r="I177" s="234"/>
    </row>
    <row r="178" spans="2:9">
      <c r="B178" s="213" t="s">
        <v>236</v>
      </c>
      <c r="C178" s="133"/>
      <c r="D178" s="133"/>
      <c r="E178" s="133"/>
      <c r="F178" s="133"/>
      <c r="G178" s="133"/>
      <c r="H178" s="143"/>
      <c r="I178" s="234"/>
    </row>
    <row r="179" spans="2:9">
      <c r="B179" s="213" t="s">
        <v>237</v>
      </c>
      <c r="C179" s="133"/>
      <c r="D179" s="133"/>
      <c r="E179" s="133"/>
      <c r="F179" s="133"/>
      <c r="G179" s="133"/>
      <c r="H179" s="143"/>
      <c r="I179" s="234"/>
    </row>
    <row r="180" spans="2:9">
      <c r="B180" s="213" t="s">
        <v>238</v>
      </c>
      <c r="C180" s="133"/>
      <c r="D180" s="133"/>
      <c r="E180" s="133"/>
      <c r="F180" s="133"/>
      <c r="G180" s="133"/>
      <c r="H180" s="143"/>
      <c r="I180" s="234"/>
    </row>
    <row r="181" spans="2:9">
      <c r="B181" s="213" t="s">
        <v>239</v>
      </c>
      <c r="C181" s="133"/>
      <c r="D181" s="133"/>
      <c r="E181" s="133"/>
      <c r="F181" s="133"/>
      <c r="G181" s="133"/>
      <c r="H181" s="143"/>
      <c r="I181" s="234"/>
    </row>
    <row r="182" spans="2:9">
      <c r="B182" s="212"/>
      <c r="C182" s="133"/>
      <c r="D182" s="133"/>
      <c r="E182" s="133"/>
      <c r="F182" s="133"/>
      <c r="G182" s="133"/>
      <c r="H182" s="143"/>
      <c r="I182" s="234"/>
    </row>
    <row r="183" spans="2:9">
      <c r="B183" s="213" t="s">
        <v>240</v>
      </c>
      <c r="C183" s="133"/>
      <c r="D183" s="133"/>
      <c r="E183" s="133"/>
      <c r="F183" s="133"/>
      <c r="G183" s="133"/>
      <c r="H183" s="143"/>
      <c r="I183" s="234"/>
    </row>
    <row r="184" spans="2:9">
      <c r="B184" s="213" t="s">
        <v>241</v>
      </c>
      <c r="C184" s="133"/>
      <c r="D184" s="133"/>
      <c r="E184" s="133"/>
      <c r="F184" s="133"/>
      <c r="G184" s="133"/>
      <c r="H184" s="143"/>
      <c r="I184" s="234"/>
    </row>
    <row r="185" spans="2:9">
      <c r="B185" s="213" t="s">
        <v>242</v>
      </c>
      <c r="C185" s="133"/>
      <c r="D185" s="133"/>
      <c r="E185" s="133"/>
      <c r="F185" s="133"/>
      <c r="G185" s="133"/>
      <c r="H185" s="143"/>
      <c r="I185" s="234"/>
    </row>
    <row r="186" spans="2:9">
      <c r="B186" s="213" t="s">
        <v>243</v>
      </c>
      <c r="C186" s="133"/>
      <c r="D186" s="133"/>
      <c r="E186" s="133"/>
      <c r="F186" s="133"/>
      <c r="G186" s="133"/>
      <c r="H186" s="143"/>
      <c r="I186" s="234"/>
    </row>
    <row r="187" spans="2:9">
      <c r="B187" s="213" t="s">
        <v>244</v>
      </c>
      <c r="C187" s="133"/>
      <c r="D187" s="133"/>
      <c r="E187" s="133"/>
      <c r="F187" s="133"/>
      <c r="G187" s="133"/>
      <c r="H187" s="143"/>
      <c r="I187" s="234"/>
    </row>
    <row r="188" spans="2:9">
      <c r="B188" s="213" t="s">
        <v>245</v>
      </c>
      <c r="C188" s="133"/>
      <c r="D188" s="133"/>
      <c r="E188" s="133"/>
      <c r="F188" s="133"/>
      <c r="G188" s="133"/>
      <c r="H188" s="143"/>
      <c r="I188" s="234"/>
    </row>
    <row r="189" spans="2:9">
      <c r="B189" s="213" t="s">
        <v>246</v>
      </c>
      <c r="C189" s="133"/>
      <c r="D189" s="133"/>
      <c r="E189" s="133"/>
      <c r="F189" s="133"/>
      <c r="G189" s="133"/>
      <c r="H189" s="143"/>
      <c r="I189" s="234"/>
    </row>
    <row r="190" spans="2:9">
      <c r="B190" s="213" t="s">
        <v>247</v>
      </c>
      <c r="C190" s="133"/>
      <c r="D190" s="133"/>
      <c r="E190" s="133"/>
      <c r="F190" s="133"/>
      <c r="G190" s="133"/>
      <c r="H190" s="143"/>
      <c r="I190" s="234"/>
    </row>
    <row r="191" spans="2:9">
      <c r="B191" s="212"/>
      <c r="C191" s="133"/>
      <c r="D191" s="133"/>
      <c r="E191" s="133"/>
      <c r="F191" s="133"/>
      <c r="G191" s="133"/>
      <c r="H191" s="143"/>
      <c r="I191" s="234"/>
    </row>
    <row r="192" spans="2:9">
      <c r="B192" s="210" t="s">
        <v>248</v>
      </c>
      <c r="C192" s="133"/>
      <c r="D192" s="133"/>
      <c r="E192" s="133"/>
      <c r="F192" s="133"/>
      <c r="G192" s="133"/>
      <c r="H192" s="143"/>
      <c r="I192" s="234"/>
    </row>
    <row r="193" spans="2:9">
      <c r="B193" s="211" t="s">
        <v>249</v>
      </c>
      <c r="C193" s="133"/>
      <c r="D193" s="133"/>
      <c r="E193" s="133"/>
      <c r="F193" s="133"/>
      <c r="G193" s="133"/>
      <c r="H193" s="143"/>
      <c r="I193" s="234"/>
    </row>
    <row r="194" spans="2:9">
      <c r="B194" s="211" t="s">
        <v>250</v>
      </c>
      <c r="C194" s="133"/>
      <c r="D194" s="133"/>
      <c r="E194" s="133"/>
      <c r="F194" s="133"/>
      <c r="G194" s="133"/>
      <c r="H194" s="143"/>
      <c r="I194" s="234"/>
    </row>
    <row r="195" spans="2:9">
      <c r="B195" s="212" t="s">
        <v>251</v>
      </c>
      <c r="C195" s="133"/>
      <c r="D195" s="133"/>
      <c r="E195" s="133"/>
      <c r="F195" s="133"/>
      <c r="G195" s="133"/>
      <c r="H195" s="143"/>
      <c r="I195" s="234"/>
    </row>
    <row r="196" spans="2:9">
      <c r="B196" s="212"/>
      <c r="C196" s="133"/>
      <c r="D196" s="133"/>
      <c r="E196" s="133"/>
      <c r="F196" s="133"/>
      <c r="G196" s="133"/>
      <c r="H196" s="143"/>
      <c r="I196" s="234"/>
    </row>
    <row r="197" spans="2:9" ht="15.75">
      <c r="B197" s="214" t="s">
        <v>252</v>
      </c>
      <c r="C197" s="133"/>
      <c r="D197" s="133"/>
      <c r="E197" s="133"/>
      <c r="F197" s="133"/>
      <c r="G197" s="133"/>
      <c r="H197" s="143"/>
      <c r="I197" s="234"/>
    </row>
    <row r="198" spans="2:9">
      <c r="B198" s="210" t="s">
        <v>253</v>
      </c>
      <c r="C198" s="133"/>
      <c r="D198" s="133"/>
      <c r="E198" s="133"/>
      <c r="F198" s="133"/>
      <c r="G198" s="133"/>
      <c r="H198" s="143"/>
      <c r="I198" s="234"/>
    </row>
    <row r="199" spans="2:9">
      <c r="B199" s="211" t="s">
        <v>254</v>
      </c>
      <c r="C199" s="133"/>
      <c r="D199" s="133"/>
      <c r="E199" s="133"/>
      <c r="F199" s="133"/>
      <c r="G199" s="133"/>
      <c r="H199" s="143"/>
      <c r="I199" s="234"/>
    </row>
    <row r="200" spans="2:9">
      <c r="B200" s="210" t="s">
        <v>255</v>
      </c>
      <c r="C200" s="133"/>
      <c r="D200" s="133"/>
      <c r="E200" s="133"/>
      <c r="F200" s="133"/>
      <c r="G200" s="133"/>
      <c r="H200" s="143"/>
      <c r="I200" s="234"/>
    </row>
    <row r="201" spans="2:9">
      <c r="B201" s="211" t="s">
        <v>256</v>
      </c>
      <c r="C201" s="133"/>
      <c r="D201" s="133"/>
      <c r="E201" s="133"/>
      <c r="F201" s="133"/>
      <c r="G201" s="133"/>
      <c r="H201" s="143"/>
      <c r="I201" s="234"/>
    </row>
    <row r="202" spans="2:9">
      <c r="B202" s="211" t="s">
        <v>257</v>
      </c>
      <c r="C202" s="133"/>
      <c r="D202" s="133"/>
      <c r="E202" s="133"/>
      <c r="F202" s="133"/>
      <c r="G202" s="133"/>
      <c r="H202" s="143"/>
      <c r="I202" s="234"/>
    </row>
    <row r="203" spans="2:9">
      <c r="B203" s="210" t="s">
        <v>258</v>
      </c>
      <c r="C203" s="133"/>
      <c r="D203" s="133"/>
      <c r="E203" s="133"/>
      <c r="F203" s="133"/>
      <c r="G203" s="133"/>
      <c r="H203" s="143"/>
      <c r="I203" s="234"/>
    </row>
    <row r="204" spans="2:9">
      <c r="B204" s="211" t="s">
        <v>259</v>
      </c>
      <c r="C204" s="133"/>
      <c r="D204" s="133"/>
      <c r="E204" s="133"/>
      <c r="F204" s="133"/>
      <c r="G204" s="133"/>
      <c r="H204" s="143"/>
      <c r="I204" s="234"/>
    </row>
    <row r="205" spans="2:9">
      <c r="B205" s="213" t="s">
        <v>260</v>
      </c>
      <c r="C205" s="133"/>
      <c r="D205" s="133"/>
      <c r="E205" s="133"/>
      <c r="F205" s="133"/>
      <c r="G205" s="133"/>
      <c r="H205" s="143"/>
      <c r="I205" s="234"/>
    </row>
    <row r="206" spans="2:9">
      <c r="B206" s="213" t="s">
        <v>261</v>
      </c>
      <c r="C206" s="133"/>
      <c r="D206" s="133"/>
      <c r="E206" s="133"/>
      <c r="F206" s="133"/>
      <c r="G206" s="133"/>
      <c r="H206" s="143"/>
      <c r="I206" s="234"/>
    </row>
    <row r="207" spans="2:9">
      <c r="B207" s="213" t="s">
        <v>262</v>
      </c>
      <c r="C207" s="133"/>
      <c r="D207" s="133"/>
      <c r="E207" s="133"/>
      <c r="F207" s="133"/>
      <c r="G207" s="133"/>
      <c r="H207" s="143"/>
      <c r="I207" s="234"/>
    </row>
    <row r="208" spans="2:9">
      <c r="B208" s="210" t="s">
        <v>263</v>
      </c>
      <c r="C208" s="133"/>
      <c r="D208" s="133"/>
      <c r="E208" s="133"/>
      <c r="F208" s="133"/>
      <c r="G208" s="133"/>
      <c r="H208" s="143"/>
      <c r="I208" s="234"/>
    </row>
    <row r="209" spans="2:9">
      <c r="B209" s="211" t="s">
        <v>264</v>
      </c>
      <c r="C209" s="133"/>
      <c r="D209" s="133"/>
      <c r="E209" s="133"/>
      <c r="F209" s="133"/>
      <c r="G209" s="133"/>
      <c r="H209" s="143"/>
      <c r="I209" s="234"/>
    </row>
    <row r="210" spans="2:9">
      <c r="B210" s="148"/>
      <c r="C210" s="133"/>
      <c r="D210" s="133"/>
      <c r="E210" s="133"/>
      <c r="F210" s="133"/>
      <c r="G210" s="133"/>
      <c r="H210" s="143"/>
      <c r="I210" s="234"/>
    </row>
    <row r="211" spans="2:9" ht="15.75">
      <c r="B211" s="206" t="s">
        <v>265</v>
      </c>
      <c r="C211" s="133"/>
      <c r="D211" s="133"/>
      <c r="E211" s="133"/>
      <c r="F211" s="133"/>
      <c r="G211" s="133"/>
      <c r="H211" s="143"/>
      <c r="I211" s="234"/>
    </row>
    <row r="212" spans="2:9">
      <c r="B212" s="212" t="s">
        <v>266</v>
      </c>
      <c r="C212" s="133"/>
      <c r="D212" s="133"/>
      <c r="E212" s="133"/>
      <c r="F212" s="133"/>
      <c r="G212" s="133"/>
      <c r="H212" s="143"/>
      <c r="I212" s="234"/>
    </row>
    <row r="213" spans="2:9">
      <c r="B213" s="212" t="s">
        <v>267</v>
      </c>
      <c r="C213" s="133"/>
      <c r="D213" s="133"/>
      <c r="E213" s="133"/>
      <c r="F213" s="133"/>
      <c r="G213" s="133"/>
      <c r="H213" s="143"/>
      <c r="I213" s="234"/>
    </row>
    <row r="214" spans="2:9">
      <c r="B214" s="212" t="s">
        <v>268</v>
      </c>
      <c r="C214" s="133"/>
      <c r="D214" s="133"/>
      <c r="E214" s="133"/>
      <c r="F214" s="133"/>
      <c r="G214" s="133"/>
      <c r="H214" s="143"/>
      <c r="I214" s="234"/>
    </row>
    <row r="215" spans="2:9">
      <c r="B215" s="148"/>
      <c r="C215" s="133"/>
      <c r="D215" s="133"/>
      <c r="E215" s="133"/>
      <c r="F215" s="133"/>
      <c r="G215" s="133"/>
      <c r="H215" s="143"/>
      <c r="I215" s="234"/>
    </row>
    <row r="216" spans="2:9" ht="15.75">
      <c r="B216" s="206" t="s">
        <v>269</v>
      </c>
      <c r="C216" s="133"/>
      <c r="D216" s="133"/>
      <c r="E216" s="133"/>
      <c r="F216" s="133"/>
      <c r="G216" s="133"/>
      <c r="H216" s="143"/>
      <c r="I216" s="234"/>
    </row>
    <row r="217" spans="2:9">
      <c r="B217" s="212" t="s">
        <v>270</v>
      </c>
      <c r="C217" s="133"/>
      <c r="D217" s="133"/>
      <c r="E217" s="133"/>
      <c r="F217" s="133"/>
      <c r="G217" s="133"/>
      <c r="H217" s="143"/>
      <c r="I217" s="234"/>
    </row>
    <row r="218" spans="2:9">
      <c r="B218" s="212" t="s">
        <v>271</v>
      </c>
      <c r="C218" s="133"/>
      <c r="D218" s="133"/>
      <c r="E218" s="133"/>
      <c r="F218" s="133"/>
      <c r="G218" s="133"/>
      <c r="H218" s="143"/>
      <c r="I218" s="234"/>
    </row>
    <row r="219" spans="2:9">
      <c r="B219" s="148"/>
      <c r="C219" s="133"/>
      <c r="D219" s="133"/>
      <c r="E219" s="133"/>
      <c r="F219" s="133"/>
      <c r="G219" s="133"/>
      <c r="H219" s="143"/>
      <c r="I219" s="234"/>
    </row>
    <row r="220" spans="2:9" ht="15.75">
      <c r="B220" s="206" t="s">
        <v>272</v>
      </c>
      <c r="C220" s="133"/>
      <c r="D220" s="133"/>
      <c r="E220" s="133"/>
      <c r="F220" s="133"/>
      <c r="G220" s="133"/>
      <c r="H220" s="143"/>
      <c r="I220" s="234"/>
    </row>
    <row r="221" spans="2:9">
      <c r="B221" s="212" t="s">
        <v>273</v>
      </c>
      <c r="C221" s="133"/>
      <c r="D221" s="133"/>
      <c r="E221" s="133"/>
      <c r="F221" s="133"/>
      <c r="G221" s="133"/>
      <c r="H221" s="143"/>
      <c r="I221" s="234"/>
    </row>
    <row r="222" spans="2:9">
      <c r="B222" s="148"/>
      <c r="C222" s="133"/>
      <c r="D222" s="133"/>
      <c r="E222" s="133"/>
      <c r="F222" s="133"/>
      <c r="G222" s="133"/>
      <c r="H222" s="143"/>
      <c r="I222" s="151"/>
    </row>
    <row r="223" spans="2:9" ht="15.75">
      <c r="B223" s="206" t="s">
        <v>76</v>
      </c>
      <c r="C223" s="133"/>
      <c r="D223" s="133"/>
      <c r="E223" s="133"/>
      <c r="F223" s="133"/>
      <c r="G223" s="133"/>
      <c r="H223" s="143"/>
      <c r="I223" s="151"/>
    </row>
    <row r="224" spans="2:9">
      <c r="B224" s="212" t="s">
        <v>274</v>
      </c>
      <c r="C224" s="133"/>
      <c r="D224" s="133"/>
      <c r="E224" s="133"/>
      <c r="F224" s="133"/>
      <c r="G224" s="133"/>
      <c r="H224" s="143"/>
      <c r="I224" s="151"/>
    </row>
    <row r="225" spans="2:8">
      <c r="B225" s="212" t="s">
        <v>275</v>
      </c>
      <c r="C225" s="133"/>
      <c r="D225" s="133"/>
      <c r="E225" s="133"/>
      <c r="F225" s="133"/>
      <c r="G225" s="133"/>
      <c r="H225" s="143"/>
    </row>
    <row r="226" spans="2:8">
      <c r="B226" s="212" t="s">
        <v>276</v>
      </c>
      <c r="C226" s="215"/>
      <c r="D226" s="215"/>
      <c r="E226" s="215"/>
      <c r="F226" s="215"/>
      <c r="G226" s="215"/>
      <c r="H226" s="216"/>
    </row>
    <row r="227" spans="2:8">
      <c r="B227" s="212" t="s">
        <v>277</v>
      </c>
      <c r="C227" s="133"/>
      <c r="D227" s="133"/>
      <c r="E227" s="133"/>
      <c r="F227" s="133"/>
      <c r="G227" s="133"/>
      <c r="H227" s="143"/>
    </row>
    <row r="228" spans="2:8" ht="13.7" customHeight="1">
      <c r="B228" s="157"/>
      <c r="C228" s="133"/>
      <c r="D228" s="133"/>
      <c r="E228" s="133"/>
      <c r="F228" s="133"/>
      <c r="G228" s="133"/>
      <c r="H228" s="143"/>
    </row>
    <row r="229" spans="2:8" ht="13.7" customHeight="1">
      <c r="B229" s="212" t="s">
        <v>278</v>
      </c>
      <c r="C229" s="133"/>
      <c r="D229" s="133"/>
      <c r="E229" s="133"/>
      <c r="F229" s="133"/>
      <c r="G229" s="133"/>
      <c r="H229" s="143"/>
    </row>
    <row r="230" spans="2:8" ht="13.7" customHeight="1">
      <c r="B230" s="212" t="s">
        <v>279</v>
      </c>
      <c r="C230" s="133"/>
      <c r="D230" s="133"/>
      <c r="E230" s="133"/>
      <c r="F230" s="133"/>
      <c r="G230" s="133"/>
      <c r="H230" s="143"/>
    </row>
    <row r="231" spans="2:8" ht="13.7" customHeight="1">
      <c r="B231" s="212" t="s">
        <v>280</v>
      </c>
      <c r="C231" s="133"/>
      <c r="D231" s="133"/>
      <c r="E231" s="133"/>
      <c r="F231" s="133"/>
      <c r="G231" s="133"/>
      <c r="H231" s="143"/>
    </row>
    <row r="232" spans="2:8" ht="13.7" customHeight="1">
      <c r="B232" s="212" t="s">
        <v>281</v>
      </c>
      <c r="C232" s="133"/>
      <c r="D232" s="133"/>
      <c r="E232" s="133"/>
      <c r="F232" s="133"/>
      <c r="G232" s="133"/>
      <c r="H232" s="143"/>
    </row>
    <row r="233" spans="2:8" ht="13.7" customHeight="1">
      <c r="B233" s="212" t="s">
        <v>282</v>
      </c>
      <c r="C233" s="133"/>
      <c r="D233" s="133"/>
      <c r="E233" s="133"/>
      <c r="F233" s="133"/>
      <c r="G233" s="133"/>
      <c r="H233" s="143"/>
    </row>
    <row r="234" spans="2:8" ht="13.7" customHeight="1" thickBot="1">
      <c r="B234" s="217"/>
      <c r="C234" s="203"/>
      <c r="D234" s="203"/>
      <c r="E234" s="203"/>
      <c r="F234" s="203"/>
      <c r="G234" s="203"/>
      <c r="H234" s="204"/>
    </row>
  </sheetData>
  <sheetProtection selectLockedCells="1" selectUnlockedCells="1"/>
  <protectedRanges>
    <protectedRange sqref="C32 C47:D47 C37 E59" name="Range1"/>
  </protectedRanges>
  <mergeCells count="10">
    <mergeCell ref="C36:D36"/>
    <mergeCell ref="C37:D37"/>
    <mergeCell ref="B50:C50"/>
    <mergeCell ref="E50:F50"/>
    <mergeCell ref="B56:C56"/>
    <mergeCell ref="C34:D34"/>
    <mergeCell ref="C32:D32"/>
    <mergeCell ref="C33:D33"/>
    <mergeCell ref="C31:D31"/>
    <mergeCell ref="C35:D35"/>
  </mergeCells>
  <phoneticPr fontId="49" type="noConversion"/>
  <conditionalFormatting sqref="B3:C25">
    <cfRule type="expression" dxfId="5" priority="6">
      <formula>MOD(ROW(),2)=1</formula>
    </cfRule>
  </conditionalFormatting>
  <conditionalFormatting sqref="D3:D25">
    <cfRule type="expression" dxfId="4" priority="5">
      <formula>MOD(ROW(),2)=1</formula>
    </cfRule>
  </conditionalFormatting>
  <conditionalFormatting sqref="E3:E25">
    <cfRule type="expression" dxfId="3" priority="4">
      <formula>MOD(ROW(),2)=1</formula>
    </cfRule>
  </conditionalFormatting>
  <conditionalFormatting sqref="F3:F25">
    <cfRule type="expression" dxfId="2" priority="3">
      <formula>MOD(ROW(),2)=1</formula>
    </cfRule>
  </conditionalFormatting>
  <conditionalFormatting sqref="G3:G25">
    <cfRule type="expression" dxfId="1" priority="2">
      <formula>MOD(ROW(),2)=1</formula>
    </cfRule>
  </conditionalFormatting>
  <conditionalFormatting sqref="H3:H25">
    <cfRule type="expression" dxfId="0" priority="1">
      <formula>MOD(ROW(),2)=1</formula>
    </cfRule>
  </conditionalFormatting>
  <hyperlinks>
    <hyperlink ref="B3" location="Overview!A1" display="Overview" xr:uid="{186D7A71-63C2-4388-AFF4-903D061F8057}"/>
    <hyperlink ref="B4" location="'COS Logic'!A1" display="COS Logic" xr:uid="{A93D17C4-97E4-43CA-A774-A2B2F35C2D52}"/>
    <hyperlink ref="B5" location="Checklist!A1" display="Checklist" xr:uid="{6ED148D5-ECCF-4931-A1A5-F6F7102F7A2B}"/>
    <hyperlink ref="B6" location="'1. Enrollment'!A1" display="1. Enrollment" xr:uid="{DE44D3B4-426D-4702-BC6B-34C200159523}"/>
    <hyperlink ref="B7" location="'2. Costs'!A1" display="2. Costs" xr:uid="{352C80E9-23AE-4E2C-B234-884389C7AED3}"/>
    <hyperlink ref="B8" location="'3. Utilization'!A1" display="3. Utilization" xr:uid="{4BF5B49E-84E4-4656-A482-C21861D60D2C}"/>
    <hyperlink ref="B9" location="'4A. Lag Triangles'!A1" display="4A. Lag Triangles" xr:uid="{B967BD5E-D3EF-49E4-BB69-6B2C7143EC25}"/>
    <hyperlink ref="B10" location="'4B. IBNR Estimates'!A1" display="4B. IBNR Estimates" xr:uid="{CA46C683-BD93-448A-B423-7036868AD264}"/>
    <hyperlink ref="B11" location="'5A. Incentive &amp; Prov Payments '!A1" display="5A. Incentive &amp; Prov Payments" xr:uid="{14F53B6D-B244-4D8B-AF9A-5D730E90A260}"/>
    <hyperlink ref="B12" location="'5B. Incentive &amp; Prov Allocation'!A1" display="5B. Incentive &amp; Prov Allocation" xr:uid="{F94A56D1-294C-4321-9A15-279B51C2B7B9}"/>
    <hyperlink ref="B13" location="'5C. Earned Withhold'!A1" display="5C. Earned Withhold" xr:uid="{A9956AE6-148A-40B8-874C-F89512232CB0}"/>
    <hyperlink ref="B14" location="'6. Admin and QI Expenses'!A1" display="6. Admin and QI Expenses" xr:uid="{EC7D05BE-511F-4CFA-B2F3-BF3AEC1104F2}"/>
    <hyperlink ref="B15" location="'7. Revenue Summary'!A1" display="7. Revenue Summary" xr:uid="{6BB4F59C-AE4F-46DA-8532-6EFBC2B5D864}"/>
    <hyperlink ref="B16" location="'8. Fraud, Waste and Abuse'!A1" display="8. Fraud, Waste and Abuse" xr:uid="{DCEAE6C8-C991-4372-96E0-779EDD1A4BE6}"/>
    <hyperlink ref="B17" location="'9. Third Party Liability'!A1" display="9. Third Party Liability" xr:uid="{94CAB853-1F57-4E7A-A365-2997DAAD397F}"/>
    <hyperlink ref="B18" location="'10. Encounter to Financial Comp'!A1" display="10. Encounter to Financial Comp" xr:uid="{51F550F9-F72C-4363-841E-840654600DCA}"/>
    <hyperlink ref="B19" location="'11. Incurred Overview'!A1" display="11. Incurred Overview" xr:uid="{09D023BF-B1CE-4797-991A-1EFFAE45E93C}"/>
    <hyperlink ref="B20" location="'12. MLR Calculation'!A1" display="12. MLR Calculation" xr:uid="{6C23B402-1989-4691-9295-F42B1BB9ECDD}"/>
    <hyperlink ref="B21" location="'13. Certification'!A1" display="13. Certification" xr:uid="{709B17F8-29AC-4C71-88BA-A1FC8EF2947C}"/>
    <hyperlink ref="B23" location="'B-1 IDD Reporting'!A1" display="B-1 IDD Reporting" xr:uid="{26A63EB7-19E0-4838-A0DC-5BFF0E3F1927}"/>
    <hyperlink ref="B24" location="'B-3 Insurance Premium'!A1" display="B-3 Insurance Premium" xr:uid="{B6E9BEE2-5683-48E4-9508-9A25E22276DB}"/>
    <hyperlink ref="B25" location="'B-4 Reinsurance'!A1" display="B-4 Reinsurance" xr:uid="{7731B905-79E3-4829-8888-824AD6FC90A3}"/>
    <hyperlink ref="B22" location="'Dental Carrier Scratch Sheet'!A1" display="Dental Carrier Scratch Sheet" xr:uid="{F25C8000-DE10-482B-B7A6-8963B702E256}"/>
  </hyperlinks>
  <pageMargins left="0.7" right="0.7" top="0.75" bottom="0.75" header="0.3" footer="0.3"/>
  <pageSetup scale="63" fitToHeight="0" orientation="landscape" r:id="rId1"/>
  <headerFooter>
    <oddHeader>&amp;LIA DHS&amp;RDraft and Confidential</oddHeader>
    <oddFooter>&amp;L&amp;F | &amp;A&amp;R&amp;G</oddFooter>
  </headerFooter>
  <rowBreaks count="1" manualBreakCount="1">
    <brk id="60" min="1" max="7" man="1"/>
  </rowBreaks>
  <legacyDrawing r:id="rId2"/>
  <legacyDrawingHF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BBCCCE74-D02E-4D0C-B10E-39B799F332A2}">
          <x14:formula1>
            <xm:f>'Inputs (Hide)'!$B$7:$B$10</xm:f>
          </x14:formula1>
          <xm:sqref>C47</xm:sqref>
        </x14:dataValidation>
        <x14:dataValidation type="list" showInputMessage="1" showErrorMessage="1" xr:uid="{9D831186-75DE-4EDC-AA71-3B8C647F43F6}">
          <x14:formula1>
            <xm:f>'Inputs (Hide)'!$B$23:$B$27</xm:f>
          </x14:formula1>
          <xm:sqref>C37</xm:sqref>
        </x14:dataValidation>
        <x14:dataValidation type="list" allowBlank="1" showInputMessage="1" showErrorMessage="1" xr:uid="{871B6FCC-6919-49C1-A89C-BCCA39B2ED65}">
          <x14:formula1>
            <xm:f>'Inputs (Hide)'!$B$16:$B$19</xm:f>
          </x14:formula1>
          <xm:sqref>C48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pageSetUpPr fitToPage="1"/>
  </sheetPr>
  <dimension ref="B2:L29"/>
  <sheetViews>
    <sheetView zoomScale="130" zoomScaleNormal="130" workbookViewId="0">
      <selection activeCell="A2" sqref="A2"/>
    </sheetView>
  </sheetViews>
  <sheetFormatPr defaultColWidth="9.140625" defaultRowHeight="15"/>
  <cols>
    <col min="1" max="1" width="9.140625" style="21"/>
    <col min="2" max="2" width="14" style="21" customWidth="1"/>
    <col min="3" max="12" width="9.85546875" style="21" customWidth="1"/>
    <col min="13" max="16384" width="9.140625" style="21"/>
  </cols>
  <sheetData>
    <row r="2" spans="2:12">
      <c r="B2" s="230" t="s">
        <v>327</v>
      </c>
      <c r="C2" s="231" t="str">
        <f>Overview!$C$32</f>
        <v>[Enter Plan Name]</v>
      </c>
    </row>
    <row r="3" spans="2:12">
      <c r="B3" s="230" t="s">
        <v>328</v>
      </c>
      <c r="C3" s="231" t="s">
        <v>75</v>
      </c>
    </row>
    <row r="4" spans="2:12">
      <c r="B4" s="230" t="s">
        <v>531</v>
      </c>
      <c r="C4" s="150" t="s">
        <v>532</v>
      </c>
    </row>
    <row r="5" spans="2:12">
      <c r="B5" s="230" t="s">
        <v>329</v>
      </c>
      <c r="C5" s="231" t="str">
        <f>Overview!$C$54</f>
        <v>7/1/2022 - 9/30/2022</v>
      </c>
    </row>
    <row r="7" spans="2:12">
      <c r="B7" s="296" t="s">
        <v>658</v>
      </c>
      <c r="C7" s="133"/>
      <c r="D7" s="133"/>
      <c r="E7" s="133"/>
    </row>
    <row r="8" spans="2:12">
      <c r="B8" s="691" t="s">
        <v>659</v>
      </c>
      <c r="C8" s="133"/>
      <c r="D8" s="133"/>
      <c r="E8" s="133"/>
    </row>
    <row r="9" spans="2:12">
      <c r="B9" s="35" t="str">
        <f>"          this report is accurate and appropriate for Iowa Dental Carrier experience during the incurred time period of "&amp;Overview!$C$54&amp;"."</f>
        <v xml:space="preserve">          this report is accurate and appropriate for Iowa Dental Carrier experience during the incurred time period of 7/1/2022 - 9/30/2022.</v>
      </c>
      <c r="C9" s="133"/>
      <c r="D9" s="133"/>
      <c r="E9" s="133"/>
    </row>
    <row r="10" spans="2:12">
      <c r="B10" s="691" t="s">
        <v>660</v>
      </c>
      <c r="C10" s="133"/>
      <c r="D10" s="133"/>
      <c r="E10" s="133"/>
    </row>
    <row r="11" spans="2:12">
      <c r="B11" s="691" t="s">
        <v>661</v>
      </c>
      <c r="C11" s="133"/>
      <c r="D11" s="133"/>
      <c r="E11" s="133"/>
    </row>
    <row r="13" spans="2:12">
      <c r="B13" s="691"/>
    </row>
    <row r="16" spans="2:12" ht="15.75" thickBot="1">
      <c r="B16" s="231" t="s">
        <v>662</v>
      </c>
      <c r="C16" s="692"/>
      <c r="D16" s="692"/>
      <c r="E16" s="692"/>
      <c r="F16" s="692"/>
      <c r="G16" s="692"/>
      <c r="K16" s="693"/>
      <c r="L16" s="692"/>
    </row>
    <row r="17" spans="2:12">
      <c r="B17" s="133"/>
      <c r="C17" s="231" t="s">
        <v>663</v>
      </c>
      <c r="D17" s="133"/>
      <c r="E17" s="133"/>
      <c r="G17" s="133"/>
      <c r="K17" s="231" t="s">
        <v>664</v>
      </c>
    </row>
    <row r="18" spans="2:12">
      <c r="B18" s="133"/>
      <c r="C18" s="133"/>
      <c r="D18" s="133"/>
      <c r="E18" s="133"/>
      <c r="G18" s="133"/>
      <c r="K18" s="133"/>
    </row>
    <row r="19" spans="2:12">
      <c r="B19" s="133"/>
      <c r="C19" s="133"/>
      <c r="D19" s="133"/>
      <c r="E19" s="133"/>
      <c r="G19" s="133"/>
      <c r="K19" s="133"/>
    </row>
    <row r="20" spans="2:12">
      <c r="B20" s="133"/>
    </row>
    <row r="21" spans="2:12" ht="15.75" thickBot="1">
      <c r="B21" s="133"/>
      <c r="C21" s="692"/>
      <c r="D21" s="692"/>
      <c r="E21" s="692"/>
      <c r="F21" s="692"/>
      <c r="G21" s="692"/>
      <c r="K21" s="693"/>
      <c r="L21" s="692"/>
    </row>
    <row r="22" spans="2:12">
      <c r="C22" s="231" t="s">
        <v>665</v>
      </c>
      <c r="D22" s="133"/>
      <c r="E22" s="133"/>
      <c r="G22" s="133"/>
      <c r="K22" s="231" t="s">
        <v>666</v>
      </c>
    </row>
    <row r="28" spans="2:12">
      <c r="B28" s="142"/>
    </row>
    <row r="29" spans="2:12">
      <c r="B29" s="296"/>
    </row>
  </sheetData>
  <pageMargins left="0.7" right="0.7" top="0.75" bottom="0.75" header="0.3" footer="0.3"/>
  <pageSetup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pageSetUpPr fitToPage="1"/>
  </sheetPr>
  <dimension ref="A1"/>
  <sheetViews>
    <sheetView zoomScaleNormal="100" workbookViewId="0"/>
  </sheetViews>
  <sheetFormatPr defaultColWidth="8.85546875" defaultRowHeight="15"/>
  <cols>
    <col min="1" max="16384" width="8.85546875" style="3"/>
  </cols>
  <sheetData/>
  <pageMargins left="0.7" right="0.7" top="0.75" bottom="0.75" header="0.3" footer="0.3"/>
  <pageSetup fitToHeight="0" orientation="landscape" r:id="rId1"/>
  <headerFooter>
    <oddHeader>&amp;LIA DHS&amp;RDraft and Confidential</oddHeader>
    <oddFooter>&amp;L&amp;F | &amp;A&amp;R&amp;G</oddFooter>
  </headerFooter>
  <legacyDrawingHF r:id="rId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63F67-6D25-4F21-8C05-82A3F1C978C3}">
  <sheetPr>
    <tabColor theme="9" tint="-0.499984740745262"/>
  </sheetPr>
  <dimension ref="A1:P55"/>
  <sheetViews>
    <sheetView workbookViewId="0">
      <selection activeCell="B5" sqref="B5:C9"/>
    </sheetView>
  </sheetViews>
  <sheetFormatPr defaultRowHeight="12.75"/>
  <cols>
    <col min="1" max="1" width="36.5703125" style="132" customWidth="1"/>
    <col min="2" max="5" width="29.42578125" style="132" customWidth="1"/>
    <col min="6" max="6" width="29.42578125" style="35" customWidth="1"/>
    <col min="7" max="14" width="9.140625" style="35"/>
    <col min="15" max="15" width="9.140625" style="35" customWidth="1"/>
    <col min="16" max="16384" width="9.140625" style="35"/>
  </cols>
  <sheetData>
    <row r="1" spans="1:16" s="694" customFormat="1" ht="15">
      <c r="C1" s="695"/>
      <c r="D1" s="695"/>
    </row>
    <row r="2" spans="1:16" s="694" customFormat="1" ht="36">
      <c r="A2" s="696" t="s">
        <v>667</v>
      </c>
      <c r="B2" s="696"/>
      <c r="C2" s="696"/>
      <c r="D2" s="696"/>
    </row>
    <row r="3" spans="1:16" s="694" customFormat="1" ht="36">
      <c r="A3" s="697" t="s">
        <v>668</v>
      </c>
      <c r="B3" s="697"/>
      <c r="C3" s="697"/>
      <c r="D3" s="697"/>
      <c r="P3" s="694" t="s">
        <v>289</v>
      </c>
    </row>
    <row r="4" spans="1:16" ht="15" customHeight="1">
      <c r="A4" s="35"/>
      <c r="B4" s="35"/>
      <c r="C4" s="698"/>
      <c r="D4" s="698"/>
      <c r="E4" s="698"/>
    </row>
    <row r="5" spans="1:16" ht="15" customHeight="1">
      <c r="A5" s="699" t="s">
        <v>669</v>
      </c>
      <c r="B5" s="841" t="str">
        <f>Overview!$C$32</f>
        <v>[Enter Plan Name]</v>
      </c>
      <c r="C5" s="842"/>
      <c r="D5" s="698"/>
      <c r="E5" s="698"/>
    </row>
    <row r="6" spans="1:16" ht="15" customHeight="1">
      <c r="A6" s="700" t="s">
        <v>670</v>
      </c>
      <c r="B6" s="841" t="str">
        <f>Overview!$C$54</f>
        <v>7/1/2022 - 9/30/2022</v>
      </c>
      <c r="C6" s="842"/>
      <c r="D6" s="698"/>
      <c r="E6" s="698"/>
    </row>
    <row r="7" spans="1:16" ht="15" customHeight="1">
      <c r="A7" s="701" t="s">
        <v>671</v>
      </c>
      <c r="B7" s="843" t="str">
        <f>Overview!$C$35</f>
        <v>[Date of original submission]</v>
      </c>
      <c r="C7" s="844"/>
      <c r="D7" s="698"/>
      <c r="E7" s="698"/>
    </row>
    <row r="8" spans="1:16" ht="15" customHeight="1">
      <c r="A8" s="701" t="s">
        <v>672</v>
      </c>
      <c r="B8" s="843" t="str">
        <f>Overview!$C$36</f>
        <v>[Date of data revision]</v>
      </c>
      <c r="C8" s="844"/>
      <c r="D8" s="698"/>
      <c r="E8" s="698"/>
    </row>
    <row r="9" spans="1:16" ht="15" customHeight="1">
      <c r="A9" s="700" t="s">
        <v>673</v>
      </c>
      <c r="B9" s="841" t="str">
        <f>Overview!$C$37</f>
        <v>#1</v>
      </c>
      <c r="C9" s="842"/>
      <c r="D9" s="698"/>
      <c r="E9" s="698"/>
    </row>
    <row r="10" spans="1:16" ht="15" customHeight="1">
      <c r="A10" s="35"/>
      <c r="B10" s="35"/>
      <c r="C10" s="698"/>
      <c r="D10" s="698"/>
      <c r="E10" s="698"/>
    </row>
    <row r="11" spans="1:16" ht="15" customHeight="1">
      <c r="A11" s="135" t="s">
        <v>674</v>
      </c>
      <c r="B11" s="133"/>
      <c r="C11" s="133"/>
      <c r="D11" s="698"/>
      <c r="E11" s="698"/>
    </row>
    <row r="12" spans="1:16" ht="15" customHeight="1">
      <c r="A12" s="702" t="s">
        <v>675</v>
      </c>
      <c r="B12" s="702" t="s">
        <v>676</v>
      </c>
      <c r="C12" s="702" t="s">
        <v>677</v>
      </c>
      <c r="D12" s="698"/>
      <c r="E12" s="698"/>
    </row>
    <row r="13" spans="1:16" ht="15" customHeight="1">
      <c r="A13" s="703"/>
      <c r="B13" s="703"/>
      <c r="C13" s="703"/>
      <c r="D13" s="698"/>
      <c r="E13" s="698"/>
    </row>
    <row r="14" spans="1:16" ht="15" customHeight="1">
      <c r="A14" s="703"/>
      <c r="B14" s="703"/>
      <c r="C14" s="703"/>
      <c r="D14" s="698"/>
      <c r="E14" s="698"/>
    </row>
    <row r="15" spans="1:16" ht="15" customHeight="1">
      <c r="A15" s="703"/>
      <c r="B15" s="703"/>
      <c r="C15" s="703"/>
      <c r="D15" s="698"/>
      <c r="E15" s="698"/>
    </row>
    <row r="16" spans="1:16" ht="15" customHeight="1">
      <c r="A16" s="703"/>
      <c r="B16" s="703"/>
      <c r="C16" s="703"/>
      <c r="D16" s="698"/>
      <c r="E16" s="698"/>
    </row>
    <row r="17" spans="1:6" ht="15" customHeight="1">
      <c r="A17" s="703"/>
      <c r="B17" s="703"/>
      <c r="C17" s="703"/>
      <c r="D17" s="698"/>
      <c r="E17" s="698"/>
    </row>
    <row r="18" spans="1:6" ht="15" customHeight="1">
      <c r="A18" s="703"/>
      <c r="B18" s="703"/>
      <c r="C18" s="703"/>
      <c r="D18" s="698"/>
      <c r="E18" s="698"/>
    </row>
    <row r="19" spans="1:6" ht="15" customHeight="1">
      <c r="A19" s="703"/>
      <c r="B19" s="703"/>
      <c r="C19" s="703"/>
      <c r="D19" s="698"/>
      <c r="E19" s="698"/>
    </row>
    <row r="20" spans="1:6" ht="15" customHeight="1">
      <c r="A20" s="703"/>
      <c r="B20" s="703"/>
      <c r="C20" s="703"/>
      <c r="D20" s="698"/>
      <c r="E20" s="698"/>
    </row>
    <row r="21" spans="1:6" ht="15" customHeight="1">
      <c r="A21" s="703"/>
      <c r="B21" s="703"/>
      <c r="C21" s="703"/>
      <c r="D21" s="698"/>
      <c r="E21" s="698"/>
    </row>
    <row r="22" spans="1:6" ht="15" customHeight="1">
      <c r="A22" s="35"/>
      <c r="B22" s="35"/>
      <c r="C22" s="698"/>
      <c r="D22" s="698"/>
      <c r="E22" s="698"/>
    </row>
    <row r="23" spans="1:6" ht="15" customHeight="1">
      <c r="A23" s="40" t="s">
        <v>678</v>
      </c>
      <c r="B23" s="127"/>
      <c r="C23" s="127"/>
      <c r="D23" s="127"/>
      <c r="E23" s="128"/>
    </row>
    <row r="24" spans="1:6" ht="15" customHeight="1">
      <c r="A24" s="840" t="s">
        <v>679</v>
      </c>
      <c r="B24" s="840"/>
      <c r="C24" s="840"/>
      <c r="D24" s="840"/>
      <c r="E24" s="840"/>
    </row>
    <row r="25" spans="1:6" ht="15" customHeight="1">
      <c r="A25" s="129"/>
      <c r="C25" s="130"/>
      <c r="D25" s="130"/>
      <c r="E25" s="131"/>
    </row>
    <row r="26" spans="1:6" ht="15" customHeight="1">
      <c r="A26" s="704" t="s">
        <v>680</v>
      </c>
      <c r="C26" s="130"/>
      <c r="D26" s="130"/>
      <c r="E26" s="131"/>
    </row>
    <row r="27" spans="1:6" ht="15" customHeight="1">
      <c r="A27" s="845" t="s">
        <v>681</v>
      </c>
      <c r="B27" s="845"/>
      <c r="C27" s="845"/>
      <c r="D27" s="845"/>
      <c r="E27" s="845"/>
      <c r="F27" s="845"/>
    </row>
    <row r="28" spans="1:6" ht="15" customHeight="1">
      <c r="A28" s="35"/>
      <c r="B28" s="35"/>
      <c r="C28" s="698"/>
      <c r="D28" s="698"/>
      <c r="E28" s="698"/>
    </row>
    <row r="29" spans="1:6">
      <c r="A29" s="126" t="s">
        <v>682</v>
      </c>
      <c r="B29" s="127"/>
      <c r="C29" s="130"/>
      <c r="D29" s="130"/>
      <c r="E29" s="128"/>
    </row>
    <row r="30" spans="1:6" ht="15">
      <c r="A30" s="705" t="s">
        <v>683</v>
      </c>
      <c r="B30" s="705" t="s">
        <v>684</v>
      </c>
      <c r="C30" s="706" t="s">
        <v>685</v>
      </c>
      <c r="D30" s="846" t="s">
        <v>686</v>
      </c>
      <c r="E30" s="847"/>
      <c r="F30" s="707" t="s">
        <v>687</v>
      </c>
    </row>
    <row r="31" spans="1:6" ht="30" customHeight="1">
      <c r="A31" s="848" t="s">
        <v>688</v>
      </c>
      <c r="B31" s="848" t="s">
        <v>689</v>
      </c>
      <c r="C31" s="708" t="s">
        <v>690</v>
      </c>
      <c r="D31" s="851" t="s">
        <v>691</v>
      </c>
      <c r="E31" s="852"/>
      <c r="F31" s="709" t="s">
        <v>692</v>
      </c>
    </row>
    <row r="32" spans="1:6" ht="30" customHeight="1">
      <c r="A32" s="849"/>
      <c r="B32" s="849"/>
      <c r="C32" s="785" t="s">
        <v>693</v>
      </c>
      <c r="D32" s="853" t="s">
        <v>694</v>
      </c>
      <c r="E32" s="853"/>
      <c r="F32" s="710" t="s">
        <v>692</v>
      </c>
    </row>
    <row r="33" spans="1:6" ht="45" customHeight="1">
      <c r="A33" s="850"/>
      <c r="B33" s="850"/>
      <c r="C33" s="708" t="s">
        <v>695</v>
      </c>
      <c r="D33" s="851" t="s">
        <v>696</v>
      </c>
      <c r="E33" s="852"/>
      <c r="F33" s="709" t="s">
        <v>697</v>
      </c>
    </row>
    <row r="34" spans="1:6" ht="12.75" customHeight="1"/>
    <row r="36" spans="1:6">
      <c r="A36" s="134"/>
      <c r="B36" s="133"/>
      <c r="C36" s="133"/>
      <c r="D36" s="133"/>
      <c r="E36" s="133"/>
      <c r="F36" s="133"/>
    </row>
    <row r="37" spans="1:6">
      <c r="A37" s="134"/>
      <c r="B37" s="133"/>
      <c r="C37" s="133"/>
      <c r="D37" s="133"/>
      <c r="E37" s="133"/>
      <c r="F37" s="133"/>
    </row>
    <row r="38" spans="1:6">
      <c r="A38" s="35"/>
      <c r="B38" s="35"/>
      <c r="C38" s="35"/>
      <c r="D38" s="133"/>
      <c r="E38" s="133"/>
      <c r="F38" s="133"/>
    </row>
    <row r="39" spans="1:6">
      <c r="A39" s="35"/>
      <c r="B39" s="35"/>
      <c r="C39" s="35"/>
      <c r="D39" s="133"/>
      <c r="E39" s="133"/>
      <c r="F39" s="133"/>
    </row>
    <row r="40" spans="1:6">
      <c r="A40" s="35"/>
      <c r="B40" s="35"/>
      <c r="C40" s="35"/>
      <c r="D40" s="133"/>
      <c r="E40" s="133"/>
      <c r="F40" s="133"/>
    </row>
    <row r="41" spans="1:6">
      <c r="A41" s="35"/>
      <c r="B41" s="35"/>
      <c r="C41" s="35"/>
      <c r="D41" s="133"/>
      <c r="E41" s="133"/>
      <c r="F41" s="133"/>
    </row>
    <row r="42" spans="1:6">
      <c r="A42" s="35"/>
      <c r="B42" s="35"/>
      <c r="C42" s="35"/>
      <c r="D42" s="133"/>
      <c r="E42" s="133"/>
      <c r="F42" s="133"/>
    </row>
    <row r="43" spans="1:6">
      <c r="A43" s="35"/>
      <c r="B43" s="35"/>
      <c r="C43" s="35"/>
      <c r="D43" s="35"/>
      <c r="E43" s="35"/>
    </row>
    <row r="44" spans="1:6">
      <c r="A44" s="35"/>
      <c r="B44" s="35"/>
      <c r="C44" s="35"/>
      <c r="D44" s="35"/>
      <c r="E44" s="35"/>
    </row>
    <row r="45" spans="1:6">
      <c r="A45" s="35"/>
      <c r="B45" s="35"/>
      <c r="C45" s="35"/>
      <c r="D45" s="35"/>
      <c r="E45" s="35"/>
    </row>
    <row r="46" spans="1:6">
      <c r="A46" s="35"/>
      <c r="B46" s="35"/>
      <c r="C46" s="35"/>
      <c r="D46" s="35"/>
      <c r="E46" s="35"/>
    </row>
    <row r="47" spans="1:6">
      <c r="A47" s="35"/>
      <c r="B47" s="35"/>
      <c r="C47" s="35"/>
      <c r="D47" s="35"/>
      <c r="E47" s="35"/>
    </row>
    <row r="48" spans="1:6">
      <c r="A48" s="35"/>
      <c r="B48" s="35"/>
      <c r="C48" s="35"/>
      <c r="D48" s="35"/>
      <c r="E48" s="35"/>
    </row>
    <row r="49" spans="1:5">
      <c r="A49" s="35"/>
      <c r="B49" s="35"/>
      <c r="C49" s="35"/>
      <c r="D49" s="35"/>
      <c r="E49" s="35"/>
    </row>
    <row r="50" spans="1:5">
      <c r="A50" s="35"/>
      <c r="B50" s="35"/>
      <c r="C50" s="35"/>
      <c r="D50" s="35"/>
      <c r="E50" s="35"/>
    </row>
    <row r="51" spans="1:5">
      <c r="A51" s="35"/>
      <c r="B51" s="35"/>
      <c r="C51" s="35"/>
      <c r="D51" s="35"/>
      <c r="E51" s="35"/>
    </row>
    <row r="52" spans="1:5">
      <c r="A52" s="35"/>
      <c r="B52" s="35"/>
      <c r="C52" s="35"/>
      <c r="D52" s="35"/>
      <c r="E52" s="35"/>
    </row>
    <row r="53" spans="1:5">
      <c r="A53" s="35"/>
      <c r="B53" s="35"/>
      <c r="C53" s="35"/>
      <c r="D53" s="35"/>
      <c r="E53" s="35"/>
    </row>
    <row r="54" spans="1:5">
      <c r="A54" s="35"/>
      <c r="B54" s="35"/>
      <c r="C54" s="35"/>
      <c r="D54" s="35"/>
      <c r="E54" s="35"/>
    </row>
    <row r="55" spans="1:5">
      <c r="D55" s="35"/>
      <c r="E55" s="35"/>
    </row>
  </sheetData>
  <mergeCells count="13">
    <mergeCell ref="A27:F27"/>
    <mergeCell ref="D30:E30"/>
    <mergeCell ref="A31:A33"/>
    <mergeCell ref="B31:B33"/>
    <mergeCell ref="D31:E31"/>
    <mergeCell ref="D32:E32"/>
    <mergeCell ref="D33:E33"/>
    <mergeCell ref="A24:E24"/>
    <mergeCell ref="B5:C5"/>
    <mergeCell ref="B6:C6"/>
    <mergeCell ref="B7:C7"/>
    <mergeCell ref="B8:C8"/>
    <mergeCell ref="B9:C9"/>
  </mergeCells>
  <dataValidations count="1">
    <dataValidation type="list" allowBlank="1" showInputMessage="1" showErrorMessage="1" sqref="C13:C21" xr:uid="{637AE6BD-D389-47DD-9096-5B22CC97AB06}">
      <formula1>$O$3:$O$3</formula1>
    </dataValidation>
  </dataValidations>
  <pageMargins left="0.7" right="0.7" top="0.75" bottom="0.75" header="0.3" footer="0.3"/>
  <pageSetup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866D5-EB00-43C3-9E84-CF8E62F81D97}">
  <sheetPr>
    <tabColor theme="9" tint="-0.499984740745262"/>
  </sheetPr>
  <dimension ref="B1:G36"/>
  <sheetViews>
    <sheetView workbookViewId="0">
      <selection activeCell="C5" sqref="C5:D9"/>
    </sheetView>
  </sheetViews>
  <sheetFormatPr defaultRowHeight="18" customHeight="1"/>
  <cols>
    <col min="1" max="1" width="3.7109375" style="35" customWidth="1"/>
    <col min="2" max="2" width="50.7109375" style="132" customWidth="1"/>
    <col min="3" max="5" width="25.7109375" style="132" customWidth="1"/>
    <col min="6" max="6" width="25.42578125" style="132" customWidth="1"/>
    <col min="7" max="7" width="25.42578125" style="35" customWidth="1"/>
    <col min="8" max="16384" width="9.140625" style="35"/>
  </cols>
  <sheetData>
    <row r="1" spans="2:7" s="694" customFormat="1" ht="15">
      <c r="C1" s="695"/>
      <c r="D1" s="695"/>
    </row>
    <row r="2" spans="2:7" s="694" customFormat="1" ht="36">
      <c r="B2" s="696" t="s">
        <v>667</v>
      </c>
      <c r="C2" s="696"/>
      <c r="D2" s="696"/>
    </row>
    <row r="3" spans="2:7" s="694" customFormat="1" ht="36">
      <c r="B3" s="697" t="s">
        <v>698</v>
      </c>
      <c r="C3" s="697"/>
      <c r="D3" s="697"/>
    </row>
    <row r="4" spans="2:7" ht="15" customHeight="1"/>
    <row r="5" spans="2:7" ht="15">
      <c r="B5" s="699" t="s">
        <v>699</v>
      </c>
      <c r="C5" s="841" t="str">
        <f>Overview!$C$32</f>
        <v>[Enter Plan Name]</v>
      </c>
      <c r="D5" s="842"/>
      <c r="E5" s="133"/>
      <c r="F5" s="133"/>
      <c r="G5" s="133"/>
    </row>
    <row r="6" spans="2:7" ht="15">
      <c r="B6" s="700" t="s">
        <v>533</v>
      </c>
      <c r="C6" s="841" t="str">
        <f>Overview!$C$54</f>
        <v>7/1/2022 - 9/30/2022</v>
      </c>
      <c r="D6" s="842"/>
      <c r="E6" s="133"/>
      <c r="F6" s="133"/>
      <c r="G6" s="133"/>
    </row>
    <row r="7" spans="2:7" ht="15" customHeight="1">
      <c r="B7" s="701" t="s">
        <v>700</v>
      </c>
      <c r="C7" s="843" t="str">
        <f>Overview!$C$35</f>
        <v>[Date of original submission]</v>
      </c>
      <c r="D7" s="844"/>
      <c r="E7" s="133"/>
      <c r="F7" s="133"/>
      <c r="G7" s="133"/>
    </row>
    <row r="8" spans="2:7" ht="15">
      <c r="B8" s="701" t="s">
        <v>701</v>
      </c>
      <c r="C8" s="843" t="str">
        <f>Overview!$C$36</f>
        <v>[Date of data revision]</v>
      </c>
      <c r="D8" s="844"/>
      <c r="E8" s="133"/>
      <c r="F8" s="133"/>
      <c r="G8" s="133"/>
    </row>
    <row r="9" spans="2:7" ht="15">
      <c r="B9" s="700" t="s">
        <v>702</v>
      </c>
      <c r="C9" s="841" t="str">
        <f>Overview!$C$37</f>
        <v>#1</v>
      </c>
      <c r="D9" s="842"/>
      <c r="E9" s="133"/>
      <c r="F9" s="133"/>
      <c r="G9" s="133"/>
    </row>
    <row r="10" spans="2:7" ht="12.75">
      <c r="B10" s="133"/>
      <c r="C10" s="133"/>
      <c r="D10" s="133"/>
      <c r="E10" s="35"/>
      <c r="F10" s="35"/>
    </row>
    <row r="11" spans="2:7" s="712" customFormat="1" ht="15">
      <c r="B11" s="711" t="s">
        <v>703</v>
      </c>
      <c r="C11" s="32"/>
      <c r="D11" s="32"/>
    </row>
    <row r="12" spans="2:7" ht="25.5" customHeight="1">
      <c r="B12" s="328" t="s">
        <v>704</v>
      </c>
      <c r="C12" s="662" t="s">
        <v>705</v>
      </c>
      <c r="D12" s="662" t="s">
        <v>706</v>
      </c>
      <c r="E12" s="662" t="s">
        <v>707</v>
      </c>
      <c r="F12" s="35"/>
    </row>
    <row r="13" spans="2:7" ht="12.75">
      <c r="B13" s="713"/>
      <c r="C13" s="714"/>
      <c r="D13" s="714"/>
      <c r="E13" s="714"/>
      <c r="F13" s="35"/>
    </row>
    <row r="14" spans="2:7" ht="12.75">
      <c r="B14" s="713"/>
      <c r="C14" s="714"/>
      <c r="D14" s="714"/>
      <c r="E14" s="714"/>
      <c r="F14" s="35"/>
    </row>
    <row r="15" spans="2:7" ht="12.75">
      <c r="B15" s="713"/>
      <c r="C15" s="714"/>
      <c r="D15" s="714"/>
      <c r="E15" s="714"/>
      <c r="F15" s="35"/>
    </row>
    <row r="16" spans="2:7" ht="12.75">
      <c r="B16" s="713"/>
      <c r="C16" s="714"/>
      <c r="D16" s="714"/>
      <c r="E16" s="714"/>
      <c r="F16" s="35"/>
    </row>
    <row r="17" spans="2:7" ht="12.75">
      <c r="B17" s="713"/>
      <c r="C17" s="714"/>
      <c r="D17" s="714"/>
      <c r="E17" s="714"/>
      <c r="F17" s="35"/>
    </row>
    <row r="18" spans="2:7" ht="12.75">
      <c r="B18" s="713"/>
      <c r="C18" s="714"/>
      <c r="D18" s="714"/>
      <c r="E18" s="714"/>
      <c r="F18" s="35"/>
    </row>
    <row r="19" spans="2:7" ht="12.75">
      <c r="B19" s="713"/>
      <c r="C19" s="714"/>
      <c r="D19" s="714"/>
      <c r="E19" s="714"/>
      <c r="F19" s="35"/>
    </row>
    <row r="20" spans="2:7" ht="12.75">
      <c r="B20" s="713"/>
      <c r="C20" s="714"/>
      <c r="D20" s="714"/>
      <c r="E20" s="714"/>
      <c r="F20" s="35"/>
    </row>
    <row r="21" spans="2:7" ht="12.75">
      <c r="B21" s="713"/>
      <c r="C21" s="714"/>
      <c r="D21" s="714"/>
      <c r="E21" s="714"/>
      <c r="F21" s="35"/>
    </row>
    <row r="22" spans="2:7" ht="12.75">
      <c r="B22" s="713"/>
      <c r="C22" s="714"/>
      <c r="D22" s="714"/>
      <c r="E22" s="714"/>
      <c r="F22" s="35"/>
    </row>
    <row r="23" spans="2:7" ht="12.75">
      <c r="E23" s="35"/>
      <c r="F23" s="35"/>
    </row>
    <row r="24" spans="2:7" s="21" customFormat="1" ht="15">
      <c r="B24" s="854" t="s">
        <v>708</v>
      </c>
      <c r="C24" s="854"/>
      <c r="D24" s="854"/>
      <c r="E24" s="854"/>
      <c r="F24" s="854"/>
      <c r="G24" s="854"/>
    </row>
    <row r="25" spans="2:7" s="694" customFormat="1" ht="15">
      <c r="B25" s="855" t="s">
        <v>709</v>
      </c>
      <c r="C25" s="855"/>
      <c r="D25" s="855"/>
      <c r="E25" s="855"/>
      <c r="F25" s="855"/>
      <c r="G25" s="855"/>
    </row>
    <row r="26" spans="2:7" s="694" customFormat="1" ht="15">
      <c r="B26" s="856" t="s">
        <v>710</v>
      </c>
      <c r="C26" s="855"/>
      <c r="D26" s="715"/>
    </row>
    <row r="27" spans="2:7" s="694" customFormat="1" ht="15">
      <c r="B27" s="788"/>
      <c r="C27" s="787"/>
      <c r="D27" s="715"/>
    </row>
    <row r="28" spans="2:7" ht="15">
      <c r="B28" s="705" t="s">
        <v>683</v>
      </c>
      <c r="C28" s="705" t="s">
        <v>684</v>
      </c>
      <c r="D28" s="662" t="s">
        <v>685</v>
      </c>
      <c r="E28" s="857" t="s">
        <v>686</v>
      </c>
      <c r="F28" s="858"/>
      <c r="G28" s="662" t="s">
        <v>687</v>
      </c>
    </row>
    <row r="29" spans="2:7" ht="15">
      <c r="B29" s="848" t="s">
        <v>711</v>
      </c>
      <c r="C29" s="848" t="s">
        <v>689</v>
      </c>
      <c r="D29" s="708" t="s">
        <v>704</v>
      </c>
      <c r="E29" s="851" t="s">
        <v>712</v>
      </c>
      <c r="F29" s="852"/>
      <c r="G29" s="709" t="s">
        <v>692</v>
      </c>
    </row>
    <row r="30" spans="2:7" ht="15">
      <c r="B30" s="849"/>
      <c r="C30" s="849"/>
      <c r="D30" s="785" t="s">
        <v>705</v>
      </c>
      <c r="E30" s="853" t="s">
        <v>713</v>
      </c>
      <c r="F30" s="853"/>
      <c r="G30" s="710" t="s">
        <v>692</v>
      </c>
    </row>
    <row r="31" spans="2:7" ht="15">
      <c r="B31" s="849"/>
      <c r="C31" s="849"/>
      <c r="D31" s="789" t="s">
        <v>706</v>
      </c>
      <c r="E31" s="851" t="s">
        <v>714</v>
      </c>
      <c r="F31" s="852"/>
      <c r="G31" s="709" t="s">
        <v>692</v>
      </c>
    </row>
    <row r="32" spans="2:7" ht="30">
      <c r="B32" s="850"/>
      <c r="C32" s="850"/>
      <c r="D32" s="785" t="s">
        <v>707</v>
      </c>
      <c r="E32" s="853" t="s">
        <v>715</v>
      </c>
      <c r="F32" s="853"/>
      <c r="G32" s="710" t="s">
        <v>692</v>
      </c>
    </row>
    <row r="33" ht="12.75"/>
    <row r="34" ht="12.75"/>
    <row r="35" ht="12.75"/>
    <row r="36" ht="12.75"/>
  </sheetData>
  <mergeCells count="15">
    <mergeCell ref="B25:G25"/>
    <mergeCell ref="B26:C26"/>
    <mergeCell ref="E28:F28"/>
    <mergeCell ref="B29:B32"/>
    <mergeCell ref="C29:C32"/>
    <mergeCell ref="E29:F29"/>
    <mergeCell ref="E30:F30"/>
    <mergeCell ref="E31:F31"/>
    <mergeCell ref="E32:F32"/>
    <mergeCell ref="B24:G24"/>
    <mergeCell ref="C5:D5"/>
    <mergeCell ref="C6:D6"/>
    <mergeCell ref="C7:D7"/>
    <mergeCell ref="C8:D8"/>
    <mergeCell ref="C9:D9"/>
  </mergeCells>
  <pageMargins left="0.7" right="0.7" top="0.75" bottom="0.75" header="0.3" footer="0.3"/>
  <pageSetup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3867-A9F2-470C-AEC3-A6F2EFB0E4AC}">
  <sheetPr>
    <tabColor theme="9" tint="-0.499984740745262"/>
  </sheetPr>
  <dimension ref="B1:G42"/>
  <sheetViews>
    <sheetView zoomScaleNormal="100" workbookViewId="0">
      <selection activeCell="D3" sqref="D3"/>
    </sheetView>
  </sheetViews>
  <sheetFormatPr defaultRowHeight="18" customHeight="1"/>
  <cols>
    <col min="1" max="1" width="3.7109375" style="21" customWidth="1"/>
    <col min="2" max="2" width="50.7109375" style="122" customWidth="1"/>
    <col min="3" max="6" width="25.7109375" style="122" customWidth="1"/>
    <col min="7" max="7" width="25.7109375" style="21" customWidth="1"/>
    <col min="8" max="16384" width="9.140625" style="21"/>
  </cols>
  <sheetData>
    <row r="1" spans="2:7" s="694" customFormat="1" ht="15">
      <c r="C1" s="695"/>
      <c r="D1" s="695"/>
    </row>
    <row r="2" spans="2:7" s="694" customFormat="1" ht="36">
      <c r="B2" s="696" t="s">
        <v>667</v>
      </c>
      <c r="C2" s="696"/>
      <c r="D2" s="696"/>
    </row>
    <row r="3" spans="2:7" s="694" customFormat="1" ht="45" customHeight="1">
      <c r="B3" s="697" t="s">
        <v>716</v>
      </c>
      <c r="C3" s="697"/>
      <c r="D3" s="697"/>
    </row>
    <row r="4" spans="2:7" ht="15" customHeight="1"/>
    <row r="5" spans="2:7" ht="15">
      <c r="B5" s="699" t="s">
        <v>699</v>
      </c>
      <c r="C5" s="841" t="str">
        <f>Overview!$C$32</f>
        <v>[Enter Plan Name]</v>
      </c>
      <c r="D5" s="842"/>
      <c r="E5" s="22"/>
      <c r="F5" s="22"/>
      <c r="G5" s="22"/>
    </row>
    <row r="6" spans="2:7" ht="15">
      <c r="B6" s="700" t="s">
        <v>533</v>
      </c>
      <c r="C6" s="841" t="str">
        <f>Overview!$C$54</f>
        <v>7/1/2022 - 9/30/2022</v>
      </c>
      <c r="D6" s="842"/>
      <c r="E6" s="22"/>
      <c r="F6" s="22"/>
      <c r="G6" s="22"/>
    </row>
    <row r="7" spans="2:7" ht="15">
      <c r="B7" s="701" t="s">
        <v>700</v>
      </c>
      <c r="C7" s="843" t="str">
        <f>Overview!$C$35</f>
        <v>[Date of original submission]</v>
      </c>
      <c r="D7" s="844"/>
      <c r="E7" s="22"/>
      <c r="F7" s="22"/>
      <c r="G7" s="22"/>
    </row>
    <row r="8" spans="2:7" ht="15" customHeight="1">
      <c r="B8" s="701" t="s">
        <v>701</v>
      </c>
      <c r="C8" s="843" t="str">
        <f>Overview!$C$36</f>
        <v>[Date of data revision]</v>
      </c>
      <c r="D8" s="844"/>
      <c r="E8" s="22"/>
      <c r="F8" s="22"/>
      <c r="G8" s="22"/>
    </row>
    <row r="9" spans="2:7" ht="15">
      <c r="B9" s="700" t="s">
        <v>702</v>
      </c>
      <c r="C9" s="841" t="str">
        <f>Overview!$C$37</f>
        <v>#1</v>
      </c>
      <c r="D9" s="842"/>
      <c r="E9" s="22"/>
      <c r="F9" s="22"/>
      <c r="G9" s="22"/>
    </row>
    <row r="10" spans="2:7" ht="15">
      <c r="B10" s="124"/>
      <c r="C10" s="125"/>
      <c r="D10" s="125"/>
      <c r="E10" s="125"/>
      <c r="F10" s="125"/>
      <c r="G10" s="22"/>
    </row>
    <row r="11" spans="2:7" ht="63.75" customHeight="1">
      <c r="B11" s="716" t="s">
        <v>685</v>
      </c>
      <c r="C11" s="717" t="s">
        <v>26</v>
      </c>
      <c r="D11" s="717" t="s">
        <v>27</v>
      </c>
      <c r="E11" s="717" t="s">
        <v>28</v>
      </c>
      <c r="F11" s="717" t="s">
        <v>29</v>
      </c>
      <c r="G11" s="718" t="s">
        <v>717</v>
      </c>
    </row>
    <row r="12" spans="2:7" ht="15">
      <c r="B12" s="719" t="s">
        <v>718</v>
      </c>
      <c r="C12" s="720">
        <v>0</v>
      </c>
      <c r="D12" s="720">
        <v>0</v>
      </c>
      <c r="E12" s="720">
        <v>0</v>
      </c>
      <c r="F12" s="720">
        <v>0</v>
      </c>
      <c r="G12" s="721">
        <f>SUM(C12:F12)</f>
        <v>0</v>
      </c>
    </row>
    <row r="13" spans="2:7" ht="38.25" customHeight="1">
      <c r="B13" s="722" t="s">
        <v>719</v>
      </c>
      <c r="C13" s="723">
        <v>0</v>
      </c>
      <c r="D13" s="723">
        <v>0</v>
      </c>
      <c r="E13" s="723">
        <v>0</v>
      </c>
      <c r="F13" s="723">
        <v>0</v>
      </c>
      <c r="G13" s="724">
        <f t="shared" ref="G13" si="0">SUM(C13:F13)</f>
        <v>0</v>
      </c>
    </row>
    <row r="14" spans="2:7" ht="38.25" customHeight="1">
      <c r="B14" s="719" t="s">
        <v>720</v>
      </c>
      <c r="C14" s="720">
        <v>0</v>
      </c>
      <c r="D14" s="720">
        <v>0</v>
      </c>
      <c r="E14" s="720">
        <v>0</v>
      </c>
      <c r="F14" s="720">
        <v>0</v>
      </c>
      <c r="G14" s="721">
        <f>SUM(C14:F14)</f>
        <v>0</v>
      </c>
    </row>
    <row r="15" spans="2:7" ht="15">
      <c r="B15" s="722" t="s">
        <v>721</v>
      </c>
      <c r="C15" s="723">
        <v>0</v>
      </c>
      <c r="D15" s="723">
        <v>0</v>
      </c>
      <c r="E15" s="723">
        <v>0</v>
      </c>
      <c r="F15" s="723">
        <v>0</v>
      </c>
      <c r="G15" s="724">
        <f t="shared" ref="G15" si="1">SUM(C15:F15)</f>
        <v>0</v>
      </c>
    </row>
    <row r="16" spans="2:7" ht="15">
      <c r="B16" s="22"/>
      <c r="C16" s="725"/>
      <c r="D16" s="725"/>
      <c r="E16" s="22"/>
      <c r="F16" s="22"/>
      <c r="G16" s="22"/>
    </row>
    <row r="17" spans="2:7" ht="15">
      <c r="B17" s="23" t="s">
        <v>722</v>
      </c>
      <c r="C17" s="725"/>
      <c r="D17" s="725"/>
      <c r="E17" s="22"/>
      <c r="F17" s="22"/>
      <c r="G17" s="22"/>
    </row>
    <row r="18" spans="2:7" ht="15">
      <c r="B18" s="859"/>
      <c r="C18" s="860"/>
      <c r="D18" s="860"/>
      <c r="E18" s="860"/>
      <c r="F18" s="860"/>
      <c r="G18" s="861"/>
    </row>
    <row r="19" spans="2:7" ht="15">
      <c r="B19" s="862"/>
      <c r="C19" s="863"/>
      <c r="D19" s="863"/>
      <c r="E19" s="863"/>
      <c r="F19" s="863"/>
      <c r="G19" s="864"/>
    </row>
    <row r="20" spans="2:7" ht="15">
      <c r="B20" s="862"/>
      <c r="C20" s="863"/>
      <c r="D20" s="863"/>
      <c r="E20" s="863"/>
      <c r="F20" s="863"/>
      <c r="G20" s="864"/>
    </row>
    <row r="21" spans="2:7" ht="15">
      <c r="B21" s="865"/>
      <c r="C21" s="866"/>
      <c r="D21" s="866"/>
      <c r="E21" s="866"/>
      <c r="F21" s="866"/>
      <c r="G21" s="867"/>
    </row>
    <row r="22" spans="2:7" ht="15"/>
    <row r="23" spans="2:7" ht="15">
      <c r="B23" s="854" t="s">
        <v>723</v>
      </c>
      <c r="C23" s="854"/>
      <c r="D23" s="854"/>
      <c r="E23" s="854"/>
      <c r="F23" s="854"/>
      <c r="G23" s="854"/>
    </row>
    <row r="24" spans="2:7" s="694" customFormat="1" ht="15">
      <c r="B24" s="855" t="s">
        <v>709</v>
      </c>
      <c r="C24" s="855"/>
      <c r="D24" s="855"/>
      <c r="E24" s="855"/>
      <c r="F24" s="855"/>
      <c r="G24" s="855"/>
    </row>
    <row r="25" spans="2:7" s="694" customFormat="1" ht="15">
      <c r="B25" s="856" t="s">
        <v>724</v>
      </c>
      <c r="C25" s="855"/>
      <c r="D25" s="715"/>
    </row>
    <row r="26" spans="2:7" s="694" customFormat="1" ht="15">
      <c r="B26" s="788"/>
      <c r="C26" s="787"/>
      <c r="D26" s="715"/>
    </row>
    <row r="27" spans="2:7" ht="15">
      <c r="B27" s="705" t="s">
        <v>683</v>
      </c>
      <c r="C27" s="705" t="s">
        <v>684</v>
      </c>
      <c r="D27" s="706" t="s">
        <v>685</v>
      </c>
      <c r="E27" s="846" t="s">
        <v>686</v>
      </c>
      <c r="F27" s="847"/>
      <c r="G27" s="707" t="s">
        <v>687</v>
      </c>
    </row>
    <row r="28" spans="2:7" ht="45">
      <c r="B28" s="848" t="s">
        <v>711</v>
      </c>
      <c r="C28" s="848" t="s">
        <v>689</v>
      </c>
      <c r="D28" s="789" t="s">
        <v>718</v>
      </c>
      <c r="E28" s="868" t="s">
        <v>725</v>
      </c>
      <c r="F28" s="868"/>
      <c r="G28" s="789" t="s">
        <v>726</v>
      </c>
    </row>
    <row r="29" spans="2:7" ht="45">
      <c r="B29" s="849"/>
      <c r="C29" s="849"/>
      <c r="D29" s="785" t="s">
        <v>719</v>
      </c>
      <c r="E29" s="853" t="s">
        <v>727</v>
      </c>
      <c r="F29" s="853"/>
      <c r="G29" s="785" t="s">
        <v>728</v>
      </c>
    </row>
    <row r="30" spans="2:7" ht="30">
      <c r="B30" s="849"/>
      <c r="C30" s="849"/>
      <c r="D30" s="789" t="s">
        <v>720</v>
      </c>
      <c r="E30" s="868" t="s">
        <v>729</v>
      </c>
      <c r="F30" s="868"/>
      <c r="G30" s="789" t="s">
        <v>730</v>
      </c>
    </row>
    <row r="31" spans="2:7" ht="30">
      <c r="B31" s="850"/>
      <c r="C31" s="850"/>
      <c r="D31" s="785" t="s">
        <v>731</v>
      </c>
      <c r="E31" s="853" t="s">
        <v>732</v>
      </c>
      <c r="F31" s="853"/>
      <c r="G31" s="785" t="s">
        <v>733</v>
      </c>
    </row>
    <row r="32" spans="2:7" ht="15"/>
    <row r="33" ht="15"/>
    <row r="34" ht="15" customHeight="1"/>
    <row r="35" ht="15"/>
    <row r="36" ht="15"/>
    <row r="37" ht="15"/>
    <row r="38" ht="15"/>
    <row r="39" ht="15"/>
    <row r="40" ht="15"/>
    <row r="41" ht="15"/>
    <row r="42" ht="15"/>
  </sheetData>
  <protectedRanges>
    <protectedRange sqref="B18:G21" name="Range1_1_1"/>
  </protectedRanges>
  <mergeCells count="16">
    <mergeCell ref="B23:G23"/>
    <mergeCell ref="B24:G24"/>
    <mergeCell ref="B25:C25"/>
    <mergeCell ref="E27:F27"/>
    <mergeCell ref="B28:B31"/>
    <mergeCell ref="C28:C31"/>
    <mergeCell ref="E28:F28"/>
    <mergeCell ref="E29:F29"/>
    <mergeCell ref="E30:F30"/>
    <mergeCell ref="E31:F31"/>
    <mergeCell ref="B18:G21"/>
    <mergeCell ref="C5:D5"/>
    <mergeCell ref="C6:D6"/>
    <mergeCell ref="C7:D7"/>
    <mergeCell ref="C8:D8"/>
    <mergeCell ref="C9:D9"/>
  </mergeCells>
  <pageMargins left="0.7" right="0.7" top="0.75" bottom="0.75" header="0.3" footer="0.3"/>
  <pageSetup orientation="portrait"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1050-1E61-4BCD-B048-59026B2C8910}">
  <sheetPr>
    <tabColor theme="3" tint="-0.499984740745262"/>
  </sheetPr>
  <dimension ref="B1:F10"/>
  <sheetViews>
    <sheetView zoomScaleNormal="100" workbookViewId="0">
      <selection activeCell="C6" sqref="C6"/>
    </sheetView>
  </sheetViews>
  <sheetFormatPr defaultRowHeight="20.100000000000001" customHeight="1"/>
  <cols>
    <col min="1" max="1" width="3.7109375" style="694" customWidth="1"/>
    <col min="2" max="2" width="10.7109375" style="736" customWidth="1"/>
    <col min="3" max="5" width="25.7109375" style="736" customWidth="1"/>
    <col min="6" max="6" width="116.28515625" style="694" customWidth="1"/>
    <col min="7" max="16384" width="9.140625" style="694"/>
  </cols>
  <sheetData>
    <row r="1" spans="2:6" ht="15">
      <c r="B1" s="694"/>
      <c r="C1" s="695"/>
      <c r="D1" s="695"/>
      <c r="E1" s="694"/>
    </row>
    <row r="2" spans="2:6" ht="36">
      <c r="B2" s="696" t="s">
        <v>667</v>
      </c>
      <c r="C2" s="696"/>
      <c r="D2" s="696"/>
      <c r="E2" s="694"/>
    </row>
    <row r="3" spans="2:6" ht="36">
      <c r="B3" s="869" t="s">
        <v>734</v>
      </c>
      <c r="C3" s="869"/>
      <c r="D3" s="869"/>
      <c r="E3" s="694"/>
    </row>
    <row r="5" spans="2:6" ht="35.1" customHeight="1">
      <c r="B5" s="870" t="s">
        <v>735</v>
      </c>
      <c r="C5" s="870"/>
      <c r="D5" s="870"/>
      <c r="E5" s="870"/>
      <c r="F5" s="870"/>
    </row>
    <row r="6" spans="2:6" ht="35.1" customHeight="1">
      <c r="B6" s="726" t="s">
        <v>736</v>
      </c>
      <c r="C6" s="726" t="s">
        <v>737</v>
      </c>
      <c r="D6" s="726" t="s">
        <v>738</v>
      </c>
      <c r="E6" s="726" t="s">
        <v>739</v>
      </c>
      <c r="F6" s="726" t="s">
        <v>740</v>
      </c>
    </row>
    <row r="7" spans="2:6" s="731" customFormat="1" ht="63" customHeight="1">
      <c r="B7" s="727" t="s">
        <v>741</v>
      </c>
      <c r="C7" s="728">
        <v>44851</v>
      </c>
      <c r="D7" s="727" t="s">
        <v>742</v>
      </c>
      <c r="E7" s="729">
        <v>44895</v>
      </c>
      <c r="F7" s="730" t="s">
        <v>743</v>
      </c>
    </row>
    <row r="8" spans="2:6" ht="20.100000000000001" customHeight="1">
      <c r="B8" s="732" t="s">
        <v>744</v>
      </c>
      <c r="C8" s="728">
        <v>44866</v>
      </c>
      <c r="D8" s="727" t="s">
        <v>742</v>
      </c>
      <c r="E8" s="729">
        <v>44895</v>
      </c>
      <c r="F8" s="730" t="s">
        <v>745</v>
      </c>
    </row>
    <row r="9" spans="2:6" ht="20.100000000000001" customHeight="1">
      <c r="B9" s="732"/>
      <c r="C9" s="733"/>
      <c r="D9" s="732"/>
      <c r="E9" s="734"/>
      <c r="F9" s="735"/>
    </row>
    <row r="10" spans="2:6" ht="20.100000000000001" customHeight="1">
      <c r="B10" s="732"/>
      <c r="C10" s="733"/>
      <c r="D10" s="732"/>
      <c r="E10" s="734"/>
      <c r="F10" s="735"/>
    </row>
  </sheetData>
  <sheetProtection selectLockedCells="1"/>
  <mergeCells count="2">
    <mergeCell ref="B3:D3"/>
    <mergeCell ref="B5:F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7"/>
  <sheetViews>
    <sheetView zoomScaleNormal="100" workbookViewId="0"/>
  </sheetViews>
  <sheetFormatPr defaultColWidth="8.85546875" defaultRowHeight="12.75"/>
  <cols>
    <col min="1" max="1" width="8.85546875" style="35"/>
    <col min="2" max="2" width="51.5703125" style="35" customWidth="1"/>
    <col min="3" max="3" width="116.140625" style="35" customWidth="1"/>
    <col min="4" max="4" width="23" style="35" customWidth="1"/>
    <col min="5" max="16384" width="8.85546875" style="35"/>
  </cols>
  <sheetData>
    <row r="1" spans="2:4">
      <c r="C1" s="226"/>
    </row>
    <row r="2" spans="2:4" ht="28.5">
      <c r="B2" s="821" t="s">
        <v>283</v>
      </c>
      <c r="C2" s="822"/>
      <c r="D2" s="823"/>
    </row>
    <row r="3" spans="2:4" ht="45">
      <c r="B3" s="218" t="s">
        <v>284</v>
      </c>
      <c r="C3" s="218" t="s">
        <v>285</v>
      </c>
      <c r="D3" s="219" t="s">
        <v>286</v>
      </c>
    </row>
    <row r="4" spans="2:4" ht="15.6" customHeight="1">
      <c r="B4" s="737" t="s">
        <v>287</v>
      </c>
      <c r="C4" s="738" t="s">
        <v>288</v>
      </c>
      <c r="D4" s="118" t="s">
        <v>289</v>
      </c>
    </row>
    <row r="5" spans="2:4" ht="15.6" customHeight="1">
      <c r="B5" s="739" t="s">
        <v>290</v>
      </c>
      <c r="C5" s="740" t="s">
        <v>291</v>
      </c>
      <c r="D5" s="119" t="s">
        <v>289</v>
      </c>
    </row>
    <row r="6" spans="2:4" ht="15.6" customHeight="1">
      <c r="B6" s="739" t="s">
        <v>292</v>
      </c>
      <c r="C6" s="741" t="s">
        <v>293</v>
      </c>
      <c r="D6" s="120" t="s">
        <v>289</v>
      </c>
    </row>
    <row r="7" spans="2:4" ht="15.6" customHeight="1">
      <c r="B7" s="739" t="s">
        <v>294</v>
      </c>
      <c r="C7" s="741" t="s">
        <v>295</v>
      </c>
      <c r="D7" s="120" t="s">
        <v>289</v>
      </c>
    </row>
    <row r="8" spans="2:4" ht="15.6" customHeight="1">
      <c r="B8" s="739" t="s">
        <v>296</v>
      </c>
      <c r="C8" s="741" t="s">
        <v>297</v>
      </c>
      <c r="D8" s="120" t="s">
        <v>289</v>
      </c>
    </row>
    <row r="9" spans="2:4" ht="15.6" customHeight="1">
      <c r="B9" s="739" t="s">
        <v>298</v>
      </c>
      <c r="C9" s="741" t="s">
        <v>299</v>
      </c>
      <c r="D9" s="120" t="s">
        <v>289</v>
      </c>
    </row>
    <row r="10" spans="2:4" ht="15.6" customHeight="1">
      <c r="B10" s="739" t="s">
        <v>300</v>
      </c>
      <c r="C10" s="741" t="s">
        <v>301</v>
      </c>
      <c r="D10" s="120" t="s">
        <v>289</v>
      </c>
    </row>
    <row r="11" spans="2:4" ht="15.6" customHeight="1">
      <c r="B11" s="739" t="s">
        <v>302</v>
      </c>
      <c r="C11" s="741" t="s">
        <v>303</v>
      </c>
      <c r="D11" s="120" t="s">
        <v>289</v>
      </c>
    </row>
    <row r="12" spans="2:4" ht="15.6" customHeight="1">
      <c r="B12" s="739" t="s">
        <v>304</v>
      </c>
      <c r="C12" s="741" t="s">
        <v>305</v>
      </c>
      <c r="D12" s="120" t="s">
        <v>289</v>
      </c>
    </row>
    <row r="13" spans="2:4" ht="15.6" customHeight="1">
      <c r="B13" s="739" t="s">
        <v>306</v>
      </c>
      <c r="C13" s="741" t="s">
        <v>307</v>
      </c>
      <c r="D13" s="120" t="s">
        <v>289</v>
      </c>
    </row>
    <row r="14" spans="2:4" ht="15.6" customHeight="1">
      <c r="B14" s="739" t="s">
        <v>308</v>
      </c>
      <c r="C14" s="741" t="s">
        <v>309</v>
      </c>
      <c r="D14" s="120" t="s">
        <v>289</v>
      </c>
    </row>
    <row r="15" spans="2:4" ht="15.6" customHeight="1">
      <c r="B15" s="739" t="s">
        <v>310</v>
      </c>
      <c r="C15" s="741" t="s">
        <v>311</v>
      </c>
      <c r="D15" s="120" t="s">
        <v>289</v>
      </c>
    </row>
    <row r="16" spans="2:4" ht="15.6" customHeight="1">
      <c r="B16" s="739" t="s">
        <v>312</v>
      </c>
      <c r="C16" s="741" t="s">
        <v>313</v>
      </c>
      <c r="D16" s="120" t="s">
        <v>289</v>
      </c>
    </row>
    <row r="17" spans="2:4" ht="15.6" customHeight="1">
      <c r="B17" s="739" t="s">
        <v>314</v>
      </c>
      <c r="C17" s="741" t="s">
        <v>315</v>
      </c>
      <c r="D17" s="120" t="s">
        <v>316</v>
      </c>
    </row>
    <row r="18" spans="2:4" ht="17.25" customHeight="1">
      <c r="B18" s="739" t="s">
        <v>317</v>
      </c>
      <c r="C18" s="741" t="s">
        <v>318</v>
      </c>
      <c r="D18" s="120" t="s">
        <v>319</v>
      </c>
    </row>
    <row r="19" spans="2:4" ht="15.6" customHeight="1">
      <c r="B19" s="740" t="s">
        <v>320</v>
      </c>
      <c r="C19" s="741" t="s">
        <v>321</v>
      </c>
      <c r="D19" s="120" t="s">
        <v>319</v>
      </c>
    </row>
    <row r="20" spans="2:4" ht="45">
      <c r="B20" s="742" t="s">
        <v>322</v>
      </c>
      <c r="C20" s="743" t="s">
        <v>323</v>
      </c>
      <c r="D20" s="121" t="s">
        <v>319</v>
      </c>
    </row>
    <row r="21" spans="2:4">
      <c r="B21" s="227"/>
      <c r="C21" s="227"/>
    </row>
    <row r="22" spans="2:4">
      <c r="B22" s="220" t="s">
        <v>324</v>
      </c>
      <c r="C22" s="221"/>
    </row>
    <row r="23" spans="2:4">
      <c r="B23" s="222" t="s">
        <v>325</v>
      </c>
      <c r="C23" s="223"/>
    </row>
    <row r="24" spans="2:4">
      <c r="B24" s="224" t="s">
        <v>326</v>
      </c>
      <c r="C24" s="225"/>
    </row>
    <row r="28" spans="2:4">
      <c r="B28" s="228"/>
    </row>
    <row r="29" spans="2:4">
      <c r="B29" s="228"/>
    </row>
    <row r="30" spans="2:4">
      <c r="B30" s="228"/>
    </row>
    <row r="31" spans="2:4">
      <c r="B31" s="228"/>
    </row>
    <row r="32" spans="2:4">
      <c r="B32" s="228"/>
    </row>
    <row r="33" spans="2:2">
      <c r="B33" s="228"/>
    </row>
    <row r="34" spans="2:2">
      <c r="B34" s="228"/>
    </row>
    <row r="35" spans="2:2">
      <c r="B35" s="228"/>
    </row>
    <row r="36" spans="2:2">
      <c r="B36" s="228"/>
    </row>
    <row r="37" spans="2:2">
      <c r="B37" s="229"/>
    </row>
  </sheetData>
  <mergeCells count="1">
    <mergeCell ref="B2:D2"/>
  </mergeCells>
  <printOptions horizontalCentered="1"/>
  <pageMargins left="0.7" right="0.7" top="0.75" bottom="0.75" header="0.3" footer="0.3"/>
  <pageSetup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2:T22"/>
  <sheetViews>
    <sheetView zoomScale="115" zoomScaleNormal="115" workbookViewId="0">
      <pane xSplit="2" ySplit="7" topLeftCell="C8" activePane="bottomRight" state="frozen"/>
      <selection pane="bottomRight" activeCell="C8" sqref="C8"/>
      <selection pane="bottomLeft" activeCell="A8" sqref="A8"/>
      <selection pane="topRight" activeCell="C1" sqref="C1"/>
    </sheetView>
  </sheetViews>
  <sheetFormatPr defaultColWidth="9.140625" defaultRowHeight="15"/>
  <cols>
    <col min="1" max="1" width="9.140625" style="232" customWidth="1"/>
    <col min="2" max="2" width="45.85546875" style="232" customWidth="1"/>
    <col min="3" max="6" width="40.5703125" style="232" customWidth="1"/>
    <col min="7" max="7" width="27.140625" style="232" bestFit="1" customWidth="1"/>
    <col min="8" max="12" width="12.42578125" style="232" customWidth="1"/>
    <col min="13" max="13" width="14.140625" style="232" customWidth="1"/>
    <col min="14" max="19" width="12.42578125" style="232" customWidth="1"/>
    <col min="20" max="20" width="12.140625" style="232" customWidth="1"/>
    <col min="21" max="22" width="9" style="232" customWidth="1"/>
    <col min="23" max="16384" width="9.140625" style="232"/>
  </cols>
  <sheetData>
    <row r="2" spans="2:20">
      <c r="B2" s="230" t="s">
        <v>327</v>
      </c>
      <c r="C2" s="231" t="str">
        <f>Overview!$C$32</f>
        <v>[Enter Plan Name]</v>
      </c>
      <c r="D2" s="95"/>
      <c r="E2" s="95"/>
      <c r="F2" s="95"/>
      <c r="O2" s="233"/>
      <c r="P2" s="233"/>
      <c r="Q2" s="233"/>
      <c r="R2" s="233"/>
      <c r="S2" s="233"/>
      <c r="T2" s="233"/>
    </row>
    <row r="3" spans="2:20">
      <c r="B3" s="230" t="s">
        <v>328</v>
      </c>
      <c r="C3" s="150" t="s">
        <v>42</v>
      </c>
      <c r="D3" s="95"/>
      <c r="E3" s="95"/>
      <c r="F3" s="95"/>
      <c r="O3" s="234"/>
      <c r="P3" s="234"/>
      <c r="Q3" s="234"/>
      <c r="R3" s="234"/>
      <c r="S3" s="234"/>
      <c r="T3" s="234"/>
    </row>
    <row r="4" spans="2:20">
      <c r="B4" s="230" t="s">
        <v>329</v>
      </c>
      <c r="C4" s="231" t="str">
        <f>Overview!$C$54</f>
        <v>7/1/2022 - 9/30/2022</v>
      </c>
      <c r="D4" s="95"/>
      <c r="E4" s="95"/>
      <c r="F4" s="95"/>
      <c r="O4" s="234"/>
      <c r="P4" s="234"/>
      <c r="Q4" s="234"/>
      <c r="R4" s="234"/>
      <c r="S4" s="234"/>
      <c r="T4" s="234"/>
    </row>
    <row r="5" spans="2:20">
      <c r="B5" s="234"/>
      <c r="C5" s="234"/>
      <c r="D5" s="234"/>
      <c r="E5" s="234"/>
      <c r="F5" s="234"/>
      <c r="O5" s="234"/>
      <c r="P5" s="234"/>
      <c r="Q5" s="234"/>
      <c r="R5" s="234"/>
      <c r="S5" s="234"/>
      <c r="T5" s="234"/>
    </row>
    <row r="6" spans="2:20">
      <c r="B6" s="235"/>
      <c r="C6" s="235"/>
      <c r="D6" s="235"/>
      <c r="E6" s="235"/>
      <c r="F6" s="235"/>
      <c r="O6" s="234"/>
      <c r="P6" s="234"/>
      <c r="Q6" s="234"/>
      <c r="R6" s="234"/>
      <c r="S6" s="234"/>
      <c r="T6" s="234"/>
    </row>
    <row r="7" spans="2:20">
      <c r="B7" s="237" t="s">
        <v>330</v>
      </c>
      <c r="C7" s="238" t="str">
        <f>"Dental Carrier Response - "&amp;Overview!$F$51</f>
        <v>Dental Carrier Response - SFY23-Q1</v>
      </c>
      <c r="D7" s="238" t="str">
        <f>"Dental Carrier Response - "&amp;Overview!$F$52</f>
        <v>Dental Carrier Response - SFY23-Q2</v>
      </c>
      <c r="E7" s="238" t="str">
        <f>"Dental Carrier Response - "&amp;Overview!$F$53</f>
        <v>Dental Carrier Response - SFY23-Q3</v>
      </c>
      <c r="F7" s="238" t="str">
        <f>"Dental Carrier Response - "&amp;Overview!$F$54</f>
        <v>Dental Carrier Response - SFY23-Q4</v>
      </c>
      <c r="O7" s="234"/>
      <c r="P7" s="234"/>
      <c r="Q7" s="234"/>
      <c r="R7" s="234"/>
      <c r="S7" s="234"/>
      <c r="T7" s="234"/>
    </row>
    <row r="8" spans="2:20" ht="102" customHeight="1">
      <c r="B8" s="744" t="s">
        <v>331</v>
      </c>
      <c r="C8" s="240"/>
      <c r="D8" s="239"/>
      <c r="E8" s="239"/>
      <c r="F8" s="239"/>
    </row>
    <row r="9" spans="2:20" ht="75.75" customHeight="1">
      <c r="B9" s="744" t="s">
        <v>332</v>
      </c>
      <c r="C9" s="239"/>
      <c r="D9" s="239"/>
      <c r="E9" s="239"/>
      <c r="F9" s="239"/>
    </row>
    <row r="10" spans="2:20" ht="82.5" customHeight="1">
      <c r="B10" s="744" t="s">
        <v>333</v>
      </c>
      <c r="C10" s="239"/>
      <c r="D10" s="239"/>
      <c r="E10" s="239"/>
      <c r="F10" s="239"/>
    </row>
    <row r="11" spans="2:20" ht="123.75" customHeight="1">
      <c r="B11" s="744" t="s">
        <v>334</v>
      </c>
      <c r="C11" s="239"/>
      <c r="D11" s="239"/>
      <c r="E11" s="239"/>
      <c r="F11" s="239"/>
    </row>
    <row r="12" spans="2:20" ht="85.5" customHeight="1">
      <c r="B12" s="744" t="s">
        <v>335</v>
      </c>
      <c r="C12" s="239"/>
      <c r="D12" s="239"/>
      <c r="E12" s="239"/>
      <c r="F12" s="239"/>
    </row>
    <row r="13" spans="2:20" ht="100.5" customHeight="1">
      <c r="B13" s="744" t="s">
        <v>336</v>
      </c>
      <c r="C13" s="239"/>
      <c r="D13" s="239"/>
      <c r="E13" s="239"/>
      <c r="F13" s="239"/>
    </row>
    <row r="14" spans="2:20" ht="73.5" customHeight="1">
      <c r="B14" s="744" t="s">
        <v>337</v>
      </c>
      <c r="C14" s="239"/>
      <c r="D14" s="239"/>
      <c r="E14" s="239"/>
      <c r="F14" s="239"/>
    </row>
    <row r="15" spans="2:20" ht="84.75" customHeight="1">
      <c r="B15" s="744" t="s">
        <v>338</v>
      </c>
      <c r="C15" s="239"/>
      <c r="D15" s="239"/>
      <c r="E15" s="239"/>
      <c r="F15" s="239"/>
    </row>
    <row r="16" spans="2:20" ht="94.5" customHeight="1">
      <c r="B16" s="744" t="s">
        <v>339</v>
      </c>
      <c r="C16" s="239"/>
      <c r="D16" s="239"/>
      <c r="E16" s="239"/>
      <c r="F16" s="239"/>
    </row>
    <row r="17" spans="1:6" ht="90.75" customHeight="1">
      <c r="B17" s="744" t="s">
        <v>340</v>
      </c>
      <c r="C17" s="240"/>
      <c r="D17" s="240"/>
      <c r="E17" s="240"/>
      <c r="F17" s="240"/>
    </row>
    <row r="18" spans="1:6" ht="83.25" customHeight="1">
      <c r="B18" s="744" t="s">
        <v>341</v>
      </c>
      <c r="C18" s="239"/>
      <c r="D18" s="239"/>
      <c r="E18" s="239"/>
      <c r="F18" s="239"/>
    </row>
    <row r="19" spans="1:6" ht="84" customHeight="1">
      <c r="B19" s="744" t="s">
        <v>342</v>
      </c>
      <c r="C19" s="239"/>
      <c r="D19" s="239"/>
      <c r="E19" s="239"/>
      <c r="F19" s="239"/>
    </row>
    <row r="20" spans="1:6" ht="115.5" customHeight="1">
      <c r="A20" s="236"/>
      <c r="B20" s="744" t="s">
        <v>343</v>
      </c>
      <c r="C20" s="239"/>
      <c r="D20" s="239"/>
      <c r="E20" s="239"/>
      <c r="F20" s="239"/>
    </row>
    <row r="21" spans="1:6" ht="100.5" customHeight="1">
      <c r="B21" s="744" t="s">
        <v>344</v>
      </c>
      <c r="C21" s="239"/>
      <c r="D21" s="239"/>
      <c r="E21" s="239"/>
      <c r="F21" s="239"/>
    </row>
    <row r="22" spans="1:6" ht="95.25" customHeight="1">
      <c r="B22" s="744" t="s">
        <v>345</v>
      </c>
      <c r="C22" s="239"/>
      <c r="D22" s="239"/>
      <c r="E22" s="239"/>
      <c r="F22" s="239"/>
    </row>
  </sheetData>
  <pageMargins left="0.7" right="0.7" top="0.75" bottom="0.75" header="0.3" footer="0.3"/>
  <pageSetup scale="59" fitToHeight="0" orientation="landscape" r:id="rId1"/>
  <headerFooter>
    <oddHeader>&amp;LIA DHS&amp;RDraft and Confidential</oddHeader>
    <oddFooter>&amp;L&amp;F | &amp;A&amp;R&amp;G</oddFooter>
  </headerFooter>
  <rowBreaks count="1" manualBreakCount="1">
    <brk id="23" min="1" max="7" man="1"/>
  </rowBreaks>
  <colBreaks count="1" manualBreakCount="1">
    <brk id="6" min="1" max="16" man="1"/>
  </col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AN31"/>
  <sheetViews>
    <sheetView zoomScaleNormal="100" workbookViewId="0"/>
  </sheetViews>
  <sheetFormatPr defaultColWidth="9.140625" defaultRowHeight="15"/>
  <cols>
    <col min="1" max="2" width="9.140625" style="232" customWidth="1"/>
    <col min="3" max="3" width="32.42578125" style="232" bestFit="1" customWidth="1"/>
    <col min="4" max="8" width="15.85546875" style="232" customWidth="1"/>
    <col min="9" max="9" width="14.140625" style="232" customWidth="1"/>
    <col min="10" max="40" width="9.140625" style="21"/>
    <col min="41" max="16384" width="9.140625" style="232"/>
  </cols>
  <sheetData>
    <row r="1" spans="1:9">
      <c r="A1" s="232" t="s">
        <v>346</v>
      </c>
    </row>
    <row r="2" spans="1:9">
      <c r="C2" s="95" t="s">
        <v>327</v>
      </c>
      <c r="D2" s="153" t="str">
        <f>Overview!$C$32</f>
        <v>[Enter Plan Name]</v>
      </c>
      <c r="E2" s="95"/>
      <c r="F2" s="95"/>
      <c r="G2" s="95"/>
      <c r="H2" s="233"/>
      <c r="I2" s="233"/>
    </row>
    <row r="3" spans="1:9">
      <c r="C3" s="95" t="s">
        <v>328</v>
      </c>
      <c r="D3" s="241" t="s">
        <v>45</v>
      </c>
      <c r="E3" s="95"/>
      <c r="F3" s="95"/>
      <c r="G3" s="95"/>
      <c r="H3" s="234"/>
      <c r="I3" s="234"/>
    </row>
    <row r="4" spans="1:9">
      <c r="C4" s="95" t="s">
        <v>329</v>
      </c>
      <c r="D4" s="153" t="str">
        <f>Overview!C54</f>
        <v>7/1/2022 - 9/30/2022</v>
      </c>
      <c r="E4" s="95"/>
      <c r="F4" s="95"/>
      <c r="G4" s="95"/>
      <c r="H4" s="234"/>
      <c r="I4" s="234"/>
    </row>
    <row r="5" spans="1:9">
      <c r="C5" s="234"/>
      <c r="D5" s="234"/>
      <c r="E5" s="234"/>
      <c r="F5" s="234"/>
      <c r="G5" s="234"/>
      <c r="H5" s="234"/>
      <c r="I5" s="234"/>
    </row>
    <row r="6" spans="1:9">
      <c r="C6" s="235" t="s">
        <v>347</v>
      </c>
      <c r="D6" s="235"/>
      <c r="E6" s="235"/>
      <c r="F6" s="235"/>
      <c r="G6" s="235"/>
      <c r="I6" s="234"/>
    </row>
    <row r="7" spans="1:9">
      <c r="B7" s="245" t="s">
        <v>348</v>
      </c>
      <c r="C7" s="245" t="s">
        <v>349</v>
      </c>
      <c r="D7" s="245" t="str">
        <f>Overview!$F$51</f>
        <v>SFY23-Q1</v>
      </c>
      <c r="E7" s="245" t="str">
        <f>Overview!$F$52</f>
        <v>SFY23-Q2</v>
      </c>
      <c r="F7" s="245" t="str">
        <f>Overview!$F$53</f>
        <v>SFY23-Q3</v>
      </c>
      <c r="G7" s="245" t="str">
        <f>Overview!$F$54</f>
        <v>SFY23-Q4</v>
      </c>
      <c r="H7" s="245" t="s">
        <v>350</v>
      </c>
      <c r="I7" s="234"/>
    </row>
    <row r="8" spans="1:9">
      <c r="B8" s="246">
        <v>1</v>
      </c>
      <c r="C8" s="273" t="s">
        <v>351</v>
      </c>
      <c r="D8" s="249">
        <v>0</v>
      </c>
      <c r="E8" s="249">
        <v>0</v>
      </c>
      <c r="F8" s="249">
        <v>0</v>
      </c>
      <c r="G8" s="249">
        <v>0</v>
      </c>
      <c r="H8" s="250">
        <f>SUM(D8:G8)</f>
        <v>0</v>
      </c>
    </row>
    <row r="9" spans="1:9">
      <c r="B9" s="242">
        <f>B8+1</f>
        <v>2</v>
      </c>
      <c r="C9" s="273" t="s">
        <v>352</v>
      </c>
      <c r="D9" s="249">
        <v>0</v>
      </c>
      <c r="E9" s="249">
        <v>0</v>
      </c>
      <c r="F9" s="249">
        <v>0</v>
      </c>
      <c r="G9" s="249">
        <v>0</v>
      </c>
      <c r="H9" s="250">
        <f t="shared" ref="H9:H27" si="0">SUM(D9:G9)</f>
        <v>0</v>
      </c>
    </row>
    <row r="10" spans="1:9">
      <c r="B10" s="242">
        <f t="shared" ref="B10:B28" si="1">B9+1</f>
        <v>3</v>
      </c>
      <c r="C10" s="273" t="s">
        <v>353</v>
      </c>
      <c r="D10" s="249">
        <v>0</v>
      </c>
      <c r="E10" s="249">
        <v>0</v>
      </c>
      <c r="F10" s="249">
        <v>0</v>
      </c>
      <c r="G10" s="249">
        <v>0</v>
      </c>
      <c r="H10" s="250">
        <f t="shared" si="0"/>
        <v>0</v>
      </c>
    </row>
    <row r="11" spans="1:9">
      <c r="B11" s="242">
        <f t="shared" si="1"/>
        <v>4</v>
      </c>
      <c r="C11" s="273" t="s">
        <v>354</v>
      </c>
      <c r="D11" s="249">
        <v>0</v>
      </c>
      <c r="E11" s="249">
        <v>0</v>
      </c>
      <c r="F11" s="249">
        <v>0</v>
      </c>
      <c r="G11" s="249">
        <v>0</v>
      </c>
      <c r="H11" s="250">
        <f t="shared" si="0"/>
        <v>0</v>
      </c>
    </row>
    <row r="12" spans="1:9">
      <c r="B12" s="242">
        <f t="shared" si="1"/>
        <v>5</v>
      </c>
      <c r="C12" s="273" t="s">
        <v>355</v>
      </c>
      <c r="D12" s="249">
        <v>0</v>
      </c>
      <c r="E12" s="249">
        <v>0</v>
      </c>
      <c r="F12" s="249">
        <v>0</v>
      </c>
      <c r="G12" s="249">
        <v>0</v>
      </c>
      <c r="H12" s="250">
        <f t="shared" si="0"/>
        <v>0</v>
      </c>
    </row>
    <row r="13" spans="1:9">
      <c r="B13" s="242">
        <f t="shared" si="1"/>
        <v>6</v>
      </c>
      <c r="C13" s="273" t="s">
        <v>356</v>
      </c>
      <c r="D13" s="249">
        <v>0</v>
      </c>
      <c r="E13" s="249">
        <v>0</v>
      </c>
      <c r="F13" s="249">
        <v>0</v>
      </c>
      <c r="G13" s="249">
        <v>0</v>
      </c>
      <c r="H13" s="250">
        <f t="shared" si="0"/>
        <v>0</v>
      </c>
    </row>
    <row r="14" spans="1:9">
      <c r="B14" s="242">
        <f t="shared" si="1"/>
        <v>7</v>
      </c>
      <c r="C14" s="273" t="s">
        <v>357</v>
      </c>
      <c r="D14" s="249">
        <v>0</v>
      </c>
      <c r="E14" s="249">
        <v>0</v>
      </c>
      <c r="F14" s="249">
        <v>0</v>
      </c>
      <c r="G14" s="249">
        <v>0</v>
      </c>
      <c r="H14" s="250">
        <f t="shared" si="0"/>
        <v>0</v>
      </c>
    </row>
    <row r="15" spans="1:9">
      <c r="B15" s="242">
        <f t="shared" si="1"/>
        <v>8</v>
      </c>
      <c r="C15" s="273" t="s">
        <v>358</v>
      </c>
      <c r="D15" s="249">
        <v>0</v>
      </c>
      <c r="E15" s="249">
        <v>0</v>
      </c>
      <c r="F15" s="249">
        <v>0</v>
      </c>
      <c r="G15" s="249">
        <v>0</v>
      </c>
      <c r="H15" s="250">
        <f t="shared" si="0"/>
        <v>0</v>
      </c>
    </row>
    <row r="16" spans="1:9">
      <c r="B16" s="242">
        <f t="shared" si="1"/>
        <v>9</v>
      </c>
      <c r="C16" s="273" t="s">
        <v>359</v>
      </c>
      <c r="D16" s="249">
        <v>0</v>
      </c>
      <c r="E16" s="249">
        <v>0</v>
      </c>
      <c r="F16" s="249">
        <v>0</v>
      </c>
      <c r="G16" s="249">
        <v>0</v>
      </c>
      <c r="H16" s="250">
        <f t="shared" si="0"/>
        <v>0</v>
      </c>
    </row>
    <row r="17" spans="1:8">
      <c r="B17" s="242">
        <f t="shared" si="1"/>
        <v>10</v>
      </c>
      <c r="C17" s="273" t="s">
        <v>360</v>
      </c>
      <c r="D17" s="249">
        <v>0</v>
      </c>
      <c r="E17" s="249">
        <v>0</v>
      </c>
      <c r="F17" s="249">
        <v>0</v>
      </c>
      <c r="G17" s="249">
        <v>0</v>
      </c>
      <c r="H17" s="250">
        <f t="shared" si="0"/>
        <v>0</v>
      </c>
    </row>
    <row r="18" spans="1:8">
      <c r="B18" s="242">
        <f t="shared" si="1"/>
        <v>11</v>
      </c>
      <c r="C18" s="273" t="s">
        <v>361</v>
      </c>
      <c r="D18" s="249">
        <v>0</v>
      </c>
      <c r="E18" s="249">
        <v>0</v>
      </c>
      <c r="F18" s="249">
        <v>0</v>
      </c>
      <c r="G18" s="249">
        <v>0</v>
      </c>
      <c r="H18" s="250">
        <f t="shared" si="0"/>
        <v>0</v>
      </c>
    </row>
    <row r="19" spans="1:8">
      <c r="B19" s="242">
        <f t="shared" si="1"/>
        <v>12</v>
      </c>
      <c r="C19" s="273" t="s">
        <v>362</v>
      </c>
      <c r="D19" s="249">
        <v>0</v>
      </c>
      <c r="E19" s="249">
        <v>0</v>
      </c>
      <c r="F19" s="249">
        <v>0</v>
      </c>
      <c r="G19" s="249">
        <v>0</v>
      </c>
      <c r="H19" s="250">
        <f t="shared" si="0"/>
        <v>0</v>
      </c>
    </row>
    <row r="20" spans="1:8">
      <c r="B20" s="242">
        <f t="shared" si="1"/>
        <v>13</v>
      </c>
      <c r="C20" s="273" t="s">
        <v>363</v>
      </c>
      <c r="D20" s="249">
        <v>0</v>
      </c>
      <c r="E20" s="249">
        <v>0</v>
      </c>
      <c r="F20" s="249">
        <v>0</v>
      </c>
      <c r="G20" s="249">
        <v>0</v>
      </c>
      <c r="H20" s="250">
        <f t="shared" si="0"/>
        <v>0</v>
      </c>
    </row>
    <row r="21" spans="1:8">
      <c r="B21" s="242">
        <f t="shared" si="1"/>
        <v>14</v>
      </c>
      <c r="C21" s="273" t="s">
        <v>364</v>
      </c>
      <c r="D21" s="249">
        <v>0</v>
      </c>
      <c r="E21" s="249">
        <v>0</v>
      </c>
      <c r="F21" s="249">
        <v>0</v>
      </c>
      <c r="G21" s="249">
        <v>0</v>
      </c>
      <c r="H21" s="250">
        <f t="shared" si="0"/>
        <v>0</v>
      </c>
    </row>
    <row r="22" spans="1:8">
      <c r="B22" s="242">
        <f t="shared" si="1"/>
        <v>15</v>
      </c>
      <c r="C22" s="273" t="s">
        <v>365</v>
      </c>
      <c r="D22" s="249">
        <v>0</v>
      </c>
      <c r="E22" s="249">
        <v>0</v>
      </c>
      <c r="F22" s="249">
        <v>0</v>
      </c>
      <c r="G22" s="249">
        <v>0</v>
      </c>
      <c r="H22" s="250">
        <f t="shared" si="0"/>
        <v>0</v>
      </c>
    </row>
    <row r="23" spans="1:8">
      <c r="B23" s="242">
        <f t="shared" si="1"/>
        <v>16</v>
      </c>
      <c r="C23" s="273" t="s">
        <v>366</v>
      </c>
      <c r="D23" s="249">
        <v>0</v>
      </c>
      <c r="E23" s="249">
        <v>0</v>
      </c>
      <c r="F23" s="249">
        <v>0</v>
      </c>
      <c r="G23" s="249">
        <v>0</v>
      </c>
      <c r="H23" s="250">
        <f t="shared" si="0"/>
        <v>0</v>
      </c>
    </row>
    <row r="24" spans="1:8">
      <c r="B24" s="242">
        <f t="shared" si="1"/>
        <v>17</v>
      </c>
      <c r="C24" s="273" t="s">
        <v>367</v>
      </c>
      <c r="D24" s="249">
        <v>0</v>
      </c>
      <c r="E24" s="249">
        <v>0</v>
      </c>
      <c r="F24" s="249">
        <v>0</v>
      </c>
      <c r="G24" s="249">
        <v>0</v>
      </c>
      <c r="H24" s="250">
        <f t="shared" si="0"/>
        <v>0</v>
      </c>
    </row>
    <row r="25" spans="1:8">
      <c r="B25" s="242">
        <f t="shared" si="1"/>
        <v>18</v>
      </c>
      <c r="C25" s="273" t="s">
        <v>368</v>
      </c>
      <c r="D25" s="249">
        <v>0</v>
      </c>
      <c r="E25" s="249">
        <v>0</v>
      </c>
      <c r="F25" s="249">
        <v>0</v>
      </c>
      <c r="G25" s="249">
        <v>0</v>
      </c>
      <c r="H25" s="250">
        <f t="shared" si="0"/>
        <v>0</v>
      </c>
    </row>
    <row r="26" spans="1:8">
      <c r="B26" s="242">
        <f t="shared" si="1"/>
        <v>19</v>
      </c>
      <c r="C26" s="273" t="s">
        <v>369</v>
      </c>
      <c r="D26" s="249">
        <v>0</v>
      </c>
      <c r="E26" s="249">
        <v>0</v>
      </c>
      <c r="F26" s="249">
        <v>0</v>
      </c>
      <c r="G26" s="249">
        <v>0</v>
      </c>
      <c r="H26" s="250">
        <f t="shared" si="0"/>
        <v>0</v>
      </c>
    </row>
    <row r="27" spans="1:8" ht="15.75" thickBot="1">
      <c r="B27" s="252">
        <f t="shared" si="1"/>
        <v>20</v>
      </c>
      <c r="C27" s="274" t="s">
        <v>370</v>
      </c>
      <c r="D27" s="247">
        <v>0</v>
      </c>
      <c r="E27" s="247">
        <v>0</v>
      </c>
      <c r="F27" s="247">
        <v>0</v>
      </c>
      <c r="G27" s="247">
        <v>0</v>
      </c>
      <c r="H27" s="248">
        <f t="shared" si="0"/>
        <v>0</v>
      </c>
    </row>
    <row r="28" spans="1:8" ht="15.75" thickTop="1">
      <c r="B28" s="251">
        <f t="shared" si="1"/>
        <v>21</v>
      </c>
      <c r="C28" s="275" t="s">
        <v>371</v>
      </c>
      <c r="D28" s="243">
        <f t="shared" ref="D28:G28" si="2">SUM(D8:D27)</f>
        <v>0</v>
      </c>
      <c r="E28" s="243">
        <f t="shared" si="2"/>
        <v>0</v>
      </c>
      <c r="F28" s="243">
        <f t="shared" si="2"/>
        <v>0</v>
      </c>
      <c r="G28" s="243">
        <f t="shared" si="2"/>
        <v>0</v>
      </c>
      <c r="H28" s="243">
        <f t="shared" ref="H28" si="3">SUM(D28:G28)</f>
        <v>0</v>
      </c>
    </row>
    <row r="29" spans="1:8">
      <c r="A29" s="236"/>
      <c r="B29" s="236"/>
      <c r="C29" s="21"/>
      <c r="D29" s="21"/>
    </row>
    <row r="30" spans="1:8">
      <c r="B30" s="244"/>
    </row>
    <row r="31" spans="1:8">
      <c r="B31" s="244"/>
    </row>
  </sheetData>
  <protectedRanges>
    <protectedRange algorithmName="SHA-512" hashValue="9rYDTiSp2B98WDUYyQtBq47vNevDCg1r3Tbtc4UtKBr6im7IS7DCRsBWc+IaL0p3PrXRzNgQn59G5yqaZ14AGw==" saltValue="y4SsoDGJLDYg4ht+N42szQ==" spinCount="100000" sqref="I40:I43" name="JO Expenses"/>
  </protectedRanges>
  <pageMargins left="0.7" right="0.7" top="0.75" bottom="0.75" header="0.3" footer="0.3"/>
  <pageSetup scale="70" fitToHeight="0" orientation="landscape" r:id="rId1"/>
  <headerFooter>
    <oddHeader>&amp;LIA DHS&amp;RDraft and Confidential</oddHeader>
    <oddFooter>&amp;L&amp;F | &amp;A&amp;R&amp;G</oddFooter>
  </headerFooter>
  <colBreaks count="1" manualBreakCount="1">
    <brk id="21" min="1" max="16" man="1"/>
  </colBreaks>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B2:T208"/>
  <sheetViews>
    <sheetView zoomScale="70" zoomScaleNormal="70" zoomScaleSheetLayoutView="70" workbookViewId="0">
      <selection activeCell="B2" sqref="B2"/>
    </sheetView>
  </sheetViews>
  <sheetFormatPr defaultColWidth="9.140625" defaultRowHeight="15"/>
  <cols>
    <col min="1" max="2" width="9.140625" style="257"/>
    <col min="3" max="3" width="32.42578125" style="257" bestFit="1" customWidth="1"/>
    <col min="4" max="20" width="20.42578125" style="257" customWidth="1"/>
    <col min="21" max="21" width="9" style="257" customWidth="1"/>
    <col min="22" max="16384" width="9.140625" style="257"/>
  </cols>
  <sheetData>
    <row r="2" spans="2:20">
      <c r="C2" s="258" t="s">
        <v>327</v>
      </c>
      <c r="D2" s="259" t="str">
        <f>Overview!$C$32</f>
        <v>[Enter Plan Name]</v>
      </c>
      <c r="E2" s="260"/>
      <c r="F2" s="260"/>
      <c r="G2" s="260"/>
      <c r="H2" s="260"/>
      <c r="I2" s="260"/>
      <c r="J2" s="260"/>
      <c r="K2" s="260"/>
      <c r="L2" s="260"/>
      <c r="N2" s="260"/>
      <c r="O2" s="260"/>
      <c r="P2" s="260"/>
      <c r="Q2" s="260"/>
      <c r="R2" s="260"/>
      <c r="S2" s="260"/>
      <c r="T2" s="260"/>
    </row>
    <row r="3" spans="2:20">
      <c r="C3" s="258" t="s">
        <v>328</v>
      </c>
      <c r="D3" s="261" t="s">
        <v>372</v>
      </c>
      <c r="E3" s="261"/>
      <c r="F3" s="261"/>
      <c r="G3" s="261"/>
      <c r="H3" s="261"/>
      <c r="I3" s="261"/>
      <c r="J3" s="261"/>
      <c r="K3" s="261"/>
      <c r="L3" s="261"/>
      <c r="N3" s="261"/>
      <c r="O3" s="261"/>
      <c r="P3" s="261"/>
      <c r="Q3" s="261"/>
      <c r="R3" s="261"/>
      <c r="S3" s="261"/>
    </row>
    <row r="4" spans="2:20">
      <c r="C4" s="258" t="s">
        <v>329</v>
      </c>
      <c r="D4" s="259" t="str">
        <f>Overview!$F$51</f>
        <v>SFY23-Q1</v>
      </c>
      <c r="E4" s="259"/>
      <c r="F4" s="259"/>
      <c r="G4" s="259"/>
      <c r="H4" s="259"/>
      <c r="I4" s="259"/>
      <c r="J4" s="259"/>
      <c r="K4" s="259"/>
      <c r="L4" s="259"/>
      <c r="N4" s="259"/>
      <c r="O4" s="259"/>
      <c r="P4" s="259"/>
      <c r="Q4" s="259"/>
      <c r="R4" s="259"/>
      <c r="S4" s="259"/>
    </row>
    <row r="5" spans="2:20">
      <c r="C5" s="262"/>
      <c r="D5" s="262"/>
      <c r="E5" s="262"/>
      <c r="F5" s="262"/>
      <c r="G5" s="262"/>
      <c r="H5" s="262"/>
      <c r="I5" s="262"/>
      <c r="J5" s="262"/>
      <c r="K5" s="262"/>
      <c r="L5" s="262"/>
      <c r="M5" s="262"/>
      <c r="N5" s="262"/>
      <c r="O5" s="262"/>
      <c r="P5" s="262"/>
      <c r="Q5" s="262"/>
      <c r="R5" s="262"/>
      <c r="S5" s="262"/>
    </row>
    <row r="6" spans="2:20">
      <c r="C6" s="263" t="s">
        <v>373</v>
      </c>
    </row>
    <row r="7" spans="2:20" ht="60" customHeight="1">
      <c r="B7" s="254" t="s">
        <v>348</v>
      </c>
      <c r="C7" s="254" t="s">
        <v>374</v>
      </c>
      <c r="D7" s="254" t="s">
        <v>287</v>
      </c>
      <c r="E7" s="254" t="s">
        <v>310</v>
      </c>
      <c r="F7" s="254" t="s">
        <v>292</v>
      </c>
      <c r="G7" s="254" t="s">
        <v>298</v>
      </c>
      <c r="H7" s="254" t="s">
        <v>306</v>
      </c>
      <c r="I7" s="254" t="s">
        <v>300</v>
      </c>
      <c r="J7" s="254" t="s">
        <v>294</v>
      </c>
      <c r="K7" s="254" t="s">
        <v>302</v>
      </c>
      <c r="L7" s="254" t="s">
        <v>304</v>
      </c>
      <c r="M7" s="254" t="s">
        <v>296</v>
      </c>
      <c r="N7" s="254" t="s">
        <v>290</v>
      </c>
      <c r="O7" s="254" t="s">
        <v>312</v>
      </c>
      <c r="P7" s="254" t="s">
        <v>314</v>
      </c>
      <c r="Q7" s="254" t="s">
        <v>317</v>
      </c>
      <c r="R7" s="254" t="s">
        <v>375</v>
      </c>
      <c r="S7" s="254" t="s">
        <v>322</v>
      </c>
      <c r="T7" s="254" t="s">
        <v>350</v>
      </c>
    </row>
    <row r="8" spans="2:20">
      <c r="B8" s="264">
        <v>1</v>
      </c>
      <c r="C8" s="273" t="s">
        <v>351</v>
      </c>
      <c r="D8" s="265">
        <v>0</v>
      </c>
      <c r="E8" s="265">
        <v>0</v>
      </c>
      <c r="F8" s="265">
        <v>0</v>
      </c>
      <c r="G8" s="265">
        <v>0</v>
      </c>
      <c r="H8" s="265">
        <v>0</v>
      </c>
      <c r="I8" s="265">
        <v>0</v>
      </c>
      <c r="J8" s="265">
        <v>0</v>
      </c>
      <c r="K8" s="265">
        <v>0</v>
      </c>
      <c r="L8" s="265">
        <v>0</v>
      </c>
      <c r="M8" s="265">
        <v>0</v>
      </c>
      <c r="N8" s="265">
        <v>0</v>
      </c>
      <c r="O8" s="265">
        <v>0</v>
      </c>
      <c r="P8" s="265">
        <f t="shared" ref="P8:P21" si="0">O8*0.9</f>
        <v>0</v>
      </c>
      <c r="Q8" s="265">
        <v>0</v>
      </c>
      <c r="R8" s="265">
        <v>0</v>
      </c>
      <c r="S8" s="265">
        <v>0</v>
      </c>
      <c r="T8" s="266">
        <f>SUM(D8:S8)</f>
        <v>0</v>
      </c>
    </row>
    <row r="9" spans="2:20">
      <c r="B9" s="264">
        <f>B8+1</f>
        <v>2</v>
      </c>
      <c r="C9" s="273" t="s">
        <v>352</v>
      </c>
      <c r="D9" s="265">
        <v>0</v>
      </c>
      <c r="E9" s="265">
        <v>0</v>
      </c>
      <c r="F9" s="265">
        <v>0</v>
      </c>
      <c r="G9" s="265">
        <v>0</v>
      </c>
      <c r="H9" s="265">
        <v>0</v>
      </c>
      <c r="I9" s="265">
        <v>0</v>
      </c>
      <c r="J9" s="265">
        <v>0</v>
      </c>
      <c r="K9" s="265">
        <v>0</v>
      </c>
      <c r="L9" s="265">
        <v>0</v>
      </c>
      <c r="M9" s="265">
        <v>0</v>
      </c>
      <c r="N9" s="265">
        <v>0</v>
      </c>
      <c r="O9" s="265">
        <v>0</v>
      </c>
      <c r="P9" s="265">
        <f t="shared" si="0"/>
        <v>0</v>
      </c>
      <c r="Q9" s="265">
        <v>0</v>
      </c>
      <c r="R9" s="265">
        <v>0</v>
      </c>
      <c r="S9" s="265">
        <v>0</v>
      </c>
      <c r="T9" s="266">
        <f t="shared" ref="T9:T27" si="1">SUM(D9:S9)</f>
        <v>0</v>
      </c>
    </row>
    <row r="10" spans="2:20">
      <c r="B10" s="264">
        <f t="shared" ref="B10:B28" si="2">B9+1</f>
        <v>3</v>
      </c>
      <c r="C10" s="273" t="s">
        <v>353</v>
      </c>
      <c r="D10" s="265">
        <v>0</v>
      </c>
      <c r="E10" s="265">
        <v>0</v>
      </c>
      <c r="F10" s="265">
        <v>0</v>
      </c>
      <c r="G10" s="265">
        <v>0</v>
      </c>
      <c r="H10" s="265">
        <v>0</v>
      </c>
      <c r="I10" s="265">
        <v>0</v>
      </c>
      <c r="J10" s="265">
        <v>0</v>
      </c>
      <c r="K10" s="265">
        <v>0</v>
      </c>
      <c r="L10" s="265">
        <v>0</v>
      </c>
      <c r="M10" s="265">
        <v>0</v>
      </c>
      <c r="N10" s="265">
        <v>0</v>
      </c>
      <c r="O10" s="265">
        <v>0</v>
      </c>
      <c r="P10" s="265">
        <f t="shared" si="0"/>
        <v>0</v>
      </c>
      <c r="Q10" s="265">
        <v>0</v>
      </c>
      <c r="R10" s="265">
        <v>0</v>
      </c>
      <c r="S10" s="265">
        <v>0</v>
      </c>
      <c r="T10" s="266">
        <f t="shared" si="1"/>
        <v>0</v>
      </c>
    </row>
    <row r="11" spans="2:20">
      <c r="B11" s="264">
        <f t="shared" si="2"/>
        <v>4</v>
      </c>
      <c r="C11" s="273" t="s">
        <v>354</v>
      </c>
      <c r="D11" s="265">
        <v>0</v>
      </c>
      <c r="E11" s="265">
        <v>0</v>
      </c>
      <c r="F11" s="265">
        <v>0</v>
      </c>
      <c r="G11" s="265">
        <v>0</v>
      </c>
      <c r="H11" s="265">
        <v>0</v>
      </c>
      <c r="I11" s="265">
        <v>0</v>
      </c>
      <c r="J11" s="265">
        <v>0</v>
      </c>
      <c r="K11" s="265">
        <v>0</v>
      </c>
      <c r="L11" s="265">
        <v>0</v>
      </c>
      <c r="M11" s="265">
        <v>0</v>
      </c>
      <c r="N11" s="265">
        <v>0</v>
      </c>
      <c r="O11" s="265">
        <v>0</v>
      </c>
      <c r="P11" s="265">
        <f t="shared" si="0"/>
        <v>0</v>
      </c>
      <c r="Q11" s="265">
        <v>0</v>
      </c>
      <c r="R11" s="265">
        <v>0</v>
      </c>
      <c r="S11" s="265">
        <v>0</v>
      </c>
      <c r="T11" s="266">
        <f t="shared" si="1"/>
        <v>0</v>
      </c>
    </row>
    <row r="12" spans="2:20">
      <c r="B12" s="264">
        <f t="shared" si="2"/>
        <v>5</v>
      </c>
      <c r="C12" s="273" t="s">
        <v>355</v>
      </c>
      <c r="D12" s="265">
        <v>0</v>
      </c>
      <c r="E12" s="265">
        <v>0</v>
      </c>
      <c r="F12" s="265">
        <v>0</v>
      </c>
      <c r="G12" s="265">
        <v>0</v>
      </c>
      <c r="H12" s="265">
        <v>0</v>
      </c>
      <c r="I12" s="265">
        <v>0</v>
      </c>
      <c r="J12" s="265">
        <v>0</v>
      </c>
      <c r="K12" s="265">
        <v>0</v>
      </c>
      <c r="L12" s="265">
        <v>0</v>
      </c>
      <c r="M12" s="265">
        <v>0</v>
      </c>
      <c r="N12" s="265">
        <v>0</v>
      </c>
      <c r="O12" s="265">
        <v>0</v>
      </c>
      <c r="P12" s="265">
        <f t="shared" si="0"/>
        <v>0</v>
      </c>
      <c r="Q12" s="265">
        <v>0</v>
      </c>
      <c r="R12" s="265">
        <v>0</v>
      </c>
      <c r="S12" s="265">
        <v>0</v>
      </c>
      <c r="T12" s="266">
        <f t="shared" si="1"/>
        <v>0</v>
      </c>
    </row>
    <row r="13" spans="2:20">
      <c r="B13" s="264">
        <f t="shared" si="2"/>
        <v>6</v>
      </c>
      <c r="C13" s="273" t="s">
        <v>356</v>
      </c>
      <c r="D13" s="265">
        <v>0</v>
      </c>
      <c r="E13" s="265">
        <v>0</v>
      </c>
      <c r="F13" s="265">
        <v>0</v>
      </c>
      <c r="G13" s="265">
        <v>0</v>
      </c>
      <c r="H13" s="265">
        <v>0</v>
      </c>
      <c r="I13" s="265">
        <v>0</v>
      </c>
      <c r="J13" s="265">
        <v>0</v>
      </c>
      <c r="K13" s="265">
        <v>0</v>
      </c>
      <c r="L13" s="265">
        <v>0</v>
      </c>
      <c r="M13" s="265">
        <v>0</v>
      </c>
      <c r="N13" s="265">
        <v>0</v>
      </c>
      <c r="O13" s="265">
        <v>0</v>
      </c>
      <c r="P13" s="265">
        <f t="shared" si="0"/>
        <v>0</v>
      </c>
      <c r="Q13" s="265">
        <v>0</v>
      </c>
      <c r="R13" s="265">
        <v>0</v>
      </c>
      <c r="S13" s="265">
        <v>0</v>
      </c>
      <c r="T13" s="266">
        <f t="shared" si="1"/>
        <v>0</v>
      </c>
    </row>
    <row r="14" spans="2:20">
      <c r="B14" s="264">
        <f t="shared" si="2"/>
        <v>7</v>
      </c>
      <c r="C14" s="273" t="s">
        <v>357</v>
      </c>
      <c r="D14" s="265">
        <v>0</v>
      </c>
      <c r="E14" s="265">
        <v>0</v>
      </c>
      <c r="F14" s="265">
        <v>0</v>
      </c>
      <c r="G14" s="265">
        <v>0</v>
      </c>
      <c r="H14" s="265">
        <v>0</v>
      </c>
      <c r="I14" s="265">
        <v>0</v>
      </c>
      <c r="J14" s="265">
        <v>0</v>
      </c>
      <c r="K14" s="265">
        <v>0</v>
      </c>
      <c r="L14" s="265">
        <v>0</v>
      </c>
      <c r="M14" s="265">
        <v>0</v>
      </c>
      <c r="N14" s="265">
        <v>0</v>
      </c>
      <c r="O14" s="265">
        <v>0</v>
      </c>
      <c r="P14" s="265">
        <f t="shared" si="0"/>
        <v>0</v>
      </c>
      <c r="Q14" s="265">
        <v>0</v>
      </c>
      <c r="R14" s="265">
        <v>0</v>
      </c>
      <c r="S14" s="265">
        <v>0</v>
      </c>
      <c r="T14" s="266">
        <f t="shared" si="1"/>
        <v>0</v>
      </c>
    </row>
    <row r="15" spans="2:20">
      <c r="B15" s="264">
        <f t="shared" si="2"/>
        <v>8</v>
      </c>
      <c r="C15" s="273" t="s">
        <v>358</v>
      </c>
      <c r="D15" s="265">
        <v>0</v>
      </c>
      <c r="E15" s="265">
        <v>0</v>
      </c>
      <c r="F15" s="265">
        <v>0</v>
      </c>
      <c r="G15" s="265">
        <v>0</v>
      </c>
      <c r="H15" s="265">
        <v>0</v>
      </c>
      <c r="I15" s="265">
        <v>0</v>
      </c>
      <c r="J15" s="265">
        <v>0</v>
      </c>
      <c r="K15" s="265">
        <v>0</v>
      </c>
      <c r="L15" s="265">
        <v>0</v>
      </c>
      <c r="M15" s="265">
        <v>0</v>
      </c>
      <c r="N15" s="265">
        <v>0</v>
      </c>
      <c r="O15" s="265">
        <v>0</v>
      </c>
      <c r="P15" s="265">
        <f t="shared" si="0"/>
        <v>0</v>
      </c>
      <c r="Q15" s="265">
        <v>0</v>
      </c>
      <c r="R15" s="265">
        <v>0</v>
      </c>
      <c r="S15" s="265">
        <v>0</v>
      </c>
      <c r="T15" s="266">
        <f t="shared" si="1"/>
        <v>0</v>
      </c>
    </row>
    <row r="16" spans="2:20">
      <c r="B16" s="264">
        <f t="shared" si="2"/>
        <v>9</v>
      </c>
      <c r="C16" s="273" t="s">
        <v>359</v>
      </c>
      <c r="D16" s="265">
        <v>0</v>
      </c>
      <c r="E16" s="265">
        <v>0</v>
      </c>
      <c r="F16" s="265">
        <v>0</v>
      </c>
      <c r="G16" s="265">
        <v>0</v>
      </c>
      <c r="H16" s="265">
        <v>0</v>
      </c>
      <c r="I16" s="265">
        <v>0</v>
      </c>
      <c r="J16" s="265">
        <v>0</v>
      </c>
      <c r="K16" s="265">
        <v>0</v>
      </c>
      <c r="L16" s="265">
        <v>0</v>
      </c>
      <c r="M16" s="265">
        <v>0</v>
      </c>
      <c r="N16" s="265">
        <v>0</v>
      </c>
      <c r="O16" s="265">
        <v>0</v>
      </c>
      <c r="P16" s="265">
        <f t="shared" si="0"/>
        <v>0</v>
      </c>
      <c r="Q16" s="265">
        <v>0</v>
      </c>
      <c r="R16" s="265">
        <v>0</v>
      </c>
      <c r="S16" s="265">
        <v>0</v>
      </c>
      <c r="T16" s="266">
        <f t="shared" si="1"/>
        <v>0</v>
      </c>
    </row>
    <row r="17" spans="2:20">
      <c r="B17" s="264">
        <f t="shared" si="2"/>
        <v>10</v>
      </c>
      <c r="C17" s="273" t="s">
        <v>360</v>
      </c>
      <c r="D17" s="265">
        <v>0</v>
      </c>
      <c r="E17" s="265">
        <v>0</v>
      </c>
      <c r="F17" s="265">
        <v>0</v>
      </c>
      <c r="G17" s="265">
        <v>0</v>
      </c>
      <c r="H17" s="265">
        <v>0</v>
      </c>
      <c r="I17" s="265">
        <v>0</v>
      </c>
      <c r="J17" s="265">
        <v>0</v>
      </c>
      <c r="K17" s="265">
        <v>0</v>
      </c>
      <c r="L17" s="265">
        <v>0</v>
      </c>
      <c r="M17" s="265">
        <v>0</v>
      </c>
      <c r="N17" s="265">
        <v>0</v>
      </c>
      <c r="O17" s="265">
        <v>0</v>
      </c>
      <c r="P17" s="265">
        <f t="shared" si="0"/>
        <v>0</v>
      </c>
      <c r="Q17" s="265">
        <v>0</v>
      </c>
      <c r="R17" s="265">
        <v>0</v>
      </c>
      <c r="S17" s="265">
        <v>0</v>
      </c>
      <c r="T17" s="266">
        <f t="shared" si="1"/>
        <v>0</v>
      </c>
    </row>
    <row r="18" spans="2:20">
      <c r="B18" s="264">
        <f t="shared" si="2"/>
        <v>11</v>
      </c>
      <c r="C18" s="273" t="s">
        <v>361</v>
      </c>
      <c r="D18" s="265">
        <v>0</v>
      </c>
      <c r="E18" s="265">
        <v>0</v>
      </c>
      <c r="F18" s="265">
        <v>0</v>
      </c>
      <c r="G18" s="265">
        <v>0</v>
      </c>
      <c r="H18" s="265">
        <v>0</v>
      </c>
      <c r="I18" s="265">
        <v>0</v>
      </c>
      <c r="J18" s="265">
        <v>0</v>
      </c>
      <c r="K18" s="265">
        <v>0</v>
      </c>
      <c r="L18" s="265">
        <v>0</v>
      </c>
      <c r="M18" s="265">
        <v>0</v>
      </c>
      <c r="N18" s="265">
        <v>0</v>
      </c>
      <c r="O18" s="265">
        <v>0</v>
      </c>
      <c r="P18" s="265">
        <f t="shared" si="0"/>
        <v>0</v>
      </c>
      <c r="Q18" s="265">
        <v>0</v>
      </c>
      <c r="R18" s="265">
        <v>0</v>
      </c>
      <c r="S18" s="265">
        <v>0</v>
      </c>
      <c r="T18" s="266">
        <f t="shared" si="1"/>
        <v>0</v>
      </c>
    </row>
    <row r="19" spans="2:20">
      <c r="B19" s="264">
        <f t="shared" si="2"/>
        <v>12</v>
      </c>
      <c r="C19" s="273" t="s">
        <v>362</v>
      </c>
      <c r="D19" s="265">
        <v>0</v>
      </c>
      <c r="E19" s="265">
        <v>0</v>
      </c>
      <c r="F19" s="265">
        <v>0</v>
      </c>
      <c r="G19" s="265">
        <v>0</v>
      </c>
      <c r="H19" s="265">
        <v>0</v>
      </c>
      <c r="I19" s="265">
        <v>0</v>
      </c>
      <c r="J19" s="265">
        <v>0</v>
      </c>
      <c r="K19" s="265">
        <v>0</v>
      </c>
      <c r="L19" s="265">
        <v>0</v>
      </c>
      <c r="M19" s="265">
        <v>0</v>
      </c>
      <c r="N19" s="265">
        <v>0</v>
      </c>
      <c r="O19" s="265">
        <v>0</v>
      </c>
      <c r="P19" s="265">
        <f t="shared" si="0"/>
        <v>0</v>
      </c>
      <c r="Q19" s="265">
        <v>0</v>
      </c>
      <c r="R19" s="265">
        <v>0</v>
      </c>
      <c r="S19" s="265">
        <v>0</v>
      </c>
      <c r="T19" s="266">
        <f t="shared" si="1"/>
        <v>0</v>
      </c>
    </row>
    <row r="20" spans="2:20">
      <c r="B20" s="264">
        <f t="shared" si="2"/>
        <v>13</v>
      </c>
      <c r="C20" s="273" t="s">
        <v>363</v>
      </c>
      <c r="D20" s="265">
        <v>0</v>
      </c>
      <c r="E20" s="265">
        <v>0</v>
      </c>
      <c r="F20" s="265">
        <v>0</v>
      </c>
      <c r="G20" s="265">
        <v>0</v>
      </c>
      <c r="H20" s="265">
        <v>0</v>
      </c>
      <c r="I20" s="265">
        <v>0</v>
      </c>
      <c r="J20" s="265">
        <v>0</v>
      </c>
      <c r="K20" s="265">
        <v>0</v>
      </c>
      <c r="L20" s="265">
        <v>0</v>
      </c>
      <c r="M20" s="265">
        <v>0</v>
      </c>
      <c r="N20" s="265">
        <v>0</v>
      </c>
      <c r="O20" s="265">
        <v>0</v>
      </c>
      <c r="P20" s="265">
        <f t="shared" si="0"/>
        <v>0</v>
      </c>
      <c r="Q20" s="265">
        <v>0</v>
      </c>
      <c r="R20" s="265">
        <v>0</v>
      </c>
      <c r="S20" s="265">
        <v>0</v>
      </c>
      <c r="T20" s="266">
        <f t="shared" si="1"/>
        <v>0</v>
      </c>
    </row>
    <row r="21" spans="2:20">
      <c r="B21" s="264">
        <f t="shared" si="2"/>
        <v>14</v>
      </c>
      <c r="C21" s="273" t="s">
        <v>364</v>
      </c>
      <c r="D21" s="265">
        <v>0</v>
      </c>
      <c r="E21" s="265">
        <v>0</v>
      </c>
      <c r="F21" s="265">
        <v>0</v>
      </c>
      <c r="G21" s="265">
        <v>0</v>
      </c>
      <c r="H21" s="265">
        <v>0</v>
      </c>
      <c r="I21" s="265">
        <v>0</v>
      </c>
      <c r="J21" s="265">
        <v>0</v>
      </c>
      <c r="K21" s="265">
        <v>0</v>
      </c>
      <c r="L21" s="265">
        <v>0</v>
      </c>
      <c r="M21" s="265">
        <v>0</v>
      </c>
      <c r="N21" s="265">
        <v>0</v>
      </c>
      <c r="O21" s="265">
        <v>0</v>
      </c>
      <c r="P21" s="265">
        <f t="shared" si="0"/>
        <v>0</v>
      </c>
      <c r="Q21" s="265">
        <v>0</v>
      </c>
      <c r="R21" s="265">
        <v>0</v>
      </c>
      <c r="S21" s="265">
        <v>0</v>
      </c>
      <c r="T21" s="266">
        <f t="shared" si="1"/>
        <v>0</v>
      </c>
    </row>
    <row r="22" spans="2:20">
      <c r="B22" s="264">
        <f t="shared" si="2"/>
        <v>15</v>
      </c>
      <c r="C22" s="273" t="s">
        <v>365</v>
      </c>
      <c r="D22" s="265">
        <v>0</v>
      </c>
      <c r="E22" s="265">
        <v>0</v>
      </c>
      <c r="F22" s="265">
        <v>0</v>
      </c>
      <c r="G22" s="265">
        <v>0</v>
      </c>
      <c r="H22" s="265">
        <v>0</v>
      </c>
      <c r="I22" s="265">
        <v>0</v>
      </c>
      <c r="J22" s="265">
        <v>0</v>
      </c>
      <c r="K22" s="265">
        <v>0</v>
      </c>
      <c r="L22" s="265">
        <v>0</v>
      </c>
      <c r="M22" s="265">
        <v>0</v>
      </c>
      <c r="N22" s="265">
        <v>0</v>
      </c>
      <c r="O22" s="265">
        <v>0</v>
      </c>
      <c r="P22" s="265">
        <f t="shared" ref="P22:P27" si="3">O22*0.9</f>
        <v>0</v>
      </c>
      <c r="Q22" s="265">
        <v>0</v>
      </c>
      <c r="R22" s="265">
        <v>0</v>
      </c>
      <c r="S22" s="265">
        <v>0</v>
      </c>
      <c r="T22" s="266">
        <f t="shared" si="1"/>
        <v>0</v>
      </c>
    </row>
    <row r="23" spans="2:20">
      <c r="B23" s="264">
        <f t="shared" si="2"/>
        <v>16</v>
      </c>
      <c r="C23" s="273" t="s">
        <v>366</v>
      </c>
      <c r="D23" s="265">
        <v>0</v>
      </c>
      <c r="E23" s="265">
        <v>0</v>
      </c>
      <c r="F23" s="265">
        <v>0</v>
      </c>
      <c r="G23" s="265">
        <v>0</v>
      </c>
      <c r="H23" s="265">
        <v>0</v>
      </c>
      <c r="I23" s="265">
        <v>0</v>
      </c>
      <c r="J23" s="265">
        <v>0</v>
      </c>
      <c r="K23" s="265">
        <v>0</v>
      </c>
      <c r="L23" s="265">
        <v>0</v>
      </c>
      <c r="M23" s="265">
        <v>0</v>
      </c>
      <c r="N23" s="265">
        <v>0</v>
      </c>
      <c r="O23" s="265">
        <v>0</v>
      </c>
      <c r="P23" s="265">
        <f t="shared" si="3"/>
        <v>0</v>
      </c>
      <c r="Q23" s="265">
        <v>0</v>
      </c>
      <c r="R23" s="265">
        <v>0</v>
      </c>
      <c r="S23" s="265">
        <v>0</v>
      </c>
      <c r="T23" s="266">
        <f t="shared" si="1"/>
        <v>0</v>
      </c>
    </row>
    <row r="24" spans="2:20">
      <c r="B24" s="264">
        <f t="shared" si="2"/>
        <v>17</v>
      </c>
      <c r="C24" s="273" t="s">
        <v>367</v>
      </c>
      <c r="D24" s="265">
        <v>0</v>
      </c>
      <c r="E24" s="265">
        <v>0</v>
      </c>
      <c r="F24" s="265">
        <v>0</v>
      </c>
      <c r="G24" s="265">
        <v>0</v>
      </c>
      <c r="H24" s="265">
        <v>0</v>
      </c>
      <c r="I24" s="265">
        <v>0</v>
      </c>
      <c r="J24" s="265">
        <v>0</v>
      </c>
      <c r="K24" s="265">
        <v>0</v>
      </c>
      <c r="L24" s="265">
        <v>0</v>
      </c>
      <c r="M24" s="265">
        <v>0</v>
      </c>
      <c r="N24" s="265">
        <v>0</v>
      </c>
      <c r="O24" s="265">
        <v>0</v>
      </c>
      <c r="P24" s="265">
        <f t="shared" si="3"/>
        <v>0</v>
      </c>
      <c r="Q24" s="265">
        <v>0</v>
      </c>
      <c r="R24" s="265">
        <v>0</v>
      </c>
      <c r="S24" s="265">
        <v>0</v>
      </c>
      <c r="T24" s="266">
        <f t="shared" si="1"/>
        <v>0</v>
      </c>
    </row>
    <row r="25" spans="2:20">
      <c r="B25" s="264">
        <f t="shared" si="2"/>
        <v>18</v>
      </c>
      <c r="C25" s="273" t="s">
        <v>368</v>
      </c>
      <c r="D25" s="265">
        <v>0</v>
      </c>
      <c r="E25" s="265">
        <v>0</v>
      </c>
      <c r="F25" s="265">
        <v>0</v>
      </c>
      <c r="G25" s="265">
        <v>0</v>
      </c>
      <c r="H25" s="265">
        <v>0</v>
      </c>
      <c r="I25" s="265">
        <v>0</v>
      </c>
      <c r="J25" s="265">
        <v>0</v>
      </c>
      <c r="K25" s="265">
        <v>0</v>
      </c>
      <c r="L25" s="265">
        <v>0</v>
      </c>
      <c r="M25" s="265">
        <v>0</v>
      </c>
      <c r="N25" s="265">
        <v>0</v>
      </c>
      <c r="O25" s="265">
        <v>0</v>
      </c>
      <c r="P25" s="265">
        <f t="shared" si="3"/>
        <v>0</v>
      </c>
      <c r="Q25" s="265">
        <v>0</v>
      </c>
      <c r="R25" s="265">
        <v>0</v>
      </c>
      <c r="S25" s="265">
        <v>0</v>
      </c>
      <c r="T25" s="266">
        <f t="shared" si="1"/>
        <v>0</v>
      </c>
    </row>
    <row r="26" spans="2:20">
      <c r="B26" s="264">
        <f t="shared" si="2"/>
        <v>19</v>
      </c>
      <c r="C26" s="273" t="s">
        <v>369</v>
      </c>
      <c r="D26" s="265">
        <v>0</v>
      </c>
      <c r="E26" s="265">
        <v>0</v>
      </c>
      <c r="F26" s="265">
        <v>0</v>
      </c>
      <c r="G26" s="265">
        <v>0</v>
      </c>
      <c r="H26" s="265">
        <v>0</v>
      </c>
      <c r="I26" s="265">
        <v>0</v>
      </c>
      <c r="J26" s="265">
        <v>0</v>
      </c>
      <c r="K26" s="265">
        <v>0</v>
      </c>
      <c r="L26" s="265">
        <v>0</v>
      </c>
      <c r="M26" s="265">
        <v>0</v>
      </c>
      <c r="N26" s="265">
        <v>0</v>
      </c>
      <c r="O26" s="265">
        <v>0</v>
      </c>
      <c r="P26" s="265">
        <f t="shared" si="3"/>
        <v>0</v>
      </c>
      <c r="Q26" s="265">
        <v>0</v>
      </c>
      <c r="R26" s="265">
        <v>0</v>
      </c>
      <c r="S26" s="265">
        <v>0</v>
      </c>
      <c r="T26" s="266">
        <f t="shared" si="1"/>
        <v>0</v>
      </c>
    </row>
    <row r="27" spans="2:20" ht="15.75" thickBot="1">
      <c r="B27" s="267">
        <f t="shared" si="2"/>
        <v>20</v>
      </c>
      <c r="C27" s="274" t="s">
        <v>370</v>
      </c>
      <c r="D27" s="268">
        <v>0</v>
      </c>
      <c r="E27" s="268">
        <v>0</v>
      </c>
      <c r="F27" s="268">
        <v>0</v>
      </c>
      <c r="G27" s="268">
        <v>0</v>
      </c>
      <c r="H27" s="268">
        <v>0</v>
      </c>
      <c r="I27" s="268">
        <v>0</v>
      </c>
      <c r="J27" s="268">
        <v>0</v>
      </c>
      <c r="K27" s="268">
        <v>0</v>
      </c>
      <c r="L27" s="268">
        <v>0</v>
      </c>
      <c r="M27" s="268">
        <v>0</v>
      </c>
      <c r="N27" s="268">
        <v>0</v>
      </c>
      <c r="O27" s="268">
        <v>0</v>
      </c>
      <c r="P27" s="268">
        <f t="shared" si="3"/>
        <v>0</v>
      </c>
      <c r="Q27" s="268">
        <v>0</v>
      </c>
      <c r="R27" s="268">
        <v>0</v>
      </c>
      <c r="S27" s="268">
        <v>0</v>
      </c>
      <c r="T27" s="269">
        <f t="shared" si="1"/>
        <v>0</v>
      </c>
    </row>
    <row r="28" spans="2:20" ht="15.75" thickTop="1">
      <c r="B28" s="270">
        <f t="shared" si="2"/>
        <v>21</v>
      </c>
      <c r="C28" s="275" t="s">
        <v>371</v>
      </c>
      <c r="D28" s="271">
        <f t="shared" ref="D28:O28" si="4">SUM(D8:D27)</f>
        <v>0</v>
      </c>
      <c r="E28" s="271">
        <f t="shared" si="4"/>
        <v>0</v>
      </c>
      <c r="F28" s="271">
        <f t="shared" si="4"/>
        <v>0</v>
      </c>
      <c r="G28" s="271">
        <f t="shared" si="4"/>
        <v>0</v>
      </c>
      <c r="H28" s="271">
        <f t="shared" si="4"/>
        <v>0</v>
      </c>
      <c r="I28" s="271">
        <f t="shared" si="4"/>
        <v>0</v>
      </c>
      <c r="J28" s="271">
        <f t="shared" si="4"/>
        <v>0</v>
      </c>
      <c r="K28" s="271">
        <f t="shared" si="4"/>
        <v>0</v>
      </c>
      <c r="L28" s="271">
        <f t="shared" si="4"/>
        <v>0</v>
      </c>
      <c r="M28" s="271">
        <f t="shared" si="4"/>
        <v>0</v>
      </c>
      <c r="N28" s="271">
        <f t="shared" si="4"/>
        <v>0</v>
      </c>
      <c r="O28" s="271">
        <f t="shared" si="4"/>
        <v>0</v>
      </c>
      <c r="P28" s="271">
        <f t="shared" ref="P28:S28" si="5">SUM(P8:P27)</f>
        <v>0</v>
      </c>
      <c r="Q28" s="271">
        <f t="shared" ref="Q28:R28" si="6">SUM(Q8:Q27)</f>
        <v>0</v>
      </c>
      <c r="R28" s="271">
        <f t="shared" si="6"/>
        <v>0</v>
      </c>
      <c r="S28" s="271">
        <f t="shared" si="5"/>
        <v>0</v>
      </c>
      <c r="T28" s="271">
        <f>SUM(T8:T27)</f>
        <v>0</v>
      </c>
    </row>
    <row r="30" spans="2:20">
      <c r="C30" s="272" t="s">
        <v>376</v>
      </c>
    </row>
    <row r="31" spans="2:20" ht="45">
      <c r="B31" s="254" t="s">
        <v>348</v>
      </c>
      <c r="C31" s="254" t="s">
        <v>374</v>
      </c>
      <c r="D31" s="254" t="s">
        <v>287</v>
      </c>
      <c r="E31" s="254" t="s">
        <v>310</v>
      </c>
      <c r="F31" s="254" t="s">
        <v>292</v>
      </c>
      <c r="G31" s="254" t="s">
        <v>298</v>
      </c>
      <c r="H31" s="254" t="s">
        <v>306</v>
      </c>
      <c r="I31" s="254" t="s">
        <v>300</v>
      </c>
      <c r="J31" s="254" t="s">
        <v>294</v>
      </c>
      <c r="K31" s="254" t="s">
        <v>302</v>
      </c>
      <c r="L31" s="254" t="s">
        <v>304</v>
      </c>
      <c r="M31" s="254" t="s">
        <v>296</v>
      </c>
      <c r="N31" s="254" t="s">
        <v>290</v>
      </c>
      <c r="O31" s="254" t="s">
        <v>312</v>
      </c>
      <c r="P31" s="254" t="s">
        <v>314</v>
      </c>
      <c r="Q31" s="254" t="s">
        <v>317</v>
      </c>
      <c r="R31" s="254" t="s">
        <v>375</v>
      </c>
      <c r="S31" s="254" t="s">
        <v>322</v>
      </c>
      <c r="T31" s="254" t="s">
        <v>350</v>
      </c>
    </row>
    <row r="32" spans="2:20">
      <c r="B32" s="264">
        <v>1</v>
      </c>
      <c r="C32" s="273" t="s">
        <v>351</v>
      </c>
      <c r="D32" s="265">
        <v>0</v>
      </c>
      <c r="E32" s="265">
        <v>0</v>
      </c>
      <c r="F32" s="265">
        <v>0</v>
      </c>
      <c r="G32" s="265">
        <v>0</v>
      </c>
      <c r="H32" s="265">
        <v>0</v>
      </c>
      <c r="I32" s="265">
        <v>0</v>
      </c>
      <c r="J32" s="265">
        <v>0</v>
      </c>
      <c r="K32" s="265">
        <v>0</v>
      </c>
      <c r="L32" s="265">
        <v>0</v>
      </c>
      <c r="M32" s="265">
        <v>0</v>
      </c>
      <c r="N32" s="265">
        <v>0</v>
      </c>
      <c r="O32" s="265">
        <v>0</v>
      </c>
      <c r="P32" s="265">
        <f t="shared" ref="P32:P51" si="7">O32*0.9</f>
        <v>0</v>
      </c>
      <c r="Q32" s="265">
        <v>0</v>
      </c>
      <c r="R32" s="265">
        <v>0</v>
      </c>
      <c r="S32" s="265">
        <v>0</v>
      </c>
      <c r="T32" s="266">
        <f>SUM(D32:S32)</f>
        <v>0</v>
      </c>
    </row>
    <row r="33" spans="2:20">
      <c r="B33" s="264">
        <f>B32+1</f>
        <v>2</v>
      </c>
      <c r="C33" s="273" t="s">
        <v>352</v>
      </c>
      <c r="D33" s="265">
        <v>0</v>
      </c>
      <c r="E33" s="265">
        <v>0</v>
      </c>
      <c r="F33" s="265">
        <v>0</v>
      </c>
      <c r="G33" s="265">
        <v>0</v>
      </c>
      <c r="H33" s="265">
        <v>0</v>
      </c>
      <c r="I33" s="265">
        <v>0</v>
      </c>
      <c r="J33" s="265">
        <v>0</v>
      </c>
      <c r="K33" s="265">
        <v>0</v>
      </c>
      <c r="L33" s="265">
        <v>0</v>
      </c>
      <c r="M33" s="265">
        <v>0</v>
      </c>
      <c r="N33" s="265">
        <v>0</v>
      </c>
      <c r="O33" s="265">
        <v>0</v>
      </c>
      <c r="P33" s="265">
        <f t="shared" si="7"/>
        <v>0</v>
      </c>
      <c r="Q33" s="265">
        <v>0</v>
      </c>
      <c r="R33" s="265">
        <v>0</v>
      </c>
      <c r="S33" s="265">
        <v>0</v>
      </c>
      <c r="T33" s="266">
        <f t="shared" ref="T33:T51" si="8">SUM(D33:S33)</f>
        <v>0</v>
      </c>
    </row>
    <row r="34" spans="2:20">
      <c r="B34" s="264">
        <f t="shared" ref="B34:B52" si="9">B33+1</f>
        <v>3</v>
      </c>
      <c r="C34" s="273" t="s">
        <v>353</v>
      </c>
      <c r="D34" s="265">
        <v>0</v>
      </c>
      <c r="E34" s="265">
        <v>0</v>
      </c>
      <c r="F34" s="265">
        <v>0</v>
      </c>
      <c r="G34" s="265">
        <v>0</v>
      </c>
      <c r="H34" s="265">
        <v>0</v>
      </c>
      <c r="I34" s="265">
        <v>0</v>
      </c>
      <c r="J34" s="265">
        <v>0</v>
      </c>
      <c r="K34" s="265">
        <v>0</v>
      </c>
      <c r="L34" s="265">
        <v>0</v>
      </c>
      <c r="M34" s="265">
        <v>0</v>
      </c>
      <c r="N34" s="265">
        <v>0</v>
      </c>
      <c r="O34" s="265">
        <v>0</v>
      </c>
      <c r="P34" s="265">
        <f t="shared" si="7"/>
        <v>0</v>
      </c>
      <c r="Q34" s="265">
        <v>0</v>
      </c>
      <c r="R34" s="265">
        <v>0</v>
      </c>
      <c r="S34" s="265">
        <v>0</v>
      </c>
      <c r="T34" s="266">
        <f t="shared" si="8"/>
        <v>0</v>
      </c>
    </row>
    <row r="35" spans="2:20">
      <c r="B35" s="264">
        <f t="shared" si="9"/>
        <v>4</v>
      </c>
      <c r="C35" s="273" t="s">
        <v>354</v>
      </c>
      <c r="D35" s="265">
        <v>0</v>
      </c>
      <c r="E35" s="265">
        <v>0</v>
      </c>
      <c r="F35" s="265">
        <v>0</v>
      </c>
      <c r="G35" s="265">
        <v>0</v>
      </c>
      <c r="H35" s="265">
        <v>0</v>
      </c>
      <c r="I35" s="265">
        <v>0</v>
      </c>
      <c r="J35" s="265">
        <v>0</v>
      </c>
      <c r="K35" s="265">
        <v>0</v>
      </c>
      <c r="L35" s="265">
        <v>0</v>
      </c>
      <c r="M35" s="265">
        <v>0</v>
      </c>
      <c r="N35" s="265">
        <v>0</v>
      </c>
      <c r="O35" s="265">
        <v>0</v>
      </c>
      <c r="P35" s="265">
        <f t="shared" si="7"/>
        <v>0</v>
      </c>
      <c r="Q35" s="265">
        <v>0</v>
      </c>
      <c r="R35" s="265">
        <v>0</v>
      </c>
      <c r="S35" s="265">
        <v>0</v>
      </c>
      <c r="T35" s="266">
        <f t="shared" si="8"/>
        <v>0</v>
      </c>
    </row>
    <row r="36" spans="2:20">
      <c r="B36" s="264">
        <f t="shared" si="9"/>
        <v>5</v>
      </c>
      <c r="C36" s="273" t="s">
        <v>355</v>
      </c>
      <c r="D36" s="265">
        <v>0</v>
      </c>
      <c r="E36" s="265">
        <v>0</v>
      </c>
      <c r="F36" s="265">
        <v>0</v>
      </c>
      <c r="G36" s="265">
        <v>0</v>
      </c>
      <c r="H36" s="265">
        <v>0</v>
      </c>
      <c r="I36" s="265">
        <v>0</v>
      </c>
      <c r="J36" s="265">
        <v>0</v>
      </c>
      <c r="K36" s="265">
        <v>0</v>
      </c>
      <c r="L36" s="265">
        <v>0</v>
      </c>
      <c r="M36" s="265">
        <v>0</v>
      </c>
      <c r="N36" s="265">
        <v>0</v>
      </c>
      <c r="O36" s="265">
        <v>0</v>
      </c>
      <c r="P36" s="265">
        <f t="shared" si="7"/>
        <v>0</v>
      </c>
      <c r="Q36" s="265">
        <v>0</v>
      </c>
      <c r="R36" s="265">
        <v>0</v>
      </c>
      <c r="S36" s="265">
        <v>0</v>
      </c>
      <c r="T36" s="266">
        <f t="shared" si="8"/>
        <v>0</v>
      </c>
    </row>
    <row r="37" spans="2:20">
      <c r="B37" s="264">
        <f t="shared" si="9"/>
        <v>6</v>
      </c>
      <c r="C37" s="273" t="s">
        <v>356</v>
      </c>
      <c r="D37" s="265">
        <v>0</v>
      </c>
      <c r="E37" s="265">
        <v>0</v>
      </c>
      <c r="F37" s="265">
        <v>0</v>
      </c>
      <c r="G37" s="265">
        <v>0</v>
      </c>
      <c r="H37" s="265">
        <v>0</v>
      </c>
      <c r="I37" s="265">
        <v>0</v>
      </c>
      <c r="J37" s="265">
        <v>0</v>
      </c>
      <c r="K37" s="265">
        <v>0</v>
      </c>
      <c r="L37" s="265">
        <v>0</v>
      </c>
      <c r="M37" s="265">
        <v>0</v>
      </c>
      <c r="N37" s="265">
        <v>0</v>
      </c>
      <c r="O37" s="265">
        <v>0</v>
      </c>
      <c r="P37" s="265">
        <f t="shared" si="7"/>
        <v>0</v>
      </c>
      <c r="Q37" s="265">
        <v>0</v>
      </c>
      <c r="R37" s="265">
        <v>0</v>
      </c>
      <c r="S37" s="265">
        <v>0</v>
      </c>
      <c r="T37" s="266">
        <f t="shared" si="8"/>
        <v>0</v>
      </c>
    </row>
    <row r="38" spans="2:20">
      <c r="B38" s="264">
        <f t="shared" si="9"/>
        <v>7</v>
      </c>
      <c r="C38" s="273" t="s">
        <v>357</v>
      </c>
      <c r="D38" s="265">
        <v>0</v>
      </c>
      <c r="E38" s="265">
        <v>0</v>
      </c>
      <c r="F38" s="265">
        <v>0</v>
      </c>
      <c r="G38" s="265">
        <v>0</v>
      </c>
      <c r="H38" s="265">
        <v>0</v>
      </c>
      <c r="I38" s="265">
        <v>0</v>
      </c>
      <c r="J38" s="265">
        <v>0</v>
      </c>
      <c r="K38" s="265">
        <v>0</v>
      </c>
      <c r="L38" s="265">
        <v>0</v>
      </c>
      <c r="M38" s="265">
        <v>0</v>
      </c>
      <c r="N38" s="265">
        <v>0</v>
      </c>
      <c r="O38" s="265">
        <v>0</v>
      </c>
      <c r="P38" s="265">
        <f t="shared" si="7"/>
        <v>0</v>
      </c>
      <c r="Q38" s="265">
        <v>0</v>
      </c>
      <c r="R38" s="265">
        <v>0</v>
      </c>
      <c r="S38" s="265">
        <v>0</v>
      </c>
      <c r="T38" s="266">
        <f t="shared" si="8"/>
        <v>0</v>
      </c>
    </row>
    <row r="39" spans="2:20">
      <c r="B39" s="264">
        <f t="shared" si="9"/>
        <v>8</v>
      </c>
      <c r="C39" s="273" t="s">
        <v>358</v>
      </c>
      <c r="D39" s="265">
        <v>0</v>
      </c>
      <c r="E39" s="265">
        <v>0</v>
      </c>
      <c r="F39" s="265">
        <v>0</v>
      </c>
      <c r="G39" s="265">
        <v>0</v>
      </c>
      <c r="H39" s="265">
        <v>0</v>
      </c>
      <c r="I39" s="265">
        <v>0</v>
      </c>
      <c r="J39" s="265">
        <v>0</v>
      </c>
      <c r="K39" s="265">
        <v>0</v>
      </c>
      <c r="L39" s="265">
        <v>0</v>
      </c>
      <c r="M39" s="265">
        <v>0</v>
      </c>
      <c r="N39" s="265">
        <v>0</v>
      </c>
      <c r="O39" s="265">
        <v>0</v>
      </c>
      <c r="P39" s="265">
        <f t="shared" si="7"/>
        <v>0</v>
      </c>
      <c r="Q39" s="265">
        <v>0</v>
      </c>
      <c r="R39" s="265">
        <v>0</v>
      </c>
      <c r="S39" s="265">
        <v>0</v>
      </c>
      <c r="T39" s="266">
        <f t="shared" si="8"/>
        <v>0</v>
      </c>
    </row>
    <row r="40" spans="2:20">
      <c r="B40" s="264">
        <f t="shared" si="9"/>
        <v>9</v>
      </c>
      <c r="C40" s="273" t="s">
        <v>359</v>
      </c>
      <c r="D40" s="265">
        <v>0</v>
      </c>
      <c r="E40" s="265">
        <v>0</v>
      </c>
      <c r="F40" s="265">
        <v>0</v>
      </c>
      <c r="G40" s="265">
        <v>0</v>
      </c>
      <c r="H40" s="265">
        <v>0</v>
      </c>
      <c r="I40" s="265">
        <v>0</v>
      </c>
      <c r="J40" s="265">
        <v>0</v>
      </c>
      <c r="K40" s="265">
        <v>0</v>
      </c>
      <c r="L40" s="265">
        <v>0</v>
      </c>
      <c r="M40" s="265">
        <v>0</v>
      </c>
      <c r="N40" s="265">
        <v>0</v>
      </c>
      <c r="O40" s="265">
        <v>0</v>
      </c>
      <c r="P40" s="265">
        <f t="shared" si="7"/>
        <v>0</v>
      </c>
      <c r="Q40" s="265">
        <v>0</v>
      </c>
      <c r="R40" s="265">
        <v>0</v>
      </c>
      <c r="S40" s="265">
        <v>0</v>
      </c>
      <c r="T40" s="266">
        <f t="shared" si="8"/>
        <v>0</v>
      </c>
    </row>
    <row r="41" spans="2:20">
      <c r="B41" s="264">
        <f t="shared" si="9"/>
        <v>10</v>
      </c>
      <c r="C41" s="273" t="s">
        <v>360</v>
      </c>
      <c r="D41" s="265">
        <v>0</v>
      </c>
      <c r="E41" s="265">
        <v>0</v>
      </c>
      <c r="F41" s="265">
        <v>0</v>
      </c>
      <c r="G41" s="265">
        <v>0</v>
      </c>
      <c r="H41" s="265">
        <v>0</v>
      </c>
      <c r="I41" s="265">
        <v>0</v>
      </c>
      <c r="J41" s="265">
        <v>0</v>
      </c>
      <c r="K41" s="265">
        <v>0</v>
      </c>
      <c r="L41" s="265">
        <v>0</v>
      </c>
      <c r="M41" s="265">
        <v>0</v>
      </c>
      <c r="N41" s="265">
        <v>0</v>
      </c>
      <c r="O41" s="265">
        <v>0</v>
      </c>
      <c r="P41" s="265">
        <f t="shared" si="7"/>
        <v>0</v>
      </c>
      <c r="Q41" s="265">
        <v>0</v>
      </c>
      <c r="R41" s="265">
        <v>0</v>
      </c>
      <c r="S41" s="265">
        <v>0</v>
      </c>
      <c r="T41" s="266">
        <f t="shared" si="8"/>
        <v>0</v>
      </c>
    </row>
    <row r="42" spans="2:20">
      <c r="B42" s="264">
        <f t="shared" si="9"/>
        <v>11</v>
      </c>
      <c r="C42" s="273" t="s">
        <v>361</v>
      </c>
      <c r="D42" s="265">
        <v>0</v>
      </c>
      <c r="E42" s="265">
        <v>0</v>
      </c>
      <c r="F42" s="265">
        <v>0</v>
      </c>
      <c r="G42" s="265">
        <v>0</v>
      </c>
      <c r="H42" s="265">
        <v>0</v>
      </c>
      <c r="I42" s="265">
        <v>0</v>
      </c>
      <c r="J42" s="265">
        <v>0</v>
      </c>
      <c r="K42" s="265">
        <v>0</v>
      </c>
      <c r="L42" s="265">
        <v>0</v>
      </c>
      <c r="M42" s="265">
        <v>0</v>
      </c>
      <c r="N42" s="265">
        <v>0</v>
      </c>
      <c r="O42" s="265">
        <v>0</v>
      </c>
      <c r="P42" s="265">
        <f t="shared" si="7"/>
        <v>0</v>
      </c>
      <c r="Q42" s="265">
        <v>0</v>
      </c>
      <c r="R42" s="265">
        <v>0</v>
      </c>
      <c r="S42" s="265">
        <v>0</v>
      </c>
      <c r="T42" s="266">
        <f t="shared" si="8"/>
        <v>0</v>
      </c>
    </row>
    <row r="43" spans="2:20">
      <c r="B43" s="264">
        <f t="shared" si="9"/>
        <v>12</v>
      </c>
      <c r="C43" s="273" t="s">
        <v>362</v>
      </c>
      <c r="D43" s="265">
        <v>0</v>
      </c>
      <c r="E43" s="265">
        <v>0</v>
      </c>
      <c r="F43" s="265">
        <v>0</v>
      </c>
      <c r="G43" s="265">
        <v>0</v>
      </c>
      <c r="H43" s="265">
        <v>0</v>
      </c>
      <c r="I43" s="265">
        <v>0</v>
      </c>
      <c r="J43" s="265">
        <v>0</v>
      </c>
      <c r="K43" s="265">
        <v>0</v>
      </c>
      <c r="L43" s="265">
        <v>0</v>
      </c>
      <c r="M43" s="265">
        <v>0</v>
      </c>
      <c r="N43" s="265">
        <v>0</v>
      </c>
      <c r="O43" s="265">
        <v>0</v>
      </c>
      <c r="P43" s="265">
        <f t="shared" si="7"/>
        <v>0</v>
      </c>
      <c r="Q43" s="265">
        <v>0</v>
      </c>
      <c r="R43" s="265">
        <v>0</v>
      </c>
      <c r="S43" s="265">
        <v>0</v>
      </c>
      <c r="T43" s="266">
        <f t="shared" si="8"/>
        <v>0</v>
      </c>
    </row>
    <row r="44" spans="2:20">
      <c r="B44" s="264">
        <f t="shared" si="9"/>
        <v>13</v>
      </c>
      <c r="C44" s="273" t="s">
        <v>363</v>
      </c>
      <c r="D44" s="265">
        <v>0</v>
      </c>
      <c r="E44" s="265">
        <v>0</v>
      </c>
      <c r="F44" s="265">
        <v>0</v>
      </c>
      <c r="G44" s="265">
        <v>0</v>
      </c>
      <c r="H44" s="265">
        <v>0</v>
      </c>
      <c r="I44" s="265">
        <v>0</v>
      </c>
      <c r="J44" s="265">
        <v>0</v>
      </c>
      <c r="K44" s="265">
        <v>0</v>
      </c>
      <c r="L44" s="265">
        <v>0</v>
      </c>
      <c r="M44" s="265">
        <v>0</v>
      </c>
      <c r="N44" s="265">
        <v>0</v>
      </c>
      <c r="O44" s="265">
        <v>0</v>
      </c>
      <c r="P44" s="265">
        <f t="shared" si="7"/>
        <v>0</v>
      </c>
      <c r="Q44" s="265">
        <v>0</v>
      </c>
      <c r="R44" s="265">
        <v>0</v>
      </c>
      <c r="S44" s="265">
        <v>0</v>
      </c>
      <c r="T44" s="266">
        <f t="shared" si="8"/>
        <v>0</v>
      </c>
    </row>
    <row r="45" spans="2:20">
      <c r="B45" s="264">
        <f t="shared" si="9"/>
        <v>14</v>
      </c>
      <c r="C45" s="273" t="s">
        <v>364</v>
      </c>
      <c r="D45" s="265">
        <v>0</v>
      </c>
      <c r="E45" s="265">
        <v>0</v>
      </c>
      <c r="F45" s="265">
        <v>0</v>
      </c>
      <c r="G45" s="265">
        <v>0</v>
      </c>
      <c r="H45" s="265">
        <v>0</v>
      </c>
      <c r="I45" s="265">
        <v>0</v>
      </c>
      <c r="J45" s="265">
        <v>0</v>
      </c>
      <c r="K45" s="265">
        <v>0</v>
      </c>
      <c r="L45" s="265">
        <v>0</v>
      </c>
      <c r="M45" s="265">
        <v>0</v>
      </c>
      <c r="N45" s="265">
        <v>0</v>
      </c>
      <c r="O45" s="265">
        <v>0</v>
      </c>
      <c r="P45" s="265">
        <f t="shared" si="7"/>
        <v>0</v>
      </c>
      <c r="Q45" s="265">
        <v>0</v>
      </c>
      <c r="R45" s="265">
        <v>0</v>
      </c>
      <c r="S45" s="265">
        <v>0</v>
      </c>
      <c r="T45" s="266">
        <f t="shared" si="8"/>
        <v>0</v>
      </c>
    </row>
    <row r="46" spans="2:20">
      <c r="B46" s="264">
        <f t="shared" si="9"/>
        <v>15</v>
      </c>
      <c r="C46" s="273" t="s">
        <v>365</v>
      </c>
      <c r="D46" s="265">
        <v>0</v>
      </c>
      <c r="E46" s="265">
        <v>0</v>
      </c>
      <c r="F46" s="265">
        <v>0</v>
      </c>
      <c r="G46" s="265">
        <v>0</v>
      </c>
      <c r="H46" s="265">
        <v>0</v>
      </c>
      <c r="I46" s="265">
        <v>0</v>
      </c>
      <c r="J46" s="265">
        <v>0</v>
      </c>
      <c r="K46" s="265">
        <v>0</v>
      </c>
      <c r="L46" s="265">
        <v>0</v>
      </c>
      <c r="M46" s="265">
        <v>0</v>
      </c>
      <c r="N46" s="265">
        <v>0</v>
      </c>
      <c r="O46" s="265">
        <v>0</v>
      </c>
      <c r="P46" s="265">
        <f t="shared" si="7"/>
        <v>0</v>
      </c>
      <c r="Q46" s="265">
        <v>0</v>
      </c>
      <c r="R46" s="265">
        <v>0</v>
      </c>
      <c r="S46" s="265">
        <v>0</v>
      </c>
      <c r="T46" s="266">
        <f t="shared" si="8"/>
        <v>0</v>
      </c>
    </row>
    <row r="47" spans="2:20">
      <c r="B47" s="264">
        <f t="shared" si="9"/>
        <v>16</v>
      </c>
      <c r="C47" s="273" t="s">
        <v>366</v>
      </c>
      <c r="D47" s="265">
        <v>0</v>
      </c>
      <c r="E47" s="265">
        <v>0</v>
      </c>
      <c r="F47" s="265">
        <v>0</v>
      </c>
      <c r="G47" s="265">
        <v>0</v>
      </c>
      <c r="H47" s="265">
        <v>0</v>
      </c>
      <c r="I47" s="265">
        <v>0</v>
      </c>
      <c r="J47" s="265">
        <v>0</v>
      </c>
      <c r="K47" s="265">
        <v>0</v>
      </c>
      <c r="L47" s="265">
        <v>0</v>
      </c>
      <c r="M47" s="265">
        <v>0</v>
      </c>
      <c r="N47" s="265">
        <v>0</v>
      </c>
      <c r="O47" s="265">
        <v>0</v>
      </c>
      <c r="P47" s="265">
        <f t="shared" si="7"/>
        <v>0</v>
      </c>
      <c r="Q47" s="265">
        <v>0</v>
      </c>
      <c r="R47" s="265">
        <v>0</v>
      </c>
      <c r="S47" s="265">
        <v>0</v>
      </c>
      <c r="T47" s="266">
        <f t="shared" si="8"/>
        <v>0</v>
      </c>
    </row>
    <row r="48" spans="2:20">
      <c r="B48" s="264">
        <f t="shared" si="9"/>
        <v>17</v>
      </c>
      <c r="C48" s="273" t="s">
        <v>367</v>
      </c>
      <c r="D48" s="265">
        <v>0</v>
      </c>
      <c r="E48" s="265">
        <v>0</v>
      </c>
      <c r="F48" s="265">
        <v>0</v>
      </c>
      <c r="G48" s="265">
        <v>0</v>
      </c>
      <c r="H48" s="265">
        <v>0</v>
      </c>
      <c r="I48" s="265">
        <v>0</v>
      </c>
      <c r="J48" s="265">
        <v>0</v>
      </c>
      <c r="K48" s="265">
        <v>0</v>
      </c>
      <c r="L48" s="265">
        <v>0</v>
      </c>
      <c r="M48" s="265">
        <v>0</v>
      </c>
      <c r="N48" s="265">
        <v>0</v>
      </c>
      <c r="O48" s="265">
        <v>0</v>
      </c>
      <c r="P48" s="265">
        <f t="shared" si="7"/>
        <v>0</v>
      </c>
      <c r="Q48" s="265">
        <v>0</v>
      </c>
      <c r="R48" s="265">
        <v>0</v>
      </c>
      <c r="S48" s="265">
        <v>0</v>
      </c>
      <c r="T48" s="266">
        <f t="shared" si="8"/>
        <v>0</v>
      </c>
    </row>
    <row r="49" spans="2:20">
      <c r="B49" s="264">
        <f t="shared" si="9"/>
        <v>18</v>
      </c>
      <c r="C49" s="273" t="s">
        <v>368</v>
      </c>
      <c r="D49" s="265">
        <v>0</v>
      </c>
      <c r="E49" s="265">
        <v>0</v>
      </c>
      <c r="F49" s="265">
        <v>0</v>
      </c>
      <c r="G49" s="265">
        <v>0</v>
      </c>
      <c r="H49" s="265">
        <v>0</v>
      </c>
      <c r="I49" s="265">
        <v>0</v>
      </c>
      <c r="J49" s="265">
        <v>0</v>
      </c>
      <c r="K49" s="265">
        <v>0</v>
      </c>
      <c r="L49" s="265">
        <v>0</v>
      </c>
      <c r="M49" s="265">
        <v>0</v>
      </c>
      <c r="N49" s="265">
        <v>0</v>
      </c>
      <c r="O49" s="265">
        <v>0</v>
      </c>
      <c r="P49" s="265">
        <f t="shared" si="7"/>
        <v>0</v>
      </c>
      <c r="Q49" s="265">
        <v>0</v>
      </c>
      <c r="R49" s="265">
        <v>0</v>
      </c>
      <c r="S49" s="265">
        <v>0</v>
      </c>
      <c r="T49" s="266">
        <f t="shared" si="8"/>
        <v>0</v>
      </c>
    </row>
    <row r="50" spans="2:20">
      <c r="B50" s="264">
        <f t="shared" si="9"/>
        <v>19</v>
      </c>
      <c r="C50" s="273" t="s">
        <v>369</v>
      </c>
      <c r="D50" s="265">
        <v>0</v>
      </c>
      <c r="E50" s="265">
        <v>0</v>
      </c>
      <c r="F50" s="265">
        <v>0</v>
      </c>
      <c r="G50" s="265">
        <v>0</v>
      </c>
      <c r="H50" s="265">
        <v>0</v>
      </c>
      <c r="I50" s="265">
        <v>0</v>
      </c>
      <c r="J50" s="265">
        <v>0</v>
      </c>
      <c r="K50" s="265">
        <v>0</v>
      </c>
      <c r="L50" s="265">
        <v>0</v>
      </c>
      <c r="M50" s="265">
        <v>0</v>
      </c>
      <c r="N50" s="265">
        <v>0</v>
      </c>
      <c r="O50" s="265">
        <v>0</v>
      </c>
      <c r="P50" s="265">
        <f t="shared" si="7"/>
        <v>0</v>
      </c>
      <c r="Q50" s="265">
        <v>0</v>
      </c>
      <c r="R50" s="265">
        <v>0</v>
      </c>
      <c r="S50" s="265">
        <v>0</v>
      </c>
      <c r="T50" s="266">
        <f t="shared" si="8"/>
        <v>0</v>
      </c>
    </row>
    <row r="51" spans="2:20" ht="15.75" thickBot="1">
      <c r="B51" s="267">
        <f t="shared" si="9"/>
        <v>20</v>
      </c>
      <c r="C51" s="274" t="s">
        <v>370</v>
      </c>
      <c r="D51" s="268">
        <v>0</v>
      </c>
      <c r="E51" s="268">
        <v>0</v>
      </c>
      <c r="F51" s="268">
        <v>0</v>
      </c>
      <c r="G51" s="268">
        <v>0</v>
      </c>
      <c r="H51" s="268">
        <v>0</v>
      </c>
      <c r="I51" s="268">
        <v>0</v>
      </c>
      <c r="J51" s="268">
        <v>0</v>
      </c>
      <c r="K51" s="268">
        <v>0</v>
      </c>
      <c r="L51" s="268">
        <v>0</v>
      </c>
      <c r="M51" s="268">
        <v>0</v>
      </c>
      <c r="N51" s="268">
        <v>0</v>
      </c>
      <c r="O51" s="268">
        <v>0</v>
      </c>
      <c r="P51" s="268">
        <f t="shared" si="7"/>
        <v>0</v>
      </c>
      <c r="Q51" s="268">
        <v>0</v>
      </c>
      <c r="R51" s="268">
        <v>0</v>
      </c>
      <c r="S51" s="268">
        <v>0</v>
      </c>
      <c r="T51" s="269">
        <f t="shared" si="8"/>
        <v>0</v>
      </c>
    </row>
    <row r="52" spans="2:20" ht="15.75" thickTop="1">
      <c r="B52" s="270">
        <f t="shared" si="9"/>
        <v>21</v>
      </c>
      <c r="C52" s="275" t="s">
        <v>371</v>
      </c>
      <c r="D52" s="271">
        <f t="shared" ref="D52:S52" si="10">SUM(D32:D51)</f>
        <v>0</v>
      </c>
      <c r="E52" s="271">
        <f t="shared" si="10"/>
        <v>0</v>
      </c>
      <c r="F52" s="271">
        <f t="shared" si="10"/>
        <v>0</v>
      </c>
      <c r="G52" s="271">
        <f t="shared" si="10"/>
        <v>0</v>
      </c>
      <c r="H52" s="271">
        <f t="shared" si="10"/>
        <v>0</v>
      </c>
      <c r="I52" s="271">
        <f t="shared" si="10"/>
        <v>0</v>
      </c>
      <c r="J52" s="271">
        <f t="shared" si="10"/>
        <v>0</v>
      </c>
      <c r="K52" s="271">
        <f t="shared" si="10"/>
        <v>0</v>
      </c>
      <c r="L52" s="271">
        <f t="shared" si="10"/>
        <v>0</v>
      </c>
      <c r="M52" s="271">
        <f t="shared" si="10"/>
        <v>0</v>
      </c>
      <c r="N52" s="271">
        <f t="shared" si="10"/>
        <v>0</v>
      </c>
      <c r="O52" s="271">
        <f t="shared" si="10"/>
        <v>0</v>
      </c>
      <c r="P52" s="271">
        <f t="shared" si="10"/>
        <v>0</v>
      </c>
      <c r="Q52" s="271">
        <f t="shared" si="10"/>
        <v>0</v>
      </c>
      <c r="R52" s="271">
        <f t="shared" si="10"/>
        <v>0</v>
      </c>
      <c r="S52" s="271">
        <f t="shared" si="10"/>
        <v>0</v>
      </c>
      <c r="T52" s="271">
        <f>SUM(T32:T51)</f>
        <v>0</v>
      </c>
    </row>
    <row r="54" spans="2:20">
      <c r="C54" s="258" t="s">
        <v>327</v>
      </c>
      <c r="D54" s="259" t="str">
        <f>Overview!$C$32</f>
        <v>[Enter Plan Name]</v>
      </c>
      <c r="E54" s="259"/>
      <c r="F54" s="259"/>
    </row>
    <row r="55" spans="2:20">
      <c r="C55" s="258" t="s">
        <v>328</v>
      </c>
      <c r="D55" s="261" t="s">
        <v>372</v>
      </c>
      <c r="E55" s="261"/>
      <c r="F55" s="261"/>
    </row>
    <row r="56" spans="2:20">
      <c r="C56" s="258" t="s">
        <v>329</v>
      </c>
      <c r="D56" s="259" t="str">
        <f>Overview!$F$52</f>
        <v>SFY23-Q2</v>
      </c>
      <c r="E56" s="259"/>
      <c r="F56" s="259"/>
    </row>
    <row r="58" spans="2:20">
      <c r="C58" s="272" t="s">
        <v>377</v>
      </c>
    </row>
    <row r="59" spans="2:20" ht="60" customHeight="1">
      <c r="B59" s="254" t="s">
        <v>348</v>
      </c>
      <c r="C59" s="254" t="s">
        <v>374</v>
      </c>
      <c r="D59" s="254" t="s">
        <v>287</v>
      </c>
      <c r="E59" s="254" t="s">
        <v>310</v>
      </c>
      <c r="F59" s="254" t="s">
        <v>292</v>
      </c>
      <c r="G59" s="254" t="s">
        <v>298</v>
      </c>
      <c r="H59" s="254" t="s">
        <v>306</v>
      </c>
      <c r="I59" s="254" t="s">
        <v>300</v>
      </c>
      <c r="J59" s="254" t="s">
        <v>294</v>
      </c>
      <c r="K59" s="254" t="s">
        <v>302</v>
      </c>
      <c r="L59" s="254" t="s">
        <v>304</v>
      </c>
      <c r="M59" s="254" t="s">
        <v>296</v>
      </c>
      <c r="N59" s="254" t="s">
        <v>290</v>
      </c>
      <c r="O59" s="254" t="s">
        <v>312</v>
      </c>
      <c r="P59" s="254" t="s">
        <v>314</v>
      </c>
      <c r="Q59" s="254" t="s">
        <v>317</v>
      </c>
      <c r="R59" s="254" t="s">
        <v>375</v>
      </c>
      <c r="S59" s="254" t="s">
        <v>322</v>
      </c>
      <c r="T59" s="254" t="s">
        <v>350</v>
      </c>
    </row>
    <row r="60" spans="2:20">
      <c r="B60" s="264">
        <v>1</v>
      </c>
      <c r="C60" s="273" t="s">
        <v>351</v>
      </c>
      <c r="D60" s="265">
        <v>0</v>
      </c>
      <c r="E60" s="265">
        <v>0</v>
      </c>
      <c r="F60" s="265">
        <v>0</v>
      </c>
      <c r="G60" s="265">
        <v>0</v>
      </c>
      <c r="H60" s="265">
        <v>0</v>
      </c>
      <c r="I60" s="265">
        <v>0</v>
      </c>
      <c r="J60" s="265">
        <v>0</v>
      </c>
      <c r="K60" s="265">
        <v>0</v>
      </c>
      <c r="L60" s="265">
        <v>0</v>
      </c>
      <c r="M60" s="265">
        <v>0</v>
      </c>
      <c r="N60" s="265">
        <v>0</v>
      </c>
      <c r="O60" s="265">
        <v>0</v>
      </c>
      <c r="P60" s="265">
        <f t="shared" ref="P60:P79" si="11">O60*0.9</f>
        <v>0</v>
      </c>
      <c r="Q60" s="265">
        <v>0</v>
      </c>
      <c r="R60" s="265">
        <v>0</v>
      </c>
      <c r="S60" s="265">
        <v>0</v>
      </c>
      <c r="T60" s="266">
        <f>SUM(D60:S60)</f>
        <v>0</v>
      </c>
    </row>
    <row r="61" spans="2:20">
      <c r="B61" s="264">
        <f>B60+1</f>
        <v>2</v>
      </c>
      <c r="C61" s="273" t="s">
        <v>352</v>
      </c>
      <c r="D61" s="265">
        <v>0</v>
      </c>
      <c r="E61" s="265">
        <v>0</v>
      </c>
      <c r="F61" s="265">
        <v>0</v>
      </c>
      <c r="G61" s="265">
        <v>0</v>
      </c>
      <c r="H61" s="265">
        <v>0</v>
      </c>
      <c r="I61" s="265">
        <v>0</v>
      </c>
      <c r="J61" s="265">
        <v>0</v>
      </c>
      <c r="K61" s="265">
        <v>0</v>
      </c>
      <c r="L61" s="265">
        <v>0</v>
      </c>
      <c r="M61" s="265">
        <v>0</v>
      </c>
      <c r="N61" s="265">
        <v>0</v>
      </c>
      <c r="O61" s="265">
        <v>0</v>
      </c>
      <c r="P61" s="265">
        <f t="shared" si="11"/>
        <v>0</v>
      </c>
      <c r="Q61" s="265">
        <v>0</v>
      </c>
      <c r="R61" s="265">
        <v>0</v>
      </c>
      <c r="S61" s="265">
        <v>0</v>
      </c>
      <c r="T61" s="266">
        <f t="shared" ref="T61:T79" si="12">SUM(D61:S61)</f>
        <v>0</v>
      </c>
    </row>
    <row r="62" spans="2:20">
      <c r="B62" s="264">
        <f t="shared" ref="B62:B80" si="13">B61+1</f>
        <v>3</v>
      </c>
      <c r="C62" s="273" t="s">
        <v>353</v>
      </c>
      <c r="D62" s="265">
        <v>0</v>
      </c>
      <c r="E62" s="265">
        <v>0</v>
      </c>
      <c r="F62" s="265">
        <v>0</v>
      </c>
      <c r="G62" s="265">
        <v>0</v>
      </c>
      <c r="H62" s="265">
        <v>0</v>
      </c>
      <c r="I62" s="265">
        <v>0</v>
      </c>
      <c r="J62" s="265">
        <v>0</v>
      </c>
      <c r="K62" s="265">
        <v>0</v>
      </c>
      <c r="L62" s="265">
        <v>0</v>
      </c>
      <c r="M62" s="265">
        <v>0</v>
      </c>
      <c r="N62" s="265">
        <v>0</v>
      </c>
      <c r="O62" s="265">
        <v>0</v>
      </c>
      <c r="P62" s="265">
        <f t="shared" si="11"/>
        <v>0</v>
      </c>
      <c r="Q62" s="265">
        <v>0</v>
      </c>
      <c r="R62" s="265">
        <v>0</v>
      </c>
      <c r="S62" s="265">
        <v>0</v>
      </c>
      <c r="T62" s="266">
        <f t="shared" si="12"/>
        <v>0</v>
      </c>
    </row>
    <row r="63" spans="2:20">
      <c r="B63" s="264">
        <f t="shared" si="13"/>
        <v>4</v>
      </c>
      <c r="C63" s="273" t="s">
        <v>354</v>
      </c>
      <c r="D63" s="265">
        <v>0</v>
      </c>
      <c r="E63" s="265">
        <v>0</v>
      </c>
      <c r="F63" s="265">
        <v>0</v>
      </c>
      <c r="G63" s="265">
        <v>0</v>
      </c>
      <c r="H63" s="265">
        <v>0</v>
      </c>
      <c r="I63" s="265">
        <v>0</v>
      </c>
      <c r="J63" s="265">
        <v>0</v>
      </c>
      <c r="K63" s="265">
        <v>0</v>
      </c>
      <c r="L63" s="265">
        <v>0</v>
      </c>
      <c r="M63" s="265">
        <v>0</v>
      </c>
      <c r="N63" s="265">
        <v>0</v>
      </c>
      <c r="O63" s="265">
        <v>0</v>
      </c>
      <c r="P63" s="265">
        <f t="shared" si="11"/>
        <v>0</v>
      </c>
      <c r="Q63" s="265">
        <v>0</v>
      </c>
      <c r="R63" s="265">
        <v>0</v>
      </c>
      <c r="S63" s="265">
        <v>0</v>
      </c>
      <c r="T63" s="266">
        <f t="shared" si="12"/>
        <v>0</v>
      </c>
    </row>
    <row r="64" spans="2:20">
      <c r="B64" s="264">
        <f t="shared" si="13"/>
        <v>5</v>
      </c>
      <c r="C64" s="273" t="s">
        <v>355</v>
      </c>
      <c r="D64" s="265">
        <v>0</v>
      </c>
      <c r="E64" s="265">
        <v>0</v>
      </c>
      <c r="F64" s="265">
        <v>0</v>
      </c>
      <c r="G64" s="265">
        <v>0</v>
      </c>
      <c r="H64" s="265">
        <v>0</v>
      </c>
      <c r="I64" s="265">
        <v>0</v>
      </c>
      <c r="J64" s="265">
        <v>0</v>
      </c>
      <c r="K64" s="265">
        <v>0</v>
      </c>
      <c r="L64" s="265">
        <v>0</v>
      </c>
      <c r="M64" s="265">
        <v>0</v>
      </c>
      <c r="N64" s="265">
        <v>0</v>
      </c>
      <c r="O64" s="265">
        <v>0</v>
      </c>
      <c r="P64" s="265">
        <f t="shared" si="11"/>
        <v>0</v>
      </c>
      <c r="Q64" s="265">
        <v>0</v>
      </c>
      <c r="R64" s="265">
        <v>0</v>
      </c>
      <c r="S64" s="265">
        <v>0</v>
      </c>
      <c r="T64" s="266">
        <f t="shared" si="12"/>
        <v>0</v>
      </c>
    </row>
    <row r="65" spans="2:20">
      <c r="B65" s="264">
        <f t="shared" si="13"/>
        <v>6</v>
      </c>
      <c r="C65" s="273" t="s">
        <v>356</v>
      </c>
      <c r="D65" s="265">
        <v>0</v>
      </c>
      <c r="E65" s="265">
        <v>0</v>
      </c>
      <c r="F65" s="265">
        <v>0</v>
      </c>
      <c r="G65" s="265">
        <v>0</v>
      </c>
      <c r="H65" s="265">
        <v>0</v>
      </c>
      <c r="I65" s="265">
        <v>0</v>
      </c>
      <c r="J65" s="265">
        <v>0</v>
      </c>
      <c r="K65" s="265">
        <v>0</v>
      </c>
      <c r="L65" s="265">
        <v>0</v>
      </c>
      <c r="M65" s="265">
        <v>0</v>
      </c>
      <c r="N65" s="265">
        <v>0</v>
      </c>
      <c r="O65" s="265">
        <v>0</v>
      </c>
      <c r="P65" s="265">
        <f t="shared" si="11"/>
        <v>0</v>
      </c>
      <c r="Q65" s="265">
        <v>0</v>
      </c>
      <c r="R65" s="265">
        <v>0</v>
      </c>
      <c r="S65" s="265">
        <v>0</v>
      </c>
      <c r="T65" s="266">
        <f t="shared" si="12"/>
        <v>0</v>
      </c>
    </row>
    <row r="66" spans="2:20">
      <c r="B66" s="264">
        <f t="shared" si="13"/>
        <v>7</v>
      </c>
      <c r="C66" s="273" t="s">
        <v>357</v>
      </c>
      <c r="D66" s="265">
        <v>0</v>
      </c>
      <c r="E66" s="265">
        <v>0</v>
      </c>
      <c r="F66" s="265">
        <v>0</v>
      </c>
      <c r="G66" s="265">
        <v>0</v>
      </c>
      <c r="H66" s="265">
        <v>0</v>
      </c>
      <c r="I66" s="265">
        <v>0</v>
      </c>
      <c r="J66" s="265">
        <v>0</v>
      </c>
      <c r="K66" s="265">
        <v>0</v>
      </c>
      <c r="L66" s="265">
        <v>0</v>
      </c>
      <c r="M66" s="265">
        <v>0</v>
      </c>
      <c r="N66" s="265">
        <v>0</v>
      </c>
      <c r="O66" s="265">
        <v>0</v>
      </c>
      <c r="P66" s="265">
        <f t="shared" si="11"/>
        <v>0</v>
      </c>
      <c r="Q66" s="265">
        <v>0</v>
      </c>
      <c r="R66" s="265">
        <v>0</v>
      </c>
      <c r="S66" s="265">
        <v>0</v>
      </c>
      <c r="T66" s="266">
        <f t="shared" si="12"/>
        <v>0</v>
      </c>
    </row>
    <row r="67" spans="2:20">
      <c r="B67" s="264">
        <f t="shared" si="13"/>
        <v>8</v>
      </c>
      <c r="C67" s="273" t="s">
        <v>358</v>
      </c>
      <c r="D67" s="265">
        <v>0</v>
      </c>
      <c r="E67" s="265">
        <v>0</v>
      </c>
      <c r="F67" s="265">
        <v>0</v>
      </c>
      <c r="G67" s="265">
        <v>0</v>
      </c>
      <c r="H67" s="265">
        <v>0</v>
      </c>
      <c r="I67" s="265">
        <v>0</v>
      </c>
      <c r="J67" s="265">
        <v>0</v>
      </c>
      <c r="K67" s="265">
        <v>0</v>
      </c>
      <c r="L67" s="265">
        <v>0</v>
      </c>
      <c r="M67" s="265">
        <v>0</v>
      </c>
      <c r="N67" s="265">
        <v>0</v>
      </c>
      <c r="O67" s="265">
        <v>0</v>
      </c>
      <c r="P67" s="265">
        <f t="shared" si="11"/>
        <v>0</v>
      </c>
      <c r="Q67" s="265">
        <v>0</v>
      </c>
      <c r="R67" s="265">
        <v>0</v>
      </c>
      <c r="S67" s="265">
        <v>0</v>
      </c>
      <c r="T67" s="266">
        <f t="shared" si="12"/>
        <v>0</v>
      </c>
    </row>
    <row r="68" spans="2:20">
      <c r="B68" s="264">
        <f t="shared" si="13"/>
        <v>9</v>
      </c>
      <c r="C68" s="273" t="s">
        <v>359</v>
      </c>
      <c r="D68" s="265">
        <v>0</v>
      </c>
      <c r="E68" s="265">
        <v>0</v>
      </c>
      <c r="F68" s="265">
        <v>0</v>
      </c>
      <c r="G68" s="265">
        <v>0</v>
      </c>
      <c r="H68" s="265">
        <v>0</v>
      </c>
      <c r="I68" s="265">
        <v>0</v>
      </c>
      <c r="J68" s="265">
        <v>0</v>
      </c>
      <c r="K68" s="265">
        <v>0</v>
      </c>
      <c r="L68" s="265">
        <v>0</v>
      </c>
      <c r="M68" s="265">
        <v>0</v>
      </c>
      <c r="N68" s="265">
        <v>0</v>
      </c>
      <c r="O68" s="265">
        <v>0</v>
      </c>
      <c r="P68" s="265">
        <f t="shared" si="11"/>
        <v>0</v>
      </c>
      <c r="Q68" s="265">
        <v>0</v>
      </c>
      <c r="R68" s="265">
        <v>0</v>
      </c>
      <c r="S68" s="265">
        <v>0</v>
      </c>
      <c r="T68" s="266">
        <f t="shared" si="12"/>
        <v>0</v>
      </c>
    </row>
    <row r="69" spans="2:20">
      <c r="B69" s="264">
        <f t="shared" si="13"/>
        <v>10</v>
      </c>
      <c r="C69" s="273" t="s">
        <v>360</v>
      </c>
      <c r="D69" s="265">
        <v>0</v>
      </c>
      <c r="E69" s="265">
        <v>0</v>
      </c>
      <c r="F69" s="265">
        <v>0</v>
      </c>
      <c r="G69" s="265">
        <v>0</v>
      </c>
      <c r="H69" s="265">
        <v>0</v>
      </c>
      <c r="I69" s="265">
        <v>0</v>
      </c>
      <c r="J69" s="265">
        <v>0</v>
      </c>
      <c r="K69" s="265">
        <v>0</v>
      </c>
      <c r="L69" s="265">
        <v>0</v>
      </c>
      <c r="M69" s="265">
        <v>0</v>
      </c>
      <c r="N69" s="265">
        <v>0</v>
      </c>
      <c r="O69" s="265">
        <v>0</v>
      </c>
      <c r="P69" s="265">
        <f t="shared" si="11"/>
        <v>0</v>
      </c>
      <c r="Q69" s="265">
        <v>0</v>
      </c>
      <c r="R69" s="265">
        <v>0</v>
      </c>
      <c r="S69" s="265">
        <v>0</v>
      </c>
      <c r="T69" s="266">
        <f t="shared" si="12"/>
        <v>0</v>
      </c>
    </row>
    <row r="70" spans="2:20">
      <c r="B70" s="264">
        <f t="shared" si="13"/>
        <v>11</v>
      </c>
      <c r="C70" s="273" t="s">
        <v>361</v>
      </c>
      <c r="D70" s="265">
        <v>0</v>
      </c>
      <c r="E70" s="265">
        <v>0</v>
      </c>
      <c r="F70" s="265">
        <v>0</v>
      </c>
      <c r="G70" s="265">
        <v>0</v>
      </c>
      <c r="H70" s="265">
        <v>0</v>
      </c>
      <c r="I70" s="265">
        <v>0</v>
      </c>
      <c r="J70" s="265">
        <v>0</v>
      </c>
      <c r="K70" s="265">
        <v>0</v>
      </c>
      <c r="L70" s="265">
        <v>0</v>
      </c>
      <c r="M70" s="265">
        <v>0</v>
      </c>
      <c r="N70" s="265">
        <v>0</v>
      </c>
      <c r="O70" s="265">
        <v>0</v>
      </c>
      <c r="P70" s="265">
        <f t="shared" si="11"/>
        <v>0</v>
      </c>
      <c r="Q70" s="265">
        <v>0</v>
      </c>
      <c r="R70" s="265">
        <v>0</v>
      </c>
      <c r="S70" s="265">
        <v>0</v>
      </c>
      <c r="T70" s="266">
        <f t="shared" si="12"/>
        <v>0</v>
      </c>
    </row>
    <row r="71" spans="2:20">
      <c r="B71" s="264">
        <f t="shared" si="13"/>
        <v>12</v>
      </c>
      <c r="C71" s="273" t="s">
        <v>362</v>
      </c>
      <c r="D71" s="265">
        <v>0</v>
      </c>
      <c r="E71" s="265">
        <v>0</v>
      </c>
      <c r="F71" s="265">
        <v>0</v>
      </c>
      <c r="G71" s="265">
        <v>0</v>
      </c>
      <c r="H71" s="265">
        <v>0</v>
      </c>
      <c r="I71" s="265">
        <v>0</v>
      </c>
      <c r="J71" s="265">
        <v>0</v>
      </c>
      <c r="K71" s="265">
        <v>0</v>
      </c>
      <c r="L71" s="265">
        <v>0</v>
      </c>
      <c r="M71" s="265">
        <v>0</v>
      </c>
      <c r="N71" s="265">
        <v>0</v>
      </c>
      <c r="O71" s="265">
        <v>0</v>
      </c>
      <c r="P71" s="265">
        <f t="shared" si="11"/>
        <v>0</v>
      </c>
      <c r="Q71" s="265">
        <v>0</v>
      </c>
      <c r="R71" s="265">
        <v>0</v>
      </c>
      <c r="S71" s="265">
        <v>0</v>
      </c>
      <c r="T71" s="266">
        <f t="shared" si="12"/>
        <v>0</v>
      </c>
    </row>
    <row r="72" spans="2:20">
      <c r="B72" s="264">
        <f t="shared" si="13"/>
        <v>13</v>
      </c>
      <c r="C72" s="273" t="s">
        <v>363</v>
      </c>
      <c r="D72" s="265">
        <v>0</v>
      </c>
      <c r="E72" s="265">
        <v>0</v>
      </c>
      <c r="F72" s="265">
        <v>0</v>
      </c>
      <c r="G72" s="265">
        <v>0</v>
      </c>
      <c r="H72" s="265">
        <v>0</v>
      </c>
      <c r="I72" s="265">
        <v>0</v>
      </c>
      <c r="J72" s="265">
        <v>0</v>
      </c>
      <c r="K72" s="265">
        <v>0</v>
      </c>
      <c r="L72" s="265">
        <v>0</v>
      </c>
      <c r="M72" s="265">
        <v>0</v>
      </c>
      <c r="N72" s="265">
        <v>0</v>
      </c>
      <c r="O72" s="265">
        <v>0</v>
      </c>
      <c r="P72" s="265">
        <f t="shared" si="11"/>
        <v>0</v>
      </c>
      <c r="Q72" s="265">
        <v>0</v>
      </c>
      <c r="R72" s="265">
        <v>0</v>
      </c>
      <c r="S72" s="265">
        <v>0</v>
      </c>
      <c r="T72" s="266">
        <f t="shared" si="12"/>
        <v>0</v>
      </c>
    </row>
    <row r="73" spans="2:20">
      <c r="B73" s="264">
        <f t="shared" si="13"/>
        <v>14</v>
      </c>
      <c r="C73" s="273" t="s">
        <v>364</v>
      </c>
      <c r="D73" s="265">
        <v>0</v>
      </c>
      <c r="E73" s="265">
        <v>0</v>
      </c>
      <c r="F73" s="265">
        <v>0</v>
      </c>
      <c r="G73" s="265">
        <v>0</v>
      </c>
      <c r="H73" s="265">
        <v>0</v>
      </c>
      <c r="I73" s="265">
        <v>0</v>
      </c>
      <c r="J73" s="265">
        <v>0</v>
      </c>
      <c r="K73" s="265">
        <v>0</v>
      </c>
      <c r="L73" s="265">
        <v>0</v>
      </c>
      <c r="M73" s="265">
        <v>0</v>
      </c>
      <c r="N73" s="265">
        <v>0</v>
      </c>
      <c r="O73" s="265">
        <v>0</v>
      </c>
      <c r="P73" s="265">
        <f t="shared" si="11"/>
        <v>0</v>
      </c>
      <c r="Q73" s="265">
        <v>0</v>
      </c>
      <c r="R73" s="265">
        <v>0</v>
      </c>
      <c r="S73" s="265">
        <v>0</v>
      </c>
      <c r="T73" s="266">
        <f t="shared" si="12"/>
        <v>0</v>
      </c>
    </row>
    <row r="74" spans="2:20">
      <c r="B74" s="264">
        <f t="shared" si="13"/>
        <v>15</v>
      </c>
      <c r="C74" s="273" t="s">
        <v>365</v>
      </c>
      <c r="D74" s="265">
        <v>0</v>
      </c>
      <c r="E74" s="265">
        <v>0</v>
      </c>
      <c r="F74" s="265">
        <v>0</v>
      </c>
      <c r="G74" s="265">
        <v>0</v>
      </c>
      <c r="H74" s="265">
        <v>0</v>
      </c>
      <c r="I74" s="265">
        <v>0</v>
      </c>
      <c r="J74" s="265">
        <v>0</v>
      </c>
      <c r="K74" s="265">
        <v>0</v>
      </c>
      <c r="L74" s="265">
        <v>0</v>
      </c>
      <c r="M74" s="265">
        <v>0</v>
      </c>
      <c r="N74" s="265">
        <v>0</v>
      </c>
      <c r="O74" s="265">
        <v>0</v>
      </c>
      <c r="P74" s="265">
        <f t="shared" si="11"/>
        <v>0</v>
      </c>
      <c r="Q74" s="265">
        <v>0</v>
      </c>
      <c r="R74" s="265">
        <v>0</v>
      </c>
      <c r="S74" s="265">
        <v>0</v>
      </c>
      <c r="T74" s="266">
        <f t="shared" si="12"/>
        <v>0</v>
      </c>
    </row>
    <row r="75" spans="2:20">
      <c r="B75" s="264">
        <f t="shared" si="13"/>
        <v>16</v>
      </c>
      <c r="C75" s="273" t="s">
        <v>366</v>
      </c>
      <c r="D75" s="265">
        <v>0</v>
      </c>
      <c r="E75" s="265">
        <v>0</v>
      </c>
      <c r="F75" s="265">
        <v>0</v>
      </c>
      <c r="G75" s="265">
        <v>0</v>
      </c>
      <c r="H75" s="265">
        <v>0</v>
      </c>
      <c r="I75" s="265">
        <v>0</v>
      </c>
      <c r="J75" s="265">
        <v>0</v>
      </c>
      <c r="K75" s="265">
        <v>0</v>
      </c>
      <c r="L75" s="265">
        <v>0</v>
      </c>
      <c r="M75" s="265">
        <v>0</v>
      </c>
      <c r="N75" s="265">
        <v>0</v>
      </c>
      <c r="O75" s="265">
        <v>0</v>
      </c>
      <c r="P75" s="265">
        <f t="shared" si="11"/>
        <v>0</v>
      </c>
      <c r="Q75" s="265">
        <v>0</v>
      </c>
      <c r="R75" s="265">
        <v>0</v>
      </c>
      <c r="S75" s="265">
        <v>0</v>
      </c>
      <c r="T75" s="266">
        <f t="shared" si="12"/>
        <v>0</v>
      </c>
    </row>
    <row r="76" spans="2:20">
      <c r="B76" s="264">
        <f t="shared" si="13"/>
        <v>17</v>
      </c>
      <c r="C76" s="273" t="s">
        <v>367</v>
      </c>
      <c r="D76" s="265">
        <v>0</v>
      </c>
      <c r="E76" s="265">
        <v>0</v>
      </c>
      <c r="F76" s="265">
        <v>0</v>
      </c>
      <c r="G76" s="265">
        <v>0</v>
      </c>
      <c r="H76" s="265">
        <v>0</v>
      </c>
      <c r="I76" s="265">
        <v>0</v>
      </c>
      <c r="J76" s="265">
        <v>0</v>
      </c>
      <c r="K76" s="265">
        <v>0</v>
      </c>
      <c r="L76" s="265">
        <v>0</v>
      </c>
      <c r="M76" s="265">
        <v>0</v>
      </c>
      <c r="N76" s="265">
        <v>0</v>
      </c>
      <c r="O76" s="265">
        <v>0</v>
      </c>
      <c r="P76" s="265">
        <f t="shared" si="11"/>
        <v>0</v>
      </c>
      <c r="Q76" s="265">
        <v>0</v>
      </c>
      <c r="R76" s="265">
        <v>0</v>
      </c>
      <c r="S76" s="265">
        <v>0</v>
      </c>
      <c r="T76" s="266">
        <f t="shared" si="12"/>
        <v>0</v>
      </c>
    </row>
    <row r="77" spans="2:20">
      <c r="B77" s="264">
        <f t="shared" si="13"/>
        <v>18</v>
      </c>
      <c r="C77" s="273" t="s">
        <v>368</v>
      </c>
      <c r="D77" s="265">
        <v>0</v>
      </c>
      <c r="E77" s="265">
        <v>0</v>
      </c>
      <c r="F77" s="265">
        <v>0</v>
      </c>
      <c r="G77" s="265">
        <v>0</v>
      </c>
      <c r="H77" s="265">
        <v>0</v>
      </c>
      <c r="I77" s="265">
        <v>0</v>
      </c>
      <c r="J77" s="265">
        <v>0</v>
      </c>
      <c r="K77" s="265">
        <v>0</v>
      </c>
      <c r="L77" s="265">
        <v>0</v>
      </c>
      <c r="M77" s="265">
        <v>0</v>
      </c>
      <c r="N77" s="265">
        <v>0</v>
      </c>
      <c r="O77" s="265">
        <v>0</v>
      </c>
      <c r="P77" s="265">
        <f t="shared" si="11"/>
        <v>0</v>
      </c>
      <c r="Q77" s="265">
        <v>0</v>
      </c>
      <c r="R77" s="265">
        <v>0</v>
      </c>
      <c r="S77" s="265">
        <v>0</v>
      </c>
      <c r="T77" s="266">
        <f t="shared" si="12"/>
        <v>0</v>
      </c>
    </row>
    <row r="78" spans="2:20">
      <c r="B78" s="264">
        <f t="shared" si="13"/>
        <v>19</v>
      </c>
      <c r="C78" s="273" t="s">
        <v>369</v>
      </c>
      <c r="D78" s="265">
        <v>0</v>
      </c>
      <c r="E78" s="265">
        <v>0</v>
      </c>
      <c r="F78" s="265">
        <v>0</v>
      </c>
      <c r="G78" s="265">
        <v>0</v>
      </c>
      <c r="H78" s="265">
        <v>0</v>
      </c>
      <c r="I78" s="265">
        <v>0</v>
      </c>
      <c r="J78" s="265">
        <v>0</v>
      </c>
      <c r="K78" s="265">
        <v>0</v>
      </c>
      <c r="L78" s="265">
        <v>0</v>
      </c>
      <c r="M78" s="265">
        <v>0</v>
      </c>
      <c r="N78" s="265">
        <v>0</v>
      </c>
      <c r="O78" s="265">
        <v>0</v>
      </c>
      <c r="P78" s="265">
        <f t="shared" si="11"/>
        <v>0</v>
      </c>
      <c r="Q78" s="265">
        <v>0</v>
      </c>
      <c r="R78" s="265">
        <v>0</v>
      </c>
      <c r="S78" s="265">
        <v>0</v>
      </c>
      <c r="T78" s="266">
        <f t="shared" si="12"/>
        <v>0</v>
      </c>
    </row>
    <row r="79" spans="2:20" ht="15.75" thickBot="1">
      <c r="B79" s="267">
        <f t="shared" si="13"/>
        <v>20</v>
      </c>
      <c r="C79" s="274" t="s">
        <v>370</v>
      </c>
      <c r="D79" s="268">
        <v>0</v>
      </c>
      <c r="E79" s="268">
        <v>0</v>
      </c>
      <c r="F79" s="268">
        <v>0</v>
      </c>
      <c r="G79" s="268">
        <v>0</v>
      </c>
      <c r="H79" s="268">
        <v>0</v>
      </c>
      <c r="I79" s="268">
        <v>0</v>
      </c>
      <c r="J79" s="268">
        <v>0</v>
      </c>
      <c r="K79" s="268">
        <v>0</v>
      </c>
      <c r="L79" s="268">
        <v>0</v>
      </c>
      <c r="M79" s="268">
        <v>0</v>
      </c>
      <c r="N79" s="268">
        <v>0</v>
      </c>
      <c r="O79" s="268">
        <v>0</v>
      </c>
      <c r="P79" s="268">
        <f t="shared" si="11"/>
        <v>0</v>
      </c>
      <c r="Q79" s="268">
        <v>0</v>
      </c>
      <c r="R79" s="268">
        <v>0</v>
      </c>
      <c r="S79" s="268">
        <v>0</v>
      </c>
      <c r="T79" s="269">
        <f t="shared" si="12"/>
        <v>0</v>
      </c>
    </row>
    <row r="80" spans="2:20" ht="15.75" thickTop="1">
      <c r="B80" s="270">
        <f t="shared" si="13"/>
        <v>21</v>
      </c>
      <c r="C80" s="275" t="s">
        <v>371</v>
      </c>
      <c r="D80" s="271">
        <f t="shared" ref="D80:S80" si="14">SUM(D60:D79)</f>
        <v>0</v>
      </c>
      <c r="E80" s="271">
        <f t="shared" si="14"/>
        <v>0</v>
      </c>
      <c r="F80" s="271">
        <f t="shared" si="14"/>
        <v>0</v>
      </c>
      <c r="G80" s="271">
        <f t="shared" si="14"/>
        <v>0</v>
      </c>
      <c r="H80" s="271">
        <f t="shared" si="14"/>
        <v>0</v>
      </c>
      <c r="I80" s="271">
        <f t="shared" si="14"/>
        <v>0</v>
      </c>
      <c r="J80" s="271">
        <f t="shared" si="14"/>
        <v>0</v>
      </c>
      <c r="K80" s="271">
        <f t="shared" si="14"/>
        <v>0</v>
      </c>
      <c r="L80" s="271">
        <f t="shared" si="14"/>
        <v>0</v>
      </c>
      <c r="M80" s="271">
        <f t="shared" si="14"/>
        <v>0</v>
      </c>
      <c r="N80" s="271">
        <f t="shared" si="14"/>
        <v>0</v>
      </c>
      <c r="O80" s="271">
        <f t="shared" si="14"/>
        <v>0</v>
      </c>
      <c r="P80" s="271">
        <f t="shared" si="14"/>
        <v>0</v>
      </c>
      <c r="Q80" s="271">
        <f t="shared" si="14"/>
        <v>0</v>
      </c>
      <c r="R80" s="271">
        <f t="shared" si="14"/>
        <v>0</v>
      </c>
      <c r="S80" s="271">
        <f t="shared" si="14"/>
        <v>0</v>
      </c>
      <c r="T80" s="271">
        <f>SUM(T60:T79)</f>
        <v>0</v>
      </c>
    </row>
    <row r="82" spans="2:20">
      <c r="C82" s="272" t="s">
        <v>376</v>
      </c>
    </row>
    <row r="83" spans="2:20" ht="45">
      <c r="B83" s="254" t="s">
        <v>348</v>
      </c>
      <c r="C83" s="254" t="s">
        <v>374</v>
      </c>
      <c r="D83" s="254" t="s">
        <v>287</v>
      </c>
      <c r="E83" s="254" t="s">
        <v>310</v>
      </c>
      <c r="F83" s="254" t="s">
        <v>292</v>
      </c>
      <c r="G83" s="254" t="s">
        <v>298</v>
      </c>
      <c r="H83" s="254" t="s">
        <v>306</v>
      </c>
      <c r="I83" s="254" t="s">
        <v>300</v>
      </c>
      <c r="J83" s="254" t="s">
        <v>294</v>
      </c>
      <c r="K83" s="254" t="s">
        <v>302</v>
      </c>
      <c r="L83" s="254" t="s">
        <v>304</v>
      </c>
      <c r="M83" s="254" t="s">
        <v>296</v>
      </c>
      <c r="N83" s="254" t="s">
        <v>290</v>
      </c>
      <c r="O83" s="254" t="s">
        <v>312</v>
      </c>
      <c r="P83" s="254" t="s">
        <v>314</v>
      </c>
      <c r="Q83" s="254" t="s">
        <v>317</v>
      </c>
      <c r="R83" s="254" t="s">
        <v>375</v>
      </c>
      <c r="S83" s="254" t="s">
        <v>322</v>
      </c>
      <c r="T83" s="254" t="s">
        <v>350</v>
      </c>
    </row>
    <row r="84" spans="2:20">
      <c r="B84" s="264">
        <v>1</v>
      </c>
      <c r="C84" s="273" t="s">
        <v>351</v>
      </c>
      <c r="D84" s="265">
        <v>0</v>
      </c>
      <c r="E84" s="265">
        <v>0</v>
      </c>
      <c r="F84" s="265">
        <v>0</v>
      </c>
      <c r="G84" s="265">
        <v>0</v>
      </c>
      <c r="H84" s="265">
        <v>0</v>
      </c>
      <c r="I84" s="265">
        <v>0</v>
      </c>
      <c r="J84" s="265">
        <v>0</v>
      </c>
      <c r="K84" s="265">
        <v>0</v>
      </c>
      <c r="L84" s="265">
        <v>0</v>
      </c>
      <c r="M84" s="265">
        <v>0</v>
      </c>
      <c r="N84" s="265">
        <v>0</v>
      </c>
      <c r="O84" s="265">
        <v>0</v>
      </c>
      <c r="P84" s="265">
        <f t="shared" ref="P84:P103" si="15">O84*0.9</f>
        <v>0</v>
      </c>
      <c r="Q84" s="265">
        <v>0</v>
      </c>
      <c r="R84" s="265">
        <v>0</v>
      </c>
      <c r="S84" s="265">
        <v>0</v>
      </c>
      <c r="T84" s="266">
        <f>SUM(D84:S84)</f>
        <v>0</v>
      </c>
    </row>
    <row r="85" spans="2:20">
      <c r="B85" s="264">
        <f>B84+1</f>
        <v>2</v>
      </c>
      <c r="C85" s="273" t="s">
        <v>352</v>
      </c>
      <c r="D85" s="265">
        <v>0</v>
      </c>
      <c r="E85" s="265">
        <v>0</v>
      </c>
      <c r="F85" s="265">
        <v>0</v>
      </c>
      <c r="G85" s="265">
        <v>0</v>
      </c>
      <c r="H85" s="265">
        <v>0</v>
      </c>
      <c r="I85" s="265">
        <v>0</v>
      </c>
      <c r="J85" s="265">
        <v>0</v>
      </c>
      <c r="K85" s="265">
        <v>0</v>
      </c>
      <c r="L85" s="265">
        <v>0</v>
      </c>
      <c r="M85" s="265">
        <v>0</v>
      </c>
      <c r="N85" s="265">
        <v>0</v>
      </c>
      <c r="O85" s="265">
        <v>0</v>
      </c>
      <c r="P85" s="265">
        <f t="shared" si="15"/>
        <v>0</v>
      </c>
      <c r="Q85" s="265">
        <v>0</v>
      </c>
      <c r="R85" s="265">
        <v>0</v>
      </c>
      <c r="S85" s="265">
        <v>0</v>
      </c>
      <c r="T85" s="266">
        <f t="shared" ref="T85:T103" si="16">SUM(D85:S85)</f>
        <v>0</v>
      </c>
    </row>
    <row r="86" spans="2:20">
      <c r="B86" s="264">
        <f t="shared" ref="B86:B104" si="17">B85+1</f>
        <v>3</v>
      </c>
      <c r="C86" s="273" t="s">
        <v>353</v>
      </c>
      <c r="D86" s="265">
        <v>0</v>
      </c>
      <c r="E86" s="265">
        <v>0</v>
      </c>
      <c r="F86" s="265">
        <v>0</v>
      </c>
      <c r="G86" s="265">
        <v>0</v>
      </c>
      <c r="H86" s="265">
        <v>0</v>
      </c>
      <c r="I86" s="265">
        <v>0</v>
      </c>
      <c r="J86" s="265">
        <v>0</v>
      </c>
      <c r="K86" s="265">
        <v>0</v>
      </c>
      <c r="L86" s="265">
        <v>0</v>
      </c>
      <c r="M86" s="265">
        <v>0</v>
      </c>
      <c r="N86" s="265">
        <v>0</v>
      </c>
      <c r="O86" s="265">
        <v>0</v>
      </c>
      <c r="P86" s="265">
        <f t="shared" si="15"/>
        <v>0</v>
      </c>
      <c r="Q86" s="265">
        <v>0</v>
      </c>
      <c r="R86" s="265">
        <v>0</v>
      </c>
      <c r="S86" s="265">
        <v>0</v>
      </c>
      <c r="T86" s="266">
        <f t="shared" si="16"/>
        <v>0</v>
      </c>
    </row>
    <row r="87" spans="2:20">
      <c r="B87" s="264">
        <f t="shared" si="17"/>
        <v>4</v>
      </c>
      <c r="C87" s="273" t="s">
        <v>354</v>
      </c>
      <c r="D87" s="265">
        <v>0</v>
      </c>
      <c r="E87" s="265">
        <v>0</v>
      </c>
      <c r="F87" s="265">
        <v>0</v>
      </c>
      <c r="G87" s="265">
        <v>0</v>
      </c>
      <c r="H87" s="265">
        <v>0</v>
      </c>
      <c r="I87" s="265">
        <v>0</v>
      </c>
      <c r="J87" s="265">
        <v>0</v>
      </c>
      <c r="K87" s="265">
        <v>0</v>
      </c>
      <c r="L87" s="265">
        <v>0</v>
      </c>
      <c r="M87" s="265">
        <v>0</v>
      </c>
      <c r="N87" s="265">
        <v>0</v>
      </c>
      <c r="O87" s="265">
        <v>0</v>
      </c>
      <c r="P87" s="265">
        <f t="shared" si="15"/>
        <v>0</v>
      </c>
      <c r="Q87" s="265">
        <v>0</v>
      </c>
      <c r="R87" s="265">
        <v>0</v>
      </c>
      <c r="S87" s="265">
        <v>0</v>
      </c>
      <c r="T87" s="266">
        <f t="shared" si="16"/>
        <v>0</v>
      </c>
    </row>
    <row r="88" spans="2:20">
      <c r="B88" s="264">
        <f t="shared" si="17"/>
        <v>5</v>
      </c>
      <c r="C88" s="273" t="s">
        <v>355</v>
      </c>
      <c r="D88" s="265">
        <v>0</v>
      </c>
      <c r="E88" s="265">
        <v>0</v>
      </c>
      <c r="F88" s="265">
        <v>0</v>
      </c>
      <c r="G88" s="265">
        <v>0</v>
      </c>
      <c r="H88" s="265">
        <v>0</v>
      </c>
      <c r="I88" s="265">
        <v>0</v>
      </c>
      <c r="J88" s="265">
        <v>0</v>
      </c>
      <c r="K88" s="265">
        <v>0</v>
      </c>
      <c r="L88" s="265">
        <v>0</v>
      </c>
      <c r="M88" s="265">
        <v>0</v>
      </c>
      <c r="N88" s="265">
        <v>0</v>
      </c>
      <c r="O88" s="265">
        <v>0</v>
      </c>
      <c r="P88" s="265">
        <f t="shared" si="15"/>
        <v>0</v>
      </c>
      <c r="Q88" s="265">
        <v>0</v>
      </c>
      <c r="R88" s="265">
        <v>0</v>
      </c>
      <c r="S88" s="265">
        <v>0</v>
      </c>
      <c r="T88" s="266">
        <f t="shared" si="16"/>
        <v>0</v>
      </c>
    </row>
    <row r="89" spans="2:20">
      <c r="B89" s="264">
        <f t="shared" si="17"/>
        <v>6</v>
      </c>
      <c r="C89" s="273" t="s">
        <v>356</v>
      </c>
      <c r="D89" s="265">
        <v>0</v>
      </c>
      <c r="E89" s="265">
        <v>0</v>
      </c>
      <c r="F89" s="265">
        <v>0</v>
      </c>
      <c r="G89" s="265">
        <v>0</v>
      </c>
      <c r="H89" s="265">
        <v>0</v>
      </c>
      <c r="I89" s="265">
        <v>0</v>
      </c>
      <c r="J89" s="265">
        <v>0</v>
      </c>
      <c r="K89" s="265">
        <v>0</v>
      </c>
      <c r="L89" s="265">
        <v>0</v>
      </c>
      <c r="M89" s="265">
        <v>0</v>
      </c>
      <c r="N89" s="265">
        <v>0</v>
      </c>
      <c r="O89" s="265">
        <v>0</v>
      </c>
      <c r="P89" s="265">
        <f t="shared" si="15"/>
        <v>0</v>
      </c>
      <c r="Q89" s="265">
        <v>0</v>
      </c>
      <c r="R89" s="265">
        <v>0</v>
      </c>
      <c r="S89" s="265">
        <v>0</v>
      </c>
      <c r="T89" s="266">
        <f t="shared" si="16"/>
        <v>0</v>
      </c>
    </row>
    <row r="90" spans="2:20">
      <c r="B90" s="264">
        <f t="shared" si="17"/>
        <v>7</v>
      </c>
      <c r="C90" s="273" t="s">
        <v>357</v>
      </c>
      <c r="D90" s="265">
        <v>0</v>
      </c>
      <c r="E90" s="265">
        <v>0</v>
      </c>
      <c r="F90" s="265">
        <v>0</v>
      </c>
      <c r="G90" s="265">
        <v>0</v>
      </c>
      <c r="H90" s="265">
        <v>0</v>
      </c>
      <c r="I90" s="265">
        <v>0</v>
      </c>
      <c r="J90" s="265">
        <v>0</v>
      </c>
      <c r="K90" s="265">
        <v>0</v>
      </c>
      <c r="L90" s="265">
        <v>0</v>
      </c>
      <c r="M90" s="265">
        <v>0</v>
      </c>
      <c r="N90" s="265">
        <v>0</v>
      </c>
      <c r="O90" s="265">
        <v>0</v>
      </c>
      <c r="P90" s="265">
        <f t="shared" si="15"/>
        <v>0</v>
      </c>
      <c r="Q90" s="265">
        <v>0</v>
      </c>
      <c r="R90" s="265">
        <v>0</v>
      </c>
      <c r="S90" s="265">
        <v>0</v>
      </c>
      <c r="T90" s="266">
        <f t="shared" si="16"/>
        <v>0</v>
      </c>
    </row>
    <row r="91" spans="2:20">
      <c r="B91" s="264">
        <f t="shared" si="17"/>
        <v>8</v>
      </c>
      <c r="C91" s="273" t="s">
        <v>358</v>
      </c>
      <c r="D91" s="265">
        <v>0</v>
      </c>
      <c r="E91" s="265">
        <v>0</v>
      </c>
      <c r="F91" s="265">
        <v>0</v>
      </c>
      <c r="G91" s="265">
        <v>0</v>
      </c>
      <c r="H91" s="265">
        <v>0</v>
      </c>
      <c r="I91" s="265">
        <v>0</v>
      </c>
      <c r="J91" s="265">
        <v>0</v>
      </c>
      <c r="K91" s="265">
        <v>0</v>
      </c>
      <c r="L91" s="265">
        <v>0</v>
      </c>
      <c r="M91" s="265">
        <v>0</v>
      </c>
      <c r="N91" s="265">
        <v>0</v>
      </c>
      <c r="O91" s="265">
        <v>0</v>
      </c>
      <c r="P91" s="265">
        <f t="shared" si="15"/>
        <v>0</v>
      </c>
      <c r="Q91" s="265">
        <v>0</v>
      </c>
      <c r="R91" s="265">
        <v>0</v>
      </c>
      <c r="S91" s="265">
        <v>0</v>
      </c>
      <c r="T91" s="266">
        <f t="shared" si="16"/>
        <v>0</v>
      </c>
    </row>
    <row r="92" spans="2:20">
      <c r="B92" s="264">
        <f t="shared" si="17"/>
        <v>9</v>
      </c>
      <c r="C92" s="273" t="s">
        <v>359</v>
      </c>
      <c r="D92" s="265">
        <v>0</v>
      </c>
      <c r="E92" s="265">
        <v>0</v>
      </c>
      <c r="F92" s="265">
        <v>0</v>
      </c>
      <c r="G92" s="265">
        <v>0</v>
      </c>
      <c r="H92" s="265">
        <v>0</v>
      </c>
      <c r="I92" s="265">
        <v>0</v>
      </c>
      <c r="J92" s="265">
        <v>0</v>
      </c>
      <c r="K92" s="265">
        <v>0</v>
      </c>
      <c r="L92" s="265">
        <v>0</v>
      </c>
      <c r="M92" s="265">
        <v>0</v>
      </c>
      <c r="N92" s="265">
        <v>0</v>
      </c>
      <c r="O92" s="265">
        <v>0</v>
      </c>
      <c r="P92" s="265">
        <f t="shared" si="15"/>
        <v>0</v>
      </c>
      <c r="Q92" s="265">
        <v>0</v>
      </c>
      <c r="R92" s="265">
        <v>0</v>
      </c>
      <c r="S92" s="265">
        <v>0</v>
      </c>
      <c r="T92" s="266">
        <f t="shared" si="16"/>
        <v>0</v>
      </c>
    </row>
    <row r="93" spans="2:20">
      <c r="B93" s="264">
        <f t="shared" si="17"/>
        <v>10</v>
      </c>
      <c r="C93" s="273" t="s">
        <v>360</v>
      </c>
      <c r="D93" s="265">
        <v>0</v>
      </c>
      <c r="E93" s="265">
        <v>0</v>
      </c>
      <c r="F93" s="265">
        <v>0</v>
      </c>
      <c r="G93" s="265">
        <v>0</v>
      </c>
      <c r="H93" s="265">
        <v>0</v>
      </c>
      <c r="I93" s="265">
        <v>0</v>
      </c>
      <c r="J93" s="265">
        <v>0</v>
      </c>
      <c r="K93" s="265">
        <v>0</v>
      </c>
      <c r="L93" s="265">
        <v>0</v>
      </c>
      <c r="M93" s="265">
        <v>0</v>
      </c>
      <c r="N93" s="265">
        <v>0</v>
      </c>
      <c r="O93" s="265">
        <v>0</v>
      </c>
      <c r="P93" s="265">
        <f t="shared" si="15"/>
        <v>0</v>
      </c>
      <c r="Q93" s="265">
        <v>0</v>
      </c>
      <c r="R93" s="265">
        <v>0</v>
      </c>
      <c r="S93" s="265">
        <v>0</v>
      </c>
      <c r="T93" s="266">
        <f t="shared" si="16"/>
        <v>0</v>
      </c>
    </row>
    <row r="94" spans="2:20">
      <c r="B94" s="264">
        <f t="shared" si="17"/>
        <v>11</v>
      </c>
      <c r="C94" s="273" t="s">
        <v>361</v>
      </c>
      <c r="D94" s="265">
        <v>0</v>
      </c>
      <c r="E94" s="265">
        <v>0</v>
      </c>
      <c r="F94" s="265">
        <v>0</v>
      </c>
      <c r="G94" s="265">
        <v>0</v>
      </c>
      <c r="H94" s="265">
        <v>0</v>
      </c>
      <c r="I94" s="265">
        <v>0</v>
      </c>
      <c r="J94" s="265">
        <v>0</v>
      </c>
      <c r="K94" s="265">
        <v>0</v>
      </c>
      <c r="L94" s="265">
        <v>0</v>
      </c>
      <c r="M94" s="265">
        <v>0</v>
      </c>
      <c r="N94" s="265">
        <v>0</v>
      </c>
      <c r="O94" s="265">
        <v>0</v>
      </c>
      <c r="P94" s="265">
        <f t="shared" si="15"/>
        <v>0</v>
      </c>
      <c r="Q94" s="265">
        <v>0</v>
      </c>
      <c r="R94" s="265">
        <v>0</v>
      </c>
      <c r="S94" s="265">
        <v>0</v>
      </c>
      <c r="T94" s="266">
        <f t="shared" si="16"/>
        <v>0</v>
      </c>
    </row>
    <row r="95" spans="2:20">
      <c r="B95" s="264">
        <f t="shared" si="17"/>
        <v>12</v>
      </c>
      <c r="C95" s="273" t="s">
        <v>362</v>
      </c>
      <c r="D95" s="265">
        <v>0</v>
      </c>
      <c r="E95" s="265">
        <v>0</v>
      </c>
      <c r="F95" s="265">
        <v>0</v>
      </c>
      <c r="G95" s="265">
        <v>0</v>
      </c>
      <c r="H95" s="265">
        <v>0</v>
      </c>
      <c r="I95" s="265">
        <v>0</v>
      </c>
      <c r="J95" s="265">
        <v>0</v>
      </c>
      <c r="K95" s="265">
        <v>0</v>
      </c>
      <c r="L95" s="265">
        <v>0</v>
      </c>
      <c r="M95" s="265">
        <v>0</v>
      </c>
      <c r="N95" s="265">
        <v>0</v>
      </c>
      <c r="O95" s="265">
        <v>0</v>
      </c>
      <c r="P95" s="265">
        <f t="shared" si="15"/>
        <v>0</v>
      </c>
      <c r="Q95" s="265">
        <v>0</v>
      </c>
      <c r="R95" s="265">
        <v>0</v>
      </c>
      <c r="S95" s="265">
        <v>0</v>
      </c>
      <c r="T95" s="266">
        <f t="shared" si="16"/>
        <v>0</v>
      </c>
    </row>
    <row r="96" spans="2:20">
      <c r="B96" s="264">
        <f t="shared" si="17"/>
        <v>13</v>
      </c>
      <c r="C96" s="273" t="s">
        <v>363</v>
      </c>
      <c r="D96" s="265">
        <v>0</v>
      </c>
      <c r="E96" s="265">
        <v>0</v>
      </c>
      <c r="F96" s="265">
        <v>0</v>
      </c>
      <c r="G96" s="265">
        <v>0</v>
      </c>
      <c r="H96" s="265">
        <v>0</v>
      </c>
      <c r="I96" s="265">
        <v>0</v>
      </c>
      <c r="J96" s="265">
        <v>0</v>
      </c>
      <c r="K96" s="265">
        <v>0</v>
      </c>
      <c r="L96" s="265">
        <v>0</v>
      </c>
      <c r="M96" s="265">
        <v>0</v>
      </c>
      <c r="N96" s="265">
        <v>0</v>
      </c>
      <c r="O96" s="265">
        <v>0</v>
      </c>
      <c r="P96" s="265">
        <f t="shared" si="15"/>
        <v>0</v>
      </c>
      <c r="Q96" s="265">
        <v>0</v>
      </c>
      <c r="R96" s="265">
        <v>0</v>
      </c>
      <c r="S96" s="265">
        <v>0</v>
      </c>
      <c r="T96" s="266">
        <f t="shared" si="16"/>
        <v>0</v>
      </c>
    </row>
    <row r="97" spans="2:20">
      <c r="B97" s="264">
        <f t="shared" si="17"/>
        <v>14</v>
      </c>
      <c r="C97" s="273" t="s">
        <v>364</v>
      </c>
      <c r="D97" s="265">
        <v>0</v>
      </c>
      <c r="E97" s="265">
        <v>0</v>
      </c>
      <c r="F97" s="265">
        <v>0</v>
      </c>
      <c r="G97" s="265">
        <v>0</v>
      </c>
      <c r="H97" s="265">
        <v>0</v>
      </c>
      <c r="I97" s="265">
        <v>0</v>
      </c>
      <c r="J97" s="265">
        <v>0</v>
      </c>
      <c r="K97" s="265">
        <v>0</v>
      </c>
      <c r="L97" s="265">
        <v>0</v>
      </c>
      <c r="M97" s="265">
        <v>0</v>
      </c>
      <c r="N97" s="265">
        <v>0</v>
      </c>
      <c r="O97" s="265">
        <v>0</v>
      </c>
      <c r="P97" s="265">
        <f t="shared" si="15"/>
        <v>0</v>
      </c>
      <c r="Q97" s="265">
        <v>0</v>
      </c>
      <c r="R97" s="265">
        <v>0</v>
      </c>
      <c r="S97" s="265">
        <v>0</v>
      </c>
      <c r="T97" s="266">
        <f t="shared" si="16"/>
        <v>0</v>
      </c>
    </row>
    <row r="98" spans="2:20">
      <c r="B98" s="264">
        <f t="shared" si="17"/>
        <v>15</v>
      </c>
      <c r="C98" s="273" t="s">
        <v>365</v>
      </c>
      <c r="D98" s="265">
        <v>0</v>
      </c>
      <c r="E98" s="265">
        <v>0</v>
      </c>
      <c r="F98" s="265">
        <v>0</v>
      </c>
      <c r="G98" s="265">
        <v>0</v>
      </c>
      <c r="H98" s="265">
        <v>0</v>
      </c>
      <c r="I98" s="265">
        <v>0</v>
      </c>
      <c r="J98" s="265">
        <v>0</v>
      </c>
      <c r="K98" s="265">
        <v>0</v>
      </c>
      <c r="L98" s="265">
        <v>0</v>
      </c>
      <c r="M98" s="265">
        <v>0</v>
      </c>
      <c r="N98" s="265">
        <v>0</v>
      </c>
      <c r="O98" s="265">
        <v>0</v>
      </c>
      <c r="P98" s="265">
        <f t="shared" si="15"/>
        <v>0</v>
      </c>
      <c r="Q98" s="265">
        <v>0</v>
      </c>
      <c r="R98" s="265">
        <v>0</v>
      </c>
      <c r="S98" s="265">
        <v>0</v>
      </c>
      <c r="T98" s="266">
        <f t="shared" si="16"/>
        <v>0</v>
      </c>
    </row>
    <row r="99" spans="2:20">
      <c r="B99" s="264">
        <f t="shared" si="17"/>
        <v>16</v>
      </c>
      <c r="C99" s="273" t="s">
        <v>366</v>
      </c>
      <c r="D99" s="265">
        <v>0</v>
      </c>
      <c r="E99" s="265">
        <v>0</v>
      </c>
      <c r="F99" s="265">
        <v>0</v>
      </c>
      <c r="G99" s="265">
        <v>0</v>
      </c>
      <c r="H99" s="265">
        <v>0</v>
      </c>
      <c r="I99" s="265">
        <v>0</v>
      </c>
      <c r="J99" s="265">
        <v>0</v>
      </c>
      <c r="K99" s="265">
        <v>0</v>
      </c>
      <c r="L99" s="265">
        <v>0</v>
      </c>
      <c r="M99" s="265">
        <v>0</v>
      </c>
      <c r="N99" s="265">
        <v>0</v>
      </c>
      <c r="O99" s="265">
        <v>0</v>
      </c>
      <c r="P99" s="265">
        <f t="shared" si="15"/>
        <v>0</v>
      </c>
      <c r="Q99" s="265">
        <v>0</v>
      </c>
      <c r="R99" s="265">
        <v>0</v>
      </c>
      <c r="S99" s="265">
        <v>0</v>
      </c>
      <c r="T99" s="266">
        <f t="shared" si="16"/>
        <v>0</v>
      </c>
    </row>
    <row r="100" spans="2:20">
      <c r="B100" s="264">
        <f t="shared" si="17"/>
        <v>17</v>
      </c>
      <c r="C100" s="273" t="s">
        <v>367</v>
      </c>
      <c r="D100" s="265">
        <v>0</v>
      </c>
      <c r="E100" s="265">
        <v>0</v>
      </c>
      <c r="F100" s="265">
        <v>0</v>
      </c>
      <c r="G100" s="265">
        <v>0</v>
      </c>
      <c r="H100" s="265">
        <v>0</v>
      </c>
      <c r="I100" s="265">
        <v>0</v>
      </c>
      <c r="J100" s="265">
        <v>0</v>
      </c>
      <c r="K100" s="265">
        <v>0</v>
      </c>
      <c r="L100" s="265">
        <v>0</v>
      </c>
      <c r="M100" s="265">
        <v>0</v>
      </c>
      <c r="N100" s="265">
        <v>0</v>
      </c>
      <c r="O100" s="265">
        <v>0</v>
      </c>
      <c r="P100" s="265">
        <f t="shared" si="15"/>
        <v>0</v>
      </c>
      <c r="Q100" s="265">
        <v>0</v>
      </c>
      <c r="R100" s="265">
        <v>0</v>
      </c>
      <c r="S100" s="265">
        <v>0</v>
      </c>
      <c r="T100" s="266">
        <f t="shared" si="16"/>
        <v>0</v>
      </c>
    </row>
    <row r="101" spans="2:20">
      <c r="B101" s="264">
        <f t="shared" si="17"/>
        <v>18</v>
      </c>
      <c r="C101" s="273" t="s">
        <v>368</v>
      </c>
      <c r="D101" s="265">
        <v>0</v>
      </c>
      <c r="E101" s="265">
        <v>0</v>
      </c>
      <c r="F101" s="265">
        <v>0</v>
      </c>
      <c r="G101" s="265">
        <v>0</v>
      </c>
      <c r="H101" s="265">
        <v>0</v>
      </c>
      <c r="I101" s="265">
        <v>0</v>
      </c>
      <c r="J101" s="265">
        <v>0</v>
      </c>
      <c r="K101" s="265">
        <v>0</v>
      </c>
      <c r="L101" s="265">
        <v>0</v>
      </c>
      <c r="M101" s="265">
        <v>0</v>
      </c>
      <c r="N101" s="265">
        <v>0</v>
      </c>
      <c r="O101" s="265">
        <v>0</v>
      </c>
      <c r="P101" s="265">
        <f t="shared" si="15"/>
        <v>0</v>
      </c>
      <c r="Q101" s="265">
        <v>0</v>
      </c>
      <c r="R101" s="265">
        <v>0</v>
      </c>
      <c r="S101" s="265">
        <v>0</v>
      </c>
      <c r="T101" s="266">
        <f t="shared" si="16"/>
        <v>0</v>
      </c>
    </row>
    <row r="102" spans="2:20">
      <c r="B102" s="264">
        <f t="shared" si="17"/>
        <v>19</v>
      </c>
      <c r="C102" s="273" t="s">
        <v>369</v>
      </c>
      <c r="D102" s="265">
        <v>0</v>
      </c>
      <c r="E102" s="265">
        <v>0</v>
      </c>
      <c r="F102" s="265">
        <v>0</v>
      </c>
      <c r="G102" s="265">
        <v>0</v>
      </c>
      <c r="H102" s="265">
        <v>0</v>
      </c>
      <c r="I102" s="265">
        <v>0</v>
      </c>
      <c r="J102" s="265">
        <v>0</v>
      </c>
      <c r="K102" s="265">
        <v>0</v>
      </c>
      <c r="L102" s="265">
        <v>0</v>
      </c>
      <c r="M102" s="265">
        <v>0</v>
      </c>
      <c r="N102" s="265">
        <v>0</v>
      </c>
      <c r="O102" s="265">
        <v>0</v>
      </c>
      <c r="P102" s="265">
        <f t="shared" si="15"/>
        <v>0</v>
      </c>
      <c r="Q102" s="265">
        <v>0</v>
      </c>
      <c r="R102" s="265">
        <v>0</v>
      </c>
      <c r="S102" s="265">
        <v>0</v>
      </c>
      <c r="T102" s="266">
        <f t="shared" si="16"/>
        <v>0</v>
      </c>
    </row>
    <row r="103" spans="2:20" ht="15.75" thickBot="1">
      <c r="B103" s="267">
        <f t="shared" si="17"/>
        <v>20</v>
      </c>
      <c r="C103" s="274" t="s">
        <v>370</v>
      </c>
      <c r="D103" s="268">
        <v>0</v>
      </c>
      <c r="E103" s="268">
        <v>0</v>
      </c>
      <c r="F103" s="268">
        <v>0</v>
      </c>
      <c r="G103" s="268">
        <v>0</v>
      </c>
      <c r="H103" s="268">
        <v>0</v>
      </c>
      <c r="I103" s="268">
        <v>0</v>
      </c>
      <c r="J103" s="268">
        <v>0</v>
      </c>
      <c r="K103" s="268">
        <v>0</v>
      </c>
      <c r="L103" s="268">
        <v>0</v>
      </c>
      <c r="M103" s="268">
        <v>0</v>
      </c>
      <c r="N103" s="268">
        <v>0</v>
      </c>
      <c r="O103" s="268">
        <v>0</v>
      </c>
      <c r="P103" s="268">
        <f t="shared" si="15"/>
        <v>0</v>
      </c>
      <c r="Q103" s="268">
        <v>0</v>
      </c>
      <c r="R103" s="268">
        <v>0</v>
      </c>
      <c r="S103" s="268">
        <v>0</v>
      </c>
      <c r="T103" s="269">
        <f t="shared" si="16"/>
        <v>0</v>
      </c>
    </row>
    <row r="104" spans="2:20" ht="15.75" thickTop="1">
      <c r="B104" s="270">
        <f t="shared" si="17"/>
        <v>21</v>
      </c>
      <c r="C104" s="275" t="s">
        <v>371</v>
      </c>
      <c r="D104" s="271">
        <f t="shared" ref="D104:S104" si="18">SUM(D84:D103)</f>
        <v>0</v>
      </c>
      <c r="E104" s="271">
        <f t="shared" si="18"/>
        <v>0</v>
      </c>
      <c r="F104" s="271">
        <f t="shared" si="18"/>
        <v>0</v>
      </c>
      <c r="G104" s="271">
        <f t="shared" si="18"/>
        <v>0</v>
      </c>
      <c r="H104" s="271">
        <f t="shared" si="18"/>
        <v>0</v>
      </c>
      <c r="I104" s="271">
        <f t="shared" si="18"/>
        <v>0</v>
      </c>
      <c r="J104" s="271">
        <f t="shared" si="18"/>
        <v>0</v>
      </c>
      <c r="K104" s="271">
        <f t="shared" si="18"/>
        <v>0</v>
      </c>
      <c r="L104" s="271">
        <f t="shared" si="18"/>
        <v>0</v>
      </c>
      <c r="M104" s="271">
        <f t="shared" si="18"/>
        <v>0</v>
      </c>
      <c r="N104" s="271">
        <f t="shared" si="18"/>
        <v>0</v>
      </c>
      <c r="O104" s="271">
        <f t="shared" si="18"/>
        <v>0</v>
      </c>
      <c r="P104" s="271">
        <f t="shared" si="18"/>
        <v>0</v>
      </c>
      <c r="Q104" s="271">
        <f t="shared" si="18"/>
        <v>0</v>
      </c>
      <c r="R104" s="271">
        <f t="shared" si="18"/>
        <v>0</v>
      </c>
      <c r="S104" s="271">
        <f t="shared" si="18"/>
        <v>0</v>
      </c>
      <c r="T104" s="271">
        <f>SUM(T84:T103)</f>
        <v>0</v>
      </c>
    </row>
    <row r="106" spans="2:20">
      <c r="C106" s="258" t="s">
        <v>327</v>
      </c>
      <c r="D106" s="259" t="str">
        <f>Overview!$C$32</f>
        <v>[Enter Plan Name]</v>
      </c>
      <c r="E106" s="259"/>
      <c r="F106" s="259"/>
    </row>
    <row r="107" spans="2:20">
      <c r="C107" s="258" t="s">
        <v>328</v>
      </c>
      <c r="D107" s="261" t="s">
        <v>372</v>
      </c>
      <c r="E107" s="261"/>
      <c r="F107" s="261"/>
    </row>
    <row r="108" spans="2:20">
      <c r="C108" s="258" t="s">
        <v>329</v>
      </c>
      <c r="D108" s="259" t="str">
        <f>Overview!$F$53</f>
        <v>SFY23-Q3</v>
      </c>
      <c r="E108" s="259"/>
      <c r="F108" s="259"/>
    </row>
    <row r="110" spans="2:20">
      <c r="C110" s="272" t="s">
        <v>377</v>
      </c>
    </row>
    <row r="111" spans="2:20" ht="60" customHeight="1">
      <c r="B111" s="254" t="s">
        <v>348</v>
      </c>
      <c r="C111" s="254" t="s">
        <v>374</v>
      </c>
      <c r="D111" s="254" t="s">
        <v>287</v>
      </c>
      <c r="E111" s="254" t="s">
        <v>310</v>
      </c>
      <c r="F111" s="254" t="s">
        <v>292</v>
      </c>
      <c r="G111" s="254" t="s">
        <v>298</v>
      </c>
      <c r="H111" s="254" t="s">
        <v>306</v>
      </c>
      <c r="I111" s="254" t="s">
        <v>300</v>
      </c>
      <c r="J111" s="254" t="s">
        <v>294</v>
      </c>
      <c r="K111" s="254" t="s">
        <v>302</v>
      </c>
      <c r="L111" s="254" t="s">
        <v>304</v>
      </c>
      <c r="M111" s="254" t="s">
        <v>296</v>
      </c>
      <c r="N111" s="254" t="s">
        <v>290</v>
      </c>
      <c r="O111" s="254" t="s">
        <v>312</v>
      </c>
      <c r="P111" s="254" t="s">
        <v>314</v>
      </c>
      <c r="Q111" s="254" t="s">
        <v>317</v>
      </c>
      <c r="R111" s="254" t="s">
        <v>375</v>
      </c>
      <c r="S111" s="254" t="s">
        <v>322</v>
      </c>
      <c r="T111" s="254" t="s">
        <v>350</v>
      </c>
    </row>
    <row r="112" spans="2:20">
      <c r="B112" s="264">
        <v>1</v>
      </c>
      <c r="C112" s="273" t="s">
        <v>351</v>
      </c>
      <c r="D112" s="265">
        <v>0</v>
      </c>
      <c r="E112" s="265">
        <v>0</v>
      </c>
      <c r="F112" s="265">
        <v>0</v>
      </c>
      <c r="G112" s="265">
        <v>0</v>
      </c>
      <c r="H112" s="265">
        <v>0</v>
      </c>
      <c r="I112" s="265">
        <v>0</v>
      </c>
      <c r="J112" s="265">
        <v>0</v>
      </c>
      <c r="K112" s="265">
        <v>0</v>
      </c>
      <c r="L112" s="265">
        <v>0</v>
      </c>
      <c r="M112" s="265">
        <v>0</v>
      </c>
      <c r="N112" s="265">
        <v>0</v>
      </c>
      <c r="O112" s="265">
        <v>0</v>
      </c>
      <c r="P112" s="265">
        <f t="shared" ref="P112:P131" si="19">O112*0.9</f>
        <v>0</v>
      </c>
      <c r="Q112" s="265">
        <v>0</v>
      </c>
      <c r="R112" s="265">
        <v>0</v>
      </c>
      <c r="S112" s="265">
        <v>0</v>
      </c>
      <c r="T112" s="266">
        <f>SUM(D112:S112)</f>
        <v>0</v>
      </c>
    </row>
    <row r="113" spans="2:20">
      <c r="B113" s="264">
        <f>B112+1</f>
        <v>2</v>
      </c>
      <c r="C113" s="273" t="s">
        <v>352</v>
      </c>
      <c r="D113" s="265">
        <v>0</v>
      </c>
      <c r="E113" s="265">
        <v>0</v>
      </c>
      <c r="F113" s="265">
        <v>0</v>
      </c>
      <c r="G113" s="265">
        <v>0</v>
      </c>
      <c r="H113" s="265">
        <v>0</v>
      </c>
      <c r="I113" s="265">
        <v>0</v>
      </c>
      <c r="J113" s="265">
        <v>0</v>
      </c>
      <c r="K113" s="265">
        <v>0</v>
      </c>
      <c r="L113" s="265">
        <v>0</v>
      </c>
      <c r="M113" s="265">
        <v>0</v>
      </c>
      <c r="N113" s="265">
        <v>0</v>
      </c>
      <c r="O113" s="265">
        <v>0</v>
      </c>
      <c r="P113" s="265">
        <f t="shared" si="19"/>
        <v>0</v>
      </c>
      <c r="Q113" s="265">
        <v>0</v>
      </c>
      <c r="R113" s="265">
        <v>0</v>
      </c>
      <c r="S113" s="265">
        <v>0</v>
      </c>
      <c r="T113" s="266">
        <f t="shared" ref="T113:T131" si="20">SUM(D113:S113)</f>
        <v>0</v>
      </c>
    </row>
    <row r="114" spans="2:20">
      <c r="B114" s="264">
        <f t="shared" ref="B114:B132" si="21">B113+1</f>
        <v>3</v>
      </c>
      <c r="C114" s="273" t="s">
        <v>353</v>
      </c>
      <c r="D114" s="265">
        <v>0</v>
      </c>
      <c r="E114" s="265">
        <v>0</v>
      </c>
      <c r="F114" s="265">
        <v>0</v>
      </c>
      <c r="G114" s="265">
        <v>0</v>
      </c>
      <c r="H114" s="265">
        <v>0</v>
      </c>
      <c r="I114" s="265">
        <v>0</v>
      </c>
      <c r="J114" s="265">
        <v>0</v>
      </c>
      <c r="K114" s="265">
        <v>0</v>
      </c>
      <c r="L114" s="265">
        <v>0</v>
      </c>
      <c r="M114" s="265">
        <v>0</v>
      </c>
      <c r="N114" s="265">
        <v>0</v>
      </c>
      <c r="O114" s="265">
        <v>0</v>
      </c>
      <c r="P114" s="265">
        <f t="shared" si="19"/>
        <v>0</v>
      </c>
      <c r="Q114" s="265">
        <v>0</v>
      </c>
      <c r="R114" s="265">
        <v>0</v>
      </c>
      <c r="S114" s="265">
        <v>0</v>
      </c>
      <c r="T114" s="266">
        <f t="shared" si="20"/>
        <v>0</v>
      </c>
    </row>
    <row r="115" spans="2:20">
      <c r="B115" s="264">
        <f t="shared" si="21"/>
        <v>4</v>
      </c>
      <c r="C115" s="273" t="s">
        <v>354</v>
      </c>
      <c r="D115" s="265">
        <v>0</v>
      </c>
      <c r="E115" s="265">
        <v>0</v>
      </c>
      <c r="F115" s="265">
        <v>0</v>
      </c>
      <c r="G115" s="265">
        <v>0</v>
      </c>
      <c r="H115" s="265">
        <v>0</v>
      </c>
      <c r="I115" s="265">
        <v>0</v>
      </c>
      <c r="J115" s="265">
        <v>0</v>
      </c>
      <c r="K115" s="265">
        <v>0</v>
      </c>
      <c r="L115" s="265">
        <v>0</v>
      </c>
      <c r="M115" s="265">
        <v>0</v>
      </c>
      <c r="N115" s="265">
        <v>0</v>
      </c>
      <c r="O115" s="265">
        <v>0</v>
      </c>
      <c r="P115" s="265">
        <f t="shared" si="19"/>
        <v>0</v>
      </c>
      <c r="Q115" s="265">
        <v>0</v>
      </c>
      <c r="R115" s="265">
        <v>0</v>
      </c>
      <c r="S115" s="265">
        <v>0</v>
      </c>
      <c r="T115" s="266">
        <f t="shared" si="20"/>
        <v>0</v>
      </c>
    </row>
    <row r="116" spans="2:20">
      <c r="B116" s="264">
        <f t="shared" si="21"/>
        <v>5</v>
      </c>
      <c r="C116" s="273" t="s">
        <v>355</v>
      </c>
      <c r="D116" s="265">
        <v>0</v>
      </c>
      <c r="E116" s="265">
        <v>0</v>
      </c>
      <c r="F116" s="265">
        <v>0</v>
      </c>
      <c r="G116" s="265">
        <v>0</v>
      </c>
      <c r="H116" s="265">
        <v>0</v>
      </c>
      <c r="I116" s="265">
        <v>0</v>
      </c>
      <c r="J116" s="265">
        <v>0</v>
      </c>
      <c r="K116" s="265">
        <v>0</v>
      </c>
      <c r="L116" s="265">
        <v>0</v>
      </c>
      <c r="M116" s="265">
        <v>0</v>
      </c>
      <c r="N116" s="265">
        <v>0</v>
      </c>
      <c r="O116" s="265">
        <v>0</v>
      </c>
      <c r="P116" s="265">
        <f t="shared" si="19"/>
        <v>0</v>
      </c>
      <c r="Q116" s="265">
        <v>0</v>
      </c>
      <c r="R116" s="265">
        <v>0</v>
      </c>
      <c r="S116" s="265">
        <v>0</v>
      </c>
      <c r="T116" s="266">
        <f t="shared" si="20"/>
        <v>0</v>
      </c>
    </row>
    <row r="117" spans="2:20">
      <c r="B117" s="264">
        <f t="shared" si="21"/>
        <v>6</v>
      </c>
      <c r="C117" s="273" t="s">
        <v>356</v>
      </c>
      <c r="D117" s="265">
        <v>0</v>
      </c>
      <c r="E117" s="265">
        <v>0</v>
      </c>
      <c r="F117" s="265">
        <v>0</v>
      </c>
      <c r="G117" s="265">
        <v>0</v>
      </c>
      <c r="H117" s="265">
        <v>0</v>
      </c>
      <c r="I117" s="265">
        <v>0</v>
      </c>
      <c r="J117" s="265">
        <v>0</v>
      </c>
      <c r="K117" s="265">
        <v>0</v>
      </c>
      <c r="L117" s="265">
        <v>0</v>
      </c>
      <c r="M117" s="265">
        <v>0</v>
      </c>
      <c r="N117" s="265">
        <v>0</v>
      </c>
      <c r="O117" s="265">
        <v>0</v>
      </c>
      <c r="P117" s="265">
        <f t="shared" si="19"/>
        <v>0</v>
      </c>
      <c r="Q117" s="265">
        <v>0</v>
      </c>
      <c r="R117" s="265">
        <v>0</v>
      </c>
      <c r="S117" s="265">
        <v>0</v>
      </c>
      <c r="T117" s="266">
        <f t="shared" si="20"/>
        <v>0</v>
      </c>
    </row>
    <row r="118" spans="2:20">
      <c r="B118" s="264">
        <f t="shared" si="21"/>
        <v>7</v>
      </c>
      <c r="C118" s="273" t="s">
        <v>357</v>
      </c>
      <c r="D118" s="265">
        <v>0</v>
      </c>
      <c r="E118" s="265">
        <v>0</v>
      </c>
      <c r="F118" s="265">
        <v>0</v>
      </c>
      <c r="G118" s="265">
        <v>0</v>
      </c>
      <c r="H118" s="265">
        <v>0</v>
      </c>
      <c r="I118" s="265">
        <v>0</v>
      </c>
      <c r="J118" s="265">
        <v>0</v>
      </c>
      <c r="K118" s="265">
        <v>0</v>
      </c>
      <c r="L118" s="265">
        <v>0</v>
      </c>
      <c r="M118" s="265">
        <v>0</v>
      </c>
      <c r="N118" s="265">
        <v>0</v>
      </c>
      <c r="O118" s="265">
        <v>0</v>
      </c>
      <c r="P118" s="265">
        <f t="shared" si="19"/>
        <v>0</v>
      </c>
      <c r="Q118" s="265">
        <v>0</v>
      </c>
      <c r="R118" s="265">
        <v>0</v>
      </c>
      <c r="S118" s="265">
        <v>0</v>
      </c>
      <c r="T118" s="266">
        <f t="shared" si="20"/>
        <v>0</v>
      </c>
    </row>
    <row r="119" spans="2:20">
      <c r="B119" s="264">
        <f t="shared" si="21"/>
        <v>8</v>
      </c>
      <c r="C119" s="273" t="s">
        <v>358</v>
      </c>
      <c r="D119" s="265">
        <v>0</v>
      </c>
      <c r="E119" s="265">
        <v>0</v>
      </c>
      <c r="F119" s="265">
        <v>0</v>
      </c>
      <c r="G119" s="265">
        <v>0</v>
      </c>
      <c r="H119" s="265">
        <v>0</v>
      </c>
      <c r="I119" s="265">
        <v>0</v>
      </c>
      <c r="J119" s="265">
        <v>0</v>
      </c>
      <c r="K119" s="265">
        <v>0</v>
      </c>
      <c r="L119" s="265">
        <v>0</v>
      </c>
      <c r="M119" s="265">
        <v>0</v>
      </c>
      <c r="N119" s="265">
        <v>0</v>
      </c>
      <c r="O119" s="265">
        <v>0</v>
      </c>
      <c r="P119" s="265">
        <f t="shared" si="19"/>
        <v>0</v>
      </c>
      <c r="Q119" s="265">
        <v>0</v>
      </c>
      <c r="R119" s="265">
        <v>0</v>
      </c>
      <c r="S119" s="265">
        <v>0</v>
      </c>
      <c r="T119" s="266">
        <f t="shared" si="20"/>
        <v>0</v>
      </c>
    </row>
    <row r="120" spans="2:20">
      <c r="B120" s="264">
        <f t="shared" si="21"/>
        <v>9</v>
      </c>
      <c r="C120" s="273" t="s">
        <v>359</v>
      </c>
      <c r="D120" s="265">
        <v>0</v>
      </c>
      <c r="E120" s="265">
        <v>0</v>
      </c>
      <c r="F120" s="265">
        <v>0</v>
      </c>
      <c r="G120" s="265">
        <v>0</v>
      </c>
      <c r="H120" s="265">
        <v>0</v>
      </c>
      <c r="I120" s="265">
        <v>0</v>
      </c>
      <c r="J120" s="265">
        <v>0</v>
      </c>
      <c r="K120" s="265">
        <v>0</v>
      </c>
      <c r="L120" s="265">
        <v>0</v>
      </c>
      <c r="M120" s="265">
        <v>0</v>
      </c>
      <c r="N120" s="265">
        <v>0</v>
      </c>
      <c r="O120" s="265">
        <v>0</v>
      </c>
      <c r="P120" s="265">
        <f t="shared" si="19"/>
        <v>0</v>
      </c>
      <c r="Q120" s="265">
        <v>0</v>
      </c>
      <c r="R120" s="265">
        <v>0</v>
      </c>
      <c r="S120" s="265">
        <v>0</v>
      </c>
      <c r="T120" s="266">
        <f t="shared" si="20"/>
        <v>0</v>
      </c>
    </row>
    <row r="121" spans="2:20">
      <c r="B121" s="264">
        <f t="shared" si="21"/>
        <v>10</v>
      </c>
      <c r="C121" s="273" t="s">
        <v>360</v>
      </c>
      <c r="D121" s="265">
        <v>0</v>
      </c>
      <c r="E121" s="265">
        <v>0</v>
      </c>
      <c r="F121" s="265">
        <v>0</v>
      </c>
      <c r="G121" s="265">
        <v>0</v>
      </c>
      <c r="H121" s="265">
        <v>0</v>
      </c>
      <c r="I121" s="265">
        <v>0</v>
      </c>
      <c r="J121" s="265">
        <v>0</v>
      </c>
      <c r="K121" s="265">
        <v>0</v>
      </c>
      <c r="L121" s="265">
        <v>0</v>
      </c>
      <c r="M121" s="265">
        <v>0</v>
      </c>
      <c r="N121" s="265">
        <v>0</v>
      </c>
      <c r="O121" s="265">
        <v>0</v>
      </c>
      <c r="P121" s="265">
        <f t="shared" si="19"/>
        <v>0</v>
      </c>
      <c r="Q121" s="265">
        <v>0</v>
      </c>
      <c r="R121" s="265">
        <v>0</v>
      </c>
      <c r="S121" s="265">
        <v>0</v>
      </c>
      <c r="T121" s="266">
        <f t="shared" si="20"/>
        <v>0</v>
      </c>
    </row>
    <row r="122" spans="2:20">
      <c r="B122" s="264">
        <f t="shared" si="21"/>
        <v>11</v>
      </c>
      <c r="C122" s="273" t="s">
        <v>361</v>
      </c>
      <c r="D122" s="265">
        <v>0</v>
      </c>
      <c r="E122" s="265">
        <v>0</v>
      </c>
      <c r="F122" s="265">
        <v>0</v>
      </c>
      <c r="G122" s="265">
        <v>0</v>
      </c>
      <c r="H122" s="265">
        <v>0</v>
      </c>
      <c r="I122" s="265">
        <v>0</v>
      </c>
      <c r="J122" s="265">
        <v>0</v>
      </c>
      <c r="K122" s="265">
        <v>0</v>
      </c>
      <c r="L122" s="265">
        <v>0</v>
      </c>
      <c r="M122" s="265">
        <v>0</v>
      </c>
      <c r="N122" s="265">
        <v>0</v>
      </c>
      <c r="O122" s="265">
        <v>0</v>
      </c>
      <c r="P122" s="265">
        <f t="shared" si="19"/>
        <v>0</v>
      </c>
      <c r="Q122" s="265">
        <v>0</v>
      </c>
      <c r="R122" s="265">
        <v>0</v>
      </c>
      <c r="S122" s="265">
        <v>0</v>
      </c>
      <c r="T122" s="266">
        <f t="shared" si="20"/>
        <v>0</v>
      </c>
    </row>
    <row r="123" spans="2:20">
      <c r="B123" s="264">
        <f t="shared" si="21"/>
        <v>12</v>
      </c>
      <c r="C123" s="273" t="s">
        <v>362</v>
      </c>
      <c r="D123" s="265">
        <v>0</v>
      </c>
      <c r="E123" s="265">
        <v>0</v>
      </c>
      <c r="F123" s="265">
        <v>0</v>
      </c>
      <c r="G123" s="265">
        <v>0</v>
      </c>
      <c r="H123" s="265">
        <v>0</v>
      </c>
      <c r="I123" s="265">
        <v>0</v>
      </c>
      <c r="J123" s="265">
        <v>0</v>
      </c>
      <c r="K123" s="265">
        <v>0</v>
      </c>
      <c r="L123" s="265">
        <v>0</v>
      </c>
      <c r="M123" s="265">
        <v>0</v>
      </c>
      <c r="N123" s="265">
        <v>0</v>
      </c>
      <c r="O123" s="265">
        <v>0</v>
      </c>
      <c r="P123" s="265">
        <f t="shared" si="19"/>
        <v>0</v>
      </c>
      <c r="Q123" s="265">
        <v>0</v>
      </c>
      <c r="R123" s="265">
        <v>0</v>
      </c>
      <c r="S123" s="265">
        <v>0</v>
      </c>
      <c r="T123" s="266">
        <f t="shared" si="20"/>
        <v>0</v>
      </c>
    </row>
    <row r="124" spans="2:20">
      <c r="B124" s="264">
        <f t="shared" si="21"/>
        <v>13</v>
      </c>
      <c r="C124" s="273" t="s">
        <v>363</v>
      </c>
      <c r="D124" s="265">
        <v>0</v>
      </c>
      <c r="E124" s="265">
        <v>0</v>
      </c>
      <c r="F124" s="265">
        <v>0</v>
      </c>
      <c r="G124" s="265">
        <v>0</v>
      </c>
      <c r="H124" s="265">
        <v>0</v>
      </c>
      <c r="I124" s="265">
        <v>0</v>
      </c>
      <c r="J124" s="265">
        <v>0</v>
      </c>
      <c r="K124" s="265">
        <v>0</v>
      </c>
      <c r="L124" s="265">
        <v>0</v>
      </c>
      <c r="M124" s="265">
        <v>0</v>
      </c>
      <c r="N124" s="265">
        <v>0</v>
      </c>
      <c r="O124" s="265">
        <v>0</v>
      </c>
      <c r="P124" s="265">
        <f t="shared" si="19"/>
        <v>0</v>
      </c>
      <c r="Q124" s="265">
        <v>0</v>
      </c>
      <c r="R124" s="265">
        <v>0</v>
      </c>
      <c r="S124" s="265">
        <v>0</v>
      </c>
      <c r="T124" s="266">
        <f t="shared" si="20"/>
        <v>0</v>
      </c>
    </row>
    <row r="125" spans="2:20">
      <c r="B125" s="264">
        <f t="shared" si="21"/>
        <v>14</v>
      </c>
      <c r="C125" s="273" t="s">
        <v>364</v>
      </c>
      <c r="D125" s="265">
        <v>0</v>
      </c>
      <c r="E125" s="265">
        <v>0</v>
      </c>
      <c r="F125" s="265">
        <v>0</v>
      </c>
      <c r="G125" s="265">
        <v>0</v>
      </c>
      <c r="H125" s="265">
        <v>0</v>
      </c>
      <c r="I125" s="265">
        <v>0</v>
      </c>
      <c r="J125" s="265">
        <v>0</v>
      </c>
      <c r="K125" s="265">
        <v>0</v>
      </c>
      <c r="L125" s="265">
        <v>0</v>
      </c>
      <c r="M125" s="265">
        <v>0</v>
      </c>
      <c r="N125" s="265">
        <v>0</v>
      </c>
      <c r="O125" s="265">
        <v>0</v>
      </c>
      <c r="P125" s="265">
        <f t="shared" si="19"/>
        <v>0</v>
      </c>
      <c r="Q125" s="265">
        <v>0</v>
      </c>
      <c r="R125" s="265">
        <v>0</v>
      </c>
      <c r="S125" s="265">
        <v>0</v>
      </c>
      <c r="T125" s="266">
        <f t="shared" si="20"/>
        <v>0</v>
      </c>
    </row>
    <row r="126" spans="2:20">
      <c r="B126" s="264">
        <f t="shared" si="21"/>
        <v>15</v>
      </c>
      <c r="C126" s="273" t="s">
        <v>365</v>
      </c>
      <c r="D126" s="265">
        <v>0</v>
      </c>
      <c r="E126" s="265">
        <v>0</v>
      </c>
      <c r="F126" s="265">
        <v>0</v>
      </c>
      <c r="G126" s="265">
        <v>0</v>
      </c>
      <c r="H126" s="265">
        <v>0</v>
      </c>
      <c r="I126" s="265">
        <v>0</v>
      </c>
      <c r="J126" s="265">
        <v>0</v>
      </c>
      <c r="K126" s="265">
        <v>0</v>
      </c>
      <c r="L126" s="265">
        <v>0</v>
      </c>
      <c r="M126" s="265">
        <v>0</v>
      </c>
      <c r="N126" s="265">
        <v>0</v>
      </c>
      <c r="O126" s="265">
        <v>0</v>
      </c>
      <c r="P126" s="265">
        <f t="shared" si="19"/>
        <v>0</v>
      </c>
      <c r="Q126" s="265">
        <v>0</v>
      </c>
      <c r="R126" s="265">
        <v>0</v>
      </c>
      <c r="S126" s="265">
        <v>0</v>
      </c>
      <c r="T126" s="266">
        <f t="shared" si="20"/>
        <v>0</v>
      </c>
    </row>
    <row r="127" spans="2:20">
      <c r="B127" s="264">
        <f t="shared" si="21"/>
        <v>16</v>
      </c>
      <c r="C127" s="273" t="s">
        <v>366</v>
      </c>
      <c r="D127" s="265">
        <v>0</v>
      </c>
      <c r="E127" s="265">
        <v>0</v>
      </c>
      <c r="F127" s="265">
        <v>0</v>
      </c>
      <c r="G127" s="265">
        <v>0</v>
      </c>
      <c r="H127" s="265">
        <v>0</v>
      </c>
      <c r="I127" s="265">
        <v>0</v>
      </c>
      <c r="J127" s="265">
        <v>0</v>
      </c>
      <c r="K127" s="265">
        <v>0</v>
      </c>
      <c r="L127" s="265">
        <v>0</v>
      </c>
      <c r="M127" s="265">
        <v>0</v>
      </c>
      <c r="N127" s="265">
        <v>0</v>
      </c>
      <c r="O127" s="265">
        <v>0</v>
      </c>
      <c r="P127" s="265">
        <f t="shared" si="19"/>
        <v>0</v>
      </c>
      <c r="Q127" s="265">
        <v>0</v>
      </c>
      <c r="R127" s="265">
        <v>0</v>
      </c>
      <c r="S127" s="265">
        <v>0</v>
      </c>
      <c r="T127" s="266">
        <f t="shared" si="20"/>
        <v>0</v>
      </c>
    </row>
    <row r="128" spans="2:20">
      <c r="B128" s="264">
        <f t="shared" si="21"/>
        <v>17</v>
      </c>
      <c r="C128" s="273" t="s">
        <v>367</v>
      </c>
      <c r="D128" s="265">
        <v>0</v>
      </c>
      <c r="E128" s="265">
        <v>0</v>
      </c>
      <c r="F128" s="265">
        <v>0</v>
      </c>
      <c r="G128" s="265">
        <v>0</v>
      </c>
      <c r="H128" s="265">
        <v>0</v>
      </c>
      <c r="I128" s="265">
        <v>0</v>
      </c>
      <c r="J128" s="265">
        <v>0</v>
      </c>
      <c r="K128" s="265">
        <v>0</v>
      </c>
      <c r="L128" s="265">
        <v>0</v>
      </c>
      <c r="M128" s="265">
        <v>0</v>
      </c>
      <c r="N128" s="265">
        <v>0</v>
      </c>
      <c r="O128" s="265">
        <v>0</v>
      </c>
      <c r="P128" s="265">
        <f t="shared" si="19"/>
        <v>0</v>
      </c>
      <c r="Q128" s="265">
        <v>0</v>
      </c>
      <c r="R128" s="265">
        <v>0</v>
      </c>
      <c r="S128" s="265">
        <v>0</v>
      </c>
      <c r="T128" s="266">
        <f t="shared" si="20"/>
        <v>0</v>
      </c>
    </row>
    <row r="129" spans="2:20">
      <c r="B129" s="264">
        <f t="shared" si="21"/>
        <v>18</v>
      </c>
      <c r="C129" s="273" t="s">
        <v>368</v>
      </c>
      <c r="D129" s="265">
        <v>0</v>
      </c>
      <c r="E129" s="265">
        <v>0</v>
      </c>
      <c r="F129" s="265">
        <v>0</v>
      </c>
      <c r="G129" s="265">
        <v>0</v>
      </c>
      <c r="H129" s="265">
        <v>0</v>
      </c>
      <c r="I129" s="265">
        <v>0</v>
      </c>
      <c r="J129" s="265">
        <v>0</v>
      </c>
      <c r="K129" s="265">
        <v>0</v>
      </c>
      <c r="L129" s="265">
        <v>0</v>
      </c>
      <c r="M129" s="265">
        <v>0</v>
      </c>
      <c r="N129" s="265">
        <v>0</v>
      </c>
      <c r="O129" s="265">
        <v>0</v>
      </c>
      <c r="P129" s="265">
        <f t="shared" si="19"/>
        <v>0</v>
      </c>
      <c r="Q129" s="265">
        <v>0</v>
      </c>
      <c r="R129" s="265">
        <v>0</v>
      </c>
      <c r="S129" s="265">
        <v>0</v>
      </c>
      <c r="T129" s="266">
        <f t="shared" si="20"/>
        <v>0</v>
      </c>
    </row>
    <row r="130" spans="2:20">
      <c r="B130" s="264">
        <f t="shared" si="21"/>
        <v>19</v>
      </c>
      <c r="C130" s="273" t="s">
        <v>369</v>
      </c>
      <c r="D130" s="265">
        <v>0</v>
      </c>
      <c r="E130" s="265">
        <v>0</v>
      </c>
      <c r="F130" s="265">
        <v>0</v>
      </c>
      <c r="G130" s="265">
        <v>0</v>
      </c>
      <c r="H130" s="265">
        <v>0</v>
      </c>
      <c r="I130" s="265">
        <v>0</v>
      </c>
      <c r="J130" s="265">
        <v>0</v>
      </c>
      <c r="K130" s="265">
        <v>0</v>
      </c>
      <c r="L130" s="265">
        <v>0</v>
      </c>
      <c r="M130" s="265">
        <v>0</v>
      </c>
      <c r="N130" s="265">
        <v>0</v>
      </c>
      <c r="O130" s="265">
        <v>0</v>
      </c>
      <c r="P130" s="265">
        <f t="shared" si="19"/>
        <v>0</v>
      </c>
      <c r="Q130" s="265">
        <v>0</v>
      </c>
      <c r="R130" s="265">
        <v>0</v>
      </c>
      <c r="S130" s="265">
        <v>0</v>
      </c>
      <c r="T130" s="266">
        <f t="shared" si="20"/>
        <v>0</v>
      </c>
    </row>
    <row r="131" spans="2:20" ht="15.75" thickBot="1">
      <c r="B131" s="267">
        <f t="shared" si="21"/>
        <v>20</v>
      </c>
      <c r="C131" s="274" t="s">
        <v>370</v>
      </c>
      <c r="D131" s="268">
        <v>0</v>
      </c>
      <c r="E131" s="268">
        <v>0</v>
      </c>
      <c r="F131" s="268">
        <v>0</v>
      </c>
      <c r="G131" s="268">
        <v>0</v>
      </c>
      <c r="H131" s="268">
        <v>0</v>
      </c>
      <c r="I131" s="268">
        <v>0</v>
      </c>
      <c r="J131" s="268">
        <v>0</v>
      </c>
      <c r="K131" s="268">
        <v>0</v>
      </c>
      <c r="L131" s="268">
        <v>0</v>
      </c>
      <c r="M131" s="268">
        <v>0</v>
      </c>
      <c r="N131" s="268">
        <v>0</v>
      </c>
      <c r="O131" s="268">
        <v>0</v>
      </c>
      <c r="P131" s="268">
        <f t="shared" si="19"/>
        <v>0</v>
      </c>
      <c r="Q131" s="268">
        <v>0</v>
      </c>
      <c r="R131" s="268">
        <v>0</v>
      </c>
      <c r="S131" s="268">
        <v>0</v>
      </c>
      <c r="T131" s="269">
        <f t="shared" si="20"/>
        <v>0</v>
      </c>
    </row>
    <row r="132" spans="2:20" ht="15.75" thickTop="1">
      <c r="B132" s="270">
        <f t="shared" si="21"/>
        <v>21</v>
      </c>
      <c r="C132" s="275" t="s">
        <v>371</v>
      </c>
      <c r="D132" s="271">
        <f t="shared" ref="D132:S132" si="22">SUM(D112:D131)</f>
        <v>0</v>
      </c>
      <c r="E132" s="271">
        <f t="shared" si="22"/>
        <v>0</v>
      </c>
      <c r="F132" s="271">
        <f t="shared" si="22"/>
        <v>0</v>
      </c>
      <c r="G132" s="271">
        <f t="shared" si="22"/>
        <v>0</v>
      </c>
      <c r="H132" s="271">
        <f t="shared" si="22"/>
        <v>0</v>
      </c>
      <c r="I132" s="271">
        <f t="shared" si="22"/>
        <v>0</v>
      </c>
      <c r="J132" s="271">
        <f t="shared" si="22"/>
        <v>0</v>
      </c>
      <c r="K132" s="271">
        <f t="shared" si="22"/>
        <v>0</v>
      </c>
      <c r="L132" s="271">
        <f t="shared" si="22"/>
        <v>0</v>
      </c>
      <c r="M132" s="271">
        <f t="shared" si="22"/>
        <v>0</v>
      </c>
      <c r="N132" s="271">
        <f t="shared" si="22"/>
        <v>0</v>
      </c>
      <c r="O132" s="271">
        <f t="shared" si="22"/>
        <v>0</v>
      </c>
      <c r="P132" s="271">
        <f t="shared" si="22"/>
        <v>0</v>
      </c>
      <c r="Q132" s="271">
        <f t="shared" si="22"/>
        <v>0</v>
      </c>
      <c r="R132" s="271">
        <f t="shared" si="22"/>
        <v>0</v>
      </c>
      <c r="S132" s="271">
        <f t="shared" si="22"/>
        <v>0</v>
      </c>
      <c r="T132" s="271">
        <f>SUM(T112:T131)</f>
        <v>0</v>
      </c>
    </row>
    <row r="134" spans="2:20">
      <c r="C134" s="272" t="s">
        <v>376</v>
      </c>
    </row>
    <row r="135" spans="2:20" ht="45">
      <c r="B135" s="254" t="s">
        <v>348</v>
      </c>
      <c r="C135" s="254" t="s">
        <v>374</v>
      </c>
      <c r="D135" s="254" t="s">
        <v>287</v>
      </c>
      <c r="E135" s="254" t="s">
        <v>310</v>
      </c>
      <c r="F135" s="254" t="s">
        <v>292</v>
      </c>
      <c r="G135" s="254" t="s">
        <v>298</v>
      </c>
      <c r="H135" s="254" t="s">
        <v>306</v>
      </c>
      <c r="I135" s="254" t="s">
        <v>300</v>
      </c>
      <c r="J135" s="254" t="s">
        <v>294</v>
      </c>
      <c r="K135" s="254" t="s">
        <v>302</v>
      </c>
      <c r="L135" s="254" t="s">
        <v>304</v>
      </c>
      <c r="M135" s="254" t="s">
        <v>296</v>
      </c>
      <c r="N135" s="254" t="s">
        <v>290</v>
      </c>
      <c r="O135" s="254" t="s">
        <v>312</v>
      </c>
      <c r="P135" s="254" t="s">
        <v>314</v>
      </c>
      <c r="Q135" s="254" t="s">
        <v>317</v>
      </c>
      <c r="R135" s="254" t="s">
        <v>375</v>
      </c>
      <c r="S135" s="254" t="s">
        <v>322</v>
      </c>
      <c r="T135" s="254" t="s">
        <v>350</v>
      </c>
    </row>
    <row r="136" spans="2:20">
      <c r="B136" s="264">
        <v>1</v>
      </c>
      <c r="C136" s="273" t="s">
        <v>351</v>
      </c>
      <c r="D136" s="265">
        <v>0</v>
      </c>
      <c r="E136" s="265">
        <v>0</v>
      </c>
      <c r="F136" s="265">
        <v>0</v>
      </c>
      <c r="G136" s="265">
        <v>0</v>
      </c>
      <c r="H136" s="265">
        <v>0</v>
      </c>
      <c r="I136" s="265">
        <v>0</v>
      </c>
      <c r="J136" s="265">
        <v>0</v>
      </c>
      <c r="K136" s="265">
        <v>0</v>
      </c>
      <c r="L136" s="265">
        <v>0</v>
      </c>
      <c r="M136" s="265">
        <v>0</v>
      </c>
      <c r="N136" s="265">
        <v>0</v>
      </c>
      <c r="O136" s="265">
        <v>0</v>
      </c>
      <c r="P136" s="265">
        <f t="shared" ref="P136:P155" si="23">O136*0.9</f>
        <v>0</v>
      </c>
      <c r="Q136" s="265">
        <v>0</v>
      </c>
      <c r="R136" s="265">
        <v>0</v>
      </c>
      <c r="S136" s="265">
        <v>0</v>
      </c>
      <c r="T136" s="266">
        <f>SUM(D136:S136)</f>
        <v>0</v>
      </c>
    </row>
    <row r="137" spans="2:20">
      <c r="B137" s="264">
        <f>B136+1</f>
        <v>2</v>
      </c>
      <c r="C137" s="273" t="s">
        <v>352</v>
      </c>
      <c r="D137" s="265">
        <v>0</v>
      </c>
      <c r="E137" s="265">
        <v>0</v>
      </c>
      <c r="F137" s="265">
        <v>0</v>
      </c>
      <c r="G137" s="265">
        <v>0</v>
      </c>
      <c r="H137" s="265">
        <v>0</v>
      </c>
      <c r="I137" s="265">
        <v>0</v>
      </c>
      <c r="J137" s="265">
        <v>0</v>
      </c>
      <c r="K137" s="265">
        <v>0</v>
      </c>
      <c r="L137" s="265">
        <v>0</v>
      </c>
      <c r="M137" s="265">
        <v>0</v>
      </c>
      <c r="N137" s="265">
        <v>0</v>
      </c>
      <c r="O137" s="265">
        <v>0</v>
      </c>
      <c r="P137" s="265">
        <f t="shared" si="23"/>
        <v>0</v>
      </c>
      <c r="Q137" s="265">
        <v>0</v>
      </c>
      <c r="R137" s="265">
        <v>0</v>
      </c>
      <c r="S137" s="265">
        <v>0</v>
      </c>
      <c r="T137" s="266">
        <f t="shared" ref="T137:T155" si="24">SUM(D137:S137)</f>
        <v>0</v>
      </c>
    </row>
    <row r="138" spans="2:20">
      <c r="B138" s="264">
        <f t="shared" ref="B138:B156" si="25">B137+1</f>
        <v>3</v>
      </c>
      <c r="C138" s="273" t="s">
        <v>353</v>
      </c>
      <c r="D138" s="265">
        <v>0</v>
      </c>
      <c r="E138" s="265">
        <v>0</v>
      </c>
      <c r="F138" s="265">
        <v>0</v>
      </c>
      <c r="G138" s="265">
        <v>0</v>
      </c>
      <c r="H138" s="265">
        <v>0</v>
      </c>
      <c r="I138" s="265">
        <v>0</v>
      </c>
      <c r="J138" s="265">
        <v>0</v>
      </c>
      <c r="K138" s="265">
        <v>0</v>
      </c>
      <c r="L138" s="265">
        <v>0</v>
      </c>
      <c r="M138" s="265">
        <v>0</v>
      </c>
      <c r="N138" s="265">
        <v>0</v>
      </c>
      <c r="O138" s="265">
        <v>0</v>
      </c>
      <c r="P138" s="265">
        <f t="shared" si="23"/>
        <v>0</v>
      </c>
      <c r="Q138" s="265">
        <v>0</v>
      </c>
      <c r="R138" s="265">
        <v>0</v>
      </c>
      <c r="S138" s="265">
        <v>0</v>
      </c>
      <c r="T138" s="266">
        <f t="shared" si="24"/>
        <v>0</v>
      </c>
    </row>
    <row r="139" spans="2:20">
      <c r="B139" s="264">
        <f t="shared" si="25"/>
        <v>4</v>
      </c>
      <c r="C139" s="273" t="s">
        <v>354</v>
      </c>
      <c r="D139" s="265">
        <v>0</v>
      </c>
      <c r="E139" s="265">
        <v>0</v>
      </c>
      <c r="F139" s="265">
        <v>0</v>
      </c>
      <c r="G139" s="265">
        <v>0</v>
      </c>
      <c r="H139" s="265">
        <v>0</v>
      </c>
      <c r="I139" s="265">
        <v>0</v>
      </c>
      <c r="J139" s="265">
        <v>0</v>
      </c>
      <c r="K139" s="265">
        <v>0</v>
      </c>
      <c r="L139" s="265">
        <v>0</v>
      </c>
      <c r="M139" s="265">
        <v>0</v>
      </c>
      <c r="N139" s="265">
        <v>0</v>
      </c>
      <c r="O139" s="265">
        <v>0</v>
      </c>
      <c r="P139" s="265">
        <f t="shared" si="23"/>
        <v>0</v>
      </c>
      <c r="Q139" s="265">
        <v>0</v>
      </c>
      <c r="R139" s="265">
        <v>0</v>
      </c>
      <c r="S139" s="265">
        <v>0</v>
      </c>
      <c r="T139" s="266">
        <f t="shared" si="24"/>
        <v>0</v>
      </c>
    </row>
    <row r="140" spans="2:20">
      <c r="B140" s="264">
        <f t="shared" si="25"/>
        <v>5</v>
      </c>
      <c r="C140" s="273" t="s">
        <v>355</v>
      </c>
      <c r="D140" s="265">
        <v>0</v>
      </c>
      <c r="E140" s="265">
        <v>0</v>
      </c>
      <c r="F140" s="265">
        <v>0</v>
      </c>
      <c r="G140" s="265">
        <v>0</v>
      </c>
      <c r="H140" s="265">
        <v>0</v>
      </c>
      <c r="I140" s="265">
        <v>0</v>
      </c>
      <c r="J140" s="265">
        <v>0</v>
      </c>
      <c r="K140" s="265">
        <v>0</v>
      </c>
      <c r="L140" s="265">
        <v>0</v>
      </c>
      <c r="M140" s="265">
        <v>0</v>
      </c>
      <c r="N140" s="265">
        <v>0</v>
      </c>
      <c r="O140" s="265">
        <v>0</v>
      </c>
      <c r="P140" s="265">
        <f t="shared" si="23"/>
        <v>0</v>
      </c>
      <c r="Q140" s="265">
        <v>0</v>
      </c>
      <c r="R140" s="265">
        <v>0</v>
      </c>
      <c r="S140" s="265">
        <v>0</v>
      </c>
      <c r="T140" s="266">
        <f t="shared" si="24"/>
        <v>0</v>
      </c>
    </row>
    <row r="141" spans="2:20">
      <c r="B141" s="264">
        <f t="shared" si="25"/>
        <v>6</v>
      </c>
      <c r="C141" s="273" t="s">
        <v>356</v>
      </c>
      <c r="D141" s="265">
        <v>0</v>
      </c>
      <c r="E141" s="265">
        <v>0</v>
      </c>
      <c r="F141" s="265">
        <v>0</v>
      </c>
      <c r="G141" s="265">
        <v>0</v>
      </c>
      <c r="H141" s="265">
        <v>0</v>
      </c>
      <c r="I141" s="265">
        <v>0</v>
      </c>
      <c r="J141" s="265">
        <v>0</v>
      </c>
      <c r="K141" s="265">
        <v>0</v>
      </c>
      <c r="L141" s="265">
        <v>0</v>
      </c>
      <c r="M141" s="265">
        <v>0</v>
      </c>
      <c r="N141" s="265">
        <v>0</v>
      </c>
      <c r="O141" s="265">
        <v>0</v>
      </c>
      <c r="P141" s="265">
        <f t="shared" si="23"/>
        <v>0</v>
      </c>
      <c r="Q141" s="265">
        <v>0</v>
      </c>
      <c r="R141" s="265">
        <v>0</v>
      </c>
      <c r="S141" s="265">
        <v>0</v>
      </c>
      <c r="T141" s="266">
        <f t="shared" si="24"/>
        <v>0</v>
      </c>
    </row>
    <row r="142" spans="2:20">
      <c r="B142" s="264">
        <f t="shared" si="25"/>
        <v>7</v>
      </c>
      <c r="C142" s="273" t="s">
        <v>357</v>
      </c>
      <c r="D142" s="265">
        <v>0</v>
      </c>
      <c r="E142" s="265">
        <v>0</v>
      </c>
      <c r="F142" s="265">
        <v>0</v>
      </c>
      <c r="G142" s="265">
        <v>0</v>
      </c>
      <c r="H142" s="265">
        <v>0</v>
      </c>
      <c r="I142" s="265">
        <v>0</v>
      </c>
      <c r="J142" s="265">
        <v>0</v>
      </c>
      <c r="K142" s="265">
        <v>0</v>
      </c>
      <c r="L142" s="265">
        <v>0</v>
      </c>
      <c r="M142" s="265">
        <v>0</v>
      </c>
      <c r="N142" s="265">
        <v>0</v>
      </c>
      <c r="O142" s="265">
        <v>0</v>
      </c>
      <c r="P142" s="265">
        <f t="shared" si="23"/>
        <v>0</v>
      </c>
      <c r="Q142" s="265">
        <v>0</v>
      </c>
      <c r="R142" s="265">
        <v>0</v>
      </c>
      <c r="S142" s="265">
        <v>0</v>
      </c>
      <c r="T142" s="266">
        <f t="shared" si="24"/>
        <v>0</v>
      </c>
    </row>
    <row r="143" spans="2:20">
      <c r="B143" s="264">
        <f t="shared" si="25"/>
        <v>8</v>
      </c>
      <c r="C143" s="273" t="s">
        <v>358</v>
      </c>
      <c r="D143" s="265">
        <v>0</v>
      </c>
      <c r="E143" s="265">
        <v>0</v>
      </c>
      <c r="F143" s="265">
        <v>0</v>
      </c>
      <c r="G143" s="265">
        <v>0</v>
      </c>
      <c r="H143" s="265">
        <v>0</v>
      </c>
      <c r="I143" s="265">
        <v>0</v>
      </c>
      <c r="J143" s="265">
        <v>0</v>
      </c>
      <c r="K143" s="265">
        <v>0</v>
      </c>
      <c r="L143" s="265">
        <v>0</v>
      </c>
      <c r="M143" s="265">
        <v>0</v>
      </c>
      <c r="N143" s="265">
        <v>0</v>
      </c>
      <c r="O143" s="265">
        <v>0</v>
      </c>
      <c r="P143" s="265">
        <f t="shared" si="23"/>
        <v>0</v>
      </c>
      <c r="Q143" s="265">
        <v>0</v>
      </c>
      <c r="R143" s="265">
        <v>0</v>
      </c>
      <c r="S143" s="265">
        <v>0</v>
      </c>
      <c r="T143" s="266">
        <f t="shared" si="24"/>
        <v>0</v>
      </c>
    </row>
    <row r="144" spans="2:20">
      <c r="B144" s="264">
        <f t="shared" si="25"/>
        <v>9</v>
      </c>
      <c r="C144" s="273" t="s">
        <v>359</v>
      </c>
      <c r="D144" s="265">
        <v>0</v>
      </c>
      <c r="E144" s="265">
        <v>0</v>
      </c>
      <c r="F144" s="265">
        <v>0</v>
      </c>
      <c r="G144" s="265">
        <v>0</v>
      </c>
      <c r="H144" s="265">
        <v>0</v>
      </c>
      <c r="I144" s="265">
        <v>0</v>
      </c>
      <c r="J144" s="265">
        <v>0</v>
      </c>
      <c r="K144" s="265">
        <v>0</v>
      </c>
      <c r="L144" s="265">
        <v>0</v>
      </c>
      <c r="M144" s="265">
        <v>0</v>
      </c>
      <c r="N144" s="265">
        <v>0</v>
      </c>
      <c r="O144" s="265">
        <v>0</v>
      </c>
      <c r="P144" s="265">
        <f t="shared" si="23"/>
        <v>0</v>
      </c>
      <c r="Q144" s="265">
        <v>0</v>
      </c>
      <c r="R144" s="265">
        <v>0</v>
      </c>
      <c r="S144" s="265">
        <v>0</v>
      </c>
      <c r="T144" s="266">
        <f t="shared" si="24"/>
        <v>0</v>
      </c>
    </row>
    <row r="145" spans="2:20">
      <c r="B145" s="264">
        <f t="shared" si="25"/>
        <v>10</v>
      </c>
      <c r="C145" s="273" t="s">
        <v>360</v>
      </c>
      <c r="D145" s="265">
        <v>0</v>
      </c>
      <c r="E145" s="265">
        <v>0</v>
      </c>
      <c r="F145" s="265">
        <v>0</v>
      </c>
      <c r="G145" s="265">
        <v>0</v>
      </c>
      <c r="H145" s="265">
        <v>0</v>
      </c>
      <c r="I145" s="265">
        <v>0</v>
      </c>
      <c r="J145" s="265">
        <v>0</v>
      </c>
      <c r="K145" s="265">
        <v>0</v>
      </c>
      <c r="L145" s="265">
        <v>0</v>
      </c>
      <c r="M145" s="265">
        <v>0</v>
      </c>
      <c r="N145" s="265">
        <v>0</v>
      </c>
      <c r="O145" s="265">
        <v>0</v>
      </c>
      <c r="P145" s="265">
        <f t="shared" si="23"/>
        <v>0</v>
      </c>
      <c r="Q145" s="265">
        <v>0</v>
      </c>
      <c r="R145" s="265">
        <v>0</v>
      </c>
      <c r="S145" s="265">
        <v>0</v>
      </c>
      <c r="T145" s="266">
        <f t="shared" si="24"/>
        <v>0</v>
      </c>
    </row>
    <row r="146" spans="2:20">
      <c r="B146" s="264">
        <f t="shared" si="25"/>
        <v>11</v>
      </c>
      <c r="C146" s="273" t="s">
        <v>361</v>
      </c>
      <c r="D146" s="265">
        <v>0</v>
      </c>
      <c r="E146" s="265">
        <v>0</v>
      </c>
      <c r="F146" s="265">
        <v>0</v>
      </c>
      <c r="G146" s="265">
        <v>0</v>
      </c>
      <c r="H146" s="265">
        <v>0</v>
      </c>
      <c r="I146" s="265">
        <v>0</v>
      </c>
      <c r="J146" s="265">
        <v>0</v>
      </c>
      <c r="K146" s="265">
        <v>0</v>
      </c>
      <c r="L146" s="265">
        <v>0</v>
      </c>
      <c r="M146" s="265">
        <v>0</v>
      </c>
      <c r="N146" s="265">
        <v>0</v>
      </c>
      <c r="O146" s="265">
        <v>0</v>
      </c>
      <c r="P146" s="265">
        <f t="shared" si="23"/>
        <v>0</v>
      </c>
      <c r="Q146" s="265">
        <v>0</v>
      </c>
      <c r="R146" s="265">
        <v>0</v>
      </c>
      <c r="S146" s="265">
        <v>0</v>
      </c>
      <c r="T146" s="266">
        <f t="shared" si="24"/>
        <v>0</v>
      </c>
    </row>
    <row r="147" spans="2:20">
      <c r="B147" s="264">
        <f t="shared" si="25"/>
        <v>12</v>
      </c>
      <c r="C147" s="273" t="s">
        <v>362</v>
      </c>
      <c r="D147" s="265">
        <v>0</v>
      </c>
      <c r="E147" s="265">
        <v>0</v>
      </c>
      <c r="F147" s="265">
        <v>0</v>
      </c>
      <c r="G147" s="265">
        <v>0</v>
      </c>
      <c r="H147" s="265">
        <v>0</v>
      </c>
      <c r="I147" s="265">
        <v>0</v>
      </c>
      <c r="J147" s="265">
        <v>0</v>
      </c>
      <c r="K147" s="265">
        <v>0</v>
      </c>
      <c r="L147" s="265">
        <v>0</v>
      </c>
      <c r="M147" s="265">
        <v>0</v>
      </c>
      <c r="N147" s="265">
        <v>0</v>
      </c>
      <c r="O147" s="265">
        <v>0</v>
      </c>
      <c r="P147" s="265">
        <f t="shared" si="23"/>
        <v>0</v>
      </c>
      <c r="Q147" s="265">
        <v>0</v>
      </c>
      <c r="R147" s="265">
        <v>0</v>
      </c>
      <c r="S147" s="265">
        <v>0</v>
      </c>
      <c r="T147" s="266">
        <f t="shared" si="24"/>
        <v>0</v>
      </c>
    </row>
    <row r="148" spans="2:20">
      <c r="B148" s="264">
        <f t="shared" si="25"/>
        <v>13</v>
      </c>
      <c r="C148" s="273" t="s">
        <v>363</v>
      </c>
      <c r="D148" s="265">
        <v>0</v>
      </c>
      <c r="E148" s="265">
        <v>0</v>
      </c>
      <c r="F148" s="265">
        <v>0</v>
      </c>
      <c r="G148" s="265">
        <v>0</v>
      </c>
      <c r="H148" s="265">
        <v>0</v>
      </c>
      <c r="I148" s="265">
        <v>0</v>
      </c>
      <c r="J148" s="265">
        <v>0</v>
      </c>
      <c r="K148" s="265">
        <v>0</v>
      </c>
      <c r="L148" s="265">
        <v>0</v>
      </c>
      <c r="M148" s="265">
        <v>0</v>
      </c>
      <c r="N148" s="265">
        <v>0</v>
      </c>
      <c r="O148" s="265">
        <v>0</v>
      </c>
      <c r="P148" s="265">
        <f t="shared" si="23"/>
        <v>0</v>
      </c>
      <c r="Q148" s="265">
        <v>0</v>
      </c>
      <c r="R148" s="265">
        <v>0</v>
      </c>
      <c r="S148" s="265">
        <v>0</v>
      </c>
      <c r="T148" s="266">
        <f t="shared" si="24"/>
        <v>0</v>
      </c>
    </row>
    <row r="149" spans="2:20">
      <c r="B149" s="264">
        <f t="shared" si="25"/>
        <v>14</v>
      </c>
      <c r="C149" s="273" t="s">
        <v>364</v>
      </c>
      <c r="D149" s="265">
        <v>0</v>
      </c>
      <c r="E149" s="265">
        <v>0</v>
      </c>
      <c r="F149" s="265">
        <v>0</v>
      </c>
      <c r="G149" s="265">
        <v>0</v>
      </c>
      <c r="H149" s="265">
        <v>0</v>
      </c>
      <c r="I149" s="265">
        <v>0</v>
      </c>
      <c r="J149" s="265">
        <v>0</v>
      </c>
      <c r="K149" s="265">
        <v>0</v>
      </c>
      <c r="L149" s="265">
        <v>0</v>
      </c>
      <c r="M149" s="265">
        <v>0</v>
      </c>
      <c r="N149" s="265">
        <v>0</v>
      </c>
      <c r="O149" s="265">
        <v>0</v>
      </c>
      <c r="P149" s="265">
        <f t="shared" si="23"/>
        <v>0</v>
      </c>
      <c r="Q149" s="265">
        <v>0</v>
      </c>
      <c r="R149" s="265">
        <v>0</v>
      </c>
      <c r="S149" s="265">
        <v>0</v>
      </c>
      <c r="T149" s="266">
        <f t="shared" si="24"/>
        <v>0</v>
      </c>
    </row>
    <row r="150" spans="2:20">
      <c r="B150" s="264">
        <f t="shared" si="25"/>
        <v>15</v>
      </c>
      <c r="C150" s="273" t="s">
        <v>365</v>
      </c>
      <c r="D150" s="265">
        <v>0</v>
      </c>
      <c r="E150" s="265">
        <v>0</v>
      </c>
      <c r="F150" s="265">
        <v>0</v>
      </c>
      <c r="G150" s="265">
        <v>0</v>
      </c>
      <c r="H150" s="265">
        <v>0</v>
      </c>
      <c r="I150" s="265">
        <v>0</v>
      </c>
      <c r="J150" s="265">
        <v>0</v>
      </c>
      <c r="K150" s="265">
        <v>0</v>
      </c>
      <c r="L150" s="265">
        <v>0</v>
      </c>
      <c r="M150" s="265">
        <v>0</v>
      </c>
      <c r="N150" s="265">
        <v>0</v>
      </c>
      <c r="O150" s="265">
        <v>0</v>
      </c>
      <c r="P150" s="265">
        <f t="shared" si="23"/>
        <v>0</v>
      </c>
      <c r="Q150" s="265">
        <v>0</v>
      </c>
      <c r="R150" s="265">
        <v>0</v>
      </c>
      <c r="S150" s="265">
        <v>0</v>
      </c>
      <c r="T150" s="266">
        <f t="shared" si="24"/>
        <v>0</v>
      </c>
    </row>
    <row r="151" spans="2:20">
      <c r="B151" s="264">
        <f t="shared" si="25"/>
        <v>16</v>
      </c>
      <c r="C151" s="273" t="s">
        <v>366</v>
      </c>
      <c r="D151" s="265">
        <v>0</v>
      </c>
      <c r="E151" s="265">
        <v>0</v>
      </c>
      <c r="F151" s="265">
        <v>0</v>
      </c>
      <c r="G151" s="265">
        <v>0</v>
      </c>
      <c r="H151" s="265">
        <v>0</v>
      </c>
      <c r="I151" s="265">
        <v>0</v>
      </c>
      <c r="J151" s="265">
        <v>0</v>
      </c>
      <c r="K151" s="265">
        <v>0</v>
      </c>
      <c r="L151" s="265">
        <v>0</v>
      </c>
      <c r="M151" s="265">
        <v>0</v>
      </c>
      <c r="N151" s="265">
        <v>0</v>
      </c>
      <c r="O151" s="265">
        <v>0</v>
      </c>
      <c r="P151" s="265">
        <f t="shared" si="23"/>
        <v>0</v>
      </c>
      <c r="Q151" s="265">
        <v>0</v>
      </c>
      <c r="R151" s="265">
        <v>0</v>
      </c>
      <c r="S151" s="265">
        <v>0</v>
      </c>
      <c r="T151" s="266">
        <f t="shared" si="24"/>
        <v>0</v>
      </c>
    </row>
    <row r="152" spans="2:20">
      <c r="B152" s="264">
        <f t="shared" si="25"/>
        <v>17</v>
      </c>
      <c r="C152" s="273" t="s">
        <v>367</v>
      </c>
      <c r="D152" s="265">
        <v>0</v>
      </c>
      <c r="E152" s="265">
        <v>0</v>
      </c>
      <c r="F152" s="265">
        <v>0</v>
      </c>
      <c r="G152" s="265">
        <v>0</v>
      </c>
      <c r="H152" s="265">
        <v>0</v>
      </c>
      <c r="I152" s="265">
        <v>0</v>
      </c>
      <c r="J152" s="265">
        <v>0</v>
      </c>
      <c r="K152" s="265">
        <v>0</v>
      </c>
      <c r="L152" s="265">
        <v>0</v>
      </c>
      <c r="M152" s="265">
        <v>0</v>
      </c>
      <c r="N152" s="265">
        <v>0</v>
      </c>
      <c r="O152" s="265">
        <v>0</v>
      </c>
      <c r="P152" s="265">
        <f t="shared" si="23"/>
        <v>0</v>
      </c>
      <c r="Q152" s="265">
        <v>0</v>
      </c>
      <c r="R152" s="265">
        <v>0</v>
      </c>
      <c r="S152" s="265">
        <v>0</v>
      </c>
      <c r="T152" s="266">
        <f t="shared" si="24"/>
        <v>0</v>
      </c>
    </row>
    <row r="153" spans="2:20">
      <c r="B153" s="264">
        <f t="shared" si="25"/>
        <v>18</v>
      </c>
      <c r="C153" s="273" t="s">
        <v>368</v>
      </c>
      <c r="D153" s="265">
        <v>0</v>
      </c>
      <c r="E153" s="265">
        <v>0</v>
      </c>
      <c r="F153" s="265">
        <v>0</v>
      </c>
      <c r="G153" s="265">
        <v>0</v>
      </c>
      <c r="H153" s="265">
        <v>0</v>
      </c>
      <c r="I153" s="265">
        <v>0</v>
      </c>
      <c r="J153" s="265">
        <v>0</v>
      </c>
      <c r="K153" s="265">
        <v>0</v>
      </c>
      <c r="L153" s="265">
        <v>0</v>
      </c>
      <c r="M153" s="265">
        <v>0</v>
      </c>
      <c r="N153" s="265">
        <v>0</v>
      </c>
      <c r="O153" s="265">
        <v>0</v>
      </c>
      <c r="P153" s="265">
        <f t="shared" si="23"/>
        <v>0</v>
      </c>
      <c r="Q153" s="265">
        <v>0</v>
      </c>
      <c r="R153" s="265">
        <v>0</v>
      </c>
      <c r="S153" s="265">
        <v>0</v>
      </c>
      <c r="T153" s="266">
        <f t="shared" si="24"/>
        <v>0</v>
      </c>
    </row>
    <row r="154" spans="2:20">
      <c r="B154" s="264">
        <f t="shared" si="25"/>
        <v>19</v>
      </c>
      <c r="C154" s="273" t="s">
        <v>369</v>
      </c>
      <c r="D154" s="265">
        <v>0</v>
      </c>
      <c r="E154" s="265">
        <v>0</v>
      </c>
      <c r="F154" s="265">
        <v>0</v>
      </c>
      <c r="G154" s="265">
        <v>0</v>
      </c>
      <c r="H154" s="265">
        <v>0</v>
      </c>
      <c r="I154" s="265">
        <v>0</v>
      </c>
      <c r="J154" s="265">
        <v>0</v>
      </c>
      <c r="K154" s="265">
        <v>0</v>
      </c>
      <c r="L154" s="265">
        <v>0</v>
      </c>
      <c r="M154" s="265">
        <v>0</v>
      </c>
      <c r="N154" s="265">
        <v>0</v>
      </c>
      <c r="O154" s="265">
        <v>0</v>
      </c>
      <c r="P154" s="265">
        <f t="shared" si="23"/>
        <v>0</v>
      </c>
      <c r="Q154" s="265">
        <v>0</v>
      </c>
      <c r="R154" s="265">
        <v>0</v>
      </c>
      <c r="S154" s="265">
        <v>0</v>
      </c>
      <c r="T154" s="266">
        <f t="shared" si="24"/>
        <v>0</v>
      </c>
    </row>
    <row r="155" spans="2:20" ht="15.75" thickBot="1">
      <c r="B155" s="267">
        <f t="shared" si="25"/>
        <v>20</v>
      </c>
      <c r="C155" s="274" t="s">
        <v>370</v>
      </c>
      <c r="D155" s="268">
        <v>0</v>
      </c>
      <c r="E155" s="268">
        <v>0</v>
      </c>
      <c r="F155" s="268">
        <v>0</v>
      </c>
      <c r="G155" s="268">
        <v>0</v>
      </c>
      <c r="H155" s="268">
        <v>0</v>
      </c>
      <c r="I155" s="268">
        <v>0</v>
      </c>
      <c r="J155" s="268">
        <v>0</v>
      </c>
      <c r="K155" s="268">
        <v>0</v>
      </c>
      <c r="L155" s="268">
        <v>0</v>
      </c>
      <c r="M155" s="268">
        <v>0</v>
      </c>
      <c r="N155" s="268">
        <v>0</v>
      </c>
      <c r="O155" s="268">
        <v>0</v>
      </c>
      <c r="P155" s="268">
        <f t="shared" si="23"/>
        <v>0</v>
      </c>
      <c r="Q155" s="268">
        <v>0</v>
      </c>
      <c r="R155" s="268">
        <v>0</v>
      </c>
      <c r="S155" s="268">
        <v>0</v>
      </c>
      <c r="T155" s="269">
        <f t="shared" si="24"/>
        <v>0</v>
      </c>
    </row>
    <row r="156" spans="2:20" ht="15.75" thickTop="1">
      <c r="B156" s="270">
        <f t="shared" si="25"/>
        <v>21</v>
      </c>
      <c r="C156" s="275" t="s">
        <v>371</v>
      </c>
      <c r="D156" s="271">
        <f t="shared" ref="D156:S156" si="26">SUM(D136:D155)</f>
        <v>0</v>
      </c>
      <c r="E156" s="271">
        <f t="shared" si="26"/>
        <v>0</v>
      </c>
      <c r="F156" s="271">
        <f t="shared" si="26"/>
        <v>0</v>
      </c>
      <c r="G156" s="271">
        <f t="shared" si="26"/>
        <v>0</v>
      </c>
      <c r="H156" s="271">
        <f t="shared" si="26"/>
        <v>0</v>
      </c>
      <c r="I156" s="271">
        <f t="shared" si="26"/>
        <v>0</v>
      </c>
      <c r="J156" s="271">
        <f t="shared" si="26"/>
        <v>0</v>
      </c>
      <c r="K156" s="271">
        <f t="shared" si="26"/>
        <v>0</v>
      </c>
      <c r="L156" s="271">
        <f t="shared" si="26"/>
        <v>0</v>
      </c>
      <c r="M156" s="271">
        <f t="shared" si="26"/>
        <v>0</v>
      </c>
      <c r="N156" s="271">
        <f t="shared" si="26"/>
        <v>0</v>
      </c>
      <c r="O156" s="271">
        <f t="shared" si="26"/>
        <v>0</v>
      </c>
      <c r="P156" s="271">
        <f t="shared" si="26"/>
        <v>0</v>
      </c>
      <c r="Q156" s="271">
        <f t="shared" si="26"/>
        <v>0</v>
      </c>
      <c r="R156" s="271">
        <f t="shared" si="26"/>
        <v>0</v>
      </c>
      <c r="S156" s="271">
        <f t="shared" si="26"/>
        <v>0</v>
      </c>
      <c r="T156" s="271">
        <f>SUM(T136:T155)</f>
        <v>0</v>
      </c>
    </row>
    <row r="158" spans="2:20">
      <c r="C158" s="258" t="s">
        <v>327</v>
      </c>
      <c r="D158" s="259" t="str">
        <f>Overview!$C$32</f>
        <v>[Enter Plan Name]</v>
      </c>
      <c r="E158" s="259"/>
      <c r="F158" s="259"/>
    </row>
    <row r="159" spans="2:20">
      <c r="C159" s="258" t="s">
        <v>328</v>
      </c>
      <c r="D159" s="261" t="s">
        <v>372</v>
      </c>
      <c r="E159" s="261"/>
      <c r="F159" s="261"/>
    </row>
    <row r="160" spans="2:20">
      <c r="C160" s="258" t="s">
        <v>329</v>
      </c>
      <c r="D160" s="259" t="str">
        <f>Overview!$F$54</f>
        <v>SFY23-Q4</v>
      </c>
      <c r="E160" s="259"/>
      <c r="F160" s="259"/>
    </row>
    <row r="162" spans="2:20">
      <c r="C162" s="272" t="s">
        <v>377</v>
      </c>
    </row>
    <row r="163" spans="2:20" ht="60" customHeight="1">
      <c r="B163" s="254" t="s">
        <v>348</v>
      </c>
      <c r="C163" s="254" t="s">
        <v>374</v>
      </c>
      <c r="D163" s="254" t="s">
        <v>287</v>
      </c>
      <c r="E163" s="254" t="s">
        <v>310</v>
      </c>
      <c r="F163" s="254" t="s">
        <v>292</v>
      </c>
      <c r="G163" s="254" t="s">
        <v>298</v>
      </c>
      <c r="H163" s="254" t="s">
        <v>306</v>
      </c>
      <c r="I163" s="254" t="s">
        <v>300</v>
      </c>
      <c r="J163" s="254" t="s">
        <v>294</v>
      </c>
      <c r="K163" s="254" t="s">
        <v>302</v>
      </c>
      <c r="L163" s="254" t="s">
        <v>304</v>
      </c>
      <c r="M163" s="254" t="s">
        <v>296</v>
      </c>
      <c r="N163" s="254" t="s">
        <v>290</v>
      </c>
      <c r="O163" s="254" t="s">
        <v>312</v>
      </c>
      <c r="P163" s="254" t="s">
        <v>314</v>
      </c>
      <c r="Q163" s="254" t="s">
        <v>317</v>
      </c>
      <c r="R163" s="254" t="s">
        <v>375</v>
      </c>
      <c r="S163" s="254" t="s">
        <v>322</v>
      </c>
      <c r="T163" s="254" t="s">
        <v>350</v>
      </c>
    </row>
    <row r="164" spans="2:20">
      <c r="B164" s="264">
        <v>1</v>
      </c>
      <c r="C164" s="273" t="s">
        <v>351</v>
      </c>
      <c r="D164" s="265">
        <v>0</v>
      </c>
      <c r="E164" s="265">
        <v>0</v>
      </c>
      <c r="F164" s="265">
        <v>0</v>
      </c>
      <c r="G164" s="265">
        <v>0</v>
      </c>
      <c r="H164" s="265">
        <v>0</v>
      </c>
      <c r="I164" s="265">
        <v>0</v>
      </c>
      <c r="J164" s="265">
        <v>0</v>
      </c>
      <c r="K164" s="265">
        <v>0</v>
      </c>
      <c r="L164" s="265">
        <v>0</v>
      </c>
      <c r="M164" s="265">
        <v>0</v>
      </c>
      <c r="N164" s="265">
        <v>0</v>
      </c>
      <c r="O164" s="265">
        <v>0</v>
      </c>
      <c r="P164" s="265">
        <f t="shared" ref="P164:P183" si="27">O164*0.9</f>
        <v>0</v>
      </c>
      <c r="Q164" s="265">
        <v>0</v>
      </c>
      <c r="R164" s="265">
        <v>0</v>
      </c>
      <c r="S164" s="265">
        <v>0</v>
      </c>
      <c r="T164" s="266">
        <f>SUM(D164:S164)</f>
        <v>0</v>
      </c>
    </row>
    <row r="165" spans="2:20">
      <c r="B165" s="264">
        <f>B164+1</f>
        <v>2</v>
      </c>
      <c r="C165" s="273" t="s">
        <v>352</v>
      </c>
      <c r="D165" s="265">
        <v>0</v>
      </c>
      <c r="E165" s="265">
        <v>0</v>
      </c>
      <c r="F165" s="265">
        <v>0</v>
      </c>
      <c r="G165" s="265">
        <v>0</v>
      </c>
      <c r="H165" s="265">
        <v>0</v>
      </c>
      <c r="I165" s="265">
        <v>0</v>
      </c>
      <c r="J165" s="265">
        <v>0</v>
      </c>
      <c r="K165" s="265">
        <v>0</v>
      </c>
      <c r="L165" s="265">
        <v>0</v>
      </c>
      <c r="M165" s="265">
        <v>0</v>
      </c>
      <c r="N165" s="265">
        <v>0</v>
      </c>
      <c r="O165" s="265">
        <v>0</v>
      </c>
      <c r="P165" s="265">
        <f t="shared" si="27"/>
        <v>0</v>
      </c>
      <c r="Q165" s="265">
        <v>0</v>
      </c>
      <c r="R165" s="265">
        <v>0</v>
      </c>
      <c r="S165" s="265">
        <v>0</v>
      </c>
      <c r="T165" s="266">
        <f t="shared" ref="T165:T183" si="28">SUM(D165:S165)</f>
        <v>0</v>
      </c>
    </row>
    <row r="166" spans="2:20">
      <c r="B166" s="264">
        <f t="shared" ref="B166:B184" si="29">B165+1</f>
        <v>3</v>
      </c>
      <c r="C166" s="273" t="s">
        <v>353</v>
      </c>
      <c r="D166" s="265">
        <v>0</v>
      </c>
      <c r="E166" s="265">
        <v>0</v>
      </c>
      <c r="F166" s="265">
        <v>0</v>
      </c>
      <c r="G166" s="265">
        <v>0</v>
      </c>
      <c r="H166" s="265">
        <v>0</v>
      </c>
      <c r="I166" s="265">
        <v>0</v>
      </c>
      <c r="J166" s="265">
        <v>0</v>
      </c>
      <c r="K166" s="265">
        <v>0</v>
      </c>
      <c r="L166" s="265">
        <v>0</v>
      </c>
      <c r="M166" s="265">
        <v>0</v>
      </c>
      <c r="N166" s="265">
        <v>0</v>
      </c>
      <c r="O166" s="265">
        <v>0</v>
      </c>
      <c r="P166" s="265">
        <f t="shared" si="27"/>
        <v>0</v>
      </c>
      <c r="Q166" s="265">
        <v>0</v>
      </c>
      <c r="R166" s="265">
        <v>0</v>
      </c>
      <c r="S166" s="265">
        <v>0</v>
      </c>
      <c r="T166" s="266">
        <f t="shared" si="28"/>
        <v>0</v>
      </c>
    </row>
    <row r="167" spans="2:20">
      <c r="B167" s="264">
        <f t="shared" si="29"/>
        <v>4</v>
      </c>
      <c r="C167" s="273" t="s">
        <v>354</v>
      </c>
      <c r="D167" s="265">
        <v>0</v>
      </c>
      <c r="E167" s="265">
        <v>0</v>
      </c>
      <c r="F167" s="265">
        <v>0</v>
      </c>
      <c r="G167" s="265">
        <v>0</v>
      </c>
      <c r="H167" s="265">
        <v>0</v>
      </c>
      <c r="I167" s="265">
        <v>0</v>
      </c>
      <c r="J167" s="265">
        <v>0</v>
      </c>
      <c r="K167" s="265">
        <v>0</v>
      </c>
      <c r="L167" s="265">
        <v>0</v>
      </c>
      <c r="M167" s="265">
        <v>0</v>
      </c>
      <c r="N167" s="265">
        <v>0</v>
      </c>
      <c r="O167" s="265">
        <v>0</v>
      </c>
      <c r="P167" s="265">
        <f t="shared" si="27"/>
        <v>0</v>
      </c>
      <c r="Q167" s="265">
        <v>0</v>
      </c>
      <c r="R167" s="265">
        <v>0</v>
      </c>
      <c r="S167" s="265">
        <v>0</v>
      </c>
      <c r="T167" s="266">
        <f t="shared" si="28"/>
        <v>0</v>
      </c>
    </row>
    <row r="168" spans="2:20">
      <c r="B168" s="264">
        <f t="shared" si="29"/>
        <v>5</v>
      </c>
      <c r="C168" s="273" t="s">
        <v>355</v>
      </c>
      <c r="D168" s="265">
        <v>0</v>
      </c>
      <c r="E168" s="265">
        <v>0</v>
      </c>
      <c r="F168" s="265">
        <v>0</v>
      </c>
      <c r="G168" s="265">
        <v>0</v>
      </c>
      <c r="H168" s="265">
        <v>0</v>
      </c>
      <c r="I168" s="265">
        <v>0</v>
      </c>
      <c r="J168" s="265">
        <v>0</v>
      </c>
      <c r="K168" s="265">
        <v>0</v>
      </c>
      <c r="L168" s="265">
        <v>0</v>
      </c>
      <c r="M168" s="265">
        <v>0</v>
      </c>
      <c r="N168" s="265">
        <v>0</v>
      </c>
      <c r="O168" s="265">
        <v>0</v>
      </c>
      <c r="P168" s="265">
        <f t="shared" si="27"/>
        <v>0</v>
      </c>
      <c r="Q168" s="265">
        <v>0</v>
      </c>
      <c r="R168" s="265">
        <v>0</v>
      </c>
      <c r="S168" s="265">
        <v>0</v>
      </c>
      <c r="T168" s="266">
        <f t="shared" si="28"/>
        <v>0</v>
      </c>
    </row>
    <row r="169" spans="2:20">
      <c r="B169" s="264">
        <f t="shared" si="29"/>
        <v>6</v>
      </c>
      <c r="C169" s="273" t="s">
        <v>356</v>
      </c>
      <c r="D169" s="265">
        <v>0</v>
      </c>
      <c r="E169" s="265">
        <v>0</v>
      </c>
      <c r="F169" s="265">
        <v>0</v>
      </c>
      <c r="G169" s="265">
        <v>0</v>
      </c>
      <c r="H169" s="265">
        <v>0</v>
      </c>
      <c r="I169" s="265">
        <v>0</v>
      </c>
      <c r="J169" s="265">
        <v>0</v>
      </c>
      <c r="K169" s="265">
        <v>0</v>
      </c>
      <c r="L169" s="265">
        <v>0</v>
      </c>
      <c r="M169" s="265">
        <v>0</v>
      </c>
      <c r="N169" s="265">
        <v>0</v>
      </c>
      <c r="O169" s="265">
        <v>0</v>
      </c>
      <c r="P169" s="265">
        <f t="shared" si="27"/>
        <v>0</v>
      </c>
      <c r="Q169" s="265">
        <v>0</v>
      </c>
      <c r="R169" s="265">
        <v>0</v>
      </c>
      <c r="S169" s="265">
        <v>0</v>
      </c>
      <c r="T169" s="266">
        <f t="shared" si="28"/>
        <v>0</v>
      </c>
    </row>
    <row r="170" spans="2:20">
      <c r="B170" s="264">
        <f t="shared" si="29"/>
        <v>7</v>
      </c>
      <c r="C170" s="273" t="s">
        <v>357</v>
      </c>
      <c r="D170" s="265">
        <v>0</v>
      </c>
      <c r="E170" s="265">
        <v>0</v>
      </c>
      <c r="F170" s="265">
        <v>0</v>
      </c>
      <c r="G170" s="265">
        <v>0</v>
      </c>
      <c r="H170" s="265">
        <v>0</v>
      </c>
      <c r="I170" s="265">
        <v>0</v>
      </c>
      <c r="J170" s="265">
        <v>0</v>
      </c>
      <c r="K170" s="265">
        <v>0</v>
      </c>
      <c r="L170" s="265">
        <v>0</v>
      </c>
      <c r="M170" s="265">
        <v>0</v>
      </c>
      <c r="N170" s="265">
        <v>0</v>
      </c>
      <c r="O170" s="265">
        <v>0</v>
      </c>
      <c r="P170" s="265">
        <f t="shared" si="27"/>
        <v>0</v>
      </c>
      <c r="Q170" s="265">
        <v>0</v>
      </c>
      <c r="R170" s="265">
        <v>0</v>
      </c>
      <c r="S170" s="265">
        <v>0</v>
      </c>
      <c r="T170" s="266">
        <f t="shared" si="28"/>
        <v>0</v>
      </c>
    </row>
    <row r="171" spans="2:20">
      <c r="B171" s="264">
        <f t="shared" si="29"/>
        <v>8</v>
      </c>
      <c r="C171" s="273" t="s">
        <v>358</v>
      </c>
      <c r="D171" s="265">
        <v>0</v>
      </c>
      <c r="E171" s="265">
        <v>0</v>
      </c>
      <c r="F171" s="265">
        <v>0</v>
      </c>
      <c r="G171" s="265">
        <v>0</v>
      </c>
      <c r="H171" s="265">
        <v>0</v>
      </c>
      <c r="I171" s="265">
        <v>0</v>
      </c>
      <c r="J171" s="265">
        <v>0</v>
      </c>
      <c r="K171" s="265">
        <v>0</v>
      </c>
      <c r="L171" s="265">
        <v>0</v>
      </c>
      <c r="M171" s="265">
        <v>0</v>
      </c>
      <c r="N171" s="265">
        <v>0</v>
      </c>
      <c r="O171" s="265">
        <v>0</v>
      </c>
      <c r="P171" s="265">
        <f t="shared" si="27"/>
        <v>0</v>
      </c>
      <c r="Q171" s="265">
        <v>0</v>
      </c>
      <c r="R171" s="265">
        <v>0</v>
      </c>
      <c r="S171" s="265">
        <v>0</v>
      </c>
      <c r="T171" s="266">
        <f t="shared" si="28"/>
        <v>0</v>
      </c>
    </row>
    <row r="172" spans="2:20">
      <c r="B172" s="264">
        <f t="shared" si="29"/>
        <v>9</v>
      </c>
      <c r="C172" s="273" t="s">
        <v>359</v>
      </c>
      <c r="D172" s="265">
        <v>0</v>
      </c>
      <c r="E172" s="265">
        <v>0</v>
      </c>
      <c r="F172" s="265">
        <v>0</v>
      </c>
      <c r="G172" s="265">
        <v>0</v>
      </c>
      <c r="H172" s="265">
        <v>0</v>
      </c>
      <c r="I172" s="265">
        <v>0</v>
      </c>
      <c r="J172" s="265">
        <v>0</v>
      </c>
      <c r="K172" s="265">
        <v>0</v>
      </c>
      <c r="L172" s="265">
        <v>0</v>
      </c>
      <c r="M172" s="265">
        <v>0</v>
      </c>
      <c r="N172" s="265">
        <v>0</v>
      </c>
      <c r="O172" s="265">
        <v>0</v>
      </c>
      <c r="P172" s="265">
        <f t="shared" si="27"/>
        <v>0</v>
      </c>
      <c r="Q172" s="265">
        <v>0</v>
      </c>
      <c r="R172" s="265">
        <v>0</v>
      </c>
      <c r="S172" s="265">
        <v>0</v>
      </c>
      <c r="T172" s="266">
        <f t="shared" si="28"/>
        <v>0</v>
      </c>
    </row>
    <row r="173" spans="2:20">
      <c r="B173" s="264">
        <f t="shared" si="29"/>
        <v>10</v>
      </c>
      <c r="C173" s="273" t="s">
        <v>360</v>
      </c>
      <c r="D173" s="265">
        <v>0</v>
      </c>
      <c r="E173" s="265">
        <v>0</v>
      </c>
      <c r="F173" s="265">
        <v>0</v>
      </c>
      <c r="G173" s="265">
        <v>0</v>
      </c>
      <c r="H173" s="265">
        <v>0</v>
      </c>
      <c r="I173" s="265">
        <v>0</v>
      </c>
      <c r="J173" s="265">
        <v>0</v>
      </c>
      <c r="K173" s="265">
        <v>0</v>
      </c>
      <c r="L173" s="265">
        <v>0</v>
      </c>
      <c r="M173" s="265">
        <v>0</v>
      </c>
      <c r="N173" s="265">
        <v>0</v>
      </c>
      <c r="O173" s="265">
        <v>0</v>
      </c>
      <c r="P173" s="265">
        <f t="shared" si="27"/>
        <v>0</v>
      </c>
      <c r="Q173" s="265">
        <v>0</v>
      </c>
      <c r="R173" s="265">
        <v>0</v>
      </c>
      <c r="S173" s="265">
        <v>0</v>
      </c>
      <c r="T173" s="266">
        <f t="shared" si="28"/>
        <v>0</v>
      </c>
    </row>
    <row r="174" spans="2:20">
      <c r="B174" s="264">
        <f t="shared" si="29"/>
        <v>11</v>
      </c>
      <c r="C174" s="273" t="s">
        <v>361</v>
      </c>
      <c r="D174" s="265">
        <v>0</v>
      </c>
      <c r="E174" s="265">
        <v>0</v>
      </c>
      <c r="F174" s="265">
        <v>0</v>
      </c>
      <c r="G174" s="265">
        <v>0</v>
      </c>
      <c r="H174" s="265">
        <v>0</v>
      </c>
      <c r="I174" s="265">
        <v>0</v>
      </c>
      <c r="J174" s="265">
        <v>0</v>
      </c>
      <c r="K174" s="265">
        <v>0</v>
      </c>
      <c r="L174" s="265">
        <v>0</v>
      </c>
      <c r="M174" s="265">
        <v>0</v>
      </c>
      <c r="N174" s="265">
        <v>0</v>
      </c>
      <c r="O174" s="265">
        <v>0</v>
      </c>
      <c r="P174" s="265">
        <f t="shared" si="27"/>
        <v>0</v>
      </c>
      <c r="Q174" s="265">
        <v>0</v>
      </c>
      <c r="R174" s="265">
        <v>0</v>
      </c>
      <c r="S174" s="265">
        <v>0</v>
      </c>
      <c r="T174" s="266">
        <f t="shared" si="28"/>
        <v>0</v>
      </c>
    </row>
    <row r="175" spans="2:20">
      <c r="B175" s="264">
        <f t="shared" si="29"/>
        <v>12</v>
      </c>
      <c r="C175" s="273" t="s">
        <v>362</v>
      </c>
      <c r="D175" s="265">
        <v>0</v>
      </c>
      <c r="E175" s="265">
        <v>0</v>
      </c>
      <c r="F175" s="265">
        <v>0</v>
      </c>
      <c r="G175" s="265">
        <v>0</v>
      </c>
      <c r="H175" s="265">
        <v>0</v>
      </c>
      <c r="I175" s="265">
        <v>0</v>
      </c>
      <c r="J175" s="265">
        <v>0</v>
      </c>
      <c r="K175" s="265">
        <v>0</v>
      </c>
      <c r="L175" s="265">
        <v>0</v>
      </c>
      <c r="M175" s="265">
        <v>0</v>
      </c>
      <c r="N175" s="265">
        <v>0</v>
      </c>
      <c r="O175" s="265">
        <v>0</v>
      </c>
      <c r="P175" s="265">
        <f t="shared" si="27"/>
        <v>0</v>
      </c>
      <c r="Q175" s="265">
        <v>0</v>
      </c>
      <c r="R175" s="265">
        <v>0</v>
      </c>
      <c r="S175" s="265">
        <v>0</v>
      </c>
      <c r="T175" s="266">
        <f t="shared" si="28"/>
        <v>0</v>
      </c>
    </row>
    <row r="176" spans="2:20">
      <c r="B176" s="264">
        <f t="shared" si="29"/>
        <v>13</v>
      </c>
      <c r="C176" s="273" t="s">
        <v>363</v>
      </c>
      <c r="D176" s="265">
        <v>0</v>
      </c>
      <c r="E176" s="265">
        <v>0</v>
      </c>
      <c r="F176" s="265">
        <v>0</v>
      </c>
      <c r="G176" s="265">
        <v>0</v>
      </c>
      <c r="H176" s="265">
        <v>0</v>
      </c>
      <c r="I176" s="265">
        <v>0</v>
      </c>
      <c r="J176" s="265">
        <v>0</v>
      </c>
      <c r="K176" s="265">
        <v>0</v>
      </c>
      <c r="L176" s="265">
        <v>0</v>
      </c>
      <c r="M176" s="265">
        <v>0</v>
      </c>
      <c r="N176" s="265">
        <v>0</v>
      </c>
      <c r="O176" s="265">
        <v>0</v>
      </c>
      <c r="P176" s="265">
        <f t="shared" si="27"/>
        <v>0</v>
      </c>
      <c r="Q176" s="265">
        <v>0</v>
      </c>
      <c r="R176" s="265">
        <v>0</v>
      </c>
      <c r="S176" s="265">
        <v>0</v>
      </c>
      <c r="T176" s="266">
        <f t="shared" si="28"/>
        <v>0</v>
      </c>
    </row>
    <row r="177" spans="2:20">
      <c r="B177" s="264">
        <f t="shared" si="29"/>
        <v>14</v>
      </c>
      <c r="C177" s="273" t="s">
        <v>364</v>
      </c>
      <c r="D177" s="265">
        <v>0</v>
      </c>
      <c r="E177" s="265">
        <v>0</v>
      </c>
      <c r="F177" s="265">
        <v>0</v>
      </c>
      <c r="G177" s="265">
        <v>0</v>
      </c>
      <c r="H177" s="265">
        <v>0</v>
      </c>
      <c r="I177" s="265">
        <v>0</v>
      </c>
      <c r="J177" s="265">
        <v>0</v>
      </c>
      <c r="K177" s="265">
        <v>0</v>
      </c>
      <c r="L177" s="265">
        <v>0</v>
      </c>
      <c r="M177" s="265">
        <v>0</v>
      </c>
      <c r="N177" s="265">
        <v>0</v>
      </c>
      <c r="O177" s="265">
        <v>0</v>
      </c>
      <c r="P177" s="265">
        <f t="shared" si="27"/>
        <v>0</v>
      </c>
      <c r="Q177" s="265">
        <v>0</v>
      </c>
      <c r="R177" s="265">
        <v>0</v>
      </c>
      <c r="S177" s="265">
        <v>0</v>
      </c>
      <c r="T177" s="266">
        <f t="shared" si="28"/>
        <v>0</v>
      </c>
    </row>
    <row r="178" spans="2:20">
      <c r="B178" s="264">
        <f t="shared" si="29"/>
        <v>15</v>
      </c>
      <c r="C178" s="273" t="s">
        <v>365</v>
      </c>
      <c r="D178" s="265">
        <v>0</v>
      </c>
      <c r="E178" s="265">
        <v>0</v>
      </c>
      <c r="F178" s="265">
        <v>0</v>
      </c>
      <c r="G178" s="265">
        <v>0</v>
      </c>
      <c r="H178" s="265">
        <v>0</v>
      </c>
      <c r="I178" s="265">
        <v>0</v>
      </c>
      <c r="J178" s="265">
        <v>0</v>
      </c>
      <c r="K178" s="265">
        <v>0</v>
      </c>
      <c r="L178" s="265">
        <v>0</v>
      </c>
      <c r="M178" s="265">
        <v>0</v>
      </c>
      <c r="N178" s="265">
        <v>0</v>
      </c>
      <c r="O178" s="265">
        <v>0</v>
      </c>
      <c r="P178" s="265">
        <f t="shared" si="27"/>
        <v>0</v>
      </c>
      <c r="Q178" s="265">
        <v>0</v>
      </c>
      <c r="R178" s="265">
        <v>0</v>
      </c>
      <c r="S178" s="265">
        <v>0</v>
      </c>
      <c r="T178" s="266">
        <f t="shared" si="28"/>
        <v>0</v>
      </c>
    </row>
    <row r="179" spans="2:20">
      <c r="B179" s="264">
        <f t="shared" si="29"/>
        <v>16</v>
      </c>
      <c r="C179" s="273" t="s">
        <v>366</v>
      </c>
      <c r="D179" s="265">
        <v>0</v>
      </c>
      <c r="E179" s="265">
        <v>0</v>
      </c>
      <c r="F179" s="265">
        <v>0</v>
      </c>
      <c r="G179" s="265">
        <v>0</v>
      </c>
      <c r="H179" s="265">
        <v>0</v>
      </c>
      <c r="I179" s="265">
        <v>0</v>
      </c>
      <c r="J179" s="265">
        <v>0</v>
      </c>
      <c r="K179" s="265">
        <v>0</v>
      </c>
      <c r="L179" s="265">
        <v>0</v>
      </c>
      <c r="M179" s="265">
        <v>0</v>
      </c>
      <c r="N179" s="265">
        <v>0</v>
      </c>
      <c r="O179" s="265">
        <v>0</v>
      </c>
      <c r="P179" s="265">
        <f t="shared" si="27"/>
        <v>0</v>
      </c>
      <c r="Q179" s="265">
        <v>0</v>
      </c>
      <c r="R179" s="265">
        <v>0</v>
      </c>
      <c r="S179" s="265">
        <v>0</v>
      </c>
      <c r="T179" s="266">
        <f t="shared" si="28"/>
        <v>0</v>
      </c>
    </row>
    <row r="180" spans="2:20">
      <c r="B180" s="264">
        <f t="shared" si="29"/>
        <v>17</v>
      </c>
      <c r="C180" s="273" t="s">
        <v>367</v>
      </c>
      <c r="D180" s="265">
        <v>0</v>
      </c>
      <c r="E180" s="265">
        <v>0</v>
      </c>
      <c r="F180" s="265">
        <v>0</v>
      </c>
      <c r="G180" s="265">
        <v>0</v>
      </c>
      <c r="H180" s="265">
        <v>0</v>
      </c>
      <c r="I180" s="265">
        <v>0</v>
      </c>
      <c r="J180" s="265">
        <v>0</v>
      </c>
      <c r="K180" s="265">
        <v>0</v>
      </c>
      <c r="L180" s="265">
        <v>0</v>
      </c>
      <c r="M180" s="265">
        <v>0</v>
      </c>
      <c r="N180" s="265">
        <v>0</v>
      </c>
      <c r="O180" s="265">
        <v>0</v>
      </c>
      <c r="P180" s="265">
        <f t="shared" si="27"/>
        <v>0</v>
      </c>
      <c r="Q180" s="265">
        <v>0</v>
      </c>
      <c r="R180" s="265">
        <v>0</v>
      </c>
      <c r="S180" s="265">
        <v>0</v>
      </c>
      <c r="T180" s="266">
        <f t="shared" si="28"/>
        <v>0</v>
      </c>
    </row>
    <row r="181" spans="2:20">
      <c r="B181" s="264">
        <f t="shared" si="29"/>
        <v>18</v>
      </c>
      <c r="C181" s="273" t="s">
        <v>368</v>
      </c>
      <c r="D181" s="265">
        <v>0</v>
      </c>
      <c r="E181" s="265">
        <v>0</v>
      </c>
      <c r="F181" s="265">
        <v>0</v>
      </c>
      <c r="G181" s="265">
        <v>0</v>
      </c>
      <c r="H181" s="265">
        <v>0</v>
      </c>
      <c r="I181" s="265">
        <v>0</v>
      </c>
      <c r="J181" s="265">
        <v>0</v>
      </c>
      <c r="K181" s="265">
        <v>0</v>
      </c>
      <c r="L181" s="265">
        <v>0</v>
      </c>
      <c r="M181" s="265">
        <v>0</v>
      </c>
      <c r="N181" s="265">
        <v>0</v>
      </c>
      <c r="O181" s="265">
        <v>0</v>
      </c>
      <c r="P181" s="265">
        <f t="shared" si="27"/>
        <v>0</v>
      </c>
      <c r="Q181" s="265">
        <v>0</v>
      </c>
      <c r="R181" s="265">
        <v>0</v>
      </c>
      <c r="S181" s="265">
        <v>0</v>
      </c>
      <c r="T181" s="266">
        <f t="shared" si="28"/>
        <v>0</v>
      </c>
    </row>
    <row r="182" spans="2:20">
      <c r="B182" s="264">
        <f t="shared" si="29"/>
        <v>19</v>
      </c>
      <c r="C182" s="273" t="s">
        <v>369</v>
      </c>
      <c r="D182" s="265">
        <v>0</v>
      </c>
      <c r="E182" s="265">
        <v>0</v>
      </c>
      <c r="F182" s="265">
        <v>0</v>
      </c>
      <c r="G182" s="265">
        <v>0</v>
      </c>
      <c r="H182" s="265">
        <v>0</v>
      </c>
      <c r="I182" s="265">
        <v>0</v>
      </c>
      <c r="J182" s="265">
        <v>0</v>
      </c>
      <c r="K182" s="265">
        <v>0</v>
      </c>
      <c r="L182" s="265">
        <v>0</v>
      </c>
      <c r="M182" s="265">
        <v>0</v>
      </c>
      <c r="N182" s="265">
        <v>0</v>
      </c>
      <c r="O182" s="265">
        <v>0</v>
      </c>
      <c r="P182" s="265">
        <f t="shared" si="27"/>
        <v>0</v>
      </c>
      <c r="Q182" s="265">
        <v>0</v>
      </c>
      <c r="R182" s="265">
        <v>0</v>
      </c>
      <c r="S182" s="265">
        <v>0</v>
      </c>
      <c r="T182" s="266">
        <f t="shared" si="28"/>
        <v>0</v>
      </c>
    </row>
    <row r="183" spans="2:20" ht="15.75" thickBot="1">
      <c r="B183" s="267">
        <f t="shared" si="29"/>
        <v>20</v>
      </c>
      <c r="C183" s="274" t="s">
        <v>370</v>
      </c>
      <c r="D183" s="268">
        <v>0</v>
      </c>
      <c r="E183" s="268">
        <v>0</v>
      </c>
      <c r="F183" s="268">
        <v>0</v>
      </c>
      <c r="G183" s="268">
        <v>0</v>
      </c>
      <c r="H183" s="268">
        <v>0</v>
      </c>
      <c r="I183" s="268">
        <v>0</v>
      </c>
      <c r="J183" s="268">
        <v>0</v>
      </c>
      <c r="K183" s="268">
        <v>0</v>
      </c>
      <c r="L183" s="268">
        <v>0</v>
      </c>
      <c r="M183" s="268">
        <v>0</v>
      </c>
      <c r="N183" s="268">
        <v>0</v>
      </c>
      <c r="O183" s="268">
        <v>0</v>
      </c>
      <c r="P183" s="268">
        <f t="shared" si="27"/>
        <v>0</v>
      </c>
      <c r="Q183" s="268">
        <v>0</v>
      </c>
      <c r="R183" s="268">
        <v>0</v>
      </c>
      <c r="S183" s="268">
        <v>0</v>
      </c>
      <c r="T183" s="269">
        <f t="shared" si="28"/>
        <v>0</v>
      </c>
    </row>
    <row r="184" spans="2:20" ht="15.75" thickTop="1">
      <c r="B184" s="270">
        <f t="shared" si="29"/>
        <v>21</v>
      </c>
      <c r="C184" s="275" t="s">
        <v>371</v>
      </c>
      <c r="D184" s="271">
        <f t="shared" ref="D184:S184" si="30">SUM(D164:D183)</f>
        <v>0</v>
      </c>
      <c r="E184" s="271">
        <f t="shared" si="30"/>
        <v>0</v>
      </c>
      <c r="F184" s="271">
        <f t="shared" si="30"/>
        <v>0</v>
      </c>
      <c r="G184" s="271">
        <f t="shared" si="30"/>
        <v>0</v>
      </c>
      <c r="H184" s="271">
        <f t="shared" si="30"/>
        <v>0</v>
      </c>
      <c r="I184" s="271">
        <f t="shared" si="30"/>
        <v>0</v>
      </c>
      <c r="J184" s="271">
        <f t="shared" si="30"/>
        <v>0</v>
      </c>
      <c r="K184" s="271">
        <f t="shared" si="30"/>
        <v>0</v>
      </c>
      <c r="L184" s="271">
        <f t="shared" si="30"/>
        <v>0</v>
      </c>
      <c r="M184" s="271">
        <f t="shared" si="30"/>
        <v>0</v>
      </c>
      <c r="N184" s="271">
        <f t="shared" si="30"/>
        <v>0</v>
      </c>
      <c r="O184" s="271">
        <f t="shared" si="30"/>
        <v>0</v>
      </c>
      <c r="P184" s="271">
        <f t="shared" si="30"/>
        <v>0</v>
      </c>
      <c r="Q184" s="271">
        <f t="shared" si="30"/>
        <v>0</v>
      </c>
      <c r="R184" s="271">
        <f t="shared" si="30"/>
        <v>0</v>
      </c>
      <c r="S184" s="271">
        <f t="shared" si="30"/>
        <v>0</v>
      </c>
      <c r="T184" s="271">
        <f>SUM(T164:T183)</f>
        <v>0</v>
      </c>
    </row>
    <row r="186" spans="2:20">
      <c r="C186" s="272" t="s">
        <v>376</v>
      </c>
    </row>
    <row r="187" spans="2:20" ht="45">
      <c r="B187" s="254" t="s">
        <v>348</v>
      </c>
      <c r="C187" s="254" t="s">
        <v>374</v>
      </c>
      <c r="D187" s="254" t="s">
        <v>287</v>
      </c>
      <c r="E187" s="254" t="s">
        <v>310</v>
      </c>
      <c r="F187" s="254" t="s">
        <v>292</v>
      </c>
      <c r="G187" s="254" t="s">
        <v>298</v>
      </c>
      <c r="H187" s="254" t="s">
        <v>306</v>
      </c>
      <c r="I187" s="254" t="s">
        <v>300</v>
      </c>
      <c r="J187" s="254" t="s">
        <v>294</v>
      </c>
      <c r="K187" s="254" t="s">
        <v>302</v>
      </c>
      <c r="L187" s="254" t="s">
        <v>304</v>
      </c>
      <c r="M187" s="254" t="s">
        <v>296</v>
      </c>
      <c r="N187" s="254" t="s">
        <v>290</v>
      </c>
      <c r="O187" s="254" t="s">
        <v>312</v>
      </c>
      <c r="P187" s="254" t="s">
        <v>314</v>
      </c>
      <c r="Q187" s="254" t="s">
        <v>317</v>
      </c>
      <c r="R187" s="254" t="s">
        <v>375</v>
      </c>
      <c r="S187" s="254" t="s">
        <v>322</v>
      </c>
      <c r="T187" s="254" t="s">
        <v>350</v>
      </c>
    </row>
    <row r="188" spans="2:20">
      <c r="B188" s="264">
        <v>1</v>
      </c>
      <c r="C188" s="273" t="s">
        <v>351</v>
      </c>
      <c r="D188" s="265">
        <v>0</v>
      </c>
      <c r="E188" s="265">
        <v>0</v>
      </c>
      <c r="F188" s="265">
        <v>0</v>
      </c>
      <c r="G188" s="265">
        <v>0</v>
      </c>
      <c r="H188" s="265">
        <v>0</v>
      </c>
      <c r="I188" s="265">
        <v>0</v>
      </c>
      <c r="J188" s="265">
        <v>0</v>
      </c>
      <c r="K188" s="265">
        <v>0</v>
      </c>
      <c r="L188" s="265">
        <v>0</v>
      </c>
      <c r="M188" s="265">
        <v>0</v>
      </c>
      <c r="N188" s="265">
        <v>0</v>
      </c>
      <c r="O188" s="265">
        <v>0</v>
      </c>
      <c r="P188" s="265">
        <f t="shared" ref="P188:P207" si="31">O188*0.9</f>
        <v>0</v>
      </c>
      <c r="Q188" s="265">
        <v>0</v>
      </c>
      <c r="R188" s="265">
        <v>0</v>
      </c>
      <c r="S188" s="265">
        <v>0</v>
      </c>
      <c r="T188" s="266">
        <f>SUM(D188:S188)</f>
        <v>0</v>
      </c>
    </row>
    <row r="189" spans="2:20">
      <c r="B189" s="264">
        <f>B188+1</f>
        <v>2</v>
      </c>
      <c r="C189" s="273" t="s">
        <v>352</v>
      </c>
      <c r="D189" s="265">
        <v>0</v>
      </c>
      <c r="E189" s="265">
        <v>0</v>
      </c>
      <c r="F189" s="265">
        <v>0</v>
      </c>
      <c r="G189" s="265">
        <v>0</v>
      </c>
      <c r="H189" s="265">
        <v>0</v>
      </c>
      <c r="I189" s="265">
        <v>0</v>
      </c>
      <c r="J189" s="265">
        <v>0</v>
      </c>
      <c r="K189" s="265">
        <v>0</v>
      </c>
      <c r="L189" s="265">
        <v>0</v>
      </c>
      <c r="M189" s="265">
        <v>0</v>
      </c>
      <c r="N189" s="265">
        <v>0</v>
      </c>
      <c r="O189" s="265">
        <v>0</v>
      </c>
      <c r="P189" s="265">
        <f t="shared" si="31"/>
        <v>0</v>
      </c>
      <c r="Q189" s="265">
        <v>0</v>
      </c>
      <c r="R189" s="265">
        <v>0</v>
      </c>
      <c r="S189" s="265">
        <v>0</v>
      </c>
      <c r="T189" s="266">
        <f t="shared" ref="T189:T207" si="32">SUM(D189:S189)</f>
        <v>0</v>
      </c>
    </row>
    <row r="190" spans="2:20">
      <c r="B190" s="264">
        <f t="shared" ref="B190:B208" si="33">B189+1</f>
        <v>3</v>
      </c>
      <c r="C190" s="273" t="s">
        <v>353</v>
      </c>
      <c r="D190" s="265">
        <v>0</v>
      </c>
      <c r="E190" s="265">
        <v>0</v>
      </c>
      <c r="F190" s="265">
        <v>0</v>
      </c>
      <c r="G190" s="265">
        <v>0</v>
      </c>
      <c r="H190" s="265">
        <v>0</v>
      </c>
      <c r="I190" s="265">
        <v>0</v>
      </c>
      <c r="J190" s="265">
        <v>0</v>
      </c>
      <c r="K190" s="265">
        <v>0</v>
      </c>
      <c r="L190" s="265">
        <v>0</v>
      </c>
      <c r="M190" s="265">
        <v>0</v>
      </c>
      <c r="N190" s="265">
        <v>0</v>
      </c>
      <c r="O190" s="265">
        <v>0</v>
      </c>
      <c r="P190" s="265">
        <f t="shared" si="31"/>
        <v>0</v>
      </c>
      <c r="Q190" s="265">
        <v>0</v>
      </c>
      <c r="R190" s="265">
        <v>0</v>
      </c>
      <c r="S190" s="265">
        <v>0</v>
      </c>
      <c r="T190" s="266">
        <f t="shared" si="32"/>
        <v>0</v>
      </c>
    </row>
    <row r="191" spans="2:20">
      <c r="B191" s="264">
        <f t="shared" si="33"/>
        <v>4</v>
      </c>
      <c r="C191" s="273" t="s">
        <v>354</v>
      </c>
      <c r="D191" s="265">
        <v>0</v>
      </c>
      <c r="E191" s="265">
        <v>0</v>
      </c>
      <c r="F191" s="265">
        <v>0</v>
      </c>
      <c r="G191" s="265">
        <v>0</v>
      </c>
      <c r="H191" s="265">
        <v>0</v>
      </c>
      <c r="I191" s="265">
        <v>0</v>
      </c>
      <c r="J191" s="265">
        <v>0</v>
      </c>
      <c r="K191" s="265">
        <v>0</v>
      </c>
      <c r="L191" s="265">
        <v>0</v>
      </c>
      <c r="M191" s="265">
        <v>0</v>
      </c>
      <c r="N191" s="265">
        <v>0</v>
      </c>
      <c r="O191" s="265">
        <v>0</v>
      </c>
      <c r="P191" s="265">
        <f t="shared" si="31"/>
        <v>0</v>
      </c>
      <c r="Q191" s="265">
        <v>0</v>
      </c>
      <c r="R191" s="265">
        <v>0</v>
      </c>
      <c r="S191" s="265">
        <v>0</v>
      </c>
      <c r="T191" s="266">
        <f t="shared" si="32"/>
        <v>0</v>
      </c>
    </row>
    <row r="192" spans="2:20">
      <c r="B192" s="264">
        <f t="shared" si="33"/>
        <v>5</v>
      </c>
      <c r="C192" s="273" t="s">
        <v>355</v>
      </c>
      <c r="D192" s="265">
        <v>0</v>
      </c>
      <c r="E192" s="265">
        <v>0</v>
      </c>
      <c r="F192" s="265">
        <v>0</v>
      </c>
      <c r="G192" s="265">
        <v>0</v>
      </c>
      <c r="H192" s="265">
        <v>0</v>
      </c>
      <c r="I192" s="265">
        <v>0</v>
      </c>
      <c r="J192" s="265">
        <v>0</v>
      </c>
      <c r="K192" s="265">
        <v>0</v>
      </c>
      <c r="L192" s="265">
        <v>0</v>
      </c>
      <c r="M192" s="265">
        <v>0</v>
      </c>
      <c r="N192" s="265">
        <v>0</v>
      </c>
      <c r="O192" s="265">
        <v>0</v>
      </c>
      <c r="P192" s="265">
        <f t="shared" si="31"/>
        <v>0</v>
      </c>
      <c r="Q192" s="265">
        <v>0</v>
      </c>
      <c r="R192" s="265">
        <v>0</v>
      </c>
      <c r="S192" s="265">
        <v>0</v>
      </c>
      <c r="T192" s="266">
        <f t="shared" si="32"/>
        <v>0</v>
      </c>
    </row>
    <row r="193" spans="2:20">
      <c r="B193" s="264">
        <f t="shared" si="33"/>
        <v>6</v>
      </c>
      <c r="C193" s="273" t="s">
        <v>356</v>
      </c>
      <c r="D193" s="265">
        <v>0</v>
      </c>
      <c r="E193" s="265">
        <v>0</v>
      </c>
      <c r="F193" s="265">
        <v>0</v>
      </c>
      <c r="G193" s="265">
        <v>0</v>
      </c>
      <c r="H193" s="265">
        <v>0</v>
      </c>
      <c r="I193" s="265">
        <v>0</v>
      </c>
      <c r="J193" s="265">
        <v>0</v>
      </c>
      <c r="K193" s="265">
        <v>0</v>
      </c>
      <c r="L193" s="265">
        <v>0</v>
      </c>
      <c r="M193" s="265">
        <v>0</v>
      </c>
      <c r="N193" s="265">
        <v>0</v>
      </c>
      <c r="O193" s="265">
        <v>0</v>
      </c>
      <c r="P193" s="265">
        <f t="shared" si="31"/>
        <v>0</v>
      </c>
      <c r="Q193" s="265">
        <v>0</v>
      </c>
      <c r="R193" s="265">
        <v>0</v>
      </c>
      <c r="S193" s="265">
        <v>0</v>
      </c>
      <c r="T193" s="266">
        <f t="shared" si="32"/>
        <v>0</v>
      </c>
    </row>
    <row r="194" spans="2:20">
      <c r="B194" s="264">
        <f t="shared" si="33"/>
        <v>7</v>
      </c>
      <c r="C194" s="273" t="s">
        <v>357</v>
      </c>
      <c r="D194" s="265">
        <v>0</v>
      </c>
      <c r="E194" s="265">
        <v>0</v>
      </c>
      <c r="F194" s="265">
        <v>0</v>
      </c>
      <c r="G194" s="265">
        <v>0</v>
      </c>
      <c r="H194" s="265">
        <v>0</v>
      </c>
      <c r="I194" s="265">
        <v>0</v>
      </c>
      <c r="J194" s="265">
        <v>0</v>
      </c>
      <c r="K194" s="265">
        <v>0</v>
      </c>
      <c r="L194" s="265">
        <v>0</v>
      </c>
      <c r="M194" s="265">
        <v>0</v>
      </c>
      <c r="N194" s="265">
        <v>0</v>
      </c>
      <c r="O194" s="265">
        <v>0</v>
      </c>
      <c r="P194" s="265">
        <f t="shared" si="31"/>
        <v>0</v>
      </c>
      <c r="Q194" s="265">
        <v>0</v>
      </c>
      <c r="R194" s="265">
        <v>0</v>
      </c>
      <c r="S194" s="265">
        <v>0</v>
      </c>
      <c r="T194" s="266">
        <f t="shared" si="32"/>
        <v>0</v>
      </c>
    </row>
    <row r="195" spans="2:20">
      <c r="B195" s="264">
        <f t="shared" si="33"/>
        <v>8</v>
      </c>
      <c r="C195" s="273" t="s">
        <v>358</v>
      </c>
      <c r="D195" s="265">
        <v>0</v>
      </c>
      <c r="E195" s="265">
        <v>0</v>
      </c>
      <c r="F195" s="265">
        <v>0</v>
      </c>
      <c r="G195" s="265">
        <v>0</v>
      </c>
      <c r="H195" s="265">
        <v>0</v>
      </c>
      <c r="I195" s="265">
        <v>0</v>
      </c>
      <c r="J195" s="265">
        <v>0</v>
      </c>
      <c r="K195" s="265">
        <v>0</v>
      </c>
      <c r="L195" s="265">
        <v>0</v>
      </c>
      <c r="M195" s="265">
        <v>0</v>
      </c>
      <c r="N195" s="265">
        <v>0</v>
      </c>
      <c r="O195" s="265">
        <v>0</v>
      </c>
      <c r="P195" s="265">
        <f t="shared" si="31"/>
        <v>0</v>
      </c>
      <c r="Q195" s="265">
        <v>0</v>
      </c>
      <c r="R195" s="265">
        <v>0</v>
      </c>
      <c r="S195" s="265">
        <v>0</v>
      </c>
      <c r="T195" s="266">
        <f t="shared" si="32"/>
        <v>0</v>
      </c>
    </row>
    <row r="196" spans="2:20">
      <c r="B196" s="264">
        <f t="shared" si="33"/>
        <v>9</v>
      </c>
      <c r="C196" s="273" t="s">
        <v>359</v>
      </c>
      <c r="D196" s="265">
        <v>0</v>
      </c>
      <c r="E196" s="265">
        <v>0</v>
      </c>
      <c r="F196" s="265">
        <v>0</v>
      </c>
      <c r="G196" s="265">
        <v>0</v>
      </c>
      <c r="H196" s="265">
        <v>0</v>
      </c>
      <c r="I196" s="265">
        <v>0</v>
      </c>
      <c r="J196" s="265">
        <v>0</v>
      </c>
      <c r="K196" s="265">
        <v>0</v>
      </c>
      <c r="L196" s="265">
        <v>0</v>
      </c>
      <c r="M196" s="265">
        <v>0</v>
      </c>
      <c r="N196" s="265">
        <v>0</v>
      </c>
      <c r="O196" s="265">
        <v>0</v>
      </c>
      <c r="P196" s="265">
        <f t="shared" si="31"/>
        <v>0</v>
      </c>
      <c r="Q196" s="265">
        <v>0</v>
      </c>
      <c r="R196" s="265">
        <v>0</v>
      </c>
      <c r="S196" s="265">
        <v>0</v>
      </c>
      <c r="T196" s="266">
        <f t="shared" si="32"/>
        <v>0</v>
      </c>
    </row>
    <row r="197" spans="2:20">
      <c r="B197" s="264">
        <f t="shared" si="33"/>
        <v>10</v>
      </c>
      <c r="C197" s="273" t="s">
        <v>360</v>
      </c>
      <c r="D197" s="265">
        <v>0</v>
      </c>
      <c r="E197" s="265">
        <v>0</v>
      </c>
      <c r="F197" s="265">
        <v>0</v>
      </c>
      <c r="G197" s="265">
        <v>0</v>
      </c>
      <c r="H197" s="265">
        <v>0</v>
      </c>
      <c r="I197" s="265">
        <v>0</v>
      </c>
      <c r="J197" s="265">
        <v>0</v>
      </c>
      <c r="K197" s="265">
        <v>0</v>
      </c>
      <c r="L197" s="265">
        <v>0</v>
      </c>
      <c r="M197" s="265">
        <v>0</v>
      </c>
      <c r="N197" s="265">
        <v>0</v>
      </c>
      <c r="O197" s="265">
        <v>0</v>
      </c>
      <c r="P197" s="265">
        <f t="shared" si="31"/>
        <v>0</v>
      </c>
      <c r="Q197" s="265">
        <v>0</v>
      </c>
      <c r="R197" s="265">
        <v>0</v>
      </c>
      <c r="S197" s="265">
        <v>0</v>
      </c>
      <c r="T197" s="266">
        <f t="shared" si="32"/>
        <v>0</v>
      </c>
    </row>
    <row r="198" spans="2:20">
      <c r="B198" s="264">
        <f t="shared" si="33"/>
        <v>11</v>
      </c>
      <c r="C198" s="273" t="s">
        <v>361</v>
      </c>
      <c r="D198" s="265">
        <v>0</v>
      </c>
      <c r="E198" s="265">
        <v>0</v>
      </c>
      <c r="F198" s="265">
        <v>0</v>
      </c>
      <c r="G198" s="265">
        <v>0</v>
      </c>
      <c r="H198" s="265">
        <v>0</v>
      </c>
      <c r="I198" s="265">
        <v>0</v>
      </c>
      <c r="J198" s="265">
        <v>0</v>
      </c>
      <c r="K198" s="265">
        <v>0</v>
      </c>
      <c r="L198" s="265">
        <v>0</v>
      </c>
      <c r="M198" s="265">
        <v>0</v>
      </c>
      <c r="N198" s="265">
        <v>0</v>
      </c>
      <c r="O198" s="265">
        <v>0</v>
      </c>
      <c r="P198" s="265">
        <f t="shared" si="31"/>
        <v>0</v>
      </c>
      <c r="Q198" s="265">
        <v>0</v>
      </c>
      <c r="R198" s="265">
        <v>0</v>
      </c>
      <c r="S198" s="265">
        <v>0</v>
      </c>
      <c r="T198" s="266">
        <f t="shared" si="32"/>
        <v>0</v>
      </c>
    </row>
    <row r="199" spans="2:20">
      <c r="B199" s="264">
        <f t="shared" si="33"/>
        <v>12</v>
      </c>
      <c r="C199" s="273" t="s">
        <v>362</v>
      </c>
      <c r="D199" s="265">
        <v>0</v>
      </c>
      <c r="E199" s="265">
        <v>0</v>
      </c>
      <c r="F199" s="265">
        <v>0</v>
      </c>
      <c r="G199" s="265">
        <v>0</v>
      </c>
      <c r="H199" s="265">
        <v>0</v>
      </c>
      <c r="I199" s="265">
        <v>0</v>
      </c>
      <c r="J199" s="265">
        <v>0</v>
      </c>
      <c r="K199" s="265">
        <v>0</v>
      </c>
      <c r="L199" s="265">
        <v>0</v>
      </c>
      <c r="M199" s="265">
        <v>0</v>
      </c>
      <c r="N199" s="265">
        <v>0</v>
      </c>
      <c r="O199" s="265">
        <v>0</v>
      </c>
      <c r="P199" s="265">
        <f t="shared" si="31"/>
        <v>0</v>
      </c>
      <c r="Q199" s="265">
        <v>0</v>
      </c>
      <c r="R199" s="265">
        <v>0</v>
      </c>
      <c r="S199" s="265">
        <v>0</v>
      </c>
      <c r="T199" s="266">
        <f t="shared" si="32"/>
        <v>0</v>
      </c>
    </row>
    <row r="200" spans="2:20">
      <c r="B200" s="264">
        <f t="shared" si="33"/>
        <v>13</v>
      </c>
      <c r="C200" s="273" t="s">
        <v>363</v>
      </c>
      <c r="D200" s="265">
        <v>0</v>
      </c>
      <c r="E200" s="265">
        <v>0</v>
      </c>
      <c r="F200" s="265">
        <v>0</v>
      </c>
      <c r="G200" s="265">
        <v>0</v>
      </c>
      <c r="H200" s="265">
        <v>0</v>
      </c>
      <c r="I200" s="265">
        <v>0</v>
      </c>
      <c r="J200" s="265">
        <v>0</v>
      </c>
      <c r="K200" s="265">
        <v>0</v>
      </c>
      <c r="L200" s="265">
        <v>0</v>
      </c>
      <c r="M200" s="265">
        <v>0</v>
      </c>
      <c r="N200" s="265">
        <v>0</v>
      </c>
      <c r="O200" s="265">
        <v>0</v>
      </c>
      <c r="P200" s="265">
        <f t="shared" si="31"/>
        <v>0</v>
      </c>
      <c r="Q200" s="265">
        <v>0</v>
      </c>
      <c r="R200" s="265">
        <v>0</v>
      </c>
      <c r="S200" s="265">
        <v>0</v>
      </c>
      <c r="T200" s="266">
        <f t="shared" si="32"/>
        <v>0</v>
      </c>
    </row>
    <row r="201" spans="2:20">
      <c r="B201" s="264">
        <f t="shared" si="33"/>
        <v>14</v>
      </c>
      <c r="C201" s="273" t="s">
        <v>364</v>
      </c>
      <c r="D201" s="265">
        <v>0</v>
      </c>
      <c r="E201" s="265">
        <v>0</v>
      </c>
      <c r="F201" s="265">
        <v>0</v>
      </c>
      <c r="G201" s="265">
        <v>0</v>
      </c>
      <c r="H201" s="265">
        <v>0</v>
      </c>
      <c r="I201" s="265">
        <v>0</v>
      </c>
      <c r="J201" s="265">
        <v>0</v>
      </c>
      <c r="K201" s="265">
        <v>0</v>
      </c>
      <c r="L201" s="265">
        <v>0</v>
      </c>
      <c r="M201" s="265">
        <v>0</v>
      </c>
      <c r="N201" s="265">
        <v>0</v>
      </c>
      <c r="O201" s="265">
        <v>0</v>
      </c>
      <c r="P201" s="265">
        <f t="shared" si="31"/>
        <v>0</v>
      </c>
      <c r="Q201" s="265">
        <v>0</v>
      </c>
      <c r="R201" s="265">
        <v>0</v>
      </c>
      <c r="S201" s="265">
        <v>0</v>
      </c>
      <c r="T201" s="266">
        <f t="shared" si="32"/>
        <v>0</v>
      </c>
    </row>
    <row r="202" spans="2:20">
      <c r="B202" s="264">
        <f t="shared" si="33"/>
        <v>15</v>
      </c>
      <c r="C202" s="273" t="s">
        <v>365</v>
      </c>
      <c r="D202" s="265">
        <v>0</v>
      </c>
      <c r="E202" s="265">
        <v>0</v>
      </c>
      <c r="F202" s="265">
        <v>0</v>
      </c>
      <c r="G202" s="265">
        <v>0</v>
      </c>
      <c r="H202" s="265">
        <v>0</v>
      </c>
      <c r="I202" s="265">
        <v>0</v>
      </c>
      <c r="J202" s="265">
        <v>0</v>
      </c>
      <c r="K202" s="265">
        <v>0</v>
      </c>
      <c r="L202" s="265">
        <v>0</v>
      </c>
      <c r="M202" s="265">
        <v>0</v>
      </c>
      <c r="N202" s="265">
        <v>0</v>
      </c>
      <c r="O202" s="265">
        <v>0</v>
      </c>
      <c r="P202" s="265">
        <f t="shared" si="31"/>
        <v>0</v>
      </c>
      <c r="Q202" s="265">
        <v>0</v>
      </c>
      <c r="R202" s="265">
        <v>0</v>
      </c>
      <c r="S202" s="265">
        <v>0</v>
      </c>
      <c r="T202" s="266">
        <f t="shared" si="32"/>
        <v>0</v>
      </c>
    </row>
    <row r="203" spans="2:20">
      <c r="B203" s="264">
        <f t="shared" si="33"/>
        <v>16</v>
      </c>
      <c r="C203" s="273" t="s">
        <v>366</v>
      </c>
      <c r="D203" s="265">
        <v>0</v>
      </c>
      <c r="E203" s="265">
        <v>0</v>
      </c>
      <c r="F203" s="265">
        <v>0</v>
      </c>
      <c r="G203" s="265">
        <v>0</v>
      </c>
      <c r="H203" s="265">
        <v>0</v>
      </c>
      <c r="I203" s="265">
        <v>0</v>
      </c>
      <c r="J203" s="265">
        <v>0</v>
      </c>
      <c r="K203" s="265">
        <v>0</v>
      </c>
      <c r="L203" s="265">
        <v>0</v>
      </c>
      <c r="M203" s="265">
        <v>0</v>
      </c>
      <c r="N203" s="265">
        <v>0</v>
      </c>
      <c r="O203" s="265">
        <v>0</v>
      </c>
      <c r="P203" s="265">
        <f t="shared" si="31"/>
        <v>0</v>
      </c>
      <c r="Q203" s="265">
        <v>0</v>
      </c>
      <c r="R203" s="265">
        <v>0</v>
      </c>
      <c r="S203" s="265">
        <v>0</v>
      </c>
      <c r="T203" s="266">
        <f t="shared" si="32"/>
        <v>0</v>
      </c>
    </row>
    <row r="204" spans="2:20">
      <c r="B204" s="264">
        <f t="shared" si="33"/>
        <v>17</v>
      </c>
      <c r="C204" s="273" t="s">
        <v>367</v>
      </c>
      <c r="D204" s="265">
        <v>0</v>
      </c>
      <c r="E204" s="265">
        <v>0</v>
      </c>
      <c r="F204" s="265">
        <v>0</v>
      </c>
      <c r="G204" s="265">
        <v>0</v>
      </c>
      <c r="H204" s="265">
        <v>0</v>
      </c>
      <c r="I204" s="265">
        <v>0</v>
      </c>
      <c r="J204" s="265">
        <v>0</v>
      </c>
      <c r="K204" s="265">
        <v>0</v>
      </c>
      <c r="L204" s="265">
        <v>0</v>
      </c>
      <c r="M204" s="265">
        <v>0</v>
      </c>
      <c r="N204" s="265">
        <v>0</v>
      </c>
      <c r="O204" s="265">
        <v>0</v>
      </c>
      <c r="P204" s="265">
        <f t="shared" si="31"/>
        <v>0</v>
      </c>
      <c r="Q204" s="265">
        <v>0</v>
      </c>
      <c r="R204" s="265">
        <v>0</v>
      </c>
      <c r="S204" s="265">
        <v>0</v>
      </c>
      <c r="T204" s="266">
        <f t="shared" si="32"/>
        <v>0</v>
      </c>
    </row>
    <row r="205" spans="2:20">
      <c r="B205" s="264">
        <f t="shared" si="33"/>
        <v>18</v>
      </c>
      <c r="C205" s="273" t="s">
        <v>368</v>
      </c>
      <c r="D205" s="265">
        <v>0</v>
      </c>
      <c r="E205" s="265">
        <v>0</v>
      </c>
      <c r="F205" s="265">
        <v>0</v>
      </c>
      <c r="G205" s="265">
        <v>0</v>
      </c>
      <c r="H205" s="265">
        <v>0</v>
      </c>
      <c r="I205" s="265">
        <v>0</v>
      </c>
      <c r="J205" s="265">
        <v>0</v>
      </c>
      <c r="K205" s="265">
        <v>0</v>
      </c>
      <c r="L205" s="265">
        <v>0</v>
      </c>
      <c r="M205" s="265">
        <v>0</v>
      </c>
      <c r="N205" s="265">
        <v>0</v>
      </c>
      <c r="O205" s="265">
        <v>0</v>
      </c>
      <c r="P205" s="265">
        <f t="shared" si="31"/>
        <v>0</v>
      </c>
      <c r="Q205" s="265">
        <v>0</v>
      </c>
      <c r="R205" s="265">
        <v>0</v>
      </c>
      <c r="S205" s="265">
        <v>0</v>
      </c>
      <c r="T205" s="266">
        <f t="shared" si="32"/>
        <v>0</v>
      </c>
    </row>
    <row r="206" spans="2:20">
      <c r="B206" s="264">
        <f t="shared" si="33"/>
        <v>19</v>
      </c>
      <c r="C206" s="273" t="s">
        <v>369</v>
      </c>
      <c r="D206" s="265">
        <v>0</v>
      </c>
      <c r="E206" s="265">
        <v>0</v>
      </c>
      <c r="F206" s="265">
        <v>0</v>
      </c>
      <c r="G206" s="265">
        <v>0</v>
      </c>
      <c r="H206" s="265">
        <v>0</v>
      </c>
      <c r="I206" s="265">
        <v>0</v>
      </c>
      <c r="J206" s="265">
        <v>0</v>
      </c>
      <c r="K206" s="265">
        <v>0</v>
      </c>
      <c r="L206" s="265">
        <v>0</v>
      </c>
      <c r="M206" s="265">
        <v>0</v>
      </c>
      <c r="N206" s="265">
        <v>0</v>
      </c>
      <c r="O206" s="265">
        <v>0</v>
      </c>
      <c r="P206" s="265">
        <f t="shared" si="31"/>
        <v>0</v>
      </c>
      <c r="Q206" s="265">
        <v>0</v>
      </c>
      <c r="R206" s="265">
        <v>0</v>
      </c>
      <c r="S206" s="265">
        <v>0</v>
      </c>
      <c r="T206" s="266">
        <f t="shared" si="32"/>
        <v>0</v>
      </c>
    </row>
    <row r="207" spans="2:20" ht="15.75" thickBot="1">
      <c r="B207" s="267">
        <f t="shared" si="33"/>
        <v>20</v>
      </c>
      <c r="C207" s="274" t="s">
        <v>370</v>
      </c>
      <c r="D207" s="268">
        <v>0</v>
      </c>
      <c r="E207" s="268">
        <v>0</v>
      </c>
      <c r="F207" s="268">
        <v>0</v>
      </c>
      <c r="G207" s="268">
        <v>0</v>
      </c>
      <c r="H207" s="268">
        <v>0</v>
      </c>
      <c r="I207" s="268">
        <v>0</v>
      </c>
      <c r="J207" s="268">
        <v>0</v>
      </c>
      <c r="K207" s="268">
        <v>0</v>
      </c>
      <c r="L207" s="268">
        <v>0</v>
      </c>
      <c r="M207" s="268">
        <v>0</v>
      </c>
      <c r="N207" s="268">
        <v>0</v>
      </c>
      <c r="O207" s="268">
        <v>0</v>
      </c>
      <c r="P207" s="268">
        <f t="shared" si="31"/>
        <v>0</v>
      </c>
      <c r="Q207" s="268">
        <v>0</v>
      </c>
      <c r="R207" s="268">
        <v>0</v>
      </c>
      <c r="S207" s="268">
        <v>0</v>
      </c>
      <c r="T207" s="269">
        <f t="shared" si="32"/>
        <v>0</v>
      </c>
    </row>
    <row r="208" spans="2:20" ht="15.75" thickTop="1">
      <c r="B208" s="270">
        <f t="shared" si="33"/>
        <v>21</v>
      </c>
      <c r="C208" s="275" t="s">
        <v>371</v>
      </c>
      <c r="D208" s="271">
        <f t="shared" ref="D208:S208" si="34">SUM(D188:D207)</f>
        <v>0</v>
      </c>
      <c r="E208" s="271">
        <f t="shared" si="34"/>
        <v>0</v>
      </c>
      <c r="F208" s="271">
        <f t="shared" si="34"/>
        <v>0</v>
      </c>
      <c r="G208" s="271">
        <f t="shared" si="34"/>
        <v>0</v>
      </c>
      <c r="H208" s="271">
        <f t="shared" si="34"/>
        <v>0</v>
      </c>
      <c r="I208" s="271">
        <f t="shared" si="34"/>
        <v>0</v>
      </c>
      <c r="J208" s="271">
        <f t="shared" si="34"/>
        <v>0</v>
      </c>
      <c r="K208" s="271">
        <f t="shared" si="34"/>
        <v>0</v>
      </c>
      <c r="L208" s="271">
        <f t="shared" si="34"/>
        <v>0</v>
      </c>
      <c r="M208" s="271">
        <f t="shared" si="34"/>
        <v>0</v>
      </c>
      <c r="N208" s="271">
        <f t="shared" si="34"/>
        <v>0</v>
      </c>
      <c r="O208" s="271">
        <f t="shared" si="34"/>
        <v>0</v>
      </c>
      <c r="P208" s="271">
        <f t="shared" si="34"/>
        <v>0</v>
      </c>
      <c r="Q208" s="271">
        <f t="shared" si="34"/>
        <v>0</v>
      </c>
      <c r="R208" s="271">
        <f t="shared" si="34"/>
        <v>0</v>
      </c>
      <c r="S208" s="271">
        <f t="shared" si="34"/>
        <v>0</v>
      </c>
      <c r="T208" s="271">
        <f>SUM(T188:T207)</f>
        <v>0</v>
      </c>
    </row>
  </sheetData>
  <pageMargins left="0.7" right="0.7" top="0.75" bottom="0.75" header="0.3" footer="0.3"/>
  <pageSetup scale="15" orientation="landscape" r:id="rId1"/>
  <headerFooter>
    <oddHeader>&amp;LIA DHS&amp;RDraft and Confidential</oddHeader>
    <oddFooter>&amp;L&amp;F | &amp;A&amp;R&amp;G</oddFooter>
  </headerFooter>
  <rowBreaks count="1" manualBreakCount="1">
    <brk id="105" min="2" max="27" man="1"/>
  </rowBreaks>
  <drawing r:id="rId2"/>
  <legacyDrawing r:id="rId3"/>
  <legacyDrawingHF r:id="rId4"/>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B2:S216"/>
  <sheetViews>
    <sheetView zoomScaleNormal="100" zoomScaleSheetLayoutView="70" workbookViewId="0"/>
  </sheetViews>
  <sheetFormatPr defaultColWidth="9.140625" defaultRowHeight="15"/>
  <cols>
    <col min="1" max="2" width="9.140625" style="232"/>
    <col min="3" max="3" width="32.42578125" style="232" bestFit="1" customWidth="1"/>
    <col min="4" max="19" width="20.42578125" style="232" customWidth="1"/>
    <col min="20" max="21" width="9" style="232" customWidth="1"/>
    <col min="22" max="22" width="24" style="232" bestFit="1" customWidth="1"/>
    <col min="23" max="23" width="11.85546875" style="232" customWidth="1"/>
    <col min="24" max="24" width="15.42578125" style="232" customWidth="1"/>
    <col min="25" max="25" width="16" style="232" customWidth="1"/>
    <col min="26" max="27" width="11.85546875" style="232" customWidth="1"/>
    <col min="28" max="28" width="15.85546875" style="232" customWidth="1"/>
    <col min="29" max="31" width="11.85546875" style="232" customWidth="1"/>
    <col min="32" max="33" width="9" style="232" customWidth="1"/>
    <col min="34" max="16384" width="9.140625" style="232"/>
  </cols>
  <sheetData>
    <row r="2" spans="2:19">
      <c r="C2" s="95" t="s">
        <v>327</v>
      </c>
      <c r="D2" s="153" t="str">
        <f>Overview!$C$32</f>
        <v>[Enter Plan Name]</v>
      </c>
      <c r="E2" s="153"/>
      <c r="F2" s="153"/>
      <c r="G2" s="153"/>
      <c r="H2" s="153"/>
      <c r="I2" s="153"/>
      <c r="J2" s="153"/>
      <c r="K2" s="153"/>
      <c r="L2" s="153"/>
      <c r="M2" s="153"/>
      <c r="N2" s="153"/>
      <c r="O2" s="153"/>
    </row>
    <row r="3" spans="2:19">
      <c r="C3" s="95" t="s">
        <v>328</v>
      </c>
      <c r="D3" s="153" t="s">
        <v>49</v>
      </c>
      <c r="E3" s="153"/>
      <c r="F3" s="153"/>
      <c r="G3" s="153"/>
      <c r="H3" s="153"/>
      <c r="I3" s="153"/>
      <c r="J3" s="153"/>
      <c r="K3" s="153"/>
      <c r="L3" s="153"/>
      <c r="M3" s="153"/>
      <c r="N3" s="153"/>
      <c r="O3" s="153"/>
      <c r="P3" s="21"/>
      <c r="Q3" s="21"/>
      <c r="R3" s="21"/>
      <c r="S3" s="21"/>
    </row>
    <row r="4" spans="2:19">
      <c r="C4" s="95" t="s">
        <v>329</v>
      </c>
      <c r="D4" s="153" t="str">
        <f>Overview!$F$51</f>
        <v>SFY23-Q1</v>
      </c>
      <c r="F4" s="153"/>
      <c r="G4" s="153"/>
      <c r="H4" s="153"/>
      <c r="I4" s="153"/>
      <c r="J4" s="153"/>
      <c r="K4" s="153"/>
      <c r="L4" s="153"/>
      <c r="M4" s="153"/>
      <c r="N4" s="153"/>
      <c r="O4" s="153"/>
      <c r="P4" s="241"/>
      <c r="Q4" s="241"/>
      <c r="R4" s="241"/>
      <c r="S4" s="241"/>
    </row>
    <row r="5" spans="2:19">
      <c r="C5" s="95"/>
      <c r="D5" s="153"/>
      <c r="E5" s="153"/>
      <c r="F5" s="153"/>
      <c r="G5" s="153"/>
      <c r="H5" s="153"/>
      <c r="I5" s="153"/>
      <c r="J5" s="153"/>
      <c r="K5" s="153"/>
      <c r="L5" s="153"/>
      <c r="M5" s="153"/>
      <c r="N5" s="153"/>
      <c r="O5" s="153"/>
      <c r="P5" s="153"/>
      <c r="Q5" s="153"/>
      <c r="R5" s="153"/>
      <c r="S5" s="153"/>
    </row>
    <row r="6" spans="2:19" s="21" customFormat="1">
      <c r="C6" s="231" t="s">
        <v>378</v>
      </c>
      <c r="D6" s="133"/>
      <c r="E6" s="133"/>
      <c r="F6" s="133"/>
      <c r="G6" s="133"/>
      <c r="H6" s="133"/>
      <c r="I6" s="133"/>
      <c r="J6" s="133"/>
      <c r="K6" s="133"/>
      <c r="L6" s="133"/>
      <c r="M6" s="133"/>
      <c r="N6" s="133"/>
      <c r="O6" s="133"/>
      <c r="P6" s="133"/>
      <c r="Q6" s="133"/>
      <c r="R6" s="133"/>
      <c r="S6" s="133"/>
    </row>
    <row r="7" spans="2:19" s="21" customFormat="1">
      <c r="C7" s="238" t="s">
        <v>379</v>
      </c>
      <c r="D7" s="238" t="s">
        <v>380</v>
      </c>
      <c r="E7" s="238" t="s">
        <v>381</v>
      </c>
      <c r="F7" s="238" t="s">
        <v>381</v>
      </c>
      <c r="G7" s="238" t="s">
        <v>381</v>
      </c>
      <c r="H7" s="238" t="s">
        <v>381</v>
      </c>
      <c r="I7" s="238" t="s">
        <v>381</v>
      </c>
      <c r="J7" s="238" t="s">
        <v>381</v>
      </c>
      <c r="K7" s="238" t="s">
        <v>381</v>
      </c>
      <c r="L7" s="238" t="s">
        <v>381</v>
      </c>
      <c r="M7" s="238" t="s">
        <v>381</v>
      </c>
      <c r="N7" s="238" t="s">
        <v>381</v>
      </c>
      <c r="O7" s="238" t="s">
        <v>381</v>
      </c>
      <c r="P7" s="238" t="s">
        <v>381</v>
      </c>
      <c r="Q7" s="238" t="s">
        <v>381</v>
      </c>
      <c r="R7" s="238" t="s">
        <v>381</v>
      </c>
      <c r="S7" s="238" t="s">
        <v>381</v>
      </c>
    </row>
    <row r="8" spans="2:19" s="21" customFormat="1" ht="38.25">
      <c r="B8" s="276" t="s">
        <v>348</v>
      </c>
      <c r="C8" s="276" t="s">
        <v>374</v>
      </c>
      <c r="D8" s="276" t="s">
        <v>287</v>
      </c>
      <c r="E8" s="276" t="s">
        <v>310</v>
      </c>
      <c r="F8" s="276" t="s">
        <v>292</v>
      </c>
      <c r="G8" s="276" t="s">
        <v>298</v>
      </c>
      <c r="H8" s="276" t="s">
        <v>306</v>
      </c>
      <c r="I8" s="276" t="s">
        <v>300</v>
      </c>
      <c r="J8" s="276" t="s">
        <v>294</v>
      </c>
      <c r="K8" s="276" t="s">
        <v>302</v>
      </c>
      <c r="L8" s="276" t="s">
        <v>304</v>
      </c>
      <c r="M8" s="276" t="s">
        <v>296</v>
      </c>
      <c r="N8" s="276" t="s">
        <v>290</v>
      </c>
      <c r="O8" s="276" t="s">
        <v>312</v>
      </c>
      <c r="P8" s="276" t="s">
        <v>314</v>
      </c>
      <c r="Q8" s="276" t="s">
        <v>317</v>
      </c>
      <c r="R8" s="276" t="s">
        <v>382</v>
      </c>
      <c r="S8" s="276" t="s">
        <v>322</v>
      </c>
    </row>
    <row r="9" spans="2:19">
      <c r="B9" s="242">
        <v>1</v>
      </c>
      <c r="C9" s="273" t="s">
        <v>351</v>
      </c>
      <c r="D9" s="249">
        <v>0</v>
      </c>
      <c r="E9" s="249">
        <v>0</v>
      </c>
      <c r="F9" s="249">
        <v>0</v>
      </c>
      <c r="G9" s="249">
        <v>0</v>
      </c>
      <c r="H9" s="249">
        <v>0</v>
      </c>
      <c r="I9" s="249">
        <v>0</v>
      </c>
      <c r="J9" s="249">
        <v>0</v>
      </c>
      <c r="K9" s="249">
        <v>0</v>
      </c>
      <c r="L9" s="249">
        <v>0</v>
      </c>
      <c r="M9" s="249">
        <v>0</v>
      </c>
      <c r="N9" s="249">
        <v>0</v>
      </c>
      <c r="O9" s="249">
        <v>0</v>
      </c>
      <c r="P9" s="249">
        <v>0</v>
      </c>
      <c r="Q9" s="249">
        <v>0</v>
      </c>
      <c r="R9" s="249">
        <v>0</v>
      </c>
      <c r="S9" s="249">
        <v>0</v>
      </c>
    </row>
    <row r="10" spans="2:19">
      <c r="B10" s="242">
        <f>B9+1</f>
        <v>2</v>
      </c>
      <c r="C10" s="273" t="s">
        <v>352</v>
      </c>
      <c r="D10" s="249">
        <v>0</v>
      </c>
      <c r="E10" s="249">
        <v>0</v>
      </c>
      <c r="F10" s="249">
        <v>0</v>
      </c>
      <c r="G10" s="249">
        <v>0</v>
      </c>
      <c r="H10" s="249">
        <v>0</v>
      </c>
      <c r="I10" s="249">
        <v>0</v>
      </c>
      <c r="J10" s="249">
        <v>0</v>
      </c>
      <c r="K10" s="249">
        <v>0</v>
      </c>
      <c r="L10" s="249">
        <v>0</v>
      </c>
      <c r="M10" s="249">
        <v>0</v>
      </c>
      <c r="N10" s="249">
        <v>0</v>
      </c>
      <c r="O10" s="249">
        <v>0</v>
      </c>
      <c r="P10" s="249">
        <v>0</v>
      </c>
      <c r="Q10" s="249">
        <v>0</v>
      </c>
      <c r="R10" s="249">
        <v>0</v>
      </c>
      <c r="S10" s="249">
        <v>0</v>
      </c>
    </row>
    <row r="11" spans="2:19">
      <c r="B11" s="242">
        <f t="shared" ref="B11:B29" si="0">B10+1</f>
        <v>3</v>
      </c>
      <c r="C11" s="273" t="s">
        <v>353</v>
      </c>
      <c r="D11" s="249">
        <v>0</v>
      </c>
      <c r="E11" s="249">
        <v>0</v>
      </c>
      <c r="F11" s="249">
        <v>0</v>
      </c>
      <c r="G11" s="249">
        <v>0</v>
      </c>
      <c r="H11" s="249">
        <v>0</v>
      </c>
      <c r="I11" s="249">
        <v>0</v>
      </c>
      <c r="J11" s="249">
        <v>0</v>
      </c>
      <c r="K11" s="249">
        <v>0</v>
      </c>
      <c r="L11" s="249">
        <v>0</v>
      </c>
      <c r="M11" s="249">
        <v>0</v>
      </c>
      <c r="N11" s="249">
        <v>0</v>
      </c>
      <c r="O11" s="249">
        <v>0</v>
      </c>
      <c r="P11" s="249">
        <v>0</v>
      </c>
      <c r="Q11" s="249">
        <v>0</v>
      </c>
      <c r="R11" s="249">
        <v>0</v>
      </c>
      <c r="S11" s="249">
        <v>0</v>
      </c>
    </row>
    <row r="12" spans="2:19">
      <c r="B12" s="242">
        <f t="shared" si="0"/>
        <v>4</v>
      </c>
      <c r="C12" s="273" t="s">
        <v>354</v>
      </c>
      <c r="D12" s="249">
        <v>0</v>
      </c>
      <c r="E12" s="249">
        <v>0</v>
      </c>
      <c r="F12" s="249">
        <v>0</v>
      </c>
      <c r="G12" s="249">
        <v>0</v>
      </c>
      <c r="H12" s="249">
        <v>0</v>
      </c>
      <c r="I12" s="249">
        <v>0</v>
      </c>
      <c r="J12" s="249">
        <v>0</v>
      </c>
      <c r="K12" s="249">
        <v>0</v>
      </c>
      <c r="L12" s="249">
        <v>0</v>
      </c>
      <c r="M12" s="249">
        <v>0</v>
      </c>
      <c r="N12" s="249">
        <v>0</v>
      </c>
      <c r="O12" s="249">
        <v>0</v>
      </c>
      <c r="P12" s="249">
        <v>0</v>
      </c>
      <c r="Q12" s="249">
        <v>0</v>
      </c>
      <c r="R12" s="249">
        <v>0</v>
      </c>
      <c r="S12" s="249">
        <v>0</v>
      </c>
    </row>
    <row r="13" spans="2:19">
      <c r="B13" s="242">
        <f t="shared" si="0"/>
        <v>5</v>
      </c>
      <c r="C13" s="273" t="s">
        <v>355</v>
      </c>
      <c r="D13" s="249">
        <v>0</v>
      </c>
      <c r="E13" s="249">
        <v>0</v>
      </c>
      <c r="F13" s="249">
        <v>0</v>
      </c>
      <c r="G13" s="249">
        <v>0</v>
      </c>
      <c r="H13" s="249">
        <v>0</v>
      </c>
      <c r="I13" s="249">
        <v>0</v>
      </c>
      <c r="J13" s="249">
        <v>0</v>
      </c>
      <c r="K13" s="249">
        <v>0</v>
      </c>
      <c r="L13" s="249">
        <v>0</v>
      </c>
      <c r="M13" s="249">
        <v>0</v>
      </c>
      <c r="N13" s="249">
        <v>0</v>
      </c>
      <c r="O13" s="249">
        <v>0</v>
      </c>
      <c r="P13" s="249">
        <v>0</v>
      </c>
      <c r="Q13" s="249">
        <v>0</v>
      </c>
      <c r="R13" s="249">
        <v>0</v>
      </c>
      <c r="S13" s="249">
        <v>0</v>
      </c>
    </row>
    <row r="14" spans="2:19">
      <c r="B14" s="242">
        <f t="shared" si="0"/>
        <v>6</v>
      </c>
      <c r="C14" s="273" t="s">
        <v>356</v>
      </c>
      <c r="D14" s="249">
        <v>0</v>
      </c>
      <c r="E14" s="249">
        <v>0</v>
      </c>
      <c r="F14" s="249">
        <v>0</v>
      </c>
      <c r="G14" s="249">
        <v>0</v>
      </c>
      <c r="H14" s="249">
        <v>0</v>
      </c>
      <c r="I14" s="249">
        <v>0</v>
      </c>
      <c r="J14" s="249">
        <v>0</v>
      </c>
      <c r="K14" s="249">
        <v>0</v>
      </c>
      <c r="L14" s="249">
        <v>0</v>
      </c>
      <c r="M14" s="249">
        <v>0</v>
      </c>
      <c r="N14" s="249">
        <v>0</v>
      </c>
      <c r="O14" s="249">
        <v>0</v>
      </c>
      <c r="P14" s="249">
        <v>0</v>
      </c>
      <c r="Q14" s="249">
        <v>0</v>
      </c>
      <c r="R14" s="249">
        <v>0</v>
      </c>
      <c r="S14" s="249">
        <v>0</v>
      </c>
    </row>
    <row r="15" spans="2:19">
      <c r="B15" s="242">
        <f t="shared" si="0"/>
        <v>7</v>
      </c>
      <c r="C15" s="273" t="s">
        <v>357</v>
      </c>
      <c r="D15" s="249">
        <v>0</v>
      </c>
      <c r="E15" s="249">
        <v>0</v>
      </c>
      <c r="F15" s="249">
        <v>0</v>
      </c>
      <c r="G15" s="249">
        <v>0</v>
      </c>
      <c r="H15" s="249">
        <v>0</v>
      </c>
      <c r="I15" s="249">
        <v>0</v>
      </c>
      <c r="J15" s="249">
        <v>0</v>
      </c>
      <c r="K15" s="249">
        <v>0</v>
      </c>
      <c r="L15" s="249">
        <v>0</v>
      </c>
      <c r="M15" s="249">
        <v>0</v>
      </c>
      <c r="N15" s="249">
        <v>0</v>
      </c>
      <c r="O15" s="249">
        <v>0</v>
      </c>
      <c r="P15" s="249">
        <v>0</v>
      </c>
      <c r="Q15" s="249">
        <v>0</v>
      </c>
      <c r="R15" s="249">
        <v>0</v>
      </c>
      <c r="S15" s="249">
        <v>0</v>
      </c>
    </row>
    <row r="16" spans="2:19">
      <c r="B16" s="242">
        <f t="shared" si="0"/>
        <v>8</v>
      </c>
      <c r="C16" s="273" t="s">
        <v>358</v>
      </c>
      <c r="D16" s="249">
        <v>0</v>
      </c>
      <c r="E16" s="249">
        <v>0</v>
      </c>
      <c r="F16" s="249">
        <v>0</v>
      </c>
      <c r="G16" s="249">
        <v>0</v>
      </c>
      <c r="H16" s="249">
        <v>0</v>
      </c>
      <c r="I16" s="249">
        <v>0</v>
      </c>
      <c r="J16" s="249">
        <v>0</v>
      </c>
      <c r="K16" s="249">
        <v>0</v>
      </c>
      <c r="L16" s="249">
        <v>0</v>
      </c>
      <c r="M16" s="249">
        <v>0</v>
      </c>
      <c r="N16" s="249">
        <v>0</v>
      </c>
      <c r="O16" s="249">
        <v>0</v>
      </c>
      <c r="P16" s="249">
        <v>0</v>
      </c>
      <c r="Q16" s="249">
        <v>0</v>
      </c>
      <c r="R16" s="249">
        <v>0</v>
      </c>
      <c r="S16" s="249">
        <v>0</v>
      </c>
    </row>
    <row r="17" spans="2:19">
      <c r="B17" s="242">
        <f t="shared" si="0"/>
        <v>9</v>
      </c>
      <c r="C17" s="273" t="s">
        <v>359</v>
      </c>
      <c r="D17" s="249">
        <v>0</v>
      </c>
      <c r="E17" s="249">
        <v>0</v>
      </c>
      <c r="F17" s="249">
        <v>0</v>
      </c>
      <c r="G17" s="249">
        <v>0</v>
      </c>
      <c r="H17" s="249">
        <v>0</v>
      </c>
      <c r="I17" s="249">
        <v>0</v>
      </c>
      <c r="J17" s="249">
        <v>0</v>
      </c>
      <c r="K17" s="249">
        <v>0</v>
      </c>
      <c r="L17" s="249">
        <v>0</v>
      </c>
      <c r="M17" s="249">
        <v>0</v>
      </c>
      <c r="N17" s="249">
        <v>0</v>
      </c>
      <c r="O17" s="249">
        <v>0</v>
      </c>
      <c r="P17" s="249">
        <v>0</v>
      </c>
      <c r="Q17" s="249">
        <v>0</v>
      </c>
      <c r="R17" s="249">
        <v>0</v>
      </c>
      <c r="S17" s="249">
        <v>0</v>
      </c>
    </row>
    <row r="18" spans="2:19">
      <c r="B18" s="242">
        <f t="shared" si="0"/>
        <v>10</v>
      </c>
      <c r="C18" s="273" t="s">
        <v>360</v>
      </c>
      <c r="D18" s="249">
        <v>0</v>
      </c>
      <c r="E18" s="249">
        <v>0</v>
      </c>
      <c r="F18" s="249">
        <v>0</v>
      </c>
      <c r="G18" s="249">
        <v>0</v>
      </c>
      <c r="H18" s="249">
        <v>0</v>
      </c>
      <c r="I18" s="249">
        <v>0</v>
      </c>
      <c r="J18" s="249">
        <v>0</v>
      </c>
      <c r="K18" s="249">
        <v>0</v>
      </c>
      <c r="L18" s="249">
        <v>0</v>
      </c>
      <c r="M18" s="249">
        <v>0</v>
      </c>
      <c r="N18" s="249">
        <v>0</v>
      </c>
      <c r="O18" s="249">
        <v>0</v>
      </c>
      <c r="P18" s="249">
        <v>0</v>
      </c>
      <c r="Q18" s="249">
        <v>0</v>
      </c>
      <c r="R18" s="249">
        <v>0</v>
      </c>
      <c r="S18" s="249">
        <v>0</v>
      </c>
    </row>
    <row r="19" spans="2:19">
      <c r="B19" s="242">
        <f t="shared" si="0"/>
        <v>11</v>
      </c>
      <c r="C19" s="273" t="s">
        <v>361</v>
      </c>
      <c r="D19" s="249">
        <v>0</v>
      </c>
      <c r="E19" s="249">
        <v>0</v>
      </c>
      <c r="F19" s="249">
        <v>0</v>
      </c>
      <c r="G19" s="249">
        <v>0</v>
      </c>
      <c r="H19" s="249">
        <v>0</v>
      </c>
      <c r="I19" s="249">
        <v>0</v>
      </c>
      <c r="J19" s="249">
        <v>0</v>
      </c>
      <c r="K19" s="249">
        <v>0</v>
      </c>
      <c r="L19" s="249">
        <v>0</v>
      </c>
      <c r="M19" s="249">
        <v>0</v>
      </c>
      <c r="N19" s="249">
        <v>0</v>
      </c>
      <c r="O19" s="249">
        <v>0</v>
      </c>
      <c r="P19" s="249">
        <v>0</v>
      </c>
      <c r="Q19" s="249">
        <v>0</v>
      </c>
      <c r="R19" s="249">
        <v>0</v>
      </c>
      <c r="S19" s="249">
        <v>0</v>
      </c>
    </row>
    <row r="20" spans="2:19">
      <c r="B20" s="242">
        <f t="shared" si="0"/>
        <v>12</v>
      </c>
      <c r="C20" s="273" t="s">
        <v>362</v>
      </c>
      <c r="D20" s="249">
        <v>0</v>
      </c>
      <c r="E20" s="249">
        <v>0</v>
      </c>
      <c r="F20" s="249">
        <v>0</v>
      </c>
      <c r="G20" s="249">
        <v>0</v>
      </c>
      <c r="H20" s="249">
        <v>0</v>
      </c>
      <c r="I20" s="249">
        <v>0</v>
      </c>
      <c r="J20" s="249">
        <v>0</v>
      </c>
      <c r="K20" s="249">
        <v>0</v>
      </c>
      <c r="L20" s="249">
        <v>0</v>
      </c>
      <c r="M20" s="249">
        <v>0</v>
      </c>
      <c r="N20" s="249">
        <v>0</v>
      </c>
      <c r="O20" s="249">
        <v>0</v>
      </c>
      <c r="P20" s="249">
        <v>0</v>
      </c>
      <c r="Q20" s="249">
        <v>0</v>
      </c>
      <c r="R20" s="249">
        <v>0</v>
      </c>
      <c r="S20" s="249">
        <v>0</v>
      </c>
    </row>
    <row r="21" spans="2:19">
      <c r="B21" s="242">
        <f t="shared" si="0"/>
        <v>13</v>
      </c>
      <c r="C21" s="273" t="s">
        <v>363</v>
      </c>
      <c r="D21" s="249">
        <v>0</v>
      </c>
      <c r="E21" s="249">
        <v>0</v>
      </c>
      <c r="F21" s="249">
        <v>0</v>
      </c>
      <c r="G21" s="249">
        <v>0</v>
      </c>
      <c r="H21" s="249">
        <v>0</v>
      </c>
      <c r="I21" s="249">
        <v>0</v>
      </c>
      <c r="J21" s="249">
        <v>0</v>
      </c>
      <c r="K21" s="249">
        <v>0</v>
      </c>
      <c r="L21" s="249">
        <v>0</v>
      </c>
      <c r="M21" s="249">
        <v>0</v>
      </c>
      <c r="N21" s="249">
        <v>0</v>
      </c>
      <c r="O21" s="249">
        <v>0</v>
      </c>
      <c r="P21" s="249">
        <v>0</v>
      </c>
      <c r="Q21" s="249">
        <v>0</v>
      </c>
      <c r="R21" s="249">
        <v>0</v>
      </c>
      <c r="S21" s="249">
        <v>0</v>
      </c>
    </row>
    <row r="22" spans="2:19">
      <c r="B22" s="242">
        <f t="shared" si="0"/>
        <v>14</v>
      </c>
      <c r="C22" s="273" t="s">
        <v>364</v>
      </c>
      <c r="D22" s="249">
        <v>0</v>
      </c>
      <c r="E22" s="249">
        <v>0</v>
      </c>
      <c r="F22" s="249">
        <v>0</v>
      </c>
      <c r="G22" s="249">
        <v>0</v>
      </c>
      <c r="H22" s="249">
        <v>0</v>
      </c>
      <c r="I22" s="249">
        <v>0</v>
      </c>
      <c r="J22" s="249">
        <v>0</v>
      </c>
      <c r="K22" s="249">
        <v>0</v>
      </c>
      <c r="L22" s="249">
        <v>0</v>
      </c>
      <c r="M22" s="249">
        <v>0</v>
      </c>
      <c r="N22" s="249">
        <v>0</v>
      </c>
      <c r="O22" s="249">
        <v>0</v>
      </c>
      <c r="P22" s="249">
        <v>0</v>
      </c>
      <c r="Q22" s="249">
        <v>0</v>
      </c>
      <c r="R22" s="249">
        <v>0</v>
      </c>
      <c r="S22" s="249">
        <v>0</v>
      </c>
    </row>
    <row r="23" spans="2:19">
      <c r="B23" s="242">
        <f t="shared" si="0"/>
        <v>15</v>
      </c>
      <c r="C23" s="273" t="s">
        <v>365</v>
      </c>
      <c r="D23" s="249">
        <v>0</v>
      </c>
      <c r="E23" s="249">
        <v>0</v>
      </c>
      <c r="F23" s="249">
        <v>0</v>
      </c>
      <c r="G23" s="249">
        <v>0</v>
      </c>
      <c r="H23" s="249">
        <v>0</v>
      </c>
      <c r="I23" s="249">
        <v>0</v>
      </c>
      <c r="J23" s="249">
        <v>0</v>
      </c>
      <c r="K23" s="249">
        <v>0</v>
      </c>
      <c r="L23" s="249">
        <v>0</v>
      </c>
      <c r="M23" s="249">
        <v>0</v>
      </c>
      <c r="N23" s="249">
        <v>0</v>
      </c>
      <c r="O23" s="249">
        <v>0</v>
      </c>
      <c r="P23" s="249">
        <v>0</v>
      </c>
      <c r="Q23" s="249">
        <v>0</v>
      </c>
      <c r="R23" s="249">
        <v>0</v>
      </c>
      <c r="S23" s="249">
        <v>0</v>
      </c>
    </row>
    <row r="24" spans="2:19">
      <c r="B24" s="242">
        <f t="shared" si="0"/>
        <v>16</v>
      </c>
      <c r="C24" s="273" t="s">
        <v>366</v>
      </c>
      <c r="D24" s="249">
        <v>0</v>
      </c>
      <c r="E24" s="249">
        <v>0</v>
      </c>
      <c r="F24" s="249">
        <v>0</v>
      </c>
      <c r="G24" s="249">
        <v>0</v>
      </c>
      <c r="H24" s="249">
        <v>0</v>
      </c>
      <c r="I24" s="249">
        <v>0</v>
      </c>
      <c r="J24" s="249">
        <v>0</v>
      </c>
      <c r="K24" s="249">
        <v>0</v>
      </c>
      <c r="L24" s="249">
        <v>0</v>
      </c>
      <c r="M24" s="249">
        <v>0</v>
      </c>
      <c r="N24" s="249">
        <v>0</v>
      </c>
      <c r="O24" s="249">
        <v>0</v>
      </c>
      <c r="P24" s="249">
        <v>0</v>
      </c>
      <c r="Q24" s="249">
        <v>0</v>
      </c>
      <c r="R24" s="249">
        <v>0</v>
      </c>
      <c r="S24" s="249">
        <v>0</v>
      </c>
    </row>
    <row r="25" spans="2:19">
      <c r="B25" s="242">
        <f t="shared" si="0"/>
        <v>17</v>
      </c>
      <c r="C25" s="273" t="s">
        <v>367</v>
      </c>
      <c r="D25" s="249">
        <v>0</v>
      </c>
      <c r="E25" s="249">
        <v>0</v>
      </c>
      <c r="F25" s="249">
        <v>0</v>
      </c>
      <c r="G25" s="249">
        <v>0</v>
      </c>
      <c r="H25" s="249">
        <v>0</v>
      </c>
      <c r="I25" s="249">
        <v>0</v>
      </c>
      <c r="J25" s="249">
        <v>0</v>
      </c>
      <c r="K25" s="249">
        <v>0</v>
      </c>
      <c r="L25" s="249">
        <v>0</v>
      </c>
      <c r="M25" s="249">
        <v>0</v>
      </c>
      <c r="N25" s="249">
        <v>0</v>
      </c>
      <c r="O25" s="249">
        <v>0</v>
      </c>
      <c r="P25" s="249">
        <v>0</v>
      </c>
      <c r="Q25" s="249">
        <v>0</v>
      </c>
      <c r="R25" s="249">
        <v>0</v>
      </c>
      <c r="S25" s="249">
        <v>0</v>
      </c>
    </row>
    <row r="26" spans="2:19">
      <c r="B26" s="242">
        <f t="shared" si="0"/>
        <v>18</v>
      </c>
      <c r="C26" s="273" t="s">
        <v>368</v>
      </c>
      <c r="D26" s="249">
        <v>0</v>
      </c>
      <c r="E26" s="249">
        <v>0</v>
      </c>
      <c r="F26" s="249">
        <v>0</v>
      </c>
      <c r="G26" s="249">
        <v>0</v>
      </c>
      <c r="H26" s="249">
        <v>0</v>
      </c>
      <c r="I26" s="249">
        <v>0</v>
      </c>
      <c r="J26" s="249">
        <v>0</v>
      </c>
      <c r="K26" s="249">
        <v>0</v>
      </c>
      <c r="L26" s="249">
        <v>0</v>
      </c>
      <c r="M26" s="249">
        <v>0</v>
      </c>
      <c r="N26" s="249">
        <v>0</v>
      </c>
      <c r="O26" s="249">
        <v>0</v>
      </c>
      <c r="P26" s="249">
        <v>0</v>
      </c>
      <c r="Q26" s="249">
        <v>0</v>
      </c>
      <c r="R26" s="249">
        <v>0</v>
      </c>
      <c r="S26" s="249">
        <v>0</v>
      </c>
    </row>
    <row r="27" spans="2:19">
      <c r="B27" s="242">
        <f t="shared" si="0"/>
        <v>19</v>
      </c>
      <c r="C27" s="273" t="s">
        <v>369</v>
      </c>
      <c r="D27" s="249">
        <v>0</v>
      </c>
      <c r="E27" s="249">
        <v>0</v>
      </c>
      <c r="F27" s="249">
        <v>0</v>
      </c>
      <c r="G27" s="249">
        <v>0</v>
      </c>
      <c r="H27" s="249">
        <v>0</v>
      </c>
      <c r="I27" s="249">
        <v>0</v>
      </c>
      <c r="J27" s="249">
        <v>0</v>
      </c>
      <c r="K27" s="249">
        <v>0</v>
      </c>
      <c r="L27" s="249">
        <v>0</v>
      </c>
      <c r="M27" s="249">
        <v>0</v>
      </c>
      <c r="N27" s="249">
        <v>0</v>
      </c>
      <c r="O27" s="249">
        <v>0</v>
      </c>
      <c r="P27" s="249">
        <v>0</v>
      </c>
      <c r="Q27" s="249">
        <v>0</v>
      </c>
      <c r="R27" s="249">
        <v>0</v>
      </c>
      <c r="S27" s="249">
        <v>0</v>
      </c>
    </row>
    <row r="28" spans="2:19" ht="15.75" thickBot="1">
      <c r="B28" s="252">
        <f t="shared" si="0"/>
        <v>20</v>
      </c>
      <c r="C28" s="274" t="s">
        <v>370</v>
      </c>
      <c r="D28" s="247">
        <v>0</v>
      </c>
      <c r="E28" s="247">
        <v>0</v>
      </c>
      <c r="F28" s="247">
        <v>0</v>
      </c>
      <c r="G28" s="247">
        <v>0</v>
      </c>
      <c r="H28" s="247">
        <v>0</v>
      </c>
      <c r="I28" s="247">
        <v>0</v>
      </c>
      <c r="J28" s="247">
        <v>0</v>
      </c>
      <c r="K28" s="247">
        <v>0</v>
      </c>
      <c r="L28" s="247">
        <v>0</v>
      </c>
      <c r="M28" s="247">
        <v>0</v>
      </c>
      <c r="N28" s="247">
        <v>0</v>
      </c>
      <c r="O28" s="247">
        <v>0</v>
      </c>
      <c r="P28" s="247">
        <v>0</v>
      </c>
      <c r="Q28" s="247">
        <v>0</v>
      </c>
      <c r="R28" s="247">
        <v>0</v>
      </c>
      <c r="S28" s="247">
        <v>0</v>
      </c>
    </row>
    <row r="29" spans="2:19" ht="15.75" thickTop="1">
      <c r="B29" s="251">
        <f t="shared" si="0"/>
        <v>21</v>
      </c>
      <c r="C29" s="275" t="s">
        <v>371</v>
      </c>
      <c r="D29" s="243">
        <f t="shared" ref="D29:O29" si="1">SUM(D9:D28)</f>
        <v>0</v>
      </c>
      <c r="E29" s="243">
        <f t="shared" si="1"/>
        <v>0</v>
      </c>
      <c r="F29" s="243">
        <f t="shared" si="1"/>
        <v>0</v>
      </c>
      <c r="G29" s="243">
        <f t="shared" si="1"/>
        <v>0</v>
      </c>
      <c r="H29" s="243">
        <f t="shared" si="1"/>
        <v>0</v>
      </c>
      <c r="I29" s="243">
        <f t="shared" si="1"/>
        <v>0</v>
      </c>
      <c r="J29" s="243">
        <f t="shared" si="1"/>
        <v>0</v>
      </c>
      <c r="K29" s="243">
        <f t="shared" si="1"/>
        <v>0</v>
      </c>
      <c r="L29" s="243">
        <f t="shared" si="1"/>
        <v>0</v>
      </c>
      <c r="M29" s="243">
        <f t="shared" si="1"/>
        <v>0</v>
      </c>
      <c r="N29" s="243">
        <f t="shared" ref="N29" si="2">SUM(N9:N28)</f>
        <v>0</v>
      </c>
      <c r="O29" s="243">
        <f t="shared" si="1"/>
        <v>0</v>
      </c>
      <c r="P29" s="243">
        <f t="shared" ref="P29" si="3">SUM(P9:P28)</f>
        <v>0</v>
      </c>
      <c r="Q29" s="243"/>
      <c r="R29" s="243">
        <f t="shared" ref="R29:S29" si="4">SUM(R9:R28)</f>
        <v>0</v>
      </c>
      <c r="S29" s="243">
        <f t="shared" si="4"/>
        <v>0</v>
      </c>
    </row>
    <row r="31" spans="2:19">
      <c r="C31" s="253" t="s">
        <v>383</v>
      </c>
      <c r="D31" s="234"/>
      <c r="E31" s="234"/>
      <c r="F31" s="234"/>
      <c r="G31" s="234"/>
      <c r="H31" s="234"/>
      <c r="I31" s="234"/>
      <c r="J31" s="234"/>
      <c r="K31" s="234"/>
      <c r="L31" s="234"/>
      <c r="M31" s="234"/>
      <c r="N31" s="234"/>
      <c r="O31" s="234"/>
    </row>
    <row r="32" spans="2:19">
      <c r="B32" s="21"/>
      <c r="C32" s="238" t="s">
        <v>379</v>
      </c>
      <c r="D32" s="238" t="s">
        <v>380</v>
      </c>
      <c r="E32" s="238" t="s">
        <v>381</v>
      </c>
      <c r="F32" s="238" t="s">
        <v>381</v>
      </c>
      <c r="G32" s="238" t="s">
        <v>381</v>
      </c>
      <c r="H32" s="238" t="s">
        <v>381</v>
      </c>
      <c r="I32" s="238" t="s">
        <v>381</v>
      </c>
      <c r="J32" s="238" t="s">
        <v>381</v>
      </c>
      <c r="K32" s="238" t="s">
        <v>381</v>
      </c>
      <c r="L32" s="238" t="s">
        <v>381</v>
      </c>
      <c r="M32" s="238" t="s">
        <v>381</v>
      </c>
      <c r="N32" s="238" t="s">
        <v>381</v>
      </c>
      <c r="O32" s="238" t="s">
        <v>381</v>
      </c>
      <c r="P32" s="238" t="s">
        <v>381</v>
      </c>
      <c r="Q32" s="238" t="s">
        <v>381</v>
      </c>
      <c r="R32" s="238" t="s">
        <v>381</v>
      </c>
      <c r="S32" s="238" t="s">
        <v>381</v>
      </c>
    </row>
    <row r="33" spans="2:19" ht="38.25">
      <c r="B33" s="276" t="s">
        <v>348</v>
      </c>
      <c r="C33" s="276" t="s">
        <v>374</v>
      </c>
      <c r="D33" s="276" t="s">
        <v>287</v>
      </c>
      <c r="E33" s="276" t="s">
        <v>310</v>
      </c>
      <c r="F33" s="276" t="s">
        <v>292</v>
      </c>
      <c r="G33" s="276" t="s">
        <v>298</v>
      </c>
      <c r="H33" s="276" t="s">
        <v>306</v>
      </c>
      <c r="I33" s="276" t="s">
        <v>300</v>
      </c>
      <c r="J33" s="276" t="s">
        <v>294</v>
      </c>
      <c r="K33" s="276" t="s">
        <v>302</v>
      </c>
      <c r="L33" s="276" t="s">
        <v>304</v>
      </c>
      <c r="M33" s="276" t="s">
        <v>296</v>
      </c>
      <c r="N33" s="276" t="s">
        <v>290</v>
      </c>
      <c r="O33" s="276" t="s">
        <v>312</v>
      </c>
      <c r="P33" s="276" t="s">
        <v>314</v>
      </c>
      <c r="Q33" s="276" t="s">
        <v>317</v>
      </c>
      <c r="R33" s="276" t="s">
        <v>382</v>
      </c>
      <c r="S33" s="276" t="s">
        <v>322</v>
      </c>
    </row>
    <row r="34" spans="2:19">
      <c r="B34" s="242">
        <v>1</v>
      </c>
      <c r="C34" s="273" t="s">
        <v>351</v>
      </c>
      <c r="D34" s="249">
        <v>0</v>
      </c>
      <c r="E34" s="249">
        <v>0</v>
      </c>
      <c r="F34" s="249">
        <v>0</v>
      </c>
      <c r="G34" s="249">
        <v>0</v>
      </c>
      <c r="H34" s="249">
        <v>0</v>
      </c>
      <c r="I34" s="249">
        <v>0</v>
      </c>
      <c r="J34" s="249">
        <v>0</v>
      </c>
      <c r="K34" s="249">
        <v>0</v>
      </c>
      <c r="L34" s="249">
        <v>0</v>
      </c>
      <c r="M34" s="249">
        <v>0</v>
      </c>
      <c r="N34" s="249">
        <v>0</v>
      </c>
      <c r="O34" s="249">
        <v>0</v>
      </c>
      <c r="P34" s="249">
        <v>0</v>
      </c>
      <c r="Q34" s="249">
        <v>0</v>
      </c>
      <c r="R34" s="249">
        <v>0</v>
      </c>
      <c r="S34" s="249">
        <v>0</v>
      </c>
    </row>
    <row r="35" spans="2:19">
      <c r="B35" s="242">
        <f>B34+1</f>
        <v>2</v>
      </c>
      <c r="C35" s="273" t="s">
        <v>352</v>
      </c>
      <c r="D35" s="249">
        <v>0</v>
      </c>
      <c r="E35" s="249">
        <v>0</v>
      </c>
      <c r="F35" s="249">
        <v>0</v>
      </c>
      <c r="G35" s="249">
        <v>0</v>
      </c>
      <c r="H35" s="249">
        <v>0</v>
      </c>
      <c r="I35" s="249">
        <v>0</v>
      </c>
      <c r="J35" s="249">
        <v>0</v>
      </c>
      <c r="K35" s="249">
        <v>0</v>
      </c>
      <c r="L35" s="249">
        <v>0</v>
      </c>
      <c r="M35" s="249">
        <v>0</v>
      </c>
      <c r="N35" s="249">
        <v>0</v>
      </c>
      <c r="O35" s="249">
        <v>0</v>
      </c>
      <c r="P35" s="249">
        <v>0</v>
      </c>
      <c r="Q35" s="249">
        <v>0</v>
      </c>
      <c r="R35" s="249">
        <v>0</v>
      </c>
      <c r="S35" s="249">
        <v>0</v>
      </c>
    </row>
    <row r="36" spans="2:19">
      <c r="B36" s="242">
        <f t="shared" ref="B36:B54" si="5">B35+1</f>
        <v>3</v>
      </c>
      <c r="C36" s="273" t="s">
        <v>353</v>
      </c>
      <c r="D36" s="249">
        <v>0</v>
      </c>
      <c r="E36" s="249">
        <v>0</v>
      </c>
      <c r="F36" s="249">
        <v>0</v>
      </c>
      <c r="G36" s="249">
        <v>0</v>
      </c>
      <c r="H36" s="249">
        <v>0</v>
      </c>
      <c r="I36" s="249">
        <v>0</v>
      </c>
      <c r="J36" s="249">
        <v>0</v>
      </c>
      <c r="K36" s="249">
        <v>0</v>
      </c>
      <c r="L36" s="249">
        <v>0</v>
      </c>
      <c r="M36" s="249">
        <v>0</v>
      </c>
      <c r="N36" s="249">
        <v>0</v>
      </c>
      <c r="O36" s="249">
        <v>0</v>
      </c>
      <c r="P36" s="249">
        <v>0</v>
      </c>
      <c r="Q36" s="249">
        <v>0</v>
      </c>
      <c r="R36" s="249">
        <v>0</v>
      </c>
      <c r="S36" s="249">
        <v>0</v>
      </c>
    </row>
    <row r="37" spans="2:19">
      <c r="B37" s="242">
        <f t="shared" si="5"/>
        <v>4</v>
      </c>
      <c r="C37" s="273" t="s">
        <v>354</v>
      </c>
      <c r="D37" s="249">
        <v>0</v>
      </c>
      <c r="E37" s="249">
        <v>0</v>
      </c>
      <c r="F37" s="249">
        <v>0</v>
      </c>
      <c r="G37" s="249">
        <v>0</v>
      </c>
      <c r="H37" s="249">
        <v>0</v>
      </c>
      <c r="I37" s="249">
        <v>0</v>
      </c>
      <c r="J37" s="249">
        <v>0</v>
      </c>
      <c r="K37" s="249">
        <v>0</v>
      </c>
      <c r="L37" s="249">
        <v>0</v>
      </c>
      <c r="M37" s="249">
        <v>0</v>
      </c>
      <c r="N37" s="249">
        <v>0</v>
      </c>
      <c r="O37" s="249">
        <v>0</v>
      </c>
      <c r="P37" s="249">
        <v>0</v>
      </c>
      <c r="Q37" s="249">
        <v>0</v>
      </c>
      <c r="R37" s="249">
        <v>0</v>
      </c>
      <c r="S37" s="249">
        <v>0</v>
      </c>
    </row>
    <row r="38" spans="2:19">
      <c r="B38" s="242">
        <f t="shared" si="5"/>
        <v>5</v>
      </c>
      <c r="C38" s="273" t="s">
        <v>355</v>
      </c>
      <c r="D38" s="249">
        <v>0</v>
      </c>
      <c r="E38" s="249">
        <v>0</v>
      </c>
      <c r="F38" s="249">
        <v>0</v>
      </c>
      <c r="G38" s="249">
        <v>0</v>
      </c>
      <c r="H38" s="249">
        <v>0</v>
      </c>
      <c r="I38" s="249">
        <v>0</v>
      </c>
      <c r="J38" s="249">
        <v>0</v>
      </c>
      <c r="K38" s="249">
        <v>0</v>
      </c>
      <c r="L38" s="249">
        <v>0</v>
      </c>
      <c r="M38" s="249">
        <v>0</v>
      </c>
      <c r="N38" s="249">
        <v>0</v>
      </c>
      <c r="O38" s="249">
        <v>0</v>
      </c>
      <c r="P38" s="249">
        <v>0</v>
      </c>
      <c r="Q38" s="249">
        <v>0</v>
      </c>
      <c r="R38" s="249">
        <v>0</v>
      </c>
      <c r="S38" s="249">
        <v>0</v>
      </c>
    </row>
    <row r="39" spans="2:19">
      <c r="B39" s="242">
        <f t="shared" si="5"/>
        <v>6</v>
      </c>
      <c r="C39" s="273" t="s">
        <v>356</v>
      </c>
      <c r="D39" s="249">
        <v>0</v>
      </c>
      <c r="E39" s="249">
        <v>0</v>
      </c>
      <c r="F39" s="249">
        <v>0</v>
      </c>
      <c r="G39" s="249">
        <v>0</v>
      </c>
      <c r="H39" s="249">
        <v>0</v>
      </c>
      <c r="I39" s="249">
        <v>0</v>
      </c>
      <c r="J39" s="249">
        <v>0</v>
      </c>
      <c r="K39" s="249">
        <v>0</v>
      </c>
      <c r="L39" s="249">
        <v>0</v>
      </c>
      <c r="M39" s="249">
        <v>0</v>
      </c>
      <c r="N39" s="249">
        <v>0</v>
      </c>
      <c r="O39" s="249">
        <v>0</v>
      </c>
      <c r="P39" s="249">
        <v>0</v>
      </c>
      <c r="Q39" s="249">
        <v>0</v>
      </c>
      <c r="R39" s="249">
        <v>0</v>
      </c>
      <c r="S39" s="249">
        <v>0</v>
      </c>
    </row>
    <row r="40" spans="2:19">
      <c r="B40" s="242">
        <f t="shared" si="5"/>
        <v>7</v>
      </c>
      <c r="C40" s="273" t="s">
        <v>357</v>
      </c>
      <c r="D40" s="249">
        <v>0</v>
      </c>
      <c r="E40" s="249">
        <v>0</v>
      </c>
      <c r="F40" s="249">
        <v>0</v>
      </c>
      <c r="G40" s="249">
        <v>0</v>
      </c>
      <c r="H40" s="249">
        <v>0</v>
      </c>
      <c r="I40" s="249">
        <v>0</v>
      </c>
      <c r="J40" s="249">
        <v>0</v>
      </c>
      <c r="K40" s="249">
        <v>0</v>
      </c>
      <c r="L40" s="249">
        <v>0</v>
      </c>
      <c r="M40" s="249">
        <v>0</v>
      </c>
      <c r="N40" s="249">
        <v>0</v>
      </c>
      <c r="O40" s="249">
        <v>0</v>
      </c>
      <c r="P40" s="249">
        <v>0</v>
      </c>
      <c r="Q40" s="249">
        <v>0</v>
      </c>
      <c r="R40" s="249">
        <v>0</v>
      </c>
      <c r="S40" s="249">
        <v>0</v>
      </c>
    </row>
    <row r="41" spans="2:19">
      <c r="B41" s="242">
        <f t="shared" si="5"/>
        <v>8</v>
      </c>
      <c r="C41" s="273" t="s">
        <v>358</v>
      </c>
      <c r="D41" s="249">
        <v>0</v>
      </c>
      <c r="E41" s="249">
        <v>0</v>
      </c>
      <c r="F41" s="249">
        <v>0</v>
      </c>
      <c r="G41" s="249">
        <v>0</v>
      </c>
      <c r="H41" s="249">
        <v>0</v>
      </c>
      <c r="I41" s="249">
        <v>0</v>
      </c>
      <c r="J41" s="249">
        <v>0</v>
      </c>
      <c r="K41" s="249">
        <v>0</v>
      </c>
      <c r="L41" s="249">
        <v>0</v>
      </c>
      <c r="M41" s="249">
        <v>0</v>
      </c>
      <c r="N41" s="249">
        <v>0</v>
      </c>
      <c r="O41" s="249">
        <v>0</v>
      </c>
      <c r="P41" s="249">
        <v>0</v>
      </c>
      <c r="Q41" s="249">
        <v>0</v>
      </c>
      <c r="R41" s="249">
        <v>0</v>
      </c>
      <c r="S41" s="249">
        <v>0</v>
      </c>
    </row>
    <row r="42" spans="2:19">
      <c r="B42" s="242">
        <f t="shared" si="5"/>
        <v>9</v>
      </c>
      <c r="C42" s="273" t="s">
        <v>359</v>
      </c>
      <c r="D42" s="249">
        <v>0</v>
      </c>
      <c r="E42" s="249">
        <v>0</v>
      </c>
      <c r="F42" s="249">
        <v>0</v>
      </c>
      <c r="G42" s="249">
        <v>0</v>
      </c>
      <c r="H42" s="249">
        <v>0</v>
      </c>
      <c r="I42" s="249">
        <v>0</v>
      </c>
      <c r="J42" s="249">
        <v>0</v>
      </c>
      <c r="K42" s="249">
        <v>0</v>
      </c>
      <c r="L42" s="249">
        <v>0</v>
      </c>
      <c r="M42" s="249">
        <v>0</v>
      </c>
      <c r="N42" s="249">
        <v>0</v>
      </c>
      <c r="O42" s="249">
        <v>0</v>
      </c>
      <c r="P42" s="249">
        <v>0</v>
      </c>
      <c r="Q42" s="249">
        <v>0</v>
      </c>
      <c r="R42" s="249">
        <v>0</v>
      </c>
      <c r="S42" s="249">
        <v>0</v>
      </c>
    </row>
    <row r="43" spans="2:19">
      <c r="B43" s="242">
        <f t="shared" si="5"/>
        <v>10</v>
      </c>
      <c r="C43" s="273" t="s">
        <v>360</v>
      </c>
      <c r="D43" s="249">
        <v>0</v>
      </c>
      <c r="E43" s="249">
        <v>0</v>
      </c>
      <c r="F43" s="249">
        <v>0</v>
      </c>
      <c r="G43" s="249">
        <v>0</v>
      </c>
      <c r="H43" s="249">
        <v>0</v>
      </c>
      <c r="I43" s="249">
        <v>0</v>
      </c>
      <c r="J43" s="249">
        <v>0</v>
      </c>
      <c r="K43" s="249">
        <v>0</v>
      </c>
      <c r="L43" s="249">
        <v>0</v>
      </c>
      <c r="M43" s="249">
        <v>0</v>
      </c>
      <c r="N43" s="249">
        <v>0</v>
      </c>
      <c r="O43" s="249">
        <v>0</v>
      </c>
      <c r="P43" s="249">
        <v>0</v>
      </c>
      <c r="Q43" s="249">
        <v>0</v>
      </c>
      <c r="R43" s="249">
        <v>0</v>
      </c>
      <c r="S43" s="249">
        <v>0</v>
      </c>
    </row>
    <row r="44" spans="2:19">
      <c r="B44" s="242">
        <f t="shared" si="5"/>
        <v>11</v>
      </c>
      <c r="C44" s="273" t="s">
        <v>361</v>
      </c>
      <c r="D44" s="249">
        <v>0</v>
      </c>
      <c r="E44" s="249">
        <v>0</v>
      </c>
      <c r="F44" s="249">
        <v>0</v>
      </c>
      <c r="G44" s="249">
        <v>0</v>
      </c>
      <c r="H44" s="249">
        <v>0</v>
      </c>
      <c r="I44" s="249">
        <v>0</v>
      </c>
      <c r="J44" s="249">
        <v>0</v>
      </c>
      <c r="K44" s="249">
        <v>0</v>
      </c>
      <c r="L44" s="249">
        <v>0</v>
      </c>
      <c r="M44" s="249">
        <v>0</v>
      </c>
      <c r="N44" s="249">
        <v>0</v>
      </c>
      <c r="O44" s="249">
        <v>0</v>
      </c>
      <c r="P44" s="249">
        <v>0</v>
      </c>
      <c r="Q44" s="249">
        <v>0</v>
      </c>
      <c r="R44" s="249">
        <v>0</v>
      </c>
      <c r="S44" s="249">
        <v>0</v>
      </c>
    </row>
    <row r="45" spans="2:19">
      <c r="B45" s="242">
        <f t="shared" si="5"/>
        <v>12</v>
      </c>
      <c r="C45" s="273" t="s">
        <v>362</v>
      </c>
      <c r="D45" s="249">
        <v>0</v>
      </c>
      <c r="E45" s="249">
        <v>0</v>
      </c>
      <c r="F45" s="249">
        <v>0</v>
      </c>
      <c r="G45" s="249">
        <v>0</v>
      </c>
      <c r="H45" s="249">
        <v>0</v>
      </c>
      <c r="I45" s="249">
        <v>0</v>
      </c>
      <c r="J45" s="249">
        <v>0</v>
      </c>
      <c r="K45" s="249">
        <v>0</v>
      </c>
      <c r="L45" s="249">
        <v>0</v>
      </c>
      <c r="M45" s="249">
        <v>0</v>
      </c>
      <c r="N45" s="249">
        <v>0</v>
      </c>
      <c r="O45" s="249">
        <v>0</v>
      </c>
      <c r="P45" s="249">
        <v>0</v>
      </c>
      <c r="Q45" s="249">
        <v>0</v>
      </c>
      <c r="R45" s="249">
        <v>0</v>
      </c>
      <c r="S45" s="249">
        <v>0</v>
      </c>
    </row>
    <row r="46" spans="2:19">
      <c r="B46" s="242">
        <f t="shared" si="5"/>
        <v>13</v>
      </c>
      <c r="C46" s="273" t="s">
        <v>363</v>
      </c>
      <c r="D46" s="249">
        <v>0</v>
      </c>
      <c r="E46" s="249">
        <v>0</v>
      </c>
      <c r="F46" s="249">
        <v>0</v>
      </c>
      <c r="G46" s="249">
        <v>0</v>
      </c>
      <c r="H46" s="249">
        <v>0</v>
      </c>
      <c r="I46" s="249">
        <v>0</v>
      </c>
      <c r="J46" s="249">
        <v>0</v>
      </c>
      <c r="K46" s="249">
        <v>0</v>
      </c>
      <c r="L46" s="249">
        <v>0</v>
      </c>
      <c r="M46" s="249">
        <v>0</v>
      </c>
      <c r="N46" s="249">
        <v>0</v>
      </c>
      <c r="O46" s="249">
        <v>0</v>
      </c>
      <c r="P46" s="249">
        <v>0</v>
      </c>
      <c r="Q46" s="249">
        <v>0</v>
      </c>
      <c r="R46" s="249">
        <v>0</v>
      </c>
      <c r="S46" s="249">
        <v>0</v>
      </c>
    </row>
    <row r="47" spans="2:19">
      <c r="B47" s="242">
        <f t="shared" si="5"/>
        <v>14</v>
      </c>
      <c r="C47" s="273" t="s">
        <v>364</v>
      </c>
      <c r="D47" s="249">
        <v>0</v>
      </c>
      <c r="E47" s="249">
        <v>0</v>
      </c>
      <c r="F47" s="249">
        <v>0</v>
      </c>
      <c r="G47" s="249">
        <v>0</v>
      </c>
      <c r="H47" s="249">
        <v>0</v>
      </c>
      <c r="I47" s="249">
        <v>0</v>
      </c>
      <c r="J47" s="249">
        <v>0</v>
      </c>
      <c r="K47" s="249">
        <v>0</v>
      </c>
      <c r="L47" s="249">
        <v>0</v>
      </c>
      <c r="M47" s="249">
        <v>0</v>
      </c>
      <c r="N47" s="249">
        <v>0</v>
      </c>
      <c r="O47" s="249">
        <v>0</v>
      </c>
      <c r="P47" s="249">
        <v>0</v>
      </c>
      <c r="Q47" s="249">
        <v>0</v>
      </c>
      <c r="R47" s="249">
        <v>0</v>
      </c>
      <c r="S47" s="249">
        <v>0</v>
      </c>
    </row>
    <row r="48" spans="2:19">
      <c r="B48" s="242">
        <f t="shared" si="5"/>
        <v>15</v>
      </c>
      <c r="C48" s="273" t="s">
        <v>365</v>
      </c>
      <c r="D48" s="249">
        <v>0</v>
      </c>
      <c r="E48" s="249">
        <v>0</v>
      </c>
      <c r="F48" s="249">
        <v>0</v>
      </c>
      <c r="G48" s="249">
        <v>0</v>
      </c>
      <c r="H48" s="249">
        <v>0</v>
      </c>
      <c r="I48" s="249">
        <v>0</v>
      </c>
      <c r="J48" s="249">
        <v>0</v>
      </c>
      <c r="K48" s="249">
        <v>0</v>
      </c>
      <c r="L48" s="249">
        <v>0</v>
      </c>
      <c r="M48" s="249">
        <v>0</v>
      </c>
      <c r="N48" s="249">
        <v>0</v>
      </c>
      <c r="O48" s="249">
        <v>0</v>
      </c>
      <c r="P48" s="249">
        <v>0</v>
      </c>
      <c r="Q48" s="249">
        <v>0</v>
      </c>
      <c r="R48" s="249">
        <v>0</v>
      </c>
      <c r="S48" s="249">
        <v>0</v>
      </c>
    </row>
    <row r="49" spans="2:19">
      <c r="B49" s="242">
        <f t="shared" si="5"/>
        <v>16</v>
      </c>
      <c r="C49" s="273" t="s">
        <v>366</v>
      </c>
      <c r="D49" s="249">
        <v>0</v>
      </c>
      <c r="E49" s="249">
        <v>0</v>
      </c>
      <c r="F49" s="249">
        <v>0</v>
      </c>
      <c r="G49" s="249">
        <v>0</v>
      </c>
      <c r="H49" s="249">
        <v>0</v>
      </c>
      <c r="I49" s="249">
        <v>0</v>
      </c>
      <c r="J49" s="249">
        <v>0</v>
      </c>
      <c r="K49" s="249">
        <v>0</v>
      </c>
      <c r="L49" s="249">
        <v>0</v>
      </c>
      <c r="M49" s="249">
        <v>0</v>
      </c>
      <c r="N49" s="249">
        <v>0</v>
      </c>
      <c r="O49" s="249">
        <v>0</v>
      </c>
      <c r="P49" s="249">
        <v>0</v>
      </c>
      <c r="Q49" s="249">
        <v>0</v>
      </c>
      <c r="R49" s="249">
        <v>0</v>
      </c>
      <c r="S49" s="249">
        <v>0</v>
      </c>
    </row>
    <row r="50" spans="2:19">
      <c r="B50" s="242">
        <f t="shared" si="5"/>
        <v>17</v>
      </c>
      <c r="C50" s="273" t="s">
        <v>367</v>
      </c>
      <c r="D50" s="249">
        <v>0</v>
      </c>
      <c r="E50" s="249">
        <v>0</v>
      </c>
      <c r="F50" s="249">
        <v>0</v>
      </c>
      <c r="G50" s="249">
        <v>0</v>
      </c>
      <c r="H50" s="249">
        <v>0</v>
      </c>
      <c r="I50" s="249">
        <v>0</v>
      </c>
      <c r="J50" s="249">
        <v>0</v>
      </c>
      <c r="K50" s="249">
        <v>0</v>
      </c>
      <c r="L50" s="249">
        <v>0</v>
      </c>
      <c r="M50" s="249">
        <v>0</v>
      </c>
      <c r="N50" s="249">
        <v>0</v>
      </c>
      <c r="O50" s="249">
        <v>0</v>
      </c>
      <c r="P50" s="249">
        <v>0</v>
      </c>
      <c r="Q50" s="249">
        <v>0</v>
      </c>
      <c r="R50" s="249">
        <v>0</v>
      </c>
      <c r="S50" s="249">
        <v>0</v>
      </c>
    </row>
    <row r="51" spans="2:19">
      <c r="B51" s="242">
        <f t="shared" si="5"/>
        <v>18</v>
      </c>
      <c r="C51" s="273" t="s">
        <v>368</v>
      </c>
      <c r="D51" s="249">
        <v>0</v>
      </c>
      <c r="E51" s="249">
        <v>0</v>
      </c>
      <c r="F51" s="249">
        <v>0</v>
      </c>
      <c r="G51" s="249">
        <v>0</v>
      </c>
      <c r="H51" s="249">
        <v>0</v>
      </c>
      <c r="I51" s="249">
        <v>0</v>
      </c>
      <c r="J51" s="249">
        <v>0</v>
      </c>
      <c r="K51" s="249">
        <v>0</v>
      </c>
      <c r="L51" s="249">
        <v>0</v>
      </c>
      <c r="M51" s="249">
        <v>0</v>
      </c>
      <c r="N51" s="249">
        <v>0</v>
      </c>
      <c r="O51" s="249">
        <v>0</v>
      </c>
      <c r="P51" s="249">
        <v>0</v>
      </c>
      <c r="Q51" s="249">
        <v>0</v>
      </c>
      <c r="R51" s="249">
        <v>0</v>
      </c>
      <c r="S51" s="249">
        <v>0</v>
      </c>
    </row>
    <row r="52" spans="2:19">
      <c r="B52" s="242">
        <f t="shared" si="5"/>
        <v>19</v>
      </c>
      <c r="C52" s="273" t="s">
        <v>369</v>
      </c>
      <c r="D52" s="249">
        <v>0</v>
      </c>
      <c r="E52" s="249">
        <v>0</v>
      </c>
      <c r="F52" s="249">
        <v>0</v>
      </c>
      <c r="G52" s="249">
        <v>0</v>
      </c>
      <c r="H52" s="249">
        <v>0</v>
      </c>
      <c r="I52" s="249">
        <v>0</v>
      </c>
      <c r="J52" s="249">
        <v>0</v>
      </c>
      <c r="K52" s="249">
        <v>0</v>
      </c>
      <c r="L52" s="249">
        <v>0</v>
      </c>
      <c r="M52" s="249">
        <v>0</v>
      </c>
      <c r="N52" s="249">
        <v>0</v>
      </c>
      <c r="O52" s="249">
        <v>0</v>
      </c>
      <c r="P52" s="249">
        <v>0</v>
      </c>
      <c r="Q52" s="249">
        <v>0</v>
      </c>
      <c r="R52" s="249">
        <v>0</v>
      </c>
      <c r="S52" s="249">
        <v>0</v>
      </c>
    </row>
    <row r="53" spans="2:19" ht="15.75" thickBot="1">
      <c r="B53" s="252">
        <f t="shared" si="5"/>
        <v>20</v>
      </c>
      <c r="C53" s="274" t="s">
        <v>370</v>
      </c>
      <c r="D53" s="247">
        <v>0</v>
      </c>
      <c r="E53" s="247">
        <v>0</v>
      </c>
      <c r="F53" s="247">
        <v>0</v>
      </c>
      <c r="G53" s="247">
        <v>0</v>
      </c>
      <c r="H53" s="247">
        <v>0</v>
      </c>
      <c r="I53" s="247">
        <v>0</v>
      </c>
      <c r="J53" s="247">
        <v>0</v>
      </c>
      <c r="K53" s="247">
        <v>0</v>
      </c>
      <c r="L53" s="247">
        <v>0</v>
      </c>
      <c r="M53" s="247">
        <v>0</v>
      </c>
      <c r="N53" s="247">
        <v>0</v>
      </c>
      <c r="O53" s="247">
        <v>0</v>
      </c>
      <c r="P53" s="247">
        <v>0</v>
      </c>
      <c r="Q53" s="247">
        <v>0</v>
      </c>
      <c r="R53" s="247">
        <v>0</v>
      </c>
      <c r="S53" s="247">
        <v>0</v>
      </c>
    </row>
    <row r="54" spans="2:19" ht="15.75" thickTop="1">
      <c r="B54" s="251">
        <f t="shared" si="5"/>
        <v>21</v>
      </c>
      <c r="C54" s="275" t="s">
        <v>371</v>
      </c>
      <c r="D54" s="243">
        <f t="shared" ref="D54:P54" si="6">SUM(D34:D53)</f>
        <v>0</v>
      </c>
      <c r="E54" s="243">
        <f t="shared" si="6"/>
        <v>0</v>
      </c>
      <c r="F54" s="243">
        <f t="shared" si="6"/>
        <v>0</v>
      </c>
      <c r="G54" s="243">
        <f t="shared" si="6"/>
        <v>0</v>
      </c>
      <c r="H54" s="243">
        <f t="shared" si="6"/>
        <v>0</v>
      </c>
      <c r="I54" s="243">
        <f t="shared" si="6"/>
        <v>0</v>
      </c>
      <c r="J54" s="243">
        <f t="shared" si="6"/>
        <v>0</v>
      </c>
      <c r="K54" s="243">
        <f t="shared" si="6"/>
        <v>0</v>
      </c>
      <c r="L54" s="243">
        <f t="shared" si="6"/>
        <v>0</v>
      </c>
      <c r="M54" s="243">
        <f t="shared" si="6"/>
        <v>0</v>
      </c>
      <c r="N54" s="243">
        <f t="shared" si="6"/>
        <v>0</v>
      </c>
      <c r="O54" s="243">
        <f t="shared" si="6"/>
        <v>0</v>
      </c>
      <c r="P54" s="243">
        <f t="shared" si="6"/>
        <v>0</v>
      </c>
      <c r="Q54" s="243"/>
      <c r="R54" s="243">
        <f t="shared" ref="R54:S54" si="7">SUM(R34:R53)</f>
        <v>0</v>
      </c>
      <c r="S54" s="243">
        <f t="shared" si="7"/>
        <v>0</v>
      </c>
    </row>
    <row r="56" spans="2:19">
      <c r="C56" s="95" t="s">
        <v>327</v>
      </c>
      <c r="D56" s="153" t="str">
        <f>Overview!$C$32</f>
        <v>[Enter Plan Name]</v>
      </c>
      <c r="E56" s="153"/>
      <c r="F56" s="153"/>
      <c r="G56" s="153"/>
      <c r="H56" s="153"/>
      <c r="I56" s="153"/>
      <c r="J56" s="153"/>
      <c r="K56" s="153"/>
      <c r="L56" s="153"/>
      <c r="M56" s="153"/>
      <c r="N56" s="153"/>
      <c r="O56" s="153"/>
    </row>
    <row r="57" spans="2:19">
      <c r="C57" s="95" t="s">
        <v>328</v>
      </c>
      <c r="D57" s="153" t="str">
        <f>$D$3</f>
        <v>Utilization</v>
      </c>
      <c r="E57" s="153"/>
      <c r="F57" s="153"/>
      <c r="G57" s="153"/>
      <c r="H57" s="153"/>
      <c r="I57" s="153"/>
      <c r="J57" s="153"/>
      <c r="K57" s="153"/>
      <c r="L57" s="153"/>
      <c r="M57" s="153"/>
      <c r="N57" s="153"/>
      <c r="O57" s="153"/>
    </row>
    <row r="58" spans="2:19">
      <c r="C58" s="95" t="s">
        <v>329</v>
      </c>
      <c r="D58" s="153" t="str">
        <f>Overview!$F$52</f>
        <v>SFY23-Q2</v>
      </c>
      <c r="F58" s="153"/>
      <c r="G58" s="153"/>
      <c r="H58" s="153"/>
      <c r="I58" s="153"/>
      <c r="J58" s="153"/>
      <c r="K58" s="153"/>
      <c r="L58" s="153"/>
      <c r="M58" s="153"/>
      <c r="N58" s="153"/>
      <c r="O58" s="153"/>
    </row>
    <row r="59" spans="2:19">
      <c r="C59" s="95"/>
      <c r="D59" s="153"/>
      <c r="E59" s="153"/>
      <c r="F59" s="153"/>
      <c r="G59" s="153"/>
      <c r="H59" s="153"/>
      <c r="I59" s="153"/>
      <c r="J59" s="153"/>
      <c r="K59" s="153"/>
      <c r="L59" s="153"/>
      <c r="M59" s="153"/>
      <c r="N59" s="153"/>
      <c r="O59" s="153"/>
    </row>
    <row r="60" spans="2:19">
      <c r="C60" s="253" t="s">
        <v>378</v>
      </c>
      <c r="D60" s="234"/>
      <c r="E60" s="234"/>
      <c r="F60" s="234"/>
      <c r="G60" s="234"/>
      <c r="H60" s="234"/>
      <c r="I60" s="234"/>
      <c r="J60" s="234"/>
      <c r="K60" s="234"/>
      <c r="L60" s="234"/>
      <c r="M60" s="234"/>
      <c r="N60" s="234"/>
      <c r="O60" s="234"/>
    </row>
    <row r="61" spans="2:19">
      <c r="B61" s="21"/>
      <c r="C61" s="238" t="s">
        <v>379</v>
      </c>
      <c r="D61" s="238" t="s">
        <v>380</v>
      </c>
      <c r="E61" s="238" t="s">
        <v>381</v>
      </c>
      <c r="F61" s="238" t="s">
        <v>381</v>
      </c>
      <c r="G61" s="238" t="s">
        <v>381</v>
      </c>
      <c r="H61" s="238" t="s">
        <v>381</v>
      </c>
      <c r="I61" s="238" t="s">
        <v>381</v>
      </c>
      <c r="J61" s="238" t="s">
        <v>381</v>
      </c>
      <c r="K61" s="238" t="s">
        <v>381</v>
      </c>
      <c r="L61" s="238" t="s">
        <v>381</v>
      </c>
      <c r="M61" s="238" t="s">
        <v>381</v>
      </c>
      <c r="N61" s="238" t="s">
        <v>381</v>
      </c>
      <c r="O61" s="238" t="s">
        <v>381</v>
      </c>
      <c r="P61" s="238" t="s">
        <v>381</v>
      </c>
      <c r="Q61" s="238" t="s">
        <v>381</v>
      </c>
      <c r="R61" s="238" t="s">
        <v>381</v>
      </c>
      <c r="S61" s="238" t="s">
        <v>381</v>
      </c>
    </row>
    <row r="62" spans="2:19" ht="38.25">
      <c r="B62" s="276" t="s">
        <v>348</v>
      </c>
      <c r="C62" s="276" t="s">
        <v>374</v>
      </c>
      <c r="D62" s="276" t="s">
        <v>287</v>
      </c>
      <c r="E62" s="276" t="s">
        <v>310</v>
      </c>
      <c r="F62" s="276" t="s">
        <v>292</v>
      </c>
      <c r="G62" s="276" t="s">
        <v>298</v>
      </c>
      <c r="H62" s="276" t="s">
        <v>306</v>
      </c>
      <c r="I62" s="276" t="s">
        <v>300</v>
      </c>
      <c r="J62" s="276" t="s">
        <v>294</v>
      </c>
      <c r="K62" s="276" t="s">
        <v>302</v>
      </c>
      <c r="L62" s="276" t="s">
        <v>304</v>
      </c>
      <c r="M62" s="276" t="s">
        <v>296</v>
      </c>
      <c r="N62" s="276" t="s">
        <v>290</v>
      </c>
      <c r="O62" s="276" t="s">
        <v>312</v>
      </c>
      <c r="P62" s="276" t="s">
        <v>314</v>
      </c>
      <c r="Q62" s="276" t="s">
        <v>317</v>
      </c>
      <c r="R62" s="276" t="s">
        <v>382</v>
      </c>
      <c r="S62" s="276" t="s">
        <v>322</v>
      </c>
    </row>
    <row r="63" spans="2:19">
      <c r="B63" s="242">
        <v>1</v>
      </c>
      <c r="C63" s="273" t="s">
        <v>351</v>
      </c>
      <c r="D63" s="249">
        <v>0</v>
      </c>
      <c r="E63" s="249">
        <v>0</v>
      </c>
      <c r="F63" s="249">
        <v>0</v>
      </c>
      <c r="G63" s="249">
        <v>0</v>
      </c>
      <c r="H63" s="249">
        <v>0</v>
      </c>
      <c r="I63" s="249">
        <v>0</v>
      </c>
      <c r="J63" s="249">
        <v>0</v>
      </c>
      <c r="K63" s="249">
        <v>0</v>
      </c>
      <c r="L63" s="249">
        <v>0</v>
      </c>
      <c r="M63" s="249">
        <v>0</v>
      </c>
      <c r="N63" s="249">
        <v>0</v>
      </c>
      <c r="O63" s="249">
        <v>0</v>
      </c>
      <c r="P63" s="249">
        <v>0</v>
      </c>
      <c r="Q63" s="249">
        <v>0</v>
      </c>
      <c r="R63" s="249">
        <v>0</v>
      </c>
      <c r="S63" s="249">
        <v>0</v>
      </c>
    </row>
    <row r="64" spans="2:19">
      <c r="B64" s="242">
        <f>B63+1</f>
        <v>2</v>
      </c>
      <c r="C64" s="273" t="s">
        <v>352</v>
      </c>
      <c r="D64" s="249">
        <v>0</v>
      </c>
      <c r="E64" s="249">
        <v>0</v>
      </c>
      <c r="F64" s="249">
        <v>0</v>
      </c>
      <c r="G64" s="249">
        <v>0</v>
      </c>
      <c r="H64" s="249">
        <v>0</v>
      </c>
      <c r="I64" s="249">
        <v>0</v>
      </c>
      <c r="J64" s="249">
        <v>0</v>
      </c>
      <c r="K64" s="249">
        <v>0</v>
      </c>
      <c r="L64" s="249">
        <v>0</v>
      </c>
      <c r="M64" s="249">
        <v>0</v>
      </c>
      <c r="N64" s="249">
        <v>0</v>
      </c>
      <c r="O64" s="249">
        <v>0</v>
      </c>
      <c r="P64" s="249">
        <v>0</v>
      </c>
      <c r="Q64" s="249">
        <v>0</v>
      </c>
      <c r="R64" s="249">
        <v>0</v>
      </c>
      <c r="S64" s="249">
        <v>0</v>
      </c>
    </row>
    <row r="65" spans="2:19">
      <c r="B65" s="242">
        <f t="shared" ref="B65:B83" si="8">B64+1</f>
        <v>3</v>
      </c>
      <c r="C65" s="273" t="s">
        <v>353</v>
      </c>
      <c r="D65" s="249">
        <v>0</v>
      </c>
      <c r="E65" s="249">
        <v>0</v>
      </c>
      <c r="F65" s="249">
        <v>0</v>
      </c>
      <c r="G65" s="249">
        <v>0</v>
      </c>
      <c r="H65" s="249">
        <v>0</v>
      </c>
      <c r="I65" s="249">
        <v>0</v>
      </c>
      <c r="J65" s="249">
        <v>0</v>
      </c>
      <c r="K65" s="249">
        <v>0</v>
      </c>
      <c r="L65" s="249">
        <v>0</v>
      </c>
      <c r="M65" s="249">
        <v>0</v>
      </c>
      <c r="N65" s="249">
        <v>0</v>
      </c>
      <c r="O65" s="249">
        <v>0</v>
      </c>
      <c r="P65" s="249">
        <v>0</v>
      </c>
      <c r="Q65" s="249">
        <v>0</v>
      </c>
      <c r="R65" s="249">
        <v>0</v>
      </c>
      <c r="S65" s="249">
        <v>0</v>
      </c>
    </row>
    <row r="66" spans="2:19">
      <c r="B66" s="242">
        <f t="shared" si="8"/>
        <v>4</v>
      </c>
      <c r="C66" s="273" t="s">
        <v>354</v>
      </c>
      <c r="D66" s="249">
        <v>0</v>
      </c>
      <c r="E66" s="249">
        <v>0</v>
      </c>
      <c r="F66" s="249">
        <v>0</v>
      </c>
      <c r="G66" s="249">
        <v>0</v>
      </c>
      <c r="H66" s="249">
        <v>0</v>
      </c>
      <c r="I66" s="249">
        <v>0</v>
      </c>
      <c r="J66" s="249">
        <v>0</v>
      </c>
      <c r="K66" s="249">
        <v>0</v>
      </c>
      <c r="L66" s="249">
        <v>0</v>
      </c>
      <c r="M66" s="249">
        <v>0</v>
      </c>
      <c r="N66" s="249">
        <v>0</v>
      </c>
      <c r="O66" s="249">
        <v>0</v>
      </c>
      <c r="P66" s="249">
        <v>0</v>
      </c>
      <c r="Q66" s="249">
        <v>0</v>
      </c>
      <c r="R66" s="249">
        <v>0</v>
      </c>
      <c r="S66" s="249">
        <v>0</v>
      </c>
    </row>
    <row r="67" spans="2:19">
      <c r="B67" s="242">
        <f t="shared" si="8"/>
        <v>5</v>
      </c>
      <c r="C67" s="273" t="s">
        <v>355</v>
      </c>
      <c r="D67" s="249">
        <v>0</v>
      </c>
      <c r="E67" s="249">
        <v>0</v>
      </c>
      <c r="F67" s="249">
        <v>0</v>
      </c>
      <c r="G67" s="249">
        <v>0</v>
      </c>
      <c r="H67" s="249">
        <v>0</v>
      </c>
      <c r="I67" s="249">
        <v>0</v>
      </c>
      <c r="J67" s="249">
        <v>0</v>
      </c>
      <c r="K67" s="249">
        <v>0</v>
      </c>
      <c r="L67" s="249">
        <v>0</v>
      </c>
      <c r="M67" s="249">
        <v>0</v>
      </c>
      <c r="N67" s="249">
        <v>0</v>
      </c>
      <c r="O67" s="249">
        <v>0</v>
      </c>
      <c r="P67" s="249">
        <v>0</v>
      </c>
      <c r="Q67" s="249">
        <v>0</v>
      </c>
      <c r="R67" s="249">
        <v>0</v>
      </c>
      <c r="S67" s="249">
        <v>0</v>
      </c>
    </row>
    <row r="68" spans="2:19">
      <c r="B68" s="242">
        <f t="shared" si="8"/>
        <v>6</v>
      </c>
      <c r="C68" s="273" t="s">
        <v>356</v>
      </c>
      <c r="D68" s="249">
        <v>0</v>
      </c>
      <c r="E68" s="249">
        <v>0</v>
      </c>
      <c r="F68" s="249">
        <v>0</v>
      </c>
      <c r="G68" s="249">
        <v>0</v>
      </c>
      <c r="H68" s="249">
        <v>0</v>
      </c>
      <c r="I68" s="249">
        <v>0</v>
      </c>
      <c r="J68" s="249">
        <v>0</v>
      </c>
      <c r="K68" s="249">
        <v>0</v>
      </c>
      <c r="L68" s="249">
        <v>0</v>
      </c>
      <c r="M68" s="249">
        <v>0</v>
      </c>
      <c r="N68" s="249">
        <v>0</v>
      </c>
      <c r="O68" s="249">
        <v>0</v>
      </c>
      <c r="P68" s="249">
        <v>0</v>
      </c>
      <c r="Q68" s="249">
        <v>0</v>
      </c>
      <c r="R68" s="249">
        <v>0</v>
      </c>
      <c r="S68" s="249">
        <v>0</v>
      </c>
    </row>
    <row r="69" spans="2:19">
      <c r="B69" s="242">
        <f t="shared" si="8"/>
        <v>7</v>
      </c>
      <c r="C69" s="273" t="s">
        <v>357</v>
      </c>
      <c r="D69" s="249">
        <v>0</v>
      </c>
      <c r="E69" s="249">
        <v>0</v>
      </c>
      <c r="F69" s="249">
        <v>0</v>
      </c>
      <c r="G69" s="249">
        <v>0</v>
      </c>
      <c r="H69" s="249">
        <v>0</v>
      </c>
      <c r="I69" s="249">
        <v>0</v>
      </c>
      <c r="J69" s="249">
        <v>0</v>
      </c>
      <c r="K69" s="249">
        <v>0</v>
      </c>
      <c r="L69" s="249">
        <v>0</v>
      </c>
      <c r="M69" s="249">
        <v>0</v>
      </c>
      <c r="N69" s="249">
        <v>0</v>
      </c>
      <c r="O69" s="249">
        <v>0</v>
      </c>
      <c r="P69" s="249">
        <v>0</v>
      </c>
      <c r="Q69" s="249">
        <v>0</v>
      </c>
      <c r="R69" s="249">
        <v>0</v>
      </c>
      <c r="S69" s="249">
        <v>0</v>
      </c>
    </row>
    <row r="70" spans="2:19">
      <c r="B70" s="242">
        <f t="shared" si="8"/>
        <v>8</v>
      </c>
      <c r="C70" s="273" t="s">
        <v>358</v>
      </c>
      <c r="D70" s="249">
        <v>0</v>
      </c>
      <c r="E70" s="249">
        <v>0</v>
      </c>
      <c r="F70" s="249">
        <v>0</v>
      </c>
      <c r="G70" s="249">
        <v>0</v>
      </c>
      <c r="H70" s="249">
        <v>0</v>
      </c>
      <c r="I70" s="249">
        <v>0</v>
      </c>
      <c r="J70" s="249">
        <v>0</v>
      </c>
      <c r="K70" s="249">
        <v>0</v>
      </c>
      <c r="L70" s="249">
        <v>0</v>
      </c>
      <c r="M70" s="249">
        <v>0</v>
      </c>
      <c r="N70" s="249">
        <v>0</v>
      </c>
      <c r="O70" s="249">
        <v>0</v>
      </c>
      <c r="P70" s="249">
        <v>0</v>
      </c>
      <c r="Q70" s="249">
        <v>0</v>
      </c>
      <c r="R70" s="249">
        <v>0</v>
      </c>
      <c r="S70" s="249">
        <v>0</v>
      </c>
    </row>
    <row r="71" spans="2:19">
      <c r="B71" s="242">
        <f t="shared" si="8"/>
        <v>9</v>
      </c>
      <c r="C71" s="273" t="s">
        <v>359</v>
      </c>
      <c r="D71" s="249">
        <v>0</v>
      </c>
      <c r="E71" s="249">
        <v>0</v>
      </c>
      <c r="F71" s="249">
        <v>0</v>
      </c>
      <c r="G71" s="249">
        <v>0</v>
      </c>
      <c r="H71" s="249">
        <v>0</v>
      </c>
      <c r="I71" s="249">
        <v>0</v>
      </c>
      <c r="J71" s="249">
        <v>0</v>
      </c>
      <c r="K71" s="249">
        <v>0</v>
      </c>
      <c r="L71" s="249">
        <v>0</v>
      </c>
      <c r="M71" s="249">
        <v>0</v>
      </c>
      <c r="N71" s="249">
        <v>0</v>
      </c>
      <c r="O71" s="249">
        <v>0</v>
      </c>
      <c r="P71" s="249">
        <v>0</v>
      </c>
      <c r="Q71" s="249">
        <v>0</v>
      </c>
      <c r="R71" s="249">
        <v>0</v>
      </c>
      <c r="S71" s="249">
        <v>0</v>
      </c>
    </row>
    <row r="72" spans="2:19">
      <c r="B72" s="242">
        <f t="shared" si="8"/>
        <v>10</v>
      </c>
      <c r="C72" s="273" t="s">
        <v>360</v>
      </c>
      <c r="D72" s="249">
        <v>0</v>
      </c>
      <c r="E72" s="249">
        <v>0</v>
      </c>
      <c r="F72" s="249">
        <v>0</v>
      </c>
      <c r="G72" s="249">
        <v>0</v>
      </c>
      <c r="H72" s="249">
        <v>0</v>
      </c>
      <c r="I72" s="249">
        <v>0</v>
      </c>
      <c r="J72" s="249">
        <v>0</v>
      </c>
      <c r="K72" s="249">
        <v>0</v>
      </c>
      <c r="L72" s="249">
        <v>0</v>
      </c>
      <c r="M72" s="249">
        <v>0</v>
      </c>
      <c r="N72" s="249">
        <v>0</v>
      </c>
      <c r="O72" s="249">
        <v>0</v>
      </c>
      <c r="P72" s="249">
        <v>0</v>
      </c>
      <c r="Q72" s="249">
        <v>0</v>
      </c>
      <c r="R72" s="249">
        <v>0</v>
      </c>
      <c r="S72" s="249">
        <v>0</v>
      </c>
    </row>
    <row r="73" spans="2:19">
      <c r="B73" s="242">
        <f t="shared" si="8"/>
        <v>11</v>
      </c>
      <c r="C73" s="273" t="s">
        <v>361</v>
      </c>
      <c r="D73" s="249">
        <v>0</v>
      </c>
      <c r="E73" s="249">
        <v>0</v>
      </c>
      <c r="F73" s="249">
        <v>0</v>
      </c>
      <c r="G73" s="249">
        <v>0</v>
      </c>
      <c r="H73" s="249">
        <v>0</v>
      </c>
      <c r="I73" s="249">
        <v>0</v>
      </c>
      <c r="J73" s="249">
        <v>0</v>
      </c>
      <c r="K73" s="249">
        <v>0</v>
      </c>
      <c r="L73" s="249">
        <v>0</v>
      </c>
      <c r="M73" s="249">
        <v>0</v>
      </c>
      <c r="N73" s="249">
        <v>0</v>
      </c>
      <c r="O73" s="249">
        <v>0</v>
      </c>
      <c r="P73" s="249">
        <v>0</v>
      </c>
      <c r="Q73" s="249">
        <v>0</v>
      </c>
      <c r="R73" s="249">
        <v>0</v>
      </c>
      <c r="S73" s="249">
        <v>0</v>
      </c>
    </row>
    <row r="74" spans="2:19">
      <c r="B74" s="242">
        <f t="shared" si="8"/>
        <v>12</v>
      </c>
      <c r="C74" s="273" t="s">
        <v>362</v>
      </c>
      <c r="D74" s="249">
        <v>0</v>
      </c>
      <c r="E74" s="249">
        <v>0</v>
      </c>
      <c r="F74" s="249">
        <v>0</v>
      </c>
      <c r="G74" s="249">
        <v>0</v>
      </c>
      <c r="H74" s="249">
        <v>0</v>
      </c>
      <c r="I74" s="249">
        <v>0</v>
      </c>
      <c r="J74" s="249">
        <v>0</v>
      </c>
      <c r="K74" s="249">
        <v>0</v>
      </c>
      <c r="L74" s="249">
        <v>0</v>
      </c>
      <c r="M74" s="249">
        <v>0</v>
      </c>
      <c r="N74" s="249">
        <v>0</v>
      </c>
      <c r="O74" s="249">
        <v>0</v>
      </c>
      <c r="P74" s="249">
        <v>0</v>
      </c>
      <c r="Q74" s="249">
        <v>0</v>
      </c>
      <c r="R74" s="249">
        <v>0</v>
      </c>
      <c r="S74" s="249">
        <v>0</v>
      </c>
    </row>
    <row r="75" spans="2:19">
      <c r="B75" s="242">
        <f t="shared" si="8"/>
        <v>13</v>
      </c>
      <c r="C75" s="273" t="s">
        <v>363</v>
      </c>
      <c r="D75" s="249">
        <v>0</v>
      </c>
      <c r="E75" s="249">
        <v>0</v>
      </c>
      <c r="F75" s="249">
        <v>0</v>
      </c>
      <c r="G75" s="249">
        <v>0</v>
      </c>
      <c r="H75" s="249">
        <v>0</v>
      </c>
      <c r="I75" s="249">
        <v>0</v>
      </c>
      <c r="J75" s="249">
        <v>0</v>
      </c>
      <c r="K75" s="249">
        <v>0</v>
      </c>
      <c r="L75" s="249">
        <v>0</v>
      </c>
      <c r="M75" s="249">
        <v>0</v>
      </c>
      <c r="N75" s="249">
        <v>0</v>
      </c>
      <c r="O75" s="249">
        <v>0</v>
      </c>
      <c r="P75" s="249">
        <v>0</v>
      </c>
      <c r="Q75" s="249">
        <v>0</v>
      </c>
      <c r="R75" s="249">
        <v>0</v>
      </c>
      <c r="S75" s="249">
        <v>0</v>
      </c>
    </row>
    <row r="76" spans="2:19">
      <c r="B76" s="242">
        <f t="shared" si="8"/>
        <v>14</v>
      </c>
      <c r="C76" s="273" t="s">
        <v>364</v>
      </c>
      <c r="D76" s="249">
        <v>0</v>
      </c>
      <c r="E76" s="249">
        <v>0</v>
      </c>
      <c r="F76" s="249">
        <v>0</v>
      </c>
      <c r="G76" s="249">
        <v>0</v>
      </c>
      <c r="H76" s="249">
        <v>0</v>
      </c>
      <c r="I76" s="249">
        <v>0</v>
      </c>
      <c r="J76" s="249">
        <v>0</v>
      </c>
      <c r="K76" s="249">
        <v>0</v>
      </c>
      <c r="L76" s="249">
        <v>0</v>
      </c>
      <c r="M76" s="249">
        <v>0</v>
      </c>
      <c r="N76" s="249">
        <v>0</v>
      </c>
      <c r="O76" s="249">
        <v>0</v>
      </c>
      <c r="P76" s="249">
        <v>0</v>
      </c>
      <c r="Q76" s="249">
        <v>0</v>
      </c>
      <c r="R76" s="249">
        <v>0</v>
      </c>
      <c r="S76" s="249">
        <v>0</v>
      </c>
    </row>
    <row r="77" spans="2:19">
      <c r="B77" s="242">
        <f t="shared" si="8"/>
        <v>15</v>
      </c>
      <c r="C77" s="273" t="s">
        <v>365</v>
      </c>
      <c r="D77" s="249">
        <v>0</v>
      </c>
      <c r="E77" s="249">
        <v>0</v>
      </c>
      <c r="F77" s="249">
        <v>0</v>
      </c>
      <c r="G77" s="249">
        <v>0</v>
      </c>
      <c r="H77" s="249">
        <v>0</v>
      </c>
      <c r="I77" s="249">
        <v>0</v>
      </c>
      <c r="J77" s="249">
        <v>0</v>
      </c>
      <c r="K77" s="249">
        <v>0</v>
      </c>
      <c r="L77" s="249">
        <v>0</v>
      </c>
      <c r="M77" s="249">
        <v>0</v>
      </c>
      <c r="N77" s="249">
        <v>0</v>
      </c>
      <c r="O77" s="249">
        <v>0</v>
      </c>
      <c r="P77" s="249">
        <v>0</v>
      </c>
      <c r="Q77" s="249">
        <v>0</v>
      </c>
      <c r="R77" s="249">
        <v>0</v>
      </c>
      <c r="S77" s="249">
        <v>0</v>
      </c>
    </row>
    <row r="78" spans="2:19">
      <c r="B78" s="242">
        <f t="shared" si="8"/>
        <v>16</v>
      </c>
      <c r="C78" s="273" t="s">
        <v>366</v>
      </c>
      <c r="D78" s="249">
        <v>0</v>
      </c>
      <c r="E78" s="249">
        <v>0</v>
      </c>
      <c r="F78" s="249">
        <v>0</v>
      </c>
      <c r="G78" s="249">
        <v>0</v>
      </c>
      <c r="H78" s="249">
        <v>0</v>
      </c>
      <c r="I78" s="249">
        <v>0</v>
      </c>
      <c r="J78" s="249">
        <v>0</v>
      </c>
      <c r="K78" s="249">
        <v>0</v>
      </c>
      <c r="L78" s="249">
        <v>0</v>
      </c>
      <c r="M78" s="249">
        <v>0</v>
      </c>
      <c r="N78" s="249">
        <v>0</v>
      </c>
      <c r="O78" s="249">
        <v>0</v>
      </c>
      <c r="P78" s="249">
        <v>0</v>
      </c>
      <c r="Q78" s="249">
        <v>0</v>
      </c>
      <c r="R78" s="249">
        <v>0</v>
      </c>
      <c r="S78" s="249">
        <v>0</v>
      </c>
    </row>
    <row r="79" spans="2:19">
      <c r="B79" s="242">
        <f t="shared" si="8"/>
        <v>17</v>
      </c>
      <c r="C79" s="273" t="s">
        <v>367</v>
      </c>
      <c r="D79" s="249">
        <v>0</v>
      </c>
      <c r="E79" s="249">
        <v>0</v>
      </c>
      <c r="F79" s="249">
        <v>0</v>
      </c>
      <c r="G79" s="249">
        <v>0</v>
      </c>
      <c r="H79" s="249">
        <v>0</v>
      </c>
      <c r="I79" s="249">
        <v>0</v>
      </c>
      <c r="J79" s="249">
        <v>0</v>
      </c>
      <c r="K79" s="249">
        <v>0</v>
      </c>
      <c r="L79" s="249">
        <v>0</v>
      </c>
      <c r="M79" s="249">
        <v>0</v>
      </c>
      <c r="N79" s="249">
        <v>0</v>
      </c>
      <c r="O79" s="249">
        <v>0</v>
      </c>
      <c r="P79" s="249">
        <v>0</v>
      </c>
      <c r="Q79" s="249">
        <v>0</v>
      </c>
      <c r="R79" s="249">
        <v>0</v>
      </c>
      <c r="S79" s="249">
        <v>0</v>
      </c>
    </row>
    <row r="80" spans="2:19">
      <c r="B80" s="242">
        <f t="shared" si="8"/>
        <v>18</v>
      </c>
      <c r="C80" s="273" t="s">
        <v>368</v>
      </c>
      <c r="D80" s="249">
        <v>0</v>
      </c>
      <c r="E80" s="249">
        <v>0</v>
      </c>
      <c r="F80" s="249">
        <v>0</v>
      </c>
      <c r="G80" s="249">
        <v>0</v>
      </c>
      <c r="H80" s="249">
        <v>0</v>
      </c>
      <c r="I80" s="249">
        <v>0</v>
      </c>
      <c r="J80" s="249">
        <v>0</v>
      </c>
      <c r="K80" s="249">
        <v>0</v>
      </c>
      <c r="L80" s="249">
        <v>0</v>
      </c>
      <c r="M80" s="249">
        <v>0</v>
      </c>
      <c r="N80" s="249">
        <v>0</v>
      </c>
      <c r="O80" s="249">
        <v>0</v>
      </c>
      <c r="P80" s="249">
        <v>0</v>
      </c>
      <c r="Q80" s="249">
        <v>0</v>
      </c>
      <c r="R80" s="249">
        <v>0</v>
      </c>
      <c r="S80" s="249">
        <v>0</v>
      </c>
    </row>
    <row r="81" spans="2:19">
      <c r="B81" s="242">
        <f t="shared" si="8"/>
        <v>19</v>
      </c>
      <c r="C81" s="273" t="s">
        <v>369</v>
      </c>
      <c r="D81" s="249">
        <v>0</v>
      </c>
      <c r="E81" s="249">
        <v>0</v>
      </c>
      <c r="F81" s="249">
        <v>0</v>
      </c>
      <c r="G81" s="249">
        <v>0</v>
      </c>
      <c r="H81" s="249">
        <v>0</v>
      </c>
      <c r="I81" s="249">
        <v>0</v>
      </c>
      <c r="J81" s="249">
        <v>0</v>
      </c>
      <c r="K81" s="249">
        <v>0</v>
      </c>
      <c r="L81" s="249">
        <v>0</v>
      </c>
      <c r="M81" s="249">
        <v>0</v>
      </c>
      <c r="N81" s="249">
        <v>0</v>
      </c>
      <c r="O81" s="249">
        <v>0</v>
      </c>
      <c r="P81" s="249">
        <v>0</v>
      </c>
      <c r="Q81" s="249">
        <v>0</v>
      </c>
      <c r="R81" s="249">
        <v>0</v>
      </c>
      <c r="S81" s="249">
        <v>0</v>
      </c>
    </row>
    <row r="82" spans="2:19" ht="15.75" thickBot="1">
      <c r="B82" s="252">
        <f t="shared" si="8"/>
        <v>20</v>
      </c>
      <c r="C82" s="274" t="s">
        <v>370</v>
      </c>
      <c r="D82" s="247">
        <v>0</v>
      </c>
      <c r="E82" s="247">
        <v>0</v>
      </c>
      <c r="F82" s="247">
        <v>0</v>
      </c>
      <c r="G82" s="247">
        <v>0</v>
      </c>
      <c r="H82" s="247">
        <v>0</v>
      </c>
      <c r="I82" s="247">
        <v>0</v>
      </c>
      <c r="J82" s="247">
        <v>0</v>
      </c>
      <c r="K82" s="247">
        <v>0</v>
      </c>
      <c r="L82" s="247">
        <v>0</v>
      </c>
      <c r="M82" s="247">
        <v>0</v>
      </c>
      <c r="N82" s="247">
        <v>0</v>
      </c>
      <c r="O82" s="247">
        <v>0</v>
      </c>
      <c r="P82" s="247">
        <v>0</v>
      </c>
      <c r="Q82" s="247">
        <v>0</v>
      </c>
      <c r="R82" s="247">
        <v>0</v>
      </c>
      <c r="S82" s="247">
        <v>0</v>
      </c>
    </row>
    <row r="83" spans="2:19" ht="15.75" thickTop="1">
      <c r="B83" s="251">
        <f t="shared" si="8"/>
        <v>21</v>
      </c>
      <c r="C83" s="275" t="s">
        <v>371</v>
      </c>
      <c r="D83" s="243">
        <f t="shared" ref="D83:P83" si="9">SUM(D63:D82)</f>
        <v>0</v>
      </c>
      <c r="E83" s="243">
        <f t="shared" si="9"/>
        <v>0</v>
      </c>
      <c r="F83" s="243">
        <f t="shared" si="9"/>
        <v>0</v>
      </c>
      <c r="G83" s="243">
        <f t="shared" si="9"/>
        <v>0</v>
      </c>
      <c r="H83" s="243">
        <f t="shared" si="9"/>
        <v>0</v>
      </c>
      <c r="I83" s="243">
        <f t="shared" si="9"/>
        <v>0</v>
      </c>
      <c r="J83" s="243">
        <f t="shared" si="9"/>
        <v>0</v>
      </c>
      <c r="K83" s="243">
        <f t="shared" si="9"/>
        <v>0</v>
      </c>
      <c r="L83" s="243">
        <f t="shared" si="9"/>
        <v>0</v>
      </c>
      <c r="M83" s="243">
        <f t="shared" si="9"/>
        <v>0</v>
      </c>
      <c r="N83" s="243">
        <f t="shared" si="9"/>
        <v>0</v>
      </c>
      <c r="O83" s="243">
        <f t="shared" si="9"/>
        <v>0</v>
      </c>
      <c r="P83" s="243">
        <f t="shared" si="9"/>
        <v>0</v>
      </c>
      <c r="Q83" s="243"/>
      <c r="R83" s="243">
        <f t="shared" ref="R83:S83" si="10">SUM(R63:R82)</f>
        <v>0</v>
      </c>
      <c r="S83" s="243">
        <f t="shared" si="10"/>
        <v>0</v>
      </c>
    </row>
    <row r="85" spans="2:19">
      <c r="C85" s="253" t="s">
        <v>383</v>
      </c>
      <c r="D85" s="234"/>
      <c r="E85" s="234"/>
      <c r="F85" s="234"/>
      <c r="G85" s="234"/>
      <c r="H85" s="234"/>
      <c r="I85" s="234"/>
      <c r="J85" s="234"/>
      <c r="K85" s="234"/>
      <c r="L85" s="234"/>
      <c r="M85" s="234"/>
      <c r="N85" s="234"/>
      <c r="O85" s="234"/>
    </row>
    <row r="86" spans="2:19">
      <c r="B86" s="21"/>
      <c r="C86" s="238" t="s">
        <v>379</v>
      </c>
      <c r="D86" s="238" t="s">
        <v>380</v>
      </c>
      <c r="E86" s="238" t="s">
        <v>381</v>
      </c>
      <c r="F86" s="238" t="s">
        <v>381</v>
      </c>
      <c r="G86" s="238" t="s">
        <v>381</v>
      </c>
      <c r="H86" s="238" t="s">
        <v>381</v>
      </c>
      <c r="I86" s="238" t="s">
        <v>381</v>
      </c>
      <c r="J86" s="238" t="s">
        <v>381</v>
      </c>
      <c r="K86" s="238" t="s">
        <v>381</v>
      </c>
      <c r="L86" s="238" t="s">
        <v>381</v>
      </c>
      <c r="M86" s="238" t="s">
        <v>381</v>
      </c>
      <c r="N86" s="238" t="s">
        <v>381</v>
      </c>
      <c r="O86" s="238" t="s">
        <v>381</v>
      </c>
      <c r="P86" s="238" t="s">
        <v>381</v>
      </c>
      <c r="Q86" s="238" t="s">
        <v>381</v>
      </c>
      <c r="R86" s="238" t="s">
        <v>381</v>
      </c>
      <c r="S86" s="238" t="s">
        <v>381</v>
      </c>
    </row>
    <row r="87" spans="2:19" ht="38.25">
      <c r="B87" s="276" t="s">
        <v>348</v>
      </c>
      <c r="C87" s="276" t="s">
        <v>374</v>
      </c>
      <c r="D87" s="276" t="s">
        <v>287</v>
      </c>
      <c r="E87" s="276" t="s">
        <v>310</v>
      </c>
      <c r="F87" s="276" t="s">
        <v>292</v>
      </c>
      <c r="G87" s="276" t="s">
        <v>298</v>
      </c>
      <c r="H87" s="276" t="s">
        <v>306</v>
      </c>
      <c r="I87" s="276" t="s">
        <v>300</v>
      </c>
      <c r="J87" s="276" t="s">
        <v>294</v>
      </c>
      <c r="K87" s="276" t="s">
        <v>302</v>
      </c>
      <c r="L87" s="276" t="s">
        <v>304</v>
      </c>
      <c r="M87" s="276" t="s">
        <v>296</v>
      </c>
      <c r="N87" s="276" t="s">
        <v>290</v>
      </c>
      <c r="O87" s="276" t="s">
        <v>312</v>
      </c>
      <c r="P87" s="276" t="s">
        <v>314</v>
      </c>
      <c r="Q87" s="276" t="s">
        <v>317</v>
      </c>
      <c r="R87" s="276" t="s">
        <v>382</v>
      </c>
      <c r="S87" s="276" t="s">
        <v>322</v>
      </c>
    </row>
    <row r="88" spans="2:19">
      <c r="B88" s="242">
        <v>1</v>
      </c>
      <c r="C88" s="273" t="s">
        <v>351</v>
      </c>
      <c r="D88" s="249">
        <v>0</v>
      </c>
      <c r="E88" s="249">
        <v>0</v>
      </c>
      <c r="F88" s="249">
        <v>0</v>
      </c>
      <c r="G88" s="249">
        <v>0</v>
      </c>
      <c r="H88" s="249">
        <v>0</v>
      </c>
      <c r="I88" s="249">
        <v>0</v>
      </c>
      <c r="J88" s="249">
        <v>0</v>
      </c>
      <c r="K88" s="249">
        <v>0</v>
      </c>
      <c r="L88" s="249">
        <v>0</v>
      </c>
      <c r="M88" s="249">
        <v>0</v>
      </c>
      <c r="N88" s="249">
        <v>0</v>
      </c>
      <c r="O88" s="249">
        <v>0</v>
      </c>
      <c r="P88" s="249">
        <v>0</v>
      </c>
      <c r="Q88" s="249">
        <v>0</v>
      </c>
      <c r="R88" s="249">
        <v>0</v>
      </c>
      <c r="S88" s="249">
        <v>0</v>
      </c>
    </row>
    <row r="89" spans="2:19">
      <c r="B89" s="242">
        <f>B88+1</f>
        <v>2</v>
      </c>
      <c r="C89" s="273" t="s">
        <v>352</v>
      </c>
      <c r="D89" s="249">
        <v>0</v>
      </c>
      <c r="E89" s="249">
        <v>0</v>
      </c>
      <c r="F89" s="249">
        <v>0</v>
      </c>
      <c r="G89" s="249">
        <v>0</v>
      </c>
      <c r="H89" s="249">
        <v>0</v>
      </c>
      <c r="I89" s="249">
        <v>0</v>
      </c>
      <c r="J89" s="249">
        <v>0</v>
      </c>
      <c r="K89" s="249">
        <v>0</v>
      </c>
      <c r="L89" s="249">
        <v>0</v>
      </c>
      <c r="M89" s="249">
        <v>0</v>
      </c>
      <c r="N89" s="249">
        <v>0</v>
      </c>
      <c r="O89" s="249">
        <v>0</v>
      </c>
      <c r="P89" s="249">
        <v>0</v>
      </c>
      <c r="Q89" s="249">
        <v>0</v>
      </c>
      <c r="R89" s="249">
        <v>0</v>
      </c>
      <c r="S89" s="249">
        <v>0</v>
      </c>
    </row>
    <row r="90" spans="2:19">
      <c r="B90" s="242">
        <f t="shared" ref="B90:B108" si="11">B89+1</f>
        <v>3</v>
      </c>
      <c r="C90" s="273" t="s">
        <v>353</v>
      </c>
      <c r="D90" s="249">
        <v>0</v>
      </c>
      <c r="E90" s="249">
        <v>0</v>
      </c>
      <c r="F90" s="249">
        <v>0</v>
      </c>
      <c r="G90" s="249">
        <v>0</v>
      </c>
      <c r="H90" s="249">
        <v>0</v>
      </c>
      <c r="I90" s="249">
        <v>0</v>
      </c>
      <c r="J90" s="249">
        <v>0</v>
      </c>
      <c r="K90" s="249">
        <v>0</v>
      </c>
      <c r="L90" s="249">
        <v>0</v>
      </c>
      <c r="M90" s="249">
        <v>0</v>
      </c>
      <c r="N90" s="249">
        <v>0</v>
      </c>
      <c r="O90" s="249">
        <v>0</v>
      </c>
      <c r="P90" s="249">
        <v>0</v>
      </c>
      <c r="Q90" s="249">
        <v>0</v>
      </c>
      <c r="R90" s="249">
        <v>0</v>
      </c>
      <c r="S90" s="249">
        <v>0</v>
      </c>
    </row>
    <row r="91" spans="2:19">
      <c r="B91" s="242">
        <f t="shared" si="11"/>
        <v>4</v>
      </c>
      <c r="C91" s="273" t="s">
        <v>354</v>
      </c>
      <c r="D91" s="249">
        <v>0</v>
      </c>
      <c r="E91" s="249">
        <v>0</v>
      </c>
      <c r="F91" s="249">
        <v>0</v>
      </c>
      <c r="G91" s="249">
        <v>0</v>
      </c>
      <c r="H91" s="249">
        <v>0</v>
      </c>
      <c r="I91" s="249">
        <v>0</v>
      </c>
      <c r="J91" s="249">
        <v>0</v>
      </c>
      <c r="K91" s="249">
        <v>0</v>
      </c>
      <c r="L91" s="249">
        <v>0</v>
      </c>
      <c r="M91" s="249">
        <v>0</v>
      </c>
      <c r="N91" s="249">
        <v>0</v>
      </c>
      <c r="O91" s="249">
        <v>0</v>
      </c>
      <c r="P91" s="249">
        <v>0</v>
      </c>
      <c r="Q91" s="249">
        <v>0</v>
      </c>
      <c r="R91" s="249">
        <v>0</v>
      </c>
      <c r="S91" s="249">
        <v>0</v>
      </c>
    </row>
    <row r="92" spans="2:19">
      <c r="B92" s="242">
        <f t="shared" si="11"/>
        <v>5</v>
      </c>
      <c r="C92" s="273" t="s">
        <v>355</v>
      </c>
      <c r="D92" s="249">
        <v>0</v>
      </c>
      <c r="E92" s="249">
        <v>0</v>
      </c>
      <c r="F92" s="249">
        <v>0</v>
      </c>
      <c r="G92" s="249">
        <v>0</v>
      </c>
      <c r="H92" s="249">
        <v>0</v>
      </c>
      <c r="I92" s="249">
        <v>0</v>
      </c>
      <c r="J92" s="249">
        <v>0</v>
      </c>
      <c r="K92" s="249">
        <v>0</v>
      </c>
      <c r="L92" s="249">
        <v>0</v>
      </c>
      <c r="M92" s="249">
        <v>0</v>
      </c>
      <c r="N92" s="249">
        <v>0</v>
      </c>
      <c r="O92" s="249">
        <v>0</v>
      </c>
      <c r="P92" s="249">
        <v>0</v>
      </c>
      <c r="Q92" s="249">
        <v>0</v>
      </c>
      <c r="R92" s="249">
        <v>0</v>
      </c>
      <c r="S92" s="249">
        <v>0</v>
      </c>
    </row>
    <row r="93" spans="2:19">
      <c r="B93" s="242">
        <f t="shared" si="11"/>
        <v>6</v>
      </c>
      <c r="C93" s="273" t="s">
        <v>356</v>
      </c>
      <c r="D93" s="249">
        <v>0</v>
      </c>
      <c r="E93" s="249">
        <v>0</v>
      </c>
      <c r="F93" s="249">
        <v>0</v>
      </c>
      <c r="G93" s="249">
        <v>0</v>
      </c>
      <c r="H93" s="249">
        <v>0</v>
      </c>
      <c r="I93" s="249">
        <v>0</v>
      </c>
      <c r="J93" s="249">
        <v>0</v>
      </c>
      <c r="K93" s="249">
        <v>0</v>
      </c>
      <c r="L93" s="249">
        <v>0</v>
      </c>
      <c r="M93" s="249">
        <v>0</v>
      </c>
      <c r="N93" s="249">
        <v>0</v>
      </c>
      <c r="O93" s="249">
        <v>0</v>
      </c>
      <c r="P93" s="249">
        <v>0</v>
      </c>
      <c r="Q93" s="249">
        <v>0</v>
      </c>
      <c r="R93" s="249">
        <v>0</v>
      </c>
      <c r="S93" s="249">
        <v>0</v>
      </c>
    </row>
    <row r="94" spans="2:19">
      <c r="B94" s="242">
        <f t="shared" si="11"/>
        <v>7</v>
      </c>
      <c r="C94" s="273" t="s">
        <v>357</v>
      </c>
      <c r="D94" s="249">
        <v>0</v>
      </c>
      <c r="E94" s="249">
        <v>0</v>
      </c>
      <c r="F94" s="249">
        <v>0</v>
      </c>
      <c r="G94" s="249">
        <v>0</v>
      </c>
      <c r="H94" s="249">
        <v>0</v>
      </c>
      <c r="I94" s="249">
        <v>0</v>
      </c>
      <c r="J94" s="249">
        <v>0</v>
      </c>
      <c r="K94" s="249">
        <v>0</v>
      </c>
      <c r="L94" s="249">
        <v>0</v>
      </c>
      <c r="M94" s="249">
        <v>0</v>
      </c>
      <c r="N94" s="249">
        <v>0</v>
      </c>
      <c r="O94" s="249">
        <v>0</v>
      </c>
      <c r="P94" s="249">
        <v>0</v>
      </c>
      <c r="Q94" s="249">
        <v>0</v>
      </c>
      <c r="R94" s="249">
        <v>0</v>
      </c>
      <c r="S94" s="249">
        <v>0</v>
      </c>
    </row>
    <row r="95" spans="2:19">
      <c r="B95" s="242">
        <f t="shared" si="11"/>
        <v>8</v>
      </c>
      <c r="C95" s="273" t="s">
        <v>358</v>
      </c>
      <c r="D95" s="249">
        <v>0</v>
      </c>
      <c r="E95" s="249">
        <v>0</v>
      </c>
      <c r="F95" s="249">
        <v>0</v>
      </c>
      <c r="G95" s="249">
        <v>0</v>
      </c>
      <c r="H95" s="249">
        <v>0</v>
      </c>
      <c r="I95" s="249">
        <v>0</v>
      </c>
      <c r="J95" s="249">
        <v>0</v>
      </c>
      <c r="K95" s="249">
        <v>0</v>
      </c>
      <c r="L95" s="249">
        <v>0</v>
      </c>
      <c r="M95" s="249">
        <v>0</v>
      </c>
      <c r="N95" s="249">
        <v>0</v>
      </c>
      <c r="O95" s="249">
        <v>0</v>
      </c>
      <c r="P95" s="249">
        <v>0</v>
      </c>
      <c r="Q95" s="249">
        <v>0</v>
      </c>
      <c r="R95" s="249">
        <v>0</v>
      </c>
      <c r="S95" s="249">
        <v>0</v>
      </c>
    </row>
    <row r="96" spans="2:19">
      <c r="B96" s="242">
        <f t="shared" si="11"/>
        <v>9</v>
      </c>
      <c r="C96" s="273" t="s">
        <v>359</v>
      </c>
      <c r="D96" s="249">
        <v>0</v>
      </c>
      <c r="E96" s="249">
        <v>0</v>
      </c>
      <c r="F96" s="249">
        <v>0</v>
      </c>
      <c r="G96" s="249">
        <v>0</v>
      </c>
      <c r="H96" s="249">
        <v>0</v>
      </c>
      <c r="I96" s="249">
        <v>0</v>
      </c>
      <c r="J96" s="249">
        <v>0</v>
      </c>
      <c r="K96" s="249">
        <v>0</v>
      </c>
      <c r="L96" s="249">
        <v>0</v>
      </c>
      <c r="M96" s="249">
        <v>0</v>
      </c>
      <c r="N96" s="249">
        <v>0</v>
      </c>
      <c r="O96" s="249">
        <v>0</v>
      </c>
      <c r="P96" s="249">
        <v>0</v>
      </c>
      <c r="Q96" s="249">
        <v>0</v>
      </c>
      <c r="R96" s="249">
        <v>0</v>
      </c>
      <c r="S96" s="249">
        <v>0</v>
      </c>
    </row>
    <row r="97" spans="2:19">
      <c r="B97" s="242">
        <f t="shared" si="11"/>
        <v>10</v>
      </c>
      <c r="C97" s="273" t="s">
        <v>360</v>
      </c>
      <c r="D97" s="249">
        <v>0</v>
      </c>
      <c r="E97" s="249">
        <v>0</v>
      </c>
      <c r="F97" s="249">
        <v>0</v>
      </c>
      <c r="G97" s="249">
        <v>0</v>
      </c>
      <c r="H97" s="249">
        <v>0</v>
      </c>
      <c r="I97" s="249">
        <v>0</v>
      </c>
      <c r="J97" s="249">
        <v>0</v>
      </c>
      <c r="K97" s="249">
        <v>0</v>
      </c>
      <c r="L97" s="249">
        <v>0</v>
      </c>
      <c r="M97" s="249">
        <v>0</v>
      </c>
      <c r="N97" s="249">
        <v>0</v>
      </c>
      <c r="O97" s="249">
        <v>0</v>
      </c>
      <c r="P97" s="249">
        <v>0</v>
      </c>
      <c r="Q97" s="249">
        <v>0</v>
      </c>
      <c r="R97" s="249">
        <v>0</v>
      </c>
      <c r="S97" s="249">
        <v>0</v>
      </c>
    </row>
    <row r="98" spans="2:19">
      <c r="B98" s="242">
        <f t="shared" si="11"/>
        <v>11</v>
      </c>
      <c r="C98" s="273" t="s">
        <v>361</v>
      </c>
      <c r="D98" s="249">
        <v>0</v>
      </c>
      <c r="E98" s="249">
        <v>0</v>
      </c>
      <c r="F98" s="249">
        <v>0</v>
      </c>
      <c r="G98" s="249">
        <v>0</v>
      </c>
      <c r="H98" s="249">
        <v>0</v>
      </c>
      <c r="I98" s="249">
        <v>0</v>
      </c>
      <c r="J98" s="249">
        <v>0</v>
      </c>
      <c r="K98" s="249">
        <v>0</v>
      </c>
      <c r="L98" s="249">
        <v>0</v>
      </c>
      <c r="M98" s="249">
        <v>0</v>
      </c>
      <c r="N98" s="249">
        <v>0</v>
      </c>
      <c r="O98" s="249">
        <v>0</v>
      </c>
      <c r="P98" s="249">
        <v>0</v>
      </c>
      <c r="Q98" s="249">
        <v>0</v>
      </c>
      <c r="R98" s="249">
        <v>0</v>
      </c>
      <c r="S98" s="249">
        <v>0</v>
      </c>
    </row>
    <row r="99" spans="2:19">
      <c r="B99" s="242">
        <f t="shared" si="11"/>
        <v>12</v>
      </c>
      <c r="C99" s="273" t="s">
        <v>362</v>
      </c>
      <c r="D99" s="249">
        <v>0</v>
      </c>
      <c r="E99" s="249">
        <v>0</v>
      </c>
      <c r="F99" s="249">
        <v>0</v>
      </c>
      <c r="G99" s="249">
        <v>0</v>
      </c>
      <c r="H99" s="249">
        <v>0</v>
      </c>
      <c r="I99" s="249">
        <v>0</v>
      </c>
      <c r="J99" s="249">
        <v>0</v>
      </c>
      <c r="K99" s="249">
        <v>0</v>
      </c>
      <c r="L99" s="249">
        <v>0</v>
      </c>
      <c r="M99" s="249">
        <v>0</v>
      </c>
      <c r="N99" s="249">
        <v>0</v>
      </c>
      <c r="O99" s="249">
        <v>0</v>
      </c>
      <c r="P99" s="249">
        <v>0</v>
      </c>
      <c r="Q99" s="249">
        <v>0</v>
      </c>
      <c r="R99" s="249">
        <v>0</v>
      </c>
      <c r="S99" s="249">
        <v>0</v>
      </c>
    </row>
    <row r="100" spans="2:19">
      <c r="B100" s="242">
        <f t="shared" si="11"/>
        <v>13</v>
      </c>
      <c r="C100" s="273" t="s">
        <v>363</v>
      </c>
      <c r="D100" s="249">
        <v>0</v>
      </c>
      <c r="E100" s="249">
        <v>0</v>
      </c>
      <c r="F100" s="249">
        <v>0</v>
      </c>
      <c r="G100" s="249">
        <v>0</v>
      </c>
      <c r="H100" s="249">
        <v>0</v>
      </c>
      <c r="I100" s="249">
        <v>0</v>
      </c>
      <c r="J100" s="249">
        <v>0</v>
      </c>
      <c r="K100" s="249">
        <v>0</v>
      </c>
      <c r="L100" s="249">
        <v>0</v>
      </c>
      <c r="M100" s="249">
        <v>0</v>
      </c>
      <c r="N100" s="249">
        <v>0</v>
      </c>
      <c r="O100" s="249">
        <v>0</v>
      </c>
      <c r="P100" s="249">
        <v>0</v>
      </c>
      <c r="Q100" s="249">
        <v>0</v>
      </c>
      <c r="R100" s="249">
        <v>0</v>
      </c>
      <c r="S100" s="249">
        <v>0</v>
      </c>
    </row>
    <row r="101" spans="2:19">
      <c r="B101" s="242">
        <f t="shared" si="11"/>
        <v>14</v>
      </c>
      <c r="C101" s="273" t="s">
        <v>364</v>
      </c>
      <c r="D101" s="249">
        <v>0</v>
      </c>
      <c r="E101" s="249">
        <v>0</v>
      </c>
      <c r="F101" s="249">
        <v>0</v>
      </c>
      <c r="G101" s="249">
        <v>0</v>
      </c>
      <c r="H101" s="249">
        <v>0</v>
      </c>
      <c r="I101" s="249">
        <v>0</v>
      </c>
      <c r="J101" s="249">
        <v>0</v>
      </c>
      <c r="K101" s="249">
        <v>0</v>
      </c>
      <c r="L101" s="249">
        <v>0</v>
      </c>
      <c r="M101" s="249">
        <v>0</v>
      </c>
      <c r="N101" s="249">
        <v>0</v>
      </c>
      <c r="O101" s="249">
        <v>0</v>
      </c>
      <c r="P101" s="249">
        <v>0</v>
      </c>
      <c r="Q101" s="249">
        <v>0</v>
      </c>
      <c r="R101" s="249">
        <v>0</v>
      </c>
      <c r="S101" s="249">
        <v>0</v>
      </c>
    </row>
    <row r="102" spans="2:19">
      <c r="B102" s="242">
        <f t="shared" si="11"/>
        <v>15</v>
      </c>
      <c r="C102" s="273" t="s">
        <v>365</v>
      </c>
      <c r="D102" s="249">
        <v>0</v>
      </c>
      <c r="E102" s="249">
        <v>0</v>
      </c>
      <c r="F102" s="249">
        <v>0</v>
      </c>
      <c r="G102" s="249">
        <v>0</v>
      </c>
      <c r="H102" s="249">
        <v>0</v>
      </c>
      <c r="I102" s="249">
        <v>0</v>
      </c>
      <c r="J102" s="249">
        <v>0</v>
      </c>
      <c r="K102" s="249">
        <v>0</v>
      </c>
      <c r="L102" s="249">
        <v>0</v>
      </c>
      <c r="M102" s="249">
        <v>0</v>
      </c>
      <c r="N102" s="249">
        <v>0</v>
      </c>
      <c r="O102" s="249">
        <v>0</v>
      </c>
      <c r="P102" s="249">
        <v>0</v>
      </c>
      <c r="Q102" s="249">
        <v>0</v>
      </c>
      <c r="R102" s="249">
        <v>0</v>
      </c>
      <c r="S102" s="249">
        <v>0</v>
      </c>
    </row>
    <row r="103" spans="2:19">
      <c r="B103" s="242">
        <f t="shared" si="11"/>
        <v>16</v>
      </c>
      <c r="C103" s="273" t="s">
        <v>366</v>
      </c>
      <c r="D103" s="249">
        <v>0</v>
      </c>
      <c r="E103" s="249">
        <v>0</v>
      </c>
      <c r="F103" s="249">
        <v>0</v>
      </c>
      <c r="G103" s="249">
        <v>0</v>
      </c>
      <c r="H103" s="249">
        <v>0</v>
      </c>
      <c r="I103" s="249">
        <v>0</v>
      </c>
      <c r="J103" s="249">
        <v>0</v>
      </c>
      <c r="K103" s="249">
        <v>0</v>
      </c>
      <c r="L103" s="249">
        <v>0</v>
      </c>
      <c r="M103" s="249">
        <v>0</v>
      </c>
      <c r="N103" s="249">
        <v>0</v>
      </c>
      <c r="O103" s="249">
        <v>0</v>
      </c>
      <c r="P103" s="249">
        <v>0</v>
      </c>
      <c r="Q103" s="249">
        <v>0</v>
      </c>
      <c r="R103" s="249">
        <v>0</v>
      </c>
      <c r="S103" s="249">
        <v>0</v>
      </c>
    </row>
    <row r="104" spans="2:19">
      <c r="B104" s="242">
        <f t="shared" si="11"/>
        <v>17</v>
      </c>
      <c r="C104" s="273" t="s">
        <v>367</v>
      </c>
      <c r="D104" s="249">
        <v>0</v>
      </c>
      <c r="E104" s="249">
        <v>0</v>
      </c>
      <c r="F104" s="249">
        <v>0</v>
      </c>
      <c r="G104" s="249">
        <v>0</v>
      </c>
      <c r="H104" s="249">
        <v>0</v>
      </c>
      <c r="I104" s="249">
        <v>0</v>
      </c>
      <c r="J104" s="249">
        <v>0</v>
      </c>
      <c r="K104" s="249">
        <v>0</v>
      </c>
      <c r="L104" s="249">
        <v>0</v>
      </c>
      <c r="M104" s="249">
        <v>0</v>
      </c>
      <c r="N104" s="249">
        <v>0</v>
      </c>
      <c r="O104" s="249">
        <v>0</v>
      </c>
      <c r="P104" s="249">
        <v>0</v>
      </c>
      <c r="Q104" s="249">
        <v>0</v>
      </c>
      <c r="R104" s="249">
        <v>0</v>
      </c>
      <c r="S104" s="249">
        <v>0</v>
      </c>
    </row>
    <row r="105" spans="2:19">
      <c r="B105" s="242">
        <f t="shared" si="11"/>
        <v>18</v>
      </c>
      <c r="C105" s="273" t="s">
        <v>368</v>
      </c>
      <c r="D105" s="249">
        <v>0</v>
      </c>
      <c r="E105" s="249">
        <v>0</v>
      </c>
      <c r="F105" s="249">
        <v>0</v>
      </c>
      <c r="G105" s="249">
        <v>0</v>
      </c>
      <c r="H105" s="249">
        <v>0</v>
      </c>
      <c r="I105" s="249">
        <v>0</v>
      </c>
      <c r="J105" s="249">
        <v>0</v>
      </c>
      <c r="K105" s="249">
        <v>0</v>
      </c>
      <c r="L105" s="249">
        <v>0</v>
      </c>
      <c r="M105" s="249">
        <v>0</v>
      </c>
      <c r="N105" s="249">
        <v>0</v>
      </c>
      <c r="O105" s="249">
        <v>0</v>
      </c>
      <c r="P105" s="249">
        <v>0</v>
      </c>
      <c r="Q105" s="249">
        <v>0</v>
      </c>
      <c r="R105" s="249">
        <v>0</v>
      </c>
      <c r="S105" s="249">
        <v>0</v>
      </c>
    </row>
    <row r="106" spans="2:19">
      <c r="B106" s="242">
        <f t="shared" si="11"/>
        <v>19</v>
      </c>
      <c r="C106" s="273" t="s">
        <v>369</v>
      </c>
      <c r="D106" s="249">
        <v>0</v>
      </c>
      <c r="E106" s="249">
        <v>0</v>
      </c>
      <c r="F106" s="249">
        <v>0</v>
      </c>
      <c r="G106" s="249">
        <v>0</v>
      </c>
      <c r="H106" s="249">
        <v>0</v>
      </c>
      <c r="I106" s="249">
        <v>0</v>
      </c>
      <c r="J106" s="249">
        <v>0</v>
      </c>
      <c r="K106" s="249">
        <v>0</v>
      </c>
      <c r="L106" s="249">
        <v>0</v>
      </c>
      <c r="M106" s="249">
        <v>0</v>
      </c>
      <c r="N106" s="249">
        <v>0</v>
      </c>
      <c r="O106" s="249">
        <v>0</v>
      </c>
      <c r="P106" s="249">
        <v>0</v>
      </c>
      <c r="Q106" s="249">
        <v>0</v>
      </c>
      <c r="R106" s="249">
        <v>0</v>
      </c>
      <c r="S106" s="249">
        <v>0</v>
      </c>
    </row>
    <row r="107" spans="2:19" ht="15.75" thickBot="1">
      <c r="B107" s="252">
        <f t="shared" si="11"/>
        <v>20</v>
      </c>
      <c r="C107" s="274" t="s">
        <v>370</v>
      </c>
      <c r="D107" s="247">
        <v>0</v>
      </c>
      <c r="E107" s="247">
        <v>0</v>
      </c>
      <c r="F107" s="247">
        <v>0</v>
      </c>
      <c r="G107" s="247">
        <v>0</v>
      </c>
      <c r="H107" s="247">
        <v>0</v>
      </c>
      <c r="I107" s="247">
        <v>0</v>
      </c>
      <c r="J107" s="247">
        <v>0</v>
      </c>
      <c r="K107" s="247">
        <v>0</v>
      </c>
      <c r="L107" s="247">
        <v>0</v>
      </c>
      <c r="M107" s="247">
        <v>0</v>
      </c>
      <c r="N107" s="247">
        <v>0</v>
      </c>
      <c r="O107" s="247">
        <v>0</v>
      </c>
      <c r="P107" s="247">
        <v>0</v>
      </c>
      <c r="Q107" s="247">
        <v>0</v>
      </c>
      <c r="R107" s="247">
        <v>0</v>
      </c>
      <c r="S107" s="247">
        <v>0</v>
      </c>
    </row>
    <row r="108" spans="2:19" ht="15.75" thickTop="1">
      <c r="B108" s="251">
        <f t="shared" si="11"/>
        <v>21</v>
      </c>
      <c r="C108" s="275" t="s">
        <v>371</v>
      </c>
      <c r="D108" s="243">
        <f t="shared" ref="D108:P108" si="12">SUM(D88:D107)</f>
        <v>0</v>
      </c>
      <c r="E108" s="243">
        <f t="shared" si="12"/>
        <v>0</v>
      </c>
      <c r="F108" s="243">
        <f t="shared" si="12"/>
        <v>0</v>
      </c>
      <c r="G108" s="243">
        <f t="shared" si="12"/>
        <v>0</v>
      </c>
      <c r="H108" s="243">
        <f t="shared" si="12"/>
        <v>0</v>
      </c>
      <c r="I108" s="243">
        <f t="shared" si="12"/>
        <v>0</v>
      </c>
      <c r="J108" s="243">
        <f t="shared" si="12"/>
        <v>0</v>
      </c>
      <c r="K108" s="243">
        <f t="shared" si="12"/>
        <v>0</v>
      </c>
      <c r="L108" s="243">
        <f t="shared" si="12"/>
        <v>0</v>
      </c>
      <c r="M108" s="243">
        <f t="shared" si="12"/>
        <v>0</v>
      </c>
      <c r="N108" s="243">
        <f t="shared" si="12"/>
        <v>0</v>
      </c>
      <c r="O108" s="243">
        <f t="shared" si="12"/>
        <v>0</v>
      </c>
      <c r="P108" s="243">
        <f t="shared" si="12"/>
        <v>0</v>
      </c>
      <c r="Q108" s="243"/>
      <c r="R108" s="243">
        <f t="shared" ref="R108:S108" si="13">SUM(R88:R107)</f>
        <v>0</v>
      </c>
      <c r="S108" s="243">
        <f t="shared" si="13"/>
        <v>0</v>
      </c>
    </row>
    <row r="110" spans="2:19">
      <c r="C110" s="95" t="s">
        <v>327</v>
      </c>
      <c r="D110" s="153" t="str">
        <f>Overview!$C$32</f>
        <v>[Enter Plan Name]</v>
      </c>
      <c r="E110" s="153"/>
      <c r="F110" s="153"/>
      <c r="G110" s="153"/>
      <c r="H110" s="153"/>
      <c r="I110" s="153"/>
      <c r="J110" s="153"/>
      <c r="K110" s="153"/>
      <c r="L110" s="153"/>
      <c r="M110" s="153"/>
      <c r="N110" s="153"/>
      <c r="O110" s="153"/>
    </row>
    <row r="111" spans="2:19">
      <c r="C111" s="95" t="s">
        <v>328</v>
      </c>
      <c r="D111" s="153" t="str">
        <f>$D$3</f>
        <v>Utilization</v>
      </c>
      <c r="E111" s="153"/>
      <c r="F111" s="153"/>
      <c r="G111" s="153"/>
      <c r="H111" s="153"/>
      <c r="I111" s="153"/>
      <c r="J111" s="153"/>
      <c r="K111" s="153"/>
      <c r="L111" s="153"/>
      <c r="M111" s="153"/>
      <c r="N111" s="153"/>
      <c r="O111" s="153"/>
    </row>
    <row r="112" spans="2:19">
      <c r="C112" s="95" t="s">
        <v>329</v>
      </c>
      <c r="D112" s="153" t="str">
        <f>Overview!$F$53</f>
        <v>SFY23-Q3</v>
      </c>
      <c r="F112" s="153"/>
      <c r="G112" s="153"/>
      <c r="H112" s="153"/>
      <c r="I112" s="153"/>
      <c r="J112" s="153"/>
      <c r="K112" s="153"/>
      <c r="L112" s="153"/>
      <c r="M112" s="153"/>
      <c r="N112" s="153"/>
      <c r="O112" s="153"/>
    </row>
    <row r="113" spans="2:19">
      <c r="C113" s="95"/>
      <c r="D113" s="153"/>
      <c r="E113" s="153"/>
      <c r="F113" s="153"/>
      <c r="G113" s="153"/>
      <c r="H113" s="153"/>
      <c r="I113" s="153"/>
      <c r="J113" s="153"/>
      <c r="K113" s="153"/>
      <c r="L113" s="153"/>
      <c r="M113" s="153"/>
      <c r="N113" s="153"/>
      <c r="O113" s="153"/>
    </row>
    <row r="114" spans="2:19">
      <c r="C114" s="253" t="s">
        <v>378</v>
      </c>
      <c r="D114" s="234"/>
      <c r="E114" s="234"/>
      <c r="F114" s="234"/>
      <c r="G114" s="234"/>
      <c r="H114" s="234"/>
      <c r="I114" s="234"/>
      <c r="J114" s="234"/>
      <c r="K114" s="234"/>
      <c r="L114" s="234"/>
      <c r="M114" s="234"/>
      <c r="N114" s="234"/>
      <c r="O114" s="234"/>
    </row>
    <row r="115" spans="2:19">
      <c r="B115" s="21"/>
      <c r="C115" s="238" t="s">
        <v>379</v>
      </c>
      <c r="D115" s="238" t="s">
        <v>380</v>
      </c>
      <c r="E115" s="238" t="s">
        <v>381</v>
      </c>
      <c r="F115" s="238" t="s">
        <v>381</v>
      </c>
      <c r="G115" s="238" t="s">
        <v>381</v>
      </c>
      <c r="H115" s="238" t="s">
        <v>381</v>
      </c>
      <c r="I115" s="238" t="s">
        <v>381</v>
      </c>
      <c r="J115" s="238" t="s">
        <v>381</v>
      </c>
      <c r="K115" s="238" t="s">
        <v>381</v>
      </c>
      <c r="L115" s="238" t="s">
        <v>381</v>
      </c>
      <c r="M115" s="238" t="s">
        <v>381</v>
      </c>
      <c r="N115" s="238" t="s">
        <v>381</v>
      </c>
      <c r="O115" s="238" t="s">
        <v>381</v>
      </c>
      <c r="P115" s="238" t="s">
        <v>381</v>
      </c>
      <c r="Q115" s="238" t="s">
        <v>381</v>
      </c>
      <c r="R115" s="238" t="s">
        <v>381</v>
      </c>
      <c r="S115" s="238" t="s">
        <v>381</v>
      </c>
    </row>
    <row r="116" spans="2:19" ht="38.25">
      <c r="B116" s="276" t="s">
        <v>348</v>
      </c>
      <c r="C116" s="276" t="s">
        <v>374</v>
      </c>
      <c r="D116" s="276" t="s">
        <v>287</v>
      </c>
      <c r="E116" s="276" t="s">
        <v>310</v>
      </c>
      <c r="F116" s="276" t="s">
        <v>292</v>
      </c>
      <c r="G116" s="276" t="s">
        <v>298</v>
      </c>
      <c r="H116" s="276" t="s">
        <v>306</v>
      </c>
      <c r="I116" s="276" t="s">
        <v>300</v>
      </c>
      <c r="J116" s="276" t="s">
        <v>294</v>
      </c>
      <c r="K116" s="276" t="s">
        <v>302</v>
      </c>
      <c r="L116" s="276" t="s">
        <v>304</v>
      </c>
      <c r="M116" s="276" t="s">
        <v>296</v>
      </c>
      <c r="N116" s="276" t="s">
        <v>290</v>
      </c>
      <c r="O116" s="276" t="s">
        <v>312</v>
      </c>
      <c r="P116" s="276" t="s">
        <v>314</v>
      </c>
      <c r="Q116" s="276" t="s">
        <v>317</v>
      </c>
      <c r="R116" s="276" t="s">
        <v>382</v>
      </c>
      <c r="S116" s="276" t="s">
        <v>322</v>
      </c>
    </row>
    <row r="117" spans="2:19">
      <c r="B117" s="242">
        <v>1</v>
      </c>
      <c r="C117" s="273" t="s">
        <v>351</v>
      </c>
      <c r="D117" s="249">
        <v>0</v>
      </c>
      <c r="E117" s="249">
        <v>0</v>
      </c>
      <c r="F117" s="249">
        <v>0</v>
      </c>
      <c r="G117" s="249">
        <v>0</v>
      </c>
      <c r="H117" s="249">
        <v>0</v>
      </c>
      <c r="I117" s="249">
        <v>0</v>
      </c>
      <c r="J117" s="249">
        <v>0</v>
      </c>
      <c r="K117" s="249">
        <v>0</v>
      </c>
      <c r="L117" s="249">
        <v>0</v>
      </c>
      <c r="M117" s="249">
        <v>0</v>
      </c>
      <c r="N117" s="249">
        <v>0</v>
      </c>
      <c r="O117" s="249">
        <v>0</v>
      </c>
      <c r="P117" s="249">
        <v>0</v>
      </c>
      <c r="Q117" s="249">
        <v>0</v>
      </c>
      <c r="R117" s="249">
        <v>0</v>
      </c>
      <c r="S117" s="249">
        <v>0</v>
      </c>
    </row>
    <row r="118" spans="2:19">
      <c r="B118" s="242">
        <f>B117+1</f>
        <v>2</v>
      </c>
      <c r="C118" s="273" t="s">
        <v>352</v>
      </c>
      <c r="D118" s="249">
        <v>0</v>
      </c>
      <c r="E118" s="249">
        <v>0</v>
      </c>
      <c r="F118" s="249">
        <v>0</v>
      </c>
      <c r="G118" s="249">
        <v>0</v>
      </c>
      <c r="H118" s="249">
        <v>0</v>
      </c>
      <c r="I118" s="249">
        <v>0</v>
      </c>
      <c r="J118" s="249">
        <v>0</v>
      </c>
      <c r="K118" s="249">
        <v>0</v>
      </c>
      <c r="L118" s="249">
        <v>0</v>
      </c>
      <c r="M118" s="249">
        <v>0</v>
      </c>
      <c r="N118" s="249">
        <v>0</v>
      </c>
      <c r="O118" s="249">
        <v>0</v>
      </c>
      <c r="P118" s="249">
        <v>0</v>
      </c>
      <c r="Q118" s="249">
        <v>0</v>
      </c>
      <c r="R118" s="249">
        <v>0</v>
      </c>
      <c r="S118" s="249">
        <v>0</v>
      </c>
    </row>
    <row r="119" spans="2:19">
      <c r="B119" s="242">
        <f t="shared" ref="B119:B137" si="14">B118+1</f>
        <v>3</v>
      </c>
      <c r="C119" s="273" t="s">
        <v>353</v>
      </c>
      <c r="D119" s="249">
        <v>0</v>
      </c>
      <c r="E119" s="249">
        <v>0</v>
      </c>
      <c r="F119" s="249">
        <v>0</v>
      </c>
      <c r="G119" s="249">
        <v>0</v>
      </c>
      <c r="H119" s="249">
        <v>0</v>
      </c>
      <c r="I119" s="249">
        <v>0</v>
      </c>
      <c r="J119" s="249">
        <v>0</v>
      </c>
      <c r="K119" s="249">
        <v>0</v>
      </c>
      <c r="L119" s="249">
        <v>0</v>
      </c>
      <c r="M119" s="249">
        <v>0</v>
      </c>
      <c r="N119" s="249">
        <v>0</v>
      </c>
      <c r="O119" s="249">
        <v>0</v>
      </c>
      <c r="P119" s="249">
        <v>0</v>
      </c>
      <c r="Q119" s="249">
        <v>0</v>
      </c>
      <c r="R119" s="249">
        <v>0</v>
      </c>
      <c r="S119" s="249">
        <v>0</v>
      </c>
    </row>
    <row r="120" spans="2:19">
      <c r="B120" s="242">
        <f t="shared" si="14"/>
        <v>4</v>
      </c>
      <c r="C120" s="273" t="s">
        <v>354</v>
      </c>
      <c r="D120" s="249">
        <v>0</v>
      </c>
      <c r="E120" s="249">
        <v>0</v>
      </c>
      <c r="F120" s="249">
        <v>0</v>
      </c>
      <c r="G120" s="249">
        <v>0</v>
      </c>
      <c r="H120" s="249">
        <v>0</v>
      </c>
      <c r="I120" s="249">
        <v>0</v>
      </c>
      <c r="J120" s="249">
        <v>0</v>
      </c>
      <c r="K120" s="249">
        <v>0</v>
      </c>
      <c r="L120" s="249">
        <v>0</v>
      </c>
      <c r="M120" s="249">
        <v>0</v>
      </c>
      <c r="N120" s="249">
        <v>0</v>
      </c>
      <c r="O120" s="249">
        <v>0</v>
      </c>
      <c r="P120" s="249">
        <v>0</v>
      </c>
      <c r="Q120" s="249">
        <v>0</v>
      </c>
      <c r="R120" s="249">
        <v>0</v>
      </c>
      <c r="S120" s="249">
        <v>0</v>
      </c>
    </row>
    <row r="121" spans="2:19">
      <c r="B121" s="242">
        <f t="shared" si="14"/>
        <v>5</v>
      </c>
      <c r="C121" s="273" t="s">
        <v>355</v>
      </c>
      <c r="D121" s="249">
        <v>0</v>
      </c>
      <c r="E121" s="249">
        <v>0</v>
      </c>
      <c r="F121" s="249">
        <v>0</v>
      </c>
      <c r="G121" s="249">
        <v>0</v>
      </c>
      <c r="H121" s="249">
        <v>0</v>
      </c>
      <c r="I121" s="249">
        <v>0</v>
      </c>
      <c r="J121" s="249">
        <v>0</v>
      </c>
      <c r="K121" s="249">
        <v>0</v>
      </c>
      <c r="L121" s="249">
        <v>0</v>
      </c>
      <c r="M121" s="249">
        <v>0</v>
      </c>
      <c r="N121" s="249">
        <v>0</v>
      </c>
      <c r="O121" s="249">
        <v>0</v>
      </c>
      <c r="P121" s="249">
        <v>0</v>
      </c>
      <c r="Q121" s="249">
        <v>0</v>
      </c>
      <c r="R121" s="249">
        <v>0</v>
      </c>
      <c r="S121" s="249">
        <v>0</v>
      </c>
    </row>
    <row r="122" spans="2:19">
      <c r="B122" s="242">
        <f t="shared" si="14"/>
        <v>6</v>
      </c>
      <c r="C122" s="273" t="s">
        <v>356</v>
      </c>
      <c r="D122" s="249">
        <v>0</v>
      </c>
      <c r="E122" s="249">
        <v>0</v>
      </c>
      <c r="F122" s="249">
        <v>0</v>
      </c>
      <c r="G122" s="249">
        <v>0</v>
      </c>
      <c r="H122" s="249">
        <v>0</v>
      </c>
      <c r="I122" s="249">
        <v>0</v>
      </c>
      <c r="J122" s="249">
        <v>0</v>
      </c>
      <c r="K122" s="249">
        <v>0</v>
      </c>
      <c r="L122" s="249">
        <v>0</v>
      </c>
      <c r="M122" s="249">
        <v>0</v>
      </c>
      <c r="N122" s="249">
        <v>0</v>
      </c>
      <c r="O122" s="249">
        <v>0</v>
      </c>
      <c r="P122" s="249">
        <v>0</v>
      </c>
      <c r="Q122" s="249">
        <v>0</v>
      </c>
      <c r="R122" s="249">
        <v>0</v>
      </c>
      <c r="S122" s="249">
        <v>0</v>
      </c>
    </row>
    <row r="123" spans="2:19">
      <c r="B123" s="242">
        <f t="shared" si="14"/>
        <v>7</v>
      </c>
      <c r="C123" s="273" t="s">
        <v>357</v>
      </c>
      <c r="D123" s="249">
        <v>0</v>
      </c>
      <c r="E123" s="249">
        <v>0</v>
      </c>
      <c r="F123" s="249">
        <v>0</v>
      </c>
      <c r="G123" s="249">
        <v>0</v>
      </c>
      <c r="H123" s="249">
        <v>0</v>
      </c>
      <c r="I123" s="249">
        <v>0</v>
      </c>
      <c r="J123" s="249">
        <v>0</v>
      </c>
      <c r="K123" s="249">
        <v>0</v>
      </c>
      <c r="L123" s="249">
        <v>0</v>
      </c>
      <c r="M123" s="249">
        <v>0</v>
      </c>
      <c r="N123" s="249">
        <v>0</v>
      </c>
      <c r="O123" s="249">
        <v>0</v>
      </c>
      <c r="P123" s="249">
        <v>0</v>
      </c>
      <c r="Q123" s="249">
        <v>0</v>
      </c>
      <c r="R123" s="249">
        <v>0</v>
      </c>
      <c r="S123" s="249">
        <v>0</v>
      </c>
    </row>
    <row r="124" spans="2:19">
      <c r="B124" s="242">
        <f t="shared" si="14"/>
        <v>8</v>
      </c>
      <c r="C124" s="273" t="s">
        <v>358</v>
      </c>
      <c r="D124" s="249">
        <v>0</v>
      </c>
      <c r="E124" s="249">
        <v>0</v>
      </c>
      <c r="F124" s="249">
        <v>0</v>
      </c>
      <c r="G124" s="249">
        <v>0</v>
      </c>
      <c r="H124" s="249">
        <v>0</v>
      </c>
      <c r="I124" s="249">
        <v>0</v>
      </c>
      <c r="J124" s="249">
        <v>0</v>
      </c>
      <c r="K124" s="249">
        <v>0</v>
      </c>
      <c r="L124" s="249">
        <v>0</v>
      </c>
      <c r="M124" s="249">
        <v>0</v>
      </c>
      <c r="N124" s="249">
        <v>0</v>
      </c>
      <c r="O124" s="249">
        <v>0</v>
      </c>
      <c r="P124" s="249">
        <v>0</v>
      </c>
      <c r="Q124" s="249">
        <v>0</v>
      </c>
      <c r="R124" s="249">
        <v>0</v>
      </c>
      <c r="S124" s="249">
        <v>0</v>
      </c>
    </row>
    <row r="125" spans="2:19">
      <c r="B125" s="242">
        <f t="shared" si="14"/>
        <v>9</v>
      </c>
      <c r="C125" s="273" t="s">
        <v>359</v>
      </c>
      <c r="D125" s="249">
        <v>0</v>
      </c>
      <c r="E125" s="249">
        <v>0</v>
      </c>
      <c r="F125" s="249">
        <v>0</v>
      </c>
      <c r="G125" s="249">
        <v>0</v>
      </c>
      <c r="H125" s="249">
        <v>0</v>
      </c>
      <c r="I125" s="249">
        <v>0</v>
      </c>
      <c r="J125" s="249">
        <v>0</v>
      </c>
      <c r="K125" s="249">
        <v>0</v>
      </c>
      <c r="L125" s="249">
        <v>0</v>
      </c>
      <c r="M125" s="249">
        <v>0</v>
      </c>
      <c r="N125" s="249">
        <v>0</v>
      </c>
      <c r="O125" s="249">
        <v>0</v>
      </c>
      <c r="P125" s="249">
        <v>0</v>
      </c>
      <c r="Q125" s="249">
        <v>0</v>
      </c>
      <c r="R125" s="249">
        <v>0</v>
      </c>
      <c r="S125" s="249">
        <v>0</v>
      </c>
    </row>
    <row r="126" spans="2:19">
      <c r="B126" s="242">
        <f t="shared" si="14"/>
        <v>10</v>
      </c>
      <c r="C126" s="273" t="s">
        <v>360</v>
      </c>
      <c r="D126" s="249">
        <v>0</v>
      </c>
      <c r="E126" s="249">
        <v>0</v>
      </c>
      <c r="F126" s="249">
        <v>0</v>
      </c>
      <c r="G126" s="249">
        <v>0</v>
      </c>
      <c r="H126" s="249">
        <v>0</v>
      </c>
      <c r="I126" s="249">
        <v>0</v>
      </c>
      <c r="J126" s="249">
        <v>0</v>
      </c>
      <c r="K126" s="249">
        <v>0</v>
      </c>
      <c r="L126" s="249">
        <v>0</v>
      </c>
      <c r="M126" s="249">
        <v>0</v>
      </c>
      <c r="N126" s="249">
        <v>0</v>
      </c>
      <c r="O126" s="249">
        <v>0</v>
      </c>
      <c r="P126" s="249">
        <v>0</v>
      </c>
      <c r="Q126" s="249">
        <v>0</v>
      </c>
      <c r="R126" s="249">
        <v>0</v>
      </c>
      <c r="S126" s="249">
        <v>0</v>
      </c>
    </row>
    <row r="127" spans="2:19">
      <c r="B127" s="242">
        <f t="shared" si="14"/>
        <v>11</v>
      </c>
      <c r="C127" s="273" t="s">
        <v>361</v>
      </c>
      <c r="D127" s="249">
        <v>0</v>
      </c>
      <c r="E127" s="249">
        <v>0</v>
      </c>
      <c r="F127" s="249">
        <v>0</v>
      </c>
      <c r="G127" s="249">
        <v>0</v>
      </c>
      <c r="H127" s="249">
        <v>0</v>
      </c>
      <c r="I127" s="249">
        <v>0</v>
      </c>
      <c r="J127" s="249">
        <v>0</v>
      </c>
      <c r="K127" s="249">
        <v>0</v>
      </c>
      <c r="L127" s="249">
        <v>0</v>
      </c>
      <c r="M127" s="249">
        <v>0</v>
      </c>
      <c r="N127" s="249">
        <v>0</v>
      </c>
      <c r="O127" s="249">
        <v>0</v>
      </c>
      <c r="P127" s="249">
        <v>0</v>
      </c>
      <c r="Q127" s="249">
        <v>0</v>
      </c>
      <c r="R127" s="249">
        <v>0</v>
      </c>
      <c r="S127" s="249">
        <v>0</v>
      </c>
    </row>
    <row r="128" spans="2:19">
      <c r="B128" s="242">
        <f t="shared" si="14"/>
        <v>12</v>
      </c>
      <c r="C128" s="273" t="s">
        <v>362</v>
      </c>
      <c r="D128" s="249">
        <v>0</v>
      </c>
      <c r="E128" s="249">
        <v>0</v>
      </c>
      <c r="F128" s="249">
        <v>0</v>
      </c>
      <c r="G128" s="249">
        <v>0</v>
      </c>
      <c r="H128" s="249">
        <v>0</v>
      </c>
      <c r="I128" s="249">
        <v>0</v>
      </c>
      <c r="J128" s="249">
        <v>0</v>
      </c>
      <c r="K128" s="249">
        <v>0</v>
      </c>
      <c r="L128" s="249">
        <v>0</v>
      </c>
      <c r="M128" s="249">
        <v>0</v>
      </c>
      <c r="N128" s="249">
        <v>0</v>
      </c>
      <c r="O128" s="249">
        <v>0</v>
      </c>
      <c r="P128" s="249">
        <v>0</v>
      </c>
      <c r="Q128" s="249">
        <v>0</v>
      </c>
      <c r="R128" s="249">
        <v>0</v>
      </c>
      <c r="S128" s="249">
        <v>0</v>
      </c>
    </row>
    <row r="129" spans="2:19">
      <c r="B129" s="242">
        <f t="shared" si="14"/>
        <v>13</v>
      </c>
      <c r="C129" s="273" t="s">
        <v>363</v>
      </c>
      <c r="D129" s="249">
        <v>0</v>
      </c>
      <c r="E129" s="249">
        <v>0</v>
      </c>
      <c r="F129" s="249">
        <v>0</v>
      </c>
      <c r="G129" s="249">
        <v>0</v>
      </c>
      <c r="H129" s="249">
        <v>0</v>
      </c>
      <c r="I129" s="249">
        <v>0</v>
      </c>
      <c r="J129" s="249">
        <v>0</v>
      </c>
      <c r="K129" s="249">
        <v>0</v>
      </c>
      <c r="L129" s="249">
        <v>0</v>
      </c>
      <c r="M129" s="249">
        <v>0</v>
      </c>
      <c r="N129" s="249">
        <v>0</v>
      </c>
      <c r="O129" s="249">
        <v>0</v>
      </c>
      <c r="P129" s="249">
        <v>0</v>
      </c>
      <c r="Q129" s="249">
        <v>0</v>
      </c>
      <c r="R129" s="249">
        <v>0</v>
      </c>
      <c r="S129" s="249">
        <v>0</v>
      </c>
    </row>
    <row r="130" spans="2:19">
      <c r="B130" s="242">
        <f t="shared" si="14"/>
        <v>14</v>
      </c>
      <c r="C130" s="273" t="s">
        <v>364</v>
      </c>
      <c r="D130" s="249">
        <v>0</v>
      </c>
      <c r="E130" s="249">
        <v>0</v>
      </c>
      <c r="F130" s="249">
        <v>0</v>
      </c>
      <c r="G130" s="249">
        <v>0</v>
      </c>
      <c r="H130" s="249">
        <v>0</v>
      </c>
      <c r="I130" s="249">
        <v>0</v>
      </c>
      <c r="J130" s="249">
        <v>0</v>
      </c>
      <c r="K130" s="249">
        <v>0</v>
      </c>
      <c r="L130" s="249">
        <v>0</v>
      </c>
      <c r="M130" s="249">
        <v>0</v>
      </c>
      <c r="N130" s="249">
        <v>0</v>
      </c>
      <c r="O130" s="249">
        <v>0</v>
      </c>
      <c r="P130" s="249">
        <v>0</v>
      </c>
      <c r="Q130" s="249">
        <v>0</v>
      </c>
      <c r="R130" s="249">
        <v>0</v>
      </c>
      <c r="S130" s="249">
        <v>0</v>
      </c>
    </row>
    <row r="131" spans="2:19">
      <c r="B131" s="242">
        <f t="shared" si="14"/>
        <v>15</v>
      </c>
      <c r="C131" s="273" t="s">
        <v>365</v>
      </c>
      <c r="D131" s="249">
        <v>0</v>
      </c>
      <c r="E131" s="249">
        <v>0</v>
      </c>
      <c r="F131" s="249">
        <v>0</v>
      </c>
      <c r="G131" s="249">
        <v>0</v>
      </c>
      <c r="H131" s="249">
        <v>0</v>
      </c>
      <c r="I131" s="249">
        <v>0</v>
      </c>
      <c r="J131" s="249">
        <v>0</v>
      </c>
      <c r="K131" s="249">
        <v>0</v>
      </c>
      <c r="L131" s="249">
        <v>0</v>
      </c>
      <c r="M131" s="249">
        <v>0</v>
      </c>
      <c r="N131" s="249">
        <v>0</v>
      </c>
      <c r="O131" s="249">
        <v>0</v>
      </c>
      <c r="P131" s="249">
        <v>0</v>
      </c>
      <c r="Q131" s="249">
        <v>0</v>
      </c>
      <c r="R131" s="249">
        <v>0</v>
      </c>
      <c r="S131" s="249">
        <v>0</v>
      </c>
    </row>
    <row r="132" spans="2:19">
      <c r="B132" s="242">
        <f t="shared" si="14"/>
        <v>16</v>
      </c>
      <c r="C132" s="273" t="s">
        <v>366</v>
      </c>
      <c r="D132" s="249">
        <v>0</v>
      </c>
      <c r="E132" s="249">
        <v>0</v>
      </c>
      <c r="F132" s="249">
        <v>0</v>
      </c>
      <c r="G132" s="249">
        <v>0</v>
      </c>
      <c r="H132" s="249">
        <v>0</v>
      </c>
      <c r="I132" s="249">
        <v>0</v>
      </c>
      <c r="J132" s="249">
        <v>0</v>
      </c>
      <c r="K132" s="249">
        <v>0</v>
      </c>
      <c r="L132" s="249">
        <v>0</v>
      </c>
      <c r="M132" s="249">
        <v>0</v>
      </c>
      <c r="N132" s="249">
        <v>0</v>
      </c>
      <c r="O132" s="249">
        <v>0</v>
      </c>
      <c r="P132" s="249">
        <v>0</v>
      </c>
      <c r="Q132" s="249">
        <v>0</v>
      </c>
      <c r="R132" s="249">
        <v>0</v>
      </c>
      <c r="S132" s="249">
        <v>0</v>
      </c>
    </row>
    <row r="133" spans="2:19">
      <c r="B133" s="242">
        <f t="shared" si="14"/>
        <v>17</v>
      </c>
      <c r="C133" s="273" t="s">
        <v>367</v>
      </c>
      <c r="D133" s="249">
        <v>0</v>
      </c>
      <c r="E133" s="249">
        <v>0</v>
      </c>
      <c r="F133" s="249">
        <v>0</v>
      </c>
      <c r="G133" s="249">
        <v>0</v>
      </c>
      <c r="H133" s="249">
        <v>0</v>
      </c>
      <c r="I133" s="249">
        <v>0</v>
      </c>
      <c r="J133" s="249">
        <v>0</v>
      </c>
      <c r="K133" s="249">
        <v>0</v>
      </c>
      <c r="L133" s="249">
        <v>0</v>
      </c>
      <c r="M133" s="249">
        <v>0</v>
      </c>
      <c r="N133" s="249">
        <v>0</v>
      </c>
      <c r="O133" s="249">
        <v>0</v>
      </c>
      <c r="P133" s="249">
        <v>0</v>
      </c>
      <c r="Q133" s="249">
        <v>0</v>
      </c>
      <c r="R133" s="249">
        <v>0</v>
      </c>
      <c r="S133" s="249">
        <v>0</v>
      </c>
    </row>
    <row r="134" spans="2:19">
      <c r="B134" s="242">
        <f t="shared" si="14"/>
        <v>18</v>
      </c>
      <c r="C134" s="273" t="s">
        <v>368</v>
      </c>
      <c r="D134" s="249">
        <v>0</v>
      </c>
      <c r="E134" s="249">
        <v>0</v>
      </c>
      <c r="F134" s="249">
        <v>0</v>
      </c>
      <c r="G134" s="249">
        <v>0</v>
      </c>
      <c r="H134" s="249">
        <v>0</v>
      </c>
      <c r="I134" s="249">
        <v>0</v>
      </c>
      <c r="J134" s="249">
        <v>0</v>
      </c>
      <c r="K134" s="249">
        <v>0</v>
      </c>
      <c r="L134" s="249">
        <v>0</v>
      </c>
      <c r="M134" s="249">
        <v>0</v>
      </c>
      <c r="N134" s="249">
        <v>0</v>
      </c>
      <c r="O134" s="249">
        <v>0</v>
      </c>
      <c r="P134" s="249">
        <v>0</v>
      </c>
      <c r="Q134" s="249">
        <v>0</v>
      </c>
      <c r="R134" s="249">
        <v>0</v>
      </c>
      <c r="S134" s="249">
        <v>0</v>
      </c>
    </row>
    <row r="135" spans="2:19">
      <c r="B135" s="242">
        <f t="shared" si="14"/>
        <v>19</v>
      </c>
      <c r="C135" s="273" t="s">
        <v>369</v>
      </c>
      <c r="D135" s="249">
        <v>0</v>
      </c>
      <c r="E135" s="249">
        <v>0</v>
      </c>
      <c r="F135" s="249">
        <v>0</v>
      </c>
      <c r="G135" s="249">
        <v>0</v>
      </c>
      <c r="H135" s="249">
        <v>0</v>
      </c>
      <c r="I135" s="249">
        <v>0</v>
      </c>
      <c r="J135" s="249">
        <v>0</v>
      </c>
      <c r="K135" s="249">
        <v>0</v>
      </c>
      <c r="L135" s="249">
        <v>0</v>
      </c>
      <c r="M135" s="249">
        <v>0</v>
      </c>
      <c r="N135" s="249">
        <v>0</v>
      </c>
      <c r="O135" s="249">
        <v>0</v>
      </c>
      <c r="P135" s="249">
        <v>0</v>
      </c>
      <c r="Q135" s="249">
        <v>0</v>
      </c>
      <c r="R135" s="249">
        <v>0</v>
      </c>
      <c r="S135" s="249">
        <v>0</v>
      </c>
    </row>
    <row r="136" spans="2:19" ht="15.75" thickBot="1">
      <c r="B136" s="252">
        <f t="shared" si="14"/>
        <v>20</v>
      </c>
      <c r="C136" s="274" t="s">
        <v>370</v>
      </c>
      <c r="D136" s="247">
        <v>0</v>
      </c>
      <c r="E136" s="247">
        <v>0</v>
      </c>
      <c r="F136" s="247">
        <v>0</v>
      </c>
      <c r="G136" s="247">
        <v>0</v>
      </c>
      <c r="H136" s="247">
        <v>0</v>
      </c>
      <c r="I136" s="247">
        <v>0</v>
      </c>
      <c r="J136" s="247">
        <v>0</v>
      </c>
      <c r="K136" s="247">
        <v>0</v>
      </c>
      <c r="L136" s="247">
        <v>0</v>
      </c>
      <c r="M136" s="247">
        <v>0</v>
      </c>
      <c r="N136" s="247">
        <v>0</v>
      </c>
      <c r="O136" s="247">
        <v>0</v>
      </c>
      <c r="P136" s="247">
        <v>0</v>
      </c>
      <c r="Q136" s="247">
        <v>0</v>
      </c>
      <c r="R136" s="247">
        <v>0</v>
      </c>
      <c r="S136" s="247">
        <v>0</v>
      </c>
    </row>
    <row r="137" spans="2:19" ht="15.75" thickTop="1">
      <c r="B137" s="251">
        <f t="shared" si="14"/>
        <v>21</v>
      </c>
      <c r="C137" s="275" t="s">
        <v>371</v>
      </c>
      <c r="D137" s="243">
        <f t="shared" ref="D137:P137" si="15">SUM(D117:D136)</f>
        <v>0</v>
      </c>
      <c r="E137" s="243">
        <f t="shared" si="15"/>
        <v>0</v>
      </c>
      <c r="F137" s="243">
        <f t="shared" si="15"/>
        <v>0</v>
      </c>
      <c r="G137" s="243">
        <f t="shared" si="15"/>
        <v>0</v>
      </c>
      <c r="H137" s="243">
        <f t="shared" si="15"/>
        <v>0</v>
      </c>
      <c r="I137" s="243">
        <f t="shared" si="15"/>
        <v>0</v>
      </c>
      <c r="J137" s="243">
        <f t="shared" si="15"/>
        <v>0</v>
      </c>
      <c r="K137" s="243">
        <f t="shared" si="15"/>
        <v>0</v>
      </c>
      <c r="L137" s="243">
        <f t="shared" si="15"/>
        <v>0</v>
      </c>
      <c r="M137" s="243">
        <f t="shared" si="15"/>
        <v>0</v>
      </c>
      <c r="N137" s="243">
        <f t="shared" si="15"/>
        <v>0</v>
      </c>
      <c r="O137" s="243">
        <f t="shared" si="15"/>
        <v>0</v>
      </c>
      <c r="P137" s="243">
        <f t="shared" si="15"/>
        <v>0</v>
      </c>
      <c r="Q137" s="243"/>
      <c r="R137" s="243">
        <f t="shared" ref="R137:S137" si="16">SUM(R117:R136)</f>
        <v>0</v>
      </c>
      <c r="S137" s="243">
        <f t="shared" si="16"/>
        <v>0</v>
      </c>
    </row>
    <row r="139" spans="2:19">
      <c r="C139" s="253" t="s">
        <v>383</v>
      </c>
      <c r="D139" s="234"/>
      <c r="E139" s="234"/>
      <c r="F139" s="234"/>
      <c r="G139" s="234"/>
      <c r="H139" s="234"/>
      <c r="I139" s="234"/>
      <c r="J139" s="234"/>
      <c r="K139" s="234"/>
      <c r="L139" s="234"/>
      <c r="M139" s="234"/>
      <c r="N139" s="234"/>
      <c r="O139" s="234"/>
    </row>
    <row r="140" spans="2:19">
      <c r="B140" s="21"/>
      <c r="C140" s="238" t="s">
        <v>379</v>
      </c>
      <c r="D140" s="238" t="s">
        <v>380</v>
      </c>
      <c r="E140" s="238" t="s">
        <v>381</v>
      </c>
      <c r="F140" s="238" t="s">
        <v>381</v>
      </c>
      <c r="G140" s="238" t="s">
        <v>381</v>
      </c>
      <c r="H140" s="238" t="s">
        <v>381</v>
      </c>
      <c r="I140" s="238" t="s">
        <v>381</v>
      </c>
      <c r="J140" s="238" t="s">
        <v>381</v>
      </c>
      <c r="K140" s="238" t="s">
        <v>381</v>
      </c>
      <c r="L140" s="238" t="s">
        <v>381</v>
      </c>
      <c r="M140" s="238" t="s">
        <v>381</v>
      </c>
      <c r="N140" s="238" t="s">
        <v>381</v>
      </c>
      <c r="O140" s="238" t="s">
        <v>381</v>
      </c>
      <c r="P140" s="238" t="s">
        <v>381</v>
      </c>
      <c r="Q140" s="238" t="s">
        <v>381</v>
      </c>
      <c r="R140" s="238" t="s">
        <v>381</v>
      </c>
      <c r="S140" s="238" t="s">
        <v>381</v>
      </c>
    </row>
    <row r="141" spans="2:19" ht="38.25">
      <c r="B141" s="276" t="s">
        <v>348</v>
      </c>
      <c r="C141" s="276" t="s">
        <v>374</v>
      </c>
      <c r="D141" s="276" t="s">
        <v>287</v>
      </c>
      <c r="E141" s="276" t="s">
        <v>310</v>
      </c>
      <c r="F141" s="276" t="s">
        <v>292</v>
      </c>
      <c r="G141" s="276" t="s">
        <v>298</v>
      </c>
      <c r="H141" s="276" t="s">
        <v>306</v>
      </c>
      <c r="I141" s="276" t="s">
        <v>300</v>
      </c>
      <c r="J141" s="276" t="s">
        <v>294</v>
      </c>
      <c r="K141" s="276" t="s">
        <v>302</v>
      </c>
      <c r="L141" s="276" t="s">
        <v>304</v>
      </c>
      <c r="M141" s="276" t="s">
        <v>296</v>
      </c>
      <c r="N141" s="276" t="s">
        <v>290</v>
      </c>
      <c r="O141" s="276" t="s">
        <v>312</v>
      </c>
      <c r="P141" s="276" t="s">
        <v>314</v>
      </c>
      <c r="Q141" s="276" t="s">
        <v>317</v>
      </c>
      <c r="R141" s="276" t="s">
        <v>382</v>
      </c>
      <c r="S141" s="276" t="s">
        <v>322</v>
      </c>
    </row>
    <row r="142" spans="2:19">
      <c r="B142" s="242">
        <v>1</v>
      </c>
      <c r="C142" s="273" t="s">
        <v>351</v>
      </c>
      <c r="D142" s="249">
        <v>0</v>
      </c>
      <c r="E142" s="249">
        <v>0</v>
      </c>
      <c r="F142" s="249">
        <v>0</v>
      </c>
      <c r="G142" s="249">
        <v>0</v>
      </c>
      <c r="H142" s="249">
        <v>0</v>
      </c>
      <c r="I142" s="249">
        <v>0</v>
      </c>
      <c r="J142" s="249">
        <v>0</v>
      </c>
      <c r="K142" s="249">
        <v>0</v>
      </c>
      <c r="L142" s="249">
        <v>0</v>
      </c>
      <c r="M142" s="249">
        <v>0</v>
      </c>
      <c r="N142" s="249">
        <v>0</v>
      </c>
      <c r="O142" s="249">
        <v>0</v>
      </c>
      <c r="P142" s="249">
        <v>0</v>
      </c>
      <c r="Q142" s="249">
        <v>0</v>
      </c>
      <c r="R142" s="249">
        <v>0</v>
      </c>
      <c r="S142" s="249">
        <v>0</v>
      </c>
    </row>
    <row r="143" spans="2:19">
      <c r="B143" s="242">
        <f>B142+1</f>
        <v>2</v>
      </c>
      <c r="C143" s="273" t="s">
        <v>352</v>
      </c>
      <c r="D143" s="249">
        <v>0</v>
      </c>
      <c r="E143" s="249">
        <v>0</v>
      </c>
      <c r="F143" s="249">
        <v>0</v>
      </c>
      <c r="G143" s="249">
        <v>0</v>
      </c>
      <c r="H143" s="249">
        <v>0</v>
      </c>
      <c r="I143" s="249">
        <v>0</v>
      </c>
      <c r="J143" s="249">
        <v>0</v>
      </c>
      <c r="K143" s="249">
        <v>0</v>
      </c>
      <c r="L143" s="249">
        <v>0</v>
      </c>
      <c r="M143" s="249">
        <v>0</v>
      </c>
      <c r="N143" s="249">
        <v>0</v>
      </c>
      <c r="O143" s="249">
        <v>0</v>
      </c>
      <c r="P143" s="249">
        <v>0</v>
      </c>
      <c r="Q143" s="249">
        <v>0</v>
      </c>
      <c r="R143" s="249">
        <v>0</v>
      </c>
      <c r="S143" s="249">
        <v>0</v>
      </c>
    </row>
    <row r="144" spans="2:19">
      <c r="B144" s="242">
        <f t="shared" ref="B144:B162" si="17">B143+1</f>
        <v>3</v>
      </c>
      <c r="C144" s="273" t="s">
        <v>353</v>
      </c>
      <c r="D144" s="249">
        <v>0</v>
      </c>
      <c r="E144" s="249">
        <v>0</v>
      </c>
      <c r="F144" s="249">
        <v>0</v>
      </c>
      <c r="G144" s="249">
        <v>0</v>
      </c>
      <c r="H144" s="249">
        <v>0</v>
      </c>
      <c r="I144" s="249">
        <v>0</v>
      </c>
      <c r="J144" s="249">
        <v>0</v>
      </c>
      <c r="K144" s="249">
        <v>0</v>
      </c>
      <c r="L144" s="249">
        <v>0</v>
      </c>
      <c r="M144" s="249">
        <v>0</v>
      </c>
      <c r="N144" s="249">
        <v>0</v>
      </c>
      <c r="O144" s="249">
        <v>0</v>
      </c>
      <c r="P144" s="249">
        <v>0</v>
      </c>
      <c r="Q144" s="249">
        <v>0</v>
      </c>
      <c r="R144" s="249">
        <v>0</v>
      </c>
      <c r="S144" s="249">
        <v>0</v>
      </c>
    </row>
    <row r="145" spans="2:19">
      <c r="B145" s="242">
        <f t="shared" si="17"/>
        <v>4</v>
      </c>
      <c r="C145" s="273" t="s">
        <v>354</v>
      </c>
      <c r="D145" s="249">
        <v>0</v>
      </c>
      <c r="E145" s="249">
        <v>0</v>
      </c>
      <c r="F145" s="249">
        <v>0</v>
      </c>
      <c r="G145" s="249">
        <v>0</v>
      </c>
      <c r="H145" s="249">
        <v>0</v>
      </c>
      <c r="I145" s="249">
        <v>0</v>
      </c>
      <c r="J145" s="249">
        <v>0</v>
      </c>
      <c r="K145" s="249">
        <v>0</v>
      </c>
      <c r="L145" s="249">
        <v>0</v>
      </c>
      <c r="M145" s="249">
        <v>0</v>
      </c>
      <c r="N145" s="249">
        <v>0</v>
      </c>
      <c r="O145" s="249">
        <v>0</v>
      </c>
      <c r="P145" s="249">
        <v>0</v>
      </c>
      <c r="Q145" s="249">
        <v>0</v>
      </c>
      <c r="R145" s="249">
        <v>0</v>
      </c>
      <c r="S145" s="249">
        <v>0</v>
      </c>
    </row>
    <row r="146" spans="2:19">
      <c r="B146" s="242">
        <f t="shared" si="17"/>
        <v>5</v>
      </c>
      <c r="C146" s="273" t="s">
        <v>355</v>
      </c>
      <c r="D146" s="249">
        <v>0</v>
      </c>
      <c r="E146" s="249">
        <v>0</v>
      </c>
      <c r="F146" s="249">
        <v>0</v>
      </c>
      <c r="G146" s="249">
        <v>0</v>
      </c>
      <c r="H146" s="249">
        <v>0</v>
      </c>
      <c r="I146" s="249">
        <v>0</v>
      </c>
      <c r="J146" s="249">
        <v>0</v>
      </c>
      <c r="K146" s="249">
        <v>0</v>
      </c>
      <c r="L146" s="249">
        <v>0</v>
      </c>
      <c r="M146" s="249">
        <v>0</v>
      </c>
      <c r="N146" s="249">
        <v>0</v>
      </c>
      <c r="O146" s="249">
        <v>0</v>
      </c>
      <c r="P146" s="249">
        <v>0</v>
      </c>
      <c r="Q146" s="249">
        <v>0</v>
      </c>
      <c r="R146" s="249">
        <v>0</v>
      </c>
      <c r="S146" s="249">
        <v>0</v>
      </c>
    </row>
    <row r="147" spans="2:19">
      <c r="B147" s="242">
        <f t="shared" si="17"/>
        <v>6</v>
      </c>
      <c r="C147" s="273" t="s">
        <v>356</v>
      </c>
      <c r="D147" s="249">
        <v>0</v>
      </c>
      <c r="E147" s="249">
        <v>0</v>
      </c>
      <c r="F147" s="249">
        <v>0</v>
      </c>
      <c r="G147" s="249">
        <v>0</v>
      </c>
      <c r="H147" s="249">
        <v>0</v>
      </c>
      <c r="I147" s="249">
        <v>0</v>
      </c>
      <c r="J147" s="249">
        <v>0</v>
      </c>
      <c r="K147" s="249">
        <v>0</v>
      </c>
      <c r="L147" s="249">
        <v>0</v>
      </c>
      <c r="M147" s="249">
        <v>0</v>
      </c>
      <c r="N147" s="249">
        <v>0</v>
      </c>
      <c r="O147" s="249">
        <v>0</v>
      </c>
      <c r="P147" s="249">
        <v>0</v>
      </c>
      <c r="Q147" s="249">
        <v>0</v>
      </c>
      <c r="R147" s="249">
        <v>0</v>
      </c>
      <c r="S147" s="249">
        <v>0</v>
      </c>
    </row>
    <row r="148" spans="2:19">
      <c r="B148" s="242">
        <f t="shared" si="17"/>
        <v>7</v>
      </c>
      <c r="C148" s="273" t="s">
        <v>357</v>
      </c>
      <c r="D148" s="249">
        <v>0</v>
      </c>
      <c r="E148" s="249">
        <v>0</v>
      </c>
      <c r="F148" s="249">
        <v>0</v>
      </c>
      <c r="G148" s="249">
        <v>0</v>
      </c>
      <c r="H148" s="249">
        <v>0</v>
      </c>
      <c r="I148" s="249">
        <v>0</v>
      </c>
      <c r="J148" s="249">
        <v>0</v>
      </c>
      <c r="K148" s="249">
        <v>0</v>
      </c>
      <c r="L148" s="249">
        <v>0</v>
      </c>
      <c r="M148" s="249">
        <v>0</v>
      </c>
      <c r="N148" s="249">
        <v>0</v>
      </c>
      <c r="O148" s="249">
        <v>0</v>
      </c>
      <c r="P148" s="249">
        <v>0</v>
      </c>
      <c r="Q148" s="249">
        <v>0</v>
      </c>
      <c r="R148" s="249">
        <v>0</v>
      </c>
      <c r="S148" s="249">
        <v>0</v>
      </c>
    </row>
    <row r="149" spans="2:19">
      <c r="B149" s="242">
        <f t="shared" si="17"/>
        <v>8</v>
      </c>
      <c r="C149" s="273" t="s">
        <v>358</v>
      </c>
      <c r="D149" s="249">
        <v>0</v>
      </c>
      <c r="E149" s="249">
        <v>0</v>
      </c>
      <c r="F149" s="249">
        <v>0</v>
      </c>
      <c r="G149" s="249">
        <v>0</v>
      </c>
      <c r="H149" s="249">
        <v>0</v>
      </c>
      <c r="I149" s="249">
        <v>0</v>
      </c>
      <c r="J149" s="249">
        <v>0</v>
      </c>
      <c r="K149" s="249">
        <v>0</v>
      </c>
      <c r="L149" s="249">
        <v>0</v>
      </c>
      <c r="M149" s="249">
        <v>0</v>
      </c>
      <c r="N149" s="249">
        <v>0</v>
      </c>
      <c r="O149" s="249">
        <v>0</v>
      </c>
      <c r="P149" s="249">
        <v>0</v>
      </c>
      <c r="Q149" s="249">
        <v>0</v>
      </c>
      <c r="R149" s="249">
        <v>0</v>
      </c>
      <c r="S149" s="249">
        <v>0</v>
      </c>
    </row>
    <row r="150" spans="2:19">
      <c r="B150" s="242">
        <f t="shared" si="17"/>
        <v>9</v>
      </c>
      <c r="C150" s="273" t="s">
        <v>359</v>
      </c>
      <c r="D150" s="249">
        <v>0</v>
      </c>
      <c r="E150" s="249">
        <v>0</v>
      </c>
      <c r="F150" s="249">
        <v>0</v>
      </c>
      <c r="G150" s="249">
        <v>0</v>
      </c>
      <c r="H150" s="249">
        <v>0</v>
      </c>
      <c r="I150" s="249">
        <v>0</v>
      </c>
      <c r="J150" s="249">
        <v>0</v>
      </c>
      <c r="K150" s="249">
        <v>0</v>
      </c>
      <c r="L150" s="249">
        <v>0</v>
      </c>
      <c r="M150" s="249">
        <v>0</v>
      </c>
      <c r="N150" s="249">
        <v>0</v>
      </c>
      <c r="O150" s="249">
        <v>0</v>
      </c>
      <c r="P150" s="249">
        <v>0</v>
      </c>
      <c r="Q150" s="249">
        <v>0</v>
      </c>
      <c r="R150" s="249">
        <v>0</v>
      </c>
      <c r="S150" s="249">
        <v>0</v>
      </c>
    </row>
    <row r="151" spans="2:19">
      <c r="B151" s="242">
        <f t="shared" si="17"/>
        <v>10</v>
      </c>
      <c r="C151" s="273" t="s">
        <v>360</v>
      </c>
      <c r="D151" s="249">
        <v>0</v>
      </c>
      <c r="E151" s="249">
        <v>0</v>
      </c>
      <c r="F151" s="249">
        <v>0</v>
      </c>
      <c r="G151" s="249">
        <v>0</v>
      </c>
      <c r="H151" s="249">
        <v>0</v>
      </c>
      <c r="I151" s="249">
        <v>0</v>
      </c>
      <c r="J151" s="249">
        <v>0</v>
      </c>
      <c r="K151" s="249">
        <v>0</v>
      </c>
      <c r="L151" s="249">
        <v>0</v>
      </c>
      <c r="M151" s="249">
        <v>0</v>
      </c>
      <c r="N151" s="249">
        <v>0</v>
      </c>
      <c r="O151" s="249">
        <v>0</v>
      </c>
      <c r="P151" s="249">
        <v>0</v>
      </c>
      <c r="Q151" s="249">
        <v>0</v>
      </c>
      <c r="R151" s="249">
        <v>0</v>
      </c>
      <c r="S151" s="249">
        <v>0</v>
      </c>
    </row>
    <row r="152" spans="2:19">
      <c r="B152" s="242">
        <f t="shared" si="17"/>
        <v>11</v>
      </c>
      <c r="C152" s="273" t="s">
        <v>361</v>
      </c>
      <c r="D152" s="249">
        <v>0</v>
      </c>
      <c r="E152" s="249">
        <v>0</v>
      </c>
      <c r="F152" s="249">
        <v>0</v>
      </c>
      <c r="G152" s="249">
        <v>0</v>
      </c>
      <c r="H152" s="249">
        <v>0</v>
      </c>
      <c r="I152" s="249">
        <v>0</v>
      </c>
      <c r="J152" s="249">
        <v>0</v>
      </c>
      <c r="K152" s="249">
        <v>0</v>
      </c>
      <c r="L152" s="249">
        <v>0</v>
      </c>
      <c r="M152" s="249">
        <v>0</v>
      </c>
      <c r="N152" s="249">
        <v>0</v>
      </c>
      <c r="O152" s="249">
        <v>0</v>
      </c>
      <c r="P152" s="249">
        <v>0</v>
      </c>
      <c r="Q152" s="249">
        <v>0</v>
      </c>
      <c r="R152" s="249">
        <v>0</v>
      </c>
      <c r="S152" s="249">
        <v>0</v>
      </c>
    </row>
    <row r="153" spans="2:19">
      <c r="B153" s="242">
        <f t="shared" si="17"/>
        <v>12</v>
      </c>
      <c r="C153" s="273" t="s">
        <v>362</v>
      </c>
      <c r="D153" s="249">
        <v>0</v>
      </c>
      <c r="E153" s="249">
        <v>0</v>
      </c>
      <c r="F153" s="249">
        <v>0</v>
      </c>
      <c r="G153" s="249">
        <v>0</v>
      </c>
      <c r="H153" s="249">
        <v>0</v>
      </c>
      <c r="I153" s="249">
        <v>0</v>
      </c>
      <c r="J153" s="249">
        <v>0</v>
      </c>
      <c r="K153" s="249">
        <v>0</v>
      </c>
      <c r="L153" s="249">
        <v>0</v>
      </c>
      <c r="M153" s="249">
        <v>0</v>
      </c>
      <c r="N153" s="249">
        <v>0</v>
      </c>
      <c r="O153" s="249">
        <v>0</v>
      </c>
      <c r="P153" s="249">
        <v>0</v>
      </c>
      <c r="Q153" s="249">
        <v>0</v>
      </c>
      <c r="R153" s="249">
        <v>0</v>
      </c>
      <c r="S153" s="249">
        <v>0</v>
      </c>
    </row>
    <row r="154" spans="2:19">
      <c r="B154" s="242">
        <f t="shared" si="17"/>
        <v>13</v>
      </c>
      <c r="C154" s="273" t="s">
        <v>363</v>
      </c>
      <c r="D154" s="249">
        <v>0</v>
      </c>
      <c r="E154" s="249">
        <v>0</v>
      </c>
      <c r="F154" s="249">
        <v>0</v>
      </c>
      <c r="G154" s="249">
        <v>0</v>
      </c>
      <c r="H154" s="249">
        <v>0</v>
      </c>
      <c r="I154" s="249">
        <v>0</v>
      </c>
      <c r="J154" s="249">
        <v>0</v>
      </c>
      <c r="K154" s="249">
        <v>0</v>
      </c>
      <c r="L154" s="249">
        <v>0</v>
      </c>
      <c r="M154" s="249">
        <v>0</v>
      </c>
      <c r="N154" s="249">
        <v>0</v>
      </c>
      <c r="O154" s="249">
        <v>0</v>
      </c>
      <c r="P154" s="249">
        <v>0</v>
      </c>
      <c r="Q154" s="249">
        <v>0</v>
      </c>
      <c r="R154" s="249">
        <v>0</v>
      </c>
      <c r="S154" s="249">
        <v>0</v>
      </c>
    </row>
    <row r="155" spans="2:19">
      <c r="B155" s="242">
        <f t="shared" si="17"/>
        <v>14</v>
      </c>
      <c r="C155" s="273" t="s">
        <v>364</v>
      </c>
      <c r="D155" s="249">
        <v>0</v>
      </c>
      <c r="E155" s="249">
        <v>0</v>
      </c>
      <c r="F155" s="249">
        <v>0</v>
      </c>
      <c r="G155" s="249">
        <v>0</v>
      </c>
      <c r="H155" s="249">
        <v>0</v>
      </c>
      <c r="I155" s="249">
        <v>0</v>
      </c>
      <c r="J155" s="249">
        <v>0</v>
      </c>
      <c r="K155" s="249">
        <v>0</v>
      </c>
      <c r="L155" s="249">
        <v>0</v>
      </c>
      <c r="M155" s="249">
        <v>0</v>
      </c>
      <c r="N155" s="249">
        <v>0</v>
      </c>
      <c r="O155" s="249">
        <v>0</v>
      </c>
      <c r="P155" s="249">
        <v>0</v>
      </c>
      <c r="Q155" s="249">
        <v>0</v>
      </c>
      <c r="R155" s="249">
        <v>0</v>
      </c>
      <c r="S155" s="249">
        <v>0</v>
      </c>
    </row>
    <row r="156" spans="2:19">
      <c r="B156" s="242">
        <f t="shared" si="17"/>
        <v>15</v>
      </c>
      <c r="C156" s="273" t="s">
        <v>365</v>
      </c>
      <c r="D156" s="249">
        <v>0</v>
      </c>
      <c r="E156" s="249">
        <v>0</v>
      </c>
      <c r="F156" s="249">
        <v>0</v>
      </c>
      <c r="G156" s="249">
        <v>0</v>
      </c>
      <c r="H156" s="249">
        <v>0</v>
      </c>
      <c r="I156" s="249">
        <v>0</v>
      </c>
      <c r="J156" s="249">
        <v>0</v>
      </c>
      <c r="K156" s="249">
        <v>0</v>
      </c>
      <c r="L156" s="249">
        <v>0</v>
      </c>
      <c r="M156" s="249">
        <v>0</v>
      </c>
      <c r="N156" s="249">
        <v>0</v>
      </c>
      <c r="O156" s="249">
        <v>0</v>
      </c>
      <c r="P156" s="249">
        <v>0</v>
      </c>
      <c r="Q156" s="249">
        <v>0</v>
      </c>
      <c r="R156" s="249">
        <v>0</v>
      </c>
      <c r="S156" s="249">
        <v>0</v>
      </c>
    </row>
    <row r="157" spans="2:19">
      <c r="B157" s="242">
        <f t="shared" si="17"/>
        <v>16</v>
      </c>
      <c r="C157" s="273" t="s">
        <v>366</v>
      </c>
      <c r="D157" s="249">
        <v>0</v>
      </c>
      <c r="E157" s="249">
        <v>0</v>
      </c>
      <c r="F157" s="249">
        <v>0</v>
      </c>
      <c r="G157" s="249">
        <v>0</v>
      </c>
      <c r="H157" s="249">
        <v>0</v>
      </c>
      <c r="I157" s="249">
        <v>0</v>
      </c>
      <c r="J157" s="249">
        <v>0</v>
      </c>
      <c r="K157" s="249">
        <v>0</v>
      </c>
      <c r="L157" s="249">
        <v>0</v>
      </c>
      <c r="M157" s="249">
        <v>0</v>
      </c>
      <c r="N157" s="249">
        <v>0</v>
      </c>
      <c r="O157" s="249">
        <v>0</v>
      </c>
      <c r="P157" s="249">
        <v>0</v>
      </c>
      <c r="Q157" s="249">
        <v>0</v>
      </c>
      <c r="R157" s="249">
        <v>0</v>
      </c>
      <c r="S157" s="249">
        <v>0</v>
      </c>
    </row>
    <row r="158" spans="2:19">
      <c r="B158" s="242">
        <f t="shared" si="17"/>
        <v>17</v>
      </c>
      <c r="C158" s="273" t="s">
        <v>367</v>
      </c>
      <c r="D158" s="249">
        <v>0</v>
      </c>
      <c r="E158" s="249">
        <v>0</v>
      </c>
      <c r="F158" s="249">
        <v>0</v>
      </c>
      <c r="G158" s="249">
        <v>0</v>
      </c>
      <c r="H158" s="249">
        <v>0</v>
      </c>
      <c r="I158" s="249">
        <v>0</v>
      </c>
      <c r="J158" s="249">
        <v>0</v>
      </c>
      <c r="K158" s="249">
        <v>0</v>
      </c>
      <c r="L158" s="249">
        <v>0</v>
      </c>
      <c r="M158" s="249">
        <v>0</v>
      </c>
      <c r="N158" s="249">
        <v>0</v>
      </c>
      <c r="O158" s="249">
        <v>0</v>
      </c>
      <c r="P158" s="249">
        <v>0</v>
      </c>
      <c r="Q158" s="249">
        <v>0</v>
      </c>
      <c r="R158" s="249">
        <v>0</v>
      </c>
      <c r="S158" s="249">
        <v>0</v>
      </c>
    </row>
    <row r="159" spans="2:19">
      <c r="B159" s="242">
        <f t="shared" si="17"/>
        <v>18</v>
      </c>
      <c r="C159" s="273" t="s">
        <v>368</v>
      </c>
      <c r="D159" s="249">
        <v>0</v>
      </c>
      <c r="E159" s="249">
        <v>0</v>
      </c>
      <c r="F159" s="249">
        <v>0</v>
      </c>
      <c r="G159" s="249">
        <v>0</v>
      </c>
      <c r="H159" s="249">
        <v>0</v>
      </c>
      <c r="I159" s="249">
        <v>0</v>
      </c>
      <c r="J159" s="249">
        <v>0</v>
      </c>
      <c r="K159" s="249">
        <v>0</v>
      </c>
      <c r="L159" s="249">
        <v>0</v>
      </c>
      <c r="M159" s="249">
        <v>0</v>
      </c>
      <c r="N159" s="249">
        <v>0</v>
      </c>
      <c r="O159" s="249">
        <v>0</v>
      </c>
      <c r="P159" s="249">
        <v>0</v>
      </c>
      <c r="Q159" s="249">
        <v>0</v>
      </c>
      <c r="R159" s="249">
        <v>0</v>
      </c>
      <c r="S159" s="249">
        <v>0</v>
      </c>
    </row>
    <row r="160" spans="2:19">
      <c r="B160" s="242">
        <f t="shared" si="17"/>
        <v>19</v>
      </c>
      <c r="C160" s="273" t="s">
        <v>369</v>
      </c>
      <c r="D160" s="249">
        <v>0</v>
      </c>
      <c r="E160" s="249">
        <v>0</v>
      </c>
      <c r="F160" s="249">
        <v>0</v>
      </c>
      <c r="G160" s="249">
        <v>0</v>
      </c>
      <c r="H160" s="249">
        <v>0</v>
      </c>
      <c r="I160" s="249">
        <v>0</v>
      </c>
      <c r="J160" s="249">
        <v>0</v>
      </c>
      <c r="K160" s="249">
        <v>0</v>
      </c>
      <c r="L160" s="249">
        <v>0</v>
      </c>
      <c r="M160" s="249">
        <v>0</v>
      </c>
      <c r="N160" s="249">
        <v>0</v>
      </c>
      <c r="O160" s="249">
        <v>0</v>
      </c>
      <c r="P160" s="249">
        <v>0</v>
      </c>
      <c r="Q160" s="249">
        <v>0</v>
      </c>
      <c r="R160" s="249">
        <v>0</v>
      </c>
      <c r="S160" s="249">
        <v>0</v>
      </c>
    </row>
    <row r="161" spans="2:19" ht="15.75" thickBot="1">
      <c r="B161" s="252">
        <f t="shared" si="17"/>
        <v>20</v>
      </c>
      <c r="C161" s="274" t="s">
        <v>370</v>
      </c>
      <c r="D161" s="247">
        <v>0</v>
      </c>
      <c r="E161" s="247">
        <v>0</v>
      </c>
      <c r="F161" s="247">
        <v>0</v>
      </c>
      <c r="G161" s="247">
        <v>0</v>
      </c>
      <c r="H161" s="247">
        <v>0</v>
      </c>
      <c r="I161" s="247">
        <v>0</v>
      </c>
      <c r="J161" s="247">
        <v>0</v>
      </c>
      <c r="K161" s="247">
        <v>0</v>
      </c>
      <c r="L161" s="247">
        <v>0</v>
      </c>
      <c r="M161" s="247">
        <v>0</v>
      </c>
      <c r="N161" s="247">
        <v>0</v>
      </c>
      <c r="O161" s="247">
        <v>0</v>
      </c>
      <c r="P161" s="247">
        <v>0</v>
      </c>
      <c r="Q161" s="247">
        <v>0</v>
      </c>
      <c r="R161" s="247">
        <v>0</v>
      </c>
      <c r="S161" s="247">
        <v>0</v>
      </c>
    </row>
    <row r="162" spans="2:19" ht="15.75" thickTop="1">
      <c r="B162" s="251">
        <f t="shared" si="17"/>
        <v>21</v>
      </c>
      <c r="C162" s="275" t="s">
        <v>371</v>
      </c>
      <c r="D162" s="243">
        <f t="shared" ref="D162:P162" si="18">SUM(D142:D161)</f>
        <v>0</v>
      </c>
      <c r="E162" s="243">
        <f t="shared" si="18"/>
        <v>0</v>
      </c>
      <c r="F162" s="243">
        <f t="shared" si="18"/>
        <v>0</v>
      </c>
      <c r="G162" s="243">
        <f t="shared" si="18"/>
        <v>0</v>
      </c>
      <c r="H162" s="243">
        <f t="shared" si="18"/>
        <v>0</v>
      </c>
      <c r="I162" s="243">
        <f t="shared" si="18"/>
        <v>0</v>
      </c>
      <c r="J162" s="243">
        <f t="shared" si="18"/>
        <v>0</v>
      </c>
      <c r="K162" s="243">
        <f t="shared" si="18"/>
        <v>0</v>
      </c>
      <c r="L162" s="243">
        <f t="shared" si="18"/>
        <v>0</v>
      </c>
      <c r="M162" s="243">
        <f t="shared" si="18"/>
        <v>0</v>
      </c>
      <c r="N162" s="243">
        <f t="shared" si="18"/>
        <v>0</v>
      </c>
      <c r="O162" s="243">
        <f t="shared" si="18"/>
        <v>0</v>
      </c>
      <c r="P162" s="243">
        <f t="shared" si="18"/>
        <v>0</v>
      </c>
      <c r="Q162" s="243"/>
      <c r="R162" s="243">
        <f t="shared" ref="R162:S162" si="19">SUM(R142:R161)</f>
        <v>0</v>
      </c>
      <c r="S162" s="243">
        <f t="shared" si="19"/>
        <v>0</v>
      </c>
    </row>
    <row r="164" spans="2:19">
      <c r="C164" s="95" t="s">
        <v>327</v>
      </c>
      <c r="D164" s="153" t="str">
        <f>Overview!$C$32</f>
        <v>[Enter Plan Name]</v>
      </c>
      <c r="E164" s="153"/>
      <c r="F164" s="153"/>
      <c r="G164" s="153"/>
      <c r="H164" s="153"/>
      <c r="I164" s="153"/>
      <c r="J164" s="153"/>
      <c r="K164" s="153"/>
      <c r="L164" s="153"/>
      <c r="M164" s="153"/>
      <c r="N164" s="153"/>
      <c r="O164" s="153"/>
    </row>
    <row r="165" spans="2:19">
      <c r="C165" s="95" t="s">
        <v>328</v>
      </c>
      <c r="D165" s="153" t="str">
        <f>$D$3</f>
        <v>Utilization</v>
      </c>
      <c r="E165" s="153"/>
      <c r="F165" s="153"/>
      <c r="G165" s="153"/>
      <c r="H165" s="153"/>
      <c r="I165" s="153"/>
      <c r="J165" s="153"/>
      <c r="K165" s="153"/>
      <c r="L165" s="153"/>
      <c r="M165" s="153"/>
      <c r="N165" s="153"/>
      <c r="O165" s="153"/>
    </row>
    <row r="166" spans="2:19">
      <c r="C166" s="95" t="s">
        <v>329</v>
      </c>
      <c r="D166" s="153" t="str">
        <f>Overview!$F$54</f>
        <v>SFY23-Q4</v>
      </c>
      <c r="F166" s="153"/>
      <c r="G166" s="153"/>
      <c r="H166" s="153"/>
      <c r="I166" s="153"/>
      <c r="J166" s="153"/>
      <c r="K166" s="153"/>
      <c r="L166" s="153"/>
      <c r="M166" s="153"/>
      <c r="N166" s="153"/>
      <c r="O166" s="153"/>
    </row>
    <row r="167" spans="2:19">
      <c r="C167" s="95"/>
      <c r="D167" s="153"/>
      <c r="E167" s="153"/>
      <c r="F167" s="153"/>
      <c r="G167" s="153"/>
      <c r="H167" s="153"/>
      <c r="I167" s="153"/>
      <c r="J167" s="153"/>
      <c r="K167" s="153"/>
      <c r="L167" s="153"/>
      <c r="M167" s="153"/>
      <c r="N167" s="153"/>
      <c r="O167" s="153"/>
    </row>
    <row r="168" spans="2:19">
      <c r="C168" s="253" t="s">
        <v>378</v>
      </c>
      <c r="D168" s="234"/>
      <c r="E168" s="234"/>
      <c r="F168" s="234"/>
      <c r="G168" s="234"/>
      <c r="H168" s="234"/>
      <c r="I168" s="234"/>
      <c r="J168" s="234"/>
      <c r="K168" s="234"/>
      <c r="L168" s="234"/>
      <c r="M168" s="234"/>
      <c r="N168" s="234"/>
      <c r="O168" s="234"/>
    </row>
    <row r="169" spans="2:19">
      <c r="B169" s="21"/>
      <c r="C169" s="238" t="s">
        <v>379</v>
      </c>
      <c r="D169" s="238" t="s">
        <v>380</v>
      </c>
      <c r="E169" s="238" t="s">
        <v>381</v>
      </c>
      <c r="F169" s="238" t="s">
        <v>381</v>
      </c>
      <c r="G169" s="238" t="s">
        <v>381</v>
      </c>
      <c r="H169" s="238" t="s">
        <v>381</v>
      </c>
      <c r="I169" s="238" t="s">
        <v>381</v>
      </c>
      <c r="J169" s="238" t="s">
        <v>381</v>
      </c>
      <c r="K169" s="238" t="s">
        <v>381</v>
      </c>
      <c r="L169" s="238" t="s">
        <v>381</v>
      </c>
      <c r="M169" s="238" t="s">
        <v>381</v>
      </c>
      <c r="N169" s="238" t="s">
        <v>381</v>
      </c>
      <c r="O169" s="238" t="s">
        <v>381</v>
      </c>
      <c r="P169" s="238" t="s">
        <v>381</v>
      </c>
      <c r="Q169" s="238" t="s">
        <v>381</v>
      </c>
      <c r="R169" s="238" t="s">
        <v>381</v>
      </c>
      <c r="S169" s="238" t="s">
        <v>381</v>
      </c>
    </row>
    <row r="170" spans="2:19" ht="38.25">
      <c r="B170" s="276" t="s">
        <v>348</v>
      </c>
      <c r="C170" s="276" t="s">
        <v>374</v>
      </c>
      <c r="D170" s="276" t="s">
        <v>287</v>
      </c>
      <c r="E170" s="276" t="s">
        <v>310</v>
      </c>
      <c r="F170" s="276" t="s">
        <v>292</v>
      </c>
      <c r="G170" s="276" t="s">
        <v>298</v>
      </c>
      <c r="H170" s="276" t="s">
        <v>306</v>
      </c>
      <c r="I170" s="276" t="s">
        <v>300</v>
      </c>
      <c r="J170" s="276" t="s">
        <v>294</v>
      </c>
      <c r="K170" s="276" t="s">
        <v>302</v>
      </c>
      <c r="L170" s="276" t="s">
        <v>304</v>
      </c>
      <c r="M170" s="276" t="s">
        <v>296</v>
      </c>
      <c r="N170" s="276" t="s">
        <v>290</v>
      </c>
      <c r="O170" s="276" t="s">
        <v>312</v>
      </c>
      <c r="P170" s="276" t="s">
        <v>314</v>
      </c>
      <c r="Q170" s="276" t="s">
        <v>317</v>
      </c>
      <c r="R170" s="276" t="s">
        <v>382</v>
      </c>
      <c r="S170" s="276" t="s">
        <v>322</v>
      </c>
    </row>
    <row r="171" spans="2:19">
      <c r="B171" s="242">
        <v>1</v>
      </c>
      <c r="C171" s="273" t="s">
        <v>351</v>
      </c>
      <c r="D171" s="249">
        <v>0</v>
      </c>
      <c r="E171" s="249">
        <v>0</v>
      </c>
      <c r="F171" s="249">
        <v>0</v>
      </c>
      <c r="G171" s="249">
        <v>0</v>
      </c>
      <c r="H171" s="249">
        <v>0</v>
      </c>
      <c r="I171" s="249">
        <v>0</v>
      </c>
      <c r="J171" s="249">
        <v>0</v>
      </c>
      <c r="K171" s="249">
        <v>0</v>
      </c>
      <c r="L171" s="249">
        <v>0</v>
      </c>
      <c r="M171" s="249">
        <v>0</v>
      </c>
      <c r="N171" s="249">
        <v>0</v>
      </c>
      <c r="O171" s="249">
        <v>0</v>
      </c>
      <c r="P171" s="249">
        <v>0</v>
      </c>
      <c r="Q171" s="249">
        <v>0</v>
      </c>
      <c r="R171" s="249">
        <v>0</v>
      </c>
      <c r="S171" s="249">
        <v>0</v>
      </c>
    </row>
    <row r="172" spans="2:19">
      <c r="B172" s="242">
        <f>B171+1</f>
        <v>2</v>
      </c>
      <c r="C172" s="273" t="s">
        <v>352</v>
      </c>
      <c r="D172" s="249">
        <v>0</v>
      </c>
      <c r="E172" s="249">
        <v>0</v>
      </c>
      <c r="F172" s="249">
        <v>0</v>
      </c>
      <c r="G172" s="249">
        <v>0</v>
      </c>
      <c r="H172" s="249">
        <v>0</v>
      </c>
      <c r="I172" s="249">
        <v>0</v>
      </c>
      <c r="J172" s="249">
        <v>0</v>
      </c>
      <c r="K172" s="249">
        <v>0</v>
      </c>
      <c r="L172" s="249">
        <v>0</v>
      </c>
      <c r="M172" s="249">
        <v>0</v>
      </c>
      <c r="N172" s="249">
        <v>0</v>
      </c>
      <c r="O172" s="249">
        <v>0</v>
      </c>
      <c r="P172" s="249">
        <v>0</v>
      </c>
      <c r="Q172" s="249">
        <v>0</v>
      </c>
      <c r="R172" s="249">
        <v>0</v>
      </c>
      <c r="S172" s="249">
        <v>0</v>
      </c>
    </row>
    <row r="173" spans="2:19">
      <c r="B173" s="242">
        <f t="shared" ref="B173:B191" si="20">B172+1</f>
        <v>3</v>
      </c>
      <c r="C173" s="273" t="s">
        <v>353</v>
      </c>
      <c r="D173" s="249">
        <v>0</v>
      </c>
      <c r="E173" s="249">
        <v>0</v>
      </c>
      <c r="F173" s="249">
        <v>0</v>
      </c>
      <c r="G173" s="249">
        <v>0</v>
      </c>
      <c r="H173" s="249">
        <v>0</v>
      </c>
      <c r="I173" s="249">
        <v>0</v>
      </c>
      <c r="J173" s="249">
        <v>0</v>
      </c>
      <c r="K173" s="249">
        <v>0</v>
      </c>
      <c r="L173" s="249">
        <v>0</v>
      </c>
      <c r="M173" s="249">
        <v>0</v>
      </c>
      <c r="N173" s="249">
        <v>0</v>
      </c>
      <c r="O173" s="249">
        <v>0</v>
      </c>
      <c r="P173" s="249">
        <v>0</v>
      </c>
      <c r="Q173" s="249">
        <v>0</v>
      </c>
      <c r="R173" s="249">
        <v>0</v>
      </c>
      <c r="S173" s="249">
        <v>0</v>
      </c>
    </row>
    <row r="174" spans="2:19">
      <c r="B174" s="242">
        <f t="shared" si="20"/>
        <v>4</v>
      </c>
      <c r="C174" s="273" t="s">
        <v>354</v>
      </c>
      <c r="D174" s="249">
        <v>0</v>
      </c>
      <c r="E174" s="249">
        <v>0</v>
      </c>
      <c r="F174" s="249">
        <v>0</v>
      </c>
      <c r="G174" s="249">
        <v>0</v>
      </c>
      <c r="H174" s="249">
        <v>0</v>
      </c>
      <c r="I174" s="249">
        <v>0</v>
      </c>
      <c r="J174" s="249">
        <v>0</v>
      </c>
      <c r="K174" s="249">
        <v>0</v>
      </c>
      <c r="L174" s="249">
        <v>0</v>
      </c>
      <c r="M174" s="249">
        <v>0</v>
      </c>
      <c r="N174" s="249">
        <v>0</v>
      </c>
      <c r="O174" s="249">
        <v>0</v>
      </c>
      <c r="P174" s="249">
        <v>0</v>
      </c>
      <c r="Q174" s="249">
        <v>0</v>
      </c>
      <c r="R174" s="249">
        <v>0</v>
      </c>
      <c r="S174" s="249">
        <v>0</v>
      </c>
    </row>
    <row r="175" spans="2:19">
      <c r="B175" s="242">
        <f t="shared" si="20"/>
        <v>5</v>
      </c>
      <c r="C175" s="273" t="s">
        <v>355</v>
      </c>
      <c r="D175" s="249">
        <v>0</v>
      </c>
      <c r="E175" s="249">
        <v>0</v>
      </c>
      <c r="F175" s="249">
        <v>0</v>
      </c>
      <c r="G175" s="249">
        <v>0</v>
      </c>
      <c r="H175" s="249">
        <v>0</v>
      </c>
      <c r="I175" s="249">
        <v>0</v>
      </c>
      <c r="J175" s="249">
        <v>0</v>
      </c>
      <c r="K175" s="249">
        <v>0</v>
      </c>
      <c r="L175" s="249">
        <v>0</v>
      </c>
      <c r="M175" s="249">
        <v>0</v>
      </c>
      <c r="N175" s="249">
        <v>0</v>
      </c>
      <c r="O175" s="249">
        <v>0</v>
      </c>
      <c r="P175" s="249">
        <v>0</v>
      </c>
      <c r="Q175" s="249">
        <v>0</v>
      </c>
      <c r="R175" s="249">
        <v>0</v>
      </c>
      <c r="S175" s="249">
        <v>0</v>
      </c>
    </row>
    <row r="176" spans="2:19">
      <c r="B176" s="242">
        <f t="shared" si="20"/>
        <v>6</v>
      </c>
      <c r="C176" s="273" t="s">
        <v>356</v>
      </c>
      <c r="D176" s="249">
        <v>0</v>
      </c>
      <c r="E176" s="249">
        <v>0</v>
      </c>
      <c r="F176" s="249">
        <v>0</v>
      </c>
      <c r="G176" s="249">
        <v>0</v>
      </c>
      <c r="H176" s="249">
        <v>0</v>
      </c>
      <c r="I176" s="249">
        <v>0</v>
      </c>
      <c r="J176" s="249">
        <v>0</v>
      </c>
      <c r="K176" s="249">
        <v>0</v>
      </c>
      <c r="L176" s="249">
        <v>0</v>
      </c>
      <c r="M176" s="249">
        <v>0</v>
      </c>
      <c r="N176" s="249">
        <v>0</v>
      </c>
      <c r="O176" s="249">
        <v>0</v>
      </c>
      <c r="P176" s="249">
        <v>0</v>
      </c>
      <c r="Q176" s="249">
        <v>0</v>
      </c>
      <c r="R176" s="249">
        <v>0</v>
      </c>
      <c r="S176" s="249">
        <v>0</v>
      </c>
    </row>
    <row r="177" spans="2:19">
      <c r="B177" s="242">
        <f t="shared" si="20"/>
        <v>7</v>
      </c>
      <c r="C177" s="273" t="s">
        <v>357</v>
      </c>
      <c r="D177" s="249">
        <v>0</v>
      </c>
      <c r="E177" s="249">
        <v>0</v>
      </c>
      <c r="F177" s="249">
        <v>0</v>
      </c>
      <c r="G177" s="249">
        <v>0</v>
      </c>
      <c r="H177" s="249">
        <v>0</v>
      </c>
      <c r="I177" s="249">
        <v>0</v>
      </c>
      <c r="J177" s="249">
        <v>0</v>
      </c>
      <c r="K177" s="249">
        <v>0</v>
      </c>
      <c r="L177" s="249">
        <v>0</v>
      </c>
      <c r="M177" s="249">
        <v>0</v>
      </c>
      <c r="N177" s="249">
        <v>0</v>
      </c>
      <c r="O177" s="249">
        <v>0</v>
      </c>
      <c r="P177" s="249">
        <v>0</v>
      </c>
      <c r="Q177" s="249">
        <v>0</v>
      </c>
      <c r="R177" s="249">
        <v>0</v>
      </c>
      <c r="S177" s="249">
        <v>0</v>
      </c>
    </row>
    <row r="178" spans="2:19">
      <c r="B178" s="242">
        <f t="shared" si="20"/>
        <v>8</v>
      </c>
      <c r="C178" s="273" t="s">
        <v>358</v>
      </c>
      <c r="D178" s="249">
        <v>0</v>
      </c>
      <c r="E178" s="249">
        <v>0</v>
      </c>
      <c r="F178" s="249">
        <v>0</v>
      </c>
      <c r="G178" s="249">
        <v>0</v>
      </c>
      <c r="H178" s="249">
        <v>0</v>
      </c>
      <c r="I178" s="249">
        <v>0</v>
      </c>
      <c r="J178" s="249">
        <v>0</v>
      </c>
      <c r="K178" s="249">
        <v>0</v>
      </c>
      <c r="L178" s="249">
        <v>0</v>
      </c>
      <c r="M178" s="249">
        <v>0</v>
      </c>
      <c r="N178" s="249">
        <v>0</v>
      </c>
      <c r="O178" s="249">
        <v>0</v>
      </c>
      <c r="P178" s="249">
        <v>0</v>
      </c>
      <c r="Q178" s="249">
        <v>0</v>
      </c>
      <c r="R178" s="249">
        <v>0</v>
      </c>
      <c r="S178" s="249">
        <v>0</v>
      </c>
    </row>
    <row r="179" spans="2:19">
      <c r="B179" s="242">
        <f t="shared" si="20"/>
        <v>9</v>
      </c>
      <c r="C179" s="273" t="s">
        <v>359</v>
      </c>
      <c r="D179" s="249">
        <v>0</v>
      </c>
      <c r="E179" s="249">
        <v>0</v>
      </c>
      <c r="F179" s="249">
        <v>0</v>
      </c>
      <c r="G179" s="249">
        <v>0</v>
      </c>
      <c r="H179" s="249">
        <v>0</v>
      </c>
      <c r="I179" s="249">
        <v>0</v>
      </c>
      <c r="J179" s="249">
        <v>0</v>
      </c>
      <c r="K179" s="249">
        <v>0</v>
      </c>
      <c r="L179" s="249">
        <v>0</v>
      </c>
      <c r="M179" s="249">
        <v>0</v>
      </c>
      <c r="N179" s="249">
        <v>0</v>
      </c>
      <c r="O179" s="249">
        <v>0</v>
      </c>
      <c r="P179" s="249">
        <v>0</v>
      </c>
      <c r="Q179" s="249">
        <v>0</v>
      </c>
      <c r="R179" s="249">
        <v>0</v>
      </c>
      <c r="S179" s="249">
        <v>0</v>
      </c>
    </row>
    <row r="180" spans="2:19">
      <c r="B180" s="242">
        <f t="shared" si="20"/>
        <v>10</v>
      </c>
      <c r="C180" s="273" t="s">
        <v>360</v>
      </c>
      <c r="D180" s="249">
        <v>0</v>
      </c>
      <c r="E180" s="249">
        <v>0</v>
      </c>
      <c r="F180" s="249">
        <v>0</v>
      </c>
      <c r="G180" s="249">
        <v>0</v>
      </c>
      <c r="H180" s="249">
        <v>0</v>
      </c>
      <c r="I180" s="249">
        <v>0</v>
      </c>
      <c r="J180" s="249">
        <v>0</v>
      </c>
      <c r="K180" s="249">
        <v>0</v>
      </c>
      <c r="L180" s="249">
        <v>0</v>
      </c>
      <c r="M180" s="249">
        <v>0</v>
      </c>
      <c r="N180" s="249">
        <v>0</v>
      </c>
      <c r="O180" s="249">
        <v>0</v>
      </c>
      <c r="P180" s="249">
        <v>0</v>
      </c>
      <c r="Q180" s="249">
        <v>0</v>
      </c>
      <c r="R180" s="249">
        <v>0</v>
      </c>
      <c r="S180" s="249">
        <v>0</v>
      </c>
    </row>
    <row r="181" spans="2:19">
      <c r="B181" s="242">
        <f t="shared" si="20"/>
        <v>11</v>
      </c>
      <c r="C181" s="273" t="s">
        <v>361</v>
      </c>
      <c r="D181" s="249">
        <v>0</v>
      </c>
      <c r="E181" s="249">
        <v>0</v>
      </c>
      <c r="F181" s="249">
        <v>0</v>
      </c>
      <c r="G181" s="249">
        <v>0</v>
      </c>
      <c r="H181" s="249">
        <v>0</v>
      </c>
      <c r="I181" s="249">
        <v>0</v>
      </c>
      <c r="J181" s="249">
        <v>0</v>
      </c>
      <c r="K181" s="249">
        <v>0</v>
      </c>
      <c r="L181" s="249">
        <v>0</v>
      </c>
      <c r="M181" s="249">
        <v>0</v>
      </c>
      <c r="N181" s="249">
        <v>0</v>
      </c>
      <c r="O181" s="249">
        <v>0</v>
      </c>
      <c r="P181" s="249">
        <v>0</v>
      </c>
      <c r="Q181" s="249">
        <v>0</v>
      </c>
      <c r="R181" s="249">
        <v>0</v>
      </c>
      <c r="S181" s="249">
        <v>0</v>
      </c>
    </row>
    <row r="182" spans="2:19">
      <c r="B182" s="242">
        <f t="shared" si="20"/>
        <v>12</v>
      </c>
      <c r="C182" s="273" t="s">
        <v>362</v>
      </c>
      <c r="D182" s="249">
        <v>0</v>
      </c>
      <c r="E182" s="249">
        <v>0</v>
      </c>
      <c r="F182" s="249">
        <v>0</v>
      </c>
      <c r="G182" s="249">
        <v>0</v>
      </c>
      <c r="H182" s="249">
        <v>0</v>
      </c>
      <c r="I182" s="249">
        <v>0</v>
      </c>
      <c r="J182" s="249">
        <v>0</v>
      </c>
      <c r="K182" s="249">
        <v>0</v>
      </c>
      <c r="L182" s="249">
        <v>0</v>
      </c>
      <c r="M182" s="249">
        <v>0</v>
      </c>
      <c r="N182" s="249">
        <v>0</v>
      </c>
      <c r="O182" s="249">
        <v>0</v>
      </c>
      <c r="P182" s="249">
        <v>0</v>
      </c>
      <c r="Q182" s="249">
        <v>0</v>
      </c>
      <c r="R182" s="249">
        <v>0</v>
      </c>
      <c r="S182" s="249">
        <v>0</v>
      </c>
    </row>
    <row r="183" spans="2:19">
      <c r="B183" s="242">
        <f t="shared" si="20"/>
        <v>13</v>
      </c>
      <c r="C183" s="273" t="s">
        <v>363</v>
      </c>
      <c r="D183" s="249">
        <v>0</v>
      </c>
      <c r="E183" s="249">
        <v>0</v>
      </c>
      <c r="F183" s="249">
        <v>0</v>
      </c>
      <c r="G183" s="249">
        <v>0</v>
      </c>
      <c r="H183" s="249">
        <v>0</v>
      </c>
      <c r="I183" s="249">
        <v>0</v>
      </c>
      <c r="J183" s="249">
        <v>0</v>
      </c>
      <c r="K183" s="249">
        <v>0</v>
      </c>
      <c r="L183" s="249">
        <v>0</v>
      </c>
      <c r="M183" s="249">
        <v>0</v>
      </c>
      <c r="N183" s="249">
        <v>0</v>
      </c>
      <c r="O183" s="249">
        <v>0</v>
      </c>
      <c r="P183" s="249">
        <v>0</v>
      </c>
      <c r="Q183" s="249">
        <v>0</v>
      </c>
      <c r="R183" s="249">
        <v>0</v>
      </c>
      <c r="S183" s="249">
        <v>0</v>
      </c>
    </row>
    <row r="184" spans="2:19">
      <c r="B184" s="242">
        <f t="shared" si="20"/>
        <v>14</v>
      </c>
      <c r="C184" s="273" t="s">
        <v>364</v>
      </c>
      <c r="D184" s="249">
        <v>0</v>
      </c>
      <c r="E184" s="249">
        <v>0</v>
      </c>
      <c r="F184" s="249">
        <v>0</v>
      </c>
      <c r="G184" s="249">
        <v>0</v>
      </c>
      <c r="H184" s="249">
        <v>0</v>
      </c>
      <c r="I184" s="249">
        <v>0</v>
      </c>
      <c r="J184" s="249">
        <v>0</v>
      </c>
      <c r="K184" s="249">
        <v>0</v>
      </c>
      <c r="L184" s="249">
        <v>0</v>
      </c>
      <c r="M184" s="249">
        <v>0</v>
      </c>
      <c r="N184" s="249">
        <v>0</v>
      </c>
      <c r="O184" s="249">
        <v>0</v>
      </c>
      <c r="P184" s="249">
        <v>0</v>
      </c>
      <c r="Q184" s="249">
        <v>0</v>
      </c>
      <c r="R184" s="249">
        <v>0</v>
      </c>
      <c r="S184" s="249">
        <v>0</v>
      </c>
    </row>
    <row r="185" spans="2:19">
      <c r="B185" s="242">
        <f t="shared" si="20"/>
        <v>15</v>
      </c>
      <c r="C185" s="273" t="s">
        <v>365</v>
      </c>
      <c r="D185" s="249">
        <v>0</v>
      </c>
      <c r="E185" s="249">
        <v>0</v>
      </c>
      <c r="F185" s="249">
        <v>0</v>
      </c>
      <c r="G185" s="249">
        <v>0</v>
      </c>
      <c r="H185" s="249">
        <v>0</v>
      </c>
      <c r="I185" s="249">
        <v>0</v>
      </c>
      <c r="J185" s="249">
        <v>0</v>
      </c>
      <c r="K185" s="249">
        <v>0</v>
      </c>
      <c r="L185" s="249">
        <v>0</v>
      </c>
      <c r="M185" s="249">
        <v>0</v>
      </c>
      <c r="N185" s="249">
        <v>0</v>
      </c>
      <c r="O185" s="249">
        <v>0</v>
      </c>
      <c r="P185" s="249">
        <v>0</v>
      </c>
      <c r="Q185" s="249">
        <v>0</v>
      </c>
      <c r="R185" s="249">
        <v>0</v>
      </c>
      <c r="S185" s="249">
        <v>0</v>
      </c>
    </row>
    <row r="186" spans="2:19">
      <c r="B186" s="242">
        <f t="shared" si="20"/>
        <v>16</v>
      </c>
      <c r="C186" s="273" t="s">
        <v>366</v>
      </c>
      <c r="D186" s="249">
        <v>0</v>
      </c>
      <c r="E186" s="249">
        <v>0</v>
      </c>
      <c r="F186" s="249">
        <v>0</v>
      </c>
      <c r="G186" s="249">
        <v>0</v>
      </c>
      <c r="H186" s="249">
        <v>0</v>
      </c>
      <c r="I186" s="249">
        <v>0</v>
      </c>
      <c r="J186" s="249">
        <v>0</v>
      </c>
      <c r="K186" s="249">
        <v>0</v>
      </c>
      <c r="L186" s="249">
        <v>0</v>
      </c>
      <c r="M186" s="249">
        <v>0</v>
      </c>
      <c r="N186" s="249">
        <v>0</v>
      </c>
      <c r="O186" s="249">
        <v>0</v>
      </c>
      <c r="P186" s="249">
        <v>0</v>
      </c>
      <c r="Q186" s="249">
        <v>0</v>
      </c>
      <c r="R186" s="249">
        <v>0</v>
      </c>
      <c r="S186" s="249">
        <v>0</v>
      </c>
    </row>
    <row r="187" spans="2:19">
      <c r="B187" s="242">
        <f t="shared" si="20"/>
        <v>17</v>
      </c>
      <c r="C187" s="273" t="s">
        <v>367</v>
      </c>
      <c r="D187" s="249">
        <v>0</v>
      </c>
      <c r="E187" s="249">
        <v>0</v>
      </c>
      <c r="F187" s="249">
        <v>0</v>
      </c>
      <c r="G187" s="249">
        <v>0</v>
      </c>
      <c r="H187" s="249">
        <v>0</v>
      </c>
      <c r="I187" s="249">
        <v>0</v>
      </c>
      <c r="J187" s="249">
        <v>0</v>
      </c>
      <c r="K187" s="249">
        <v>0</v>
      </c>
      <c r="L187" s="249">
        <v>0</v>
      </c>
      <c r="M187" s="249">
        <v>0</v>
      </c>
      <c r="N187" s="249">
        <v>0</v>
      </c>
      <c r="O187" s="249">
        <v>0</v>
      </c>
      <c r="P187" s="249">
        <v>0</v>
      </c>
      <c r="Q187" s="249">
        <v>0</v>
      </c>
      <c r="R187" s="249">
        <v>0</v>
      </c>
      <c r="S187" s="249">
        <v>0</v>
      </c>
    </row>
    <row r="188" spans="2:19">
      <c r="B188" s="242">
        <f t="shared" si="20"/>
        <v>18</v>
      </c>
      <c r="C188" s="273" t="s">
        <v>368</v>
      </c>
      <c r="D188" s="249">
        <v>0</v>
      </c>
      <c r="E188" s="249">
        <v>0</v>
      </c>
      <c r="F188" s="249">
        <v>0</v>
      </c>
      <c r="G188" s="249">
        <v>0</v>
      </c>
      <c r="H188" s="249">
        <v>0</v>
      </c>
      <c r="I188" s="249">
        <v>0</v>
      </c>
      <c r="J188" s="249">
        <v>0</v>
      </c>
      <c r="K188" s="249">
        <v>0</v>
      </c>
      <c r="L188" s="249">
        <v>0</v>
      </c>
      <c r="M188" s="249">
        <v>0</v>
      </c>
      <c r="N188" s="249">
        <v>0</v>
      </c>
      <c r="O188" s="249">
        <v>0</v>
      </c>
      <c r="P188" s="249">
        <v>0</v>
      </c>
      <c r="Q188" s="249">
        <v>0</v>
      </c>
      <c r="R188" s="249">
        <v>0</v>
      </c>
      <c r="S188" s="249">
        <v>0</v>
      </c>
    </row>
    <row r="189" spans="2:19">
      <c r="B189" s="242">
        <f t="shared" si="20"/>
        <v>19</v>
      </c>
      <c r="C189" s="273" t="s">
        <v>369</v>
      </c>
      <c r="D189" s="249">
        <v>0</v>
      </c>
      <c r="E189" s="249">
        <v>0</v>
      </c>
      <c r="F189" s="249">
        <v>0</v>
      </c>
      <c r="G189" s="249">
        <v>0</v>
      </c>
      <c r="H189" s="249">
        <v>0</v>
      </c>
      <c r="I189" s="249">
        <v>0</v>
      </c>
      <c r="J189" s="249">
        <v>0</v>
      </c>
      <c r="K189" s="249">
        <v>0</v>
      </c>
      <c r="L189" s="249">
        <v>0</v>
      </c>
      <c r="M189" s="249">
        <v>0</v>
      </c>
      <c r="N189" s="249">
        <v>0</v>
      </c>
      <c r="O189" s="249">
        <v>0</v>
      </c>
      <c r="P189" s="249">
        <v>0</v>
      </c>
      <c r="Q189" s="249">
        <v>0</v>
      </c>
      <c r="R189" s="249">
        <v>0</v>
      </c>
      <c r="S189" s="249">
        <v>0</v>
      </c>
    </row>
    <row r="190" spans="2:19" ht="15.75" thickBot="1">
      <c r="B190" s="252">
        <f t="shared" si="20"/>
        <v>20</v>
      </c>
      <c r="C190" s="274" t="s">
        <v>370</v>
      </c>
      <c r="D190" s="247">
        <v>0</v>
      </c>
      <c r="E190" s="247">
        <v>0</v>
      </c>
      <c r="F190" s="247">
        <v>0</v>
      </c>
      <c r="G190" s="247">
        <v>0</v>
      </c>
      <c r="H190" s="247">
        <v>0</v>
      </c>
      <c r="I190" s="247">
        <v>0</v>
      </c>
      <c r="J190" s="247">
        <v>0</v>
      </c>
      <c r="K190" s="247">
        <v>0</v>
      </c>
      <c r="L190" s="247">
        <v>0</v>
      </c>
      <c r="M190" s="247">
        <v>0</v>
      </c>
      <c r="N190" s="247">
        <v>0</v>
      </c>
      <c r="O190" s="247">
        <v>0</v>
      </c>
      <c r="P190" s="247">
        <v>0</v>
      </c>
      <c r="Q190" s="247">
        <v>0</v>
      </c>
      <c r="R190" s="247">
        <v>0</v>
      </c>
      <c r="S190" s="247">
        <v>0</v>
      </c>
    </row>
    <row r="191" spans="2:19" ht="15.75" thickTop="1">
      <c r="B191" s="251">
        <f t="shared" si="20"/>
        <v>21</v>
      </c>
      <c r="C191" s="275" t="s">
        <v>371</v>
      </c>
      <c r="D191" s="243">
        <f t="shared" ref="D191:P191" si="21">SUM(D171:D190)</f>
        <v>0</v>
      </c>
      <c r="E191" s="243">
        <f t="shared" si="21"/>
        <v>0</v>
      </c>
      <c r="F191" s="243">
        <f t="shared" si="21"/>
        <v>0</v>
      </c>
      <c r="G191" s="243">
        <f t="shared" si="21"/>
        <v>0</v>
      </c>
      <c r="H191" s="243">
        <f t="shared" si="21"/>
        <v>0</v>
      </c>
      <c r="I191" s="243">
        <f t="shared" si="21"/>
        <v>0</v>
      </c>
      <c r="J191" s="243">
        <f t="shared" si="21"/>
        <v>0</v>
      </c>
      <c r="K191" s="243">
        <f t="shared" si="21"/>
        <v>0</v>
      </c>
      <c r="L191" s="243">
        <f t="shared" si="21"/>
        <v>0</v>
      </c>
      <c r="M191" s="243">
        <f t="shared" si="21"/>
        <v>0</v>
      </c>
      <c r="N191" s="243">
        <f t="shared" si="21"/>
        <v>0</v>
      </c>
      <c r="O191" s="243">
        <f t="shared" si="21"/>
        <v>0</v>
      </c>
      <c r="P191" s="243">
        <f t="shared" si="21"/>
        <v>0</v>
      </c>
      <c r="Q191" s="243"/>
      <c r="R191" s="243">
        <f t="shared" ref="R191:S191" si="22">SUM(R171:R190)</f>
        <v>0</v>
      </c>
      <c r="S191" s="243">
        <f t="shared" si="22"/>
        <v>0</v>
      </c>
    </row>
    <row r="193" spans="2:19">
      <c r="C193" s="253" t="s">
        <v>383</v>
      </c>
      <c r="D193" s="234"/>
      <c r="E193" s="234"/>
      <c r="F193" s="234"/>
      <c r="G193" s="234"/>
      <c r="H193" s="234"/>
      <c r="I193" s="234"/>
      <c r="J193" s="234"/>
      <c r="K193" s="234"/>
      <c r="L193" s="234"/>
      <c r="M193" s="234"/>
      <c r="N193" s="234"/>
      <c r="O193" s="234"/>
    </row>
    <row r="194" spans="2:19">
      <c r="B194" s="21"/>
      <c r="C194" s="238" t="s">
        <v>379</v>
      </c>
      <c r="D194" s="238" t="s">
        <v>380</v>
      </c>
      <c r="E194" s="238" t="s">
        <v>381</v>
      </c>
      <c r="F194" s="238" t="s">
        <v>381</v>
      </c>
      <c r="G194" s="238" t="s">
        <v>381</v>
      </c>
      <c r="H194" s="238" t="s">
        <v>381</v>
      </c>
      <c r="I194" s="238" t="s">
        <v>381</v>
      </c>
      <c r="J194" s="238" t="s">
        <v>381</v>
      </c>
      <c r="K194" s="238" t="s">
        <v>381</v>
      </c>
      <c r="L194" s="238" t="s">
        <v>381</v>
      </c>
      <c r="M194" s="238" t="s">
        <v>381</v>
      </c>
      <c r="N194" s="238" t="s">
        <v>381</v>
      </c>
      <c r="O194" s="238" t="s">
        <v>381</v>
      </c>
      <c r="P194" s="238" t="s">
        <v>381</v>
      </c>
      <c r="Q194" s="238" t="s">
        <v>381</v>
      </c>
      <c r="R194" s="238" t="s">
        <v>381</v>
      </c>
      <c r="S194" s="238" t="s">
        <v>381</v>
      </c>
    </row>
    <row r="195" spans="2:19" ht="38.25">
      <c r="B195" s="276" t="s">
        <v>348</v>
      </c>
      <c r="C195" s="276" t="s">
        <v>374</v>
      </c>
      <c r="D195" s="276" t="s">
        <v>287</v>
      </c>
      <c r="E195" s="276" t="s">
        <v>310</v>
      </c>
      <c r="F195" s="276" t="s">
        <v>292</v>
      </c>
      <c r="G195" s="276" t="s">
        <v>298</v>
      </c>
      <c r="H195" s="276" t="s">
        <v>306</v>
      </c>
      <c r="I195" s="276" t="s">
        <v>300</v>
      </c>
      <c r="J195" s="276" t="s">
        <v>294</v>
      </c>
      <c r="K195" s="276" t="s">
        <v>302</v>
      </c>
      <c r="L195" s="276" t="s">
        <v>304</v>
      </c>
      <c r="M195" s="276" t="s">
        <v>296</v>
      </c>
      <c r="N195" s="276" t="s">
        <v>290</v>
      </c>
      <c r="O195" s="276" t="s">
        <v>312</v>
      </c>
      <c r="P195" s="276" t="s">
        <v>314</v>
      </c>
      <c r="Q195" s="276" t="s">
        <v>317</v>
      </c>
      <c r="R195" s="276" t="s">
        <v>382</v>
      </c>
      <c r="S195" s="276" t="s">
        <v>322</v>
      </c>
    </row>
    <row r="196" spans="2:19">
      <c r="B196" s="242">
        <v>1</v>
      </c>
      <c r="C196" s="273" t="s">
        <v>351</v>
      </c>
      <c r="D196" s="249">
        <v>0</v>
      </c>
      <c r="E196" s="249">
        <v>0</v>
      </c>
      <c r="F196" s="249">
        <v>0</v>
      </c>
      <c r="G196" s="249">
        <v>0</v>
      </c>
      <c r="H196" s="249">
        <v>0</v>
      </c>
      <c r="I196" s="249">
        <v>0</v>
      </c>
      <c r="J196" s="249">
        <v>0</v>
      </c>
      <c r="K196" s="249">
        <v>0</v>
      </c>
      <c r="L196" s="249">
        <v>0</v>
      </c>
      <c r="M196" s="249">
        <v>0</v>
      </c>
      <c r="N196" s="249">
        <v>0</v>
      </c>
      <c r="O196" s="249">
        <v>0</v>
      </c>
      <c r="P196" s="249">
        <v>0</v>
      </c>
      <c r="Q196" s="249">
        <v>0</v>
      </c>
      <c r="R196" s="249">
        <v>0</v>
      </c>
      <c r="S196" s="249">
        <v>0</v>
      </c>
    </row>
    <row r="197" spans="2:19">
      <c r="B197" s="242">
        <f>B196+1</f>
        <v>2</v>
      </c>
      <c r="C197" s="273" t="s">
        <v>352</v>
      </c>
      <c r="D197" s="249">
        <v>0</v>
      </c>
      <c r="E197" s="249">
        <v>0</v>
      </c>
      <c r="F197" s="249">
        <v>0</v>
      </c>
      <c r="G197" s="249">
        <v>0</v>
      </c>
      <c r="H197" s="249">
        <v>0</v>
      </c>
      <c r="I197" s="249">
        <v>0</v>
      </c>
      <c r="J197" s="249">
        <v>0</v>
      </c>
      <c r="K197" s="249">
        <v>0</v>
      </c>
      <c r="L197" s="249">
        <v>0</v>
      </c>
      <c r="M197" s="249">
        <v>0</v>
      </c>
      <c r="N197" s="249">
        <v>0</v>
      </c>
      <c r="O197" s="249">
        <v>0</v>
      </c>
      <c r="P197" s="249">
        <v>0</v>
      </c>
      <c r="Q197" s="249">
        <v>0</v>
      </c>
      <c r="R197" s="249">
        <v>0</v>
      </c>
      <c r="S197" s="249">
        <v>0</v>
      </c>
    </row>
    <row r="198" spans="2:19">
      <c r="B198" s="242">
        <f t="shared" ref="B198:B216" si="23">B197+1</f>
        <v>3</v>
      </c>
      <c r="C198" s="273" t="s">
        <v>353</v>
      </c>
      <c r="D198" s="249">
        <v>0</v>
      </c>
      <c r="E198" s="249">
        <v>0</v>
      </c>
      <c r="F198" s="249">
        <v>0</v>
      </c>
      <c r="G198" s="249">
        <v>0</v>
      </c>
      <c r="H198" s="249">
        <v>0</v>
      </c>
      <c r="I198" s="249">
        <v>0</v>
      </c>
      <c r="J198" s="249">
        <v>0</v>
      </c>
      <c r="K198" s="249">
        <v>0</v>
      </c>
      <c r="L198" s="249">
        <v>0</v>
      </c>
      <c r="M198" s="249">
        <v>0</v>
      </c>
      <c r="N198" s="249">
        <v>0</v>
      </c>
      <c r="O198" s="249">
        <v>0</v>
      </c>
      <c r="P198" s="249">
        <v>0</v>
      </c>
      <c r="Q198" s="249">
        <v>0</v>
      </c>
      <c r="R198" s="249">
        <v>0</v>
      </c>
      <c r="S198" s="249">
        <v>0</v>
      </c>
    </row>
    <row r="199" spans="2:19">
      <c r="B199" s="242">
        <f t="shared" si="23"/>
        <v>4</v>
      </c>
      <c r="C199" s="273" t="s">
        <v>354</v>
      </c>
      <c r="D199" s="249">
        <v>0</v>
      </c>
      <c r="E199" s="249">
        <v>0</v>
      </c>
      <c r="F199" s="249">
        <v>0</v>
      </c>
      <c r="G199" s="249">
        <v>0</v>
      </c>
      <c r="H199" s="249">
        <v>0</v>
      </c>
      <c r="I199" s="249">
        <v>0</v>
      </c>
      <c r="J199" s="249">
        <v>0</v>
      </c>
      <c r="K199" s="249">
        <v>0</v>
      </c>
      <c r="L199" s="249">
        <v>0</v>
      </c>
      <c r="M199" s="249">
        <v>0</v>
      </c>
      <c r="N199" s="249">
        <v>0</v>
      </c>
      <c r="O199" s="249">
        <v>0</v>
      </c>
      <c r="P199" s="249">
        <v>0</v>
      </c>
      <c r="Q199" s="249">
        <v>0</v>
      </c>
      <c r="R199" s="249">
        <v>0</v>
      </c>
      <c r="S199" s="249">
        <v>0</v>
      </c>
    </row>
    <row r="200" spans="2:19">
      <c r="B200" s="242">
        <f t="shared" si="23"/>
        <v>5</v>
      </c>
      <c r="C200" s="273" t="s">
        <v>355</v>
      </c>
      <c r="D200" s="249">
        <v>0</v>
      </c>
      <c r="E200" s="249">
        <v>0</v>
      </c>
      <c r="F200" s="249">
        <v>0</v>
      </c>
      <c r="G200" s="249">
        <v>0</v>
      </c>
      <c r="H200" s="249">
        <v>0</v>
      </c>
      <c r="I200" s="249">
        <v>0</v>
      </c>
      <c r="J200" s="249">
        <v>0</v>
      </c>
      <c r="K200" s="249">
        <v>0</v>
      </c>
      <c r="L200" s="249">
        <v>0</v>
      </c>
      <c r="M200" s="249">
        <v>0</v>
      </c>
      <c r="N200" s="249">
        <v>0</v>
      </c>
      <c r="O200" s="249">
        <v>0</v>
      </c>
      <c r="P200" s="249">
        <v>0</v>
      </c>
      <c r="Q200" s="249">
        <v>0</v>
      </c>
      <c r="R200" s="249">
        <v>0</v>
      </c>
      <c r="S200" s="249">
        <v>0</v>
      </c>
    </row>
    <row r="201" spans="2:19">
      <c r="B201" s="242">
        <f t="shared" si="23"/>
        <v>6</v>
      </c>
      <c r="C201" s="273" t="s">
        <v>356</v>
      </c>
      <c r="D201" s="249">
        <v>0</v>
      </c>
      <c r="E201" s="249">
        <v>0</v>
      </c>
      <c r="F201" s="249">
        <v>0</v>
      </c>
      <c r="G201" s="249">
        <v>0</v>
      </c>
      <c r="H201" s="249">
        <v>0</v>
      </c>
      <c r="I201" s="249">
        <v>0</v>
      </c>
      <c r="J201" s="249">
        <v>0</v>
      </c>
      <c r="K201" s="249">
        <v>0</v>
      </c>
      <c r="L201" s="249">
        <v>0</v>
      </c>
      <c r="M201" s="249">
        <v>0</v>
      </c>
      <c r="N201" s="249">
        <v>0</v>
      </c>
      <c r="O201" s="249">
        <v>0</v>
      </c>
      <c r="P201" s="249">
        <v>0</v>
      </c>
      <c r="Q201" s="249">
        <v>0</v>
      </c>
      <c r="R201" s="249">
        <v>0</v>
      </c>
      <c r="S201" s="249">
        <v>0</v>
      </c>
    </row>
    <row r="202" spans="2:19">
      <c r="B202" s="242">
        <f t="shared" si="23"/>
        <v>7</v>
      </c>
      <c r="C202" s="273" t="s">
        <v>357</v>
      </c>
      <c r="D202" s="249">
        <v>0</v>
      </c>
      <c r="E202" s="249">
        <v>0</v>
      </c>
      <c r="F202" s="249">
        <v>0</v>
      </c>
      <c r="G202" s="249">
        <v>0</v>
      </c>
      <c r="H202" s="249">
        <v>0</v>
      </c>
      <c r="I202" s="249">
        <v>0</v>
      </c>
      <c r="J202" s="249">
        <v>0</v>
      </c>
      <c r="K202" s="249">
        <v>0</v>
      </c>
      <c r="L202" s="249">
        <v>0</v>
      </c>
      <c r="M202" s="249">
        <v>0</v>
      </c>
      <c r="N202" s="249">
        <v>0</v>
      </c>
      <c r="O202" s="249">
        <v>0</v>
      </c>
      <c r="P202" s="249">
        <v>0</v>
      </c>
      <c r="Q202" s="249">
        <v>0</v>
      </c>
      <c r="R202" s="249">
        <v>0</v>
      </c>
      <c r="S202" s="249">
        <v>0</v>
      </c>
    </row>
    <row r="203" spans="2:19">
      <c r="B203" s="242">
        <f t="shared" si="23"/>
        <v>8</v>
      </c>
      <c r="C203" s="273" t="s">
        <v>358</v>
      </c>
      <c r="D203" s="249">
        <v>0</v>
      </c>
      <c r="E203" s="249">
        <v>0</v>
      </c>
      <c r="F203" s="249">
        <v>0</v>
      </c>
      <c r="G203" s="249">
        <v>0</v>
      </c>
      <c r="H203" s="249">
        <v>0</v>
      </c>
      <c r="I203" s="249">
        <v>0</v>
      </c>
      <c r="J203" s="249">
        <v>0</v>
      </c>
      <c r="K203" s="249">
        <v>0</v>
      </c>
      <c r="L203" s="249">
        <v>0</v>
      </c>
      <c r="M203" s="249">
        <v>0</v>
      </c>
      <c r="N203" s="249">
        <v>0</v>
      </c>
      <c r="O203" s="249">
        <v>0</v>
      </c>
      <c r="P203" s="249">
        <v>0</v>
      </c>
      <c r="Q203" s="249">
        <v>0</v>
      </c>
      <c r="R203" s="249">
        <v>0</v>
      </c>
      <c r="S203" s="249">
        <v>0</v>
      </c>
    </row>
    <row r="204" spans="2:19">
      <c r="B204" s="242">
        <f t="shared" si="23"/>
        <v>9</v>
      </c>
      <c r="C204" s="273" t="s">
        <v>359</v>
      </c>
      <c r="D204" s="249">
        <v>0</v>
      </c>
      <c r="E204" s="249">
        <v>0</v>
      </c>
      <c r="F204" s="249">
        <v>0</v>
      </c>
      <c r="G204" s="249">
        <v>0</v>
      </c>
      <c r="H204" s="249">
        <v>0</v>
      </c>
      <c r="I204" s="249">
        <v>0</v>
      </c>
      <c r="J204" s="249">
        <v>0</v>
      </c>
      <c r="K204" s="249">
        <v>0</v>
      </c>
      <c r="L204" s="249">
        <v>0</v>
      </c>
      <c r="M204" s="249">
        <v>0</v>
      </c>
      <c r="N204" s="249">
        <v>0</v>
      </c>
      <c r="O204" s="249">
        <v>0</v>
      </c>
      <c r="P204" s="249">
        <v>0</v>
      </c>
      <c r="Q204" s="249">
        <v>0</v>
      </c>
      <c r="R204" s="249">
        <v>0</v>
      </c>
      <c r="S204" s="249">
        <v>0</v>
      </c>
    </row>
    <row r="205" spans="2:19">
      <c r="B205" s="242">
        <f t="shared" si="23"/>
        <v>10</v>
      </c>
      <c r="C205" s="273" t="s">
        <v>360</v>
      </c>
      <c r="D205" s="249">
        <v>0</v>
      </c>
      <c r="E205" s="249">
        <v>0</v>
      </c>
      <c r="F205" s="249">
        <v>0</v>
      </c>
      <c r="G205" s="249">
        <v>0</v>
      </c>
      <c r="H205" s="249">
        <v>0</v>
      </c>
      <c r="I205" s="249">
        <v>0</v>
      </c>
      <c r="J205" s="249">
        <v>0</v>
      </c>
      <c r="K205" s="249">
        <v>0</v>
      </c>
      <c r="L205" s="249">
        <v>0</v>
      </c>
      <c r="M205" s="249">
        <v>0</v>
      </c>
      <c r="N205" s="249">
        <v>0</v>
      </c>
      <c r="O205" s="249">
        <v>0</v>
      </c>
      <c r="P205" s="249">
        <v>0</v>
      </c>
      <c r="Q205" s="249">
        <v>0</v>
      </c>
      <c r="R205" s="249">
        <v>0</v>
      </c>
      <c r="S205" s="249">
        <v>0</v>
      </c>
    </row>
    <row r="206" spans="2:19">
      <c r="B206" s="242">
        <f t="shared" si="23"/>
        <v>11</v>
      </c>
      <c r="C206" s="273" t="s">
        <v>361</v>
      </c>
      <c r="D206" s="249">
        <v>0</v>
      </c>
      <c r="E206" s="249">
        <v>0</v>
      </c>
      <c r="F206" s="249">
        <v>0</v>
      </c>
      <c r="G206" s="249">
        <v>0</v>
      </c>
      <c r="H206" s="249">
        <v>0</v>
      </c>
      <c r="I206" s="249">
        <v>0</v>
      </c>
      <c r="J206" s="249">
        <v>0</v>
      </c>
      <c r="K206" s="249">
        <v>0</v>
      </c>
      <c r="L206" s="249">
        <v>0</v>
      </c>
      <c r="M206" s="249">
        <v>0</v>
      </c>
      <c r="N206" s="249">
        <v>0</v>
      </c>
      <c r="O206" s="249">
        <v>0</v>
      </c>
      <c r="P206" s="249">
        <v>0</v>
      </c>
      <c r="Q206" s="249">
        <v>0</v>
      </c>
      <c r="R206" s="249">
        <v>0</v>
      </c>
      <c r="S206" s="249">
        <v>0</v>
      </c>
    </row>
    <row r="207" spans="2:19">
      <c r="B207" s="242">
        <f t="shared" si="23"/>
        <v>12</v>
      </c>
      <c r="C207" s="273" t="s">
        <v>362</v>
      </c>
      <c r="D207" s="249">
        <v>0</v>
      </c>
      <c r="E207" s="249">
        <v>0</v>
      </c>
      <c r="F207" s="249">
        <v>0</v>
      </c>
      <c r="G207" s="249">
        <v>0</v>
      </c>
      <c r="H207" s="249">
        <v>0</v>
      </c>
      <c r="I207" s="249">
        <v>0</v>
      </c>
      <c r="J207" s="249">
        <v>0</v>
      </c>
      <c r="K207" s="249">
        <v>0</v>
      </c>
      <c r="L207" s="249">
        <v>0</v>
      </c>
      <c r="M207" s="249">
        <v>0</v>
      </c>
      <c r="N207" s="249">
        <v>0</v>
      </c>
      <c r="O207" s="249">
        <v>0</v>
      </c>
      <c r="P207" s="249">
        <v>0</v>
      </c>
      <c r="Q207" s="249">
        <v>0</v>
      </c>
      <c r="R207" s="249">
        <v>0</v>
      </c>
      <c r="S207" s="249">
        <v>0</v>
      </c>
    </row>
    <row r="208" spans="2:19">
      <c r="B208" s="242">
        <f t="shared" si="23"/>
        <v>13</v>
      </c>
      <c r="C208" s="273" t="s">
        <v>363</v>
      </c>
      <c r="D208" s="249">
        <v>0</v>
      </c>
      <c r="E208" s="249">
        <v>0</v>
      </c>
      <c r="F208" s="249">
        <v>0</v>
      </c>
      <c r="G208" s="249">
        <v>0</v>
      </c>
      <c r="H208" s="249">
        <v>0</v>
      </c>
      <c r="I208" s="249">
        <v>0</v>
      </c>
      <c r="J208" s="249">
        <v>0</v>
      </c>
      <c r="K208" s="249">
        <v>0</v>
      </c>
      <c r="L208" s="249">
        <v>0</v>
      </c>
      <c r="M208" s="249">
        <v>0</v>
      </c>
      <c r="N208" s="249">
        <v>0</v>
      </c>
      <c r="O208" s="249">
        <v>0</v>
      </c>
      <c r="P208" s="249">
        <v>0</v>
      </c>
      <c r="Q208" s="249">
        <v>0</v>
      </c>
      <c r="R208" s="249">
        <v>0</v>
      </c>
      <c r="S208" s="249">
        <v>0</v>
      </c>
    </row>
    <row r="209" spans="2:19">
      <c r="B209" s="242">
        <f t="shared" si="23"/>
        <v>14</v>
      </c>
      <c r="C209" s="273" t="s">
        <v>364</v>
      </c>
      <c r="D209" s="249">
        <v>0</v>
      </c>
      <c r="E209" s="249">
        <v>0</v>
      </c>
      <c r="F209" s="249">
        <v>0</v>
      </c>
      <c r="G209" s="249">
        <v>0</v>
      </c>
      <c r="H209" s="249">
        <v>0</v>
      </c>
      <c r="I209" s="249">
        <v>0</v>
      </c>
      <c r="J209" s="249">
        <v>0</v>
      </c>
      <c r="K209" s="249">
        <v>0</v>
      </c>
      <c r="L209" s="249">
        <v>0</v>
      </c>
      <c r="M209" s="249">
        <v>0</v>
      </c>
      <c r="N209" s="249">
        <v>0</v>
      </c>
      <c r="O209" s="249">
        <v>0</v>
      </c>
      <c r="P209" s="249">
        <v>0</v>
      </c>
      <c r="Q209" s="249">
        <v>0</v>
      </c>
      <c r="R209" s="249">
        <v>0</v>
      </c>
      <c r="S209" s="249">
        <v>0</v>
      </c>
    </row>
    <row r="210" spans="2:19">
      <c r="B210" s="242">
        <f t="shared" si="23"/>
        <v>15</v>
      </c>
      <c r="C210" s="273" t="s">
        <v>365</v>
      </c>
      <c r="D210" s="249">
        <v>0</v>
      </c>
      <c r="E210" s="249">
        <v>0</v>
      </c>
      <c r="F210" s="249">
        <v>0</v>
      </c>
      <c r="G210" s="249">
        <v>0</v>
      </c>
      <c r="H210" s="249">
        <v>0</v>
      </c>
      <c r="I210" s="249">
        <v>0</v>
      </c>
      <c r="J210" s="249">
        <v>0</v>
      </c>
      <c r="K210" s="249">
        <v>0</v>
      </c>
      <c r="L210" s="249">
        <v>0</v>
      </c>
      <c r="M210" s="249">
        <v>0</v>
      </c>
      <c r="N210" s="249">
        <v>0</v>
      </c>
      <c r="O210" s="249">
        <v>0</v>
      </c>
      <c r="P210" s="249">
        <v>0</v>
      </c>
      <c r="Q210" s="249">
        <v>0</v>
      </c>
      <c r="R210" s="249">
        <v>0</v>
      </c>
      <c r="S210" s="249">
        <v>0</v>
      </c>
    </row>
    <row r="211" spans="2:19">
      <c r="B211" s="242">
        <f t="shared" si="23"/>
        <v>16</v>
      </c>
      <c r="C211" s="273" t="s">
        <v>366</v>
      </c>
      <c r="D211" s="249">
        <v>0</v>
      </c>
      <c r="E211" s="249">
        <v>0</v>
      </c>
      <c r="F211" s="249">
        <v>0</v>
      </c>
      <c r="G211" s="249">
        <v>0</v>
      </c>
      <c r="H211" s="249">
        <v>0</v>
      </c>
      <c r="I211" s="249">
        <v>0</v>
      </c>
      <c r="J211" s="249">
        <v>0</v>
      </c>
      <c r="K211" s="249">
        <v>0</v>
      </c>
      <c r="L211" s="249">
        <v>0</v>
      </c>
      <c r="M211" s="249">
        <v>0</v>
      </c>
      <c r="N211" s="249">
        <v>0</v>
      </c>
      <c r="O211" s="249">
        <v>0</v>
      </c>
      <c r="P211" s="249">
        <v>0</v>
      </c>
      <c r="Q211" s="249">
        <v>0</v>
      </c>
      <c r="R211" s="249">
        <v>0</v>
      </c>
      <c r="S211" s="249">
        <v>0</v>
      </c>
    </row>
    <row r="212" spans="2:19">
      <c r="B212" s="242">
        <f t="shared" si="23"/>
        <v>17</v>
      </c>
      <c r="C212" s="273" t="s">
        <v>367</v>
      </c>
      <c r="D212" s="249">
        <v>0</v>
      </c>
      <c r="E212" s="249">
        <v>0</v>
      </c>
      <c r="F212" s="249">
        <v>0</v>
      </c>
      <c r="G212" s="249">
        <v>0</v>
      </c>
      <c r="H212" s="249">
        <v>0</v>
      </c>
      <c r="I212" s="249">
        <v>0</v>
      </c>
      <c r="J212" s="249">
        <v>0</v>
      </c>
      <c r="K212" s="249">
        <v>0</v>
      </c>
      <c r="L212" s="249">
        <v>0</v>
      </c>
      <c r="M212" s="249">
        <v>0</v>
      </c>
      <c r="N212" s="249">
        <v>0</v>
      </c>
      <c r="O212" s="249">
        <v>0</v>
      </c>
      <c r="P212" s="249">
        <v>0</v>
      </c>
      <c r="Q212" s="249">
        <v>0</v>
      </c>
      <c r="R212" s="249">
        <v>0</v>
      </c>
      <c r="S212" s="249">
        <v>0</v>
      </c>
    </row>
    <row r="213" spans="2:19">
      <c r="B213" s="242">
        <f t="shared" si="23"/>
        <v>18</v>
      </c>
      <c r="C213" s="273" t="s">
        <v>368</v>
      </c>
      <c r="D213" s="249">
        <v>0</v>
      </c>
      <c r="E213" s="249">
        <v>0</v>
      </c>
      <c r="F213" s="249">
        <v>0</v>
      </c>
      <c r="G213" s="249">
        <v>0</v>
      </c>
      <c r="H213" s="249">
        <v>0</v>
      </c>
      <c r="I213" s="249">
        <v>0</v>
      </c>
      <c r="J213" s="249">
        <v>0</v>
      </c>
      <c r="K213" s="249">
        <v>0</v>
      </c>
      <c r="L213" s="249">
        <v>0</v>
      </c>
      <c r="M213" s="249">
        <v>0</v>
      </c>
      <c r="N213" s="249">
        <v>0</v>
      </c>
      <c r="O213" s="249">
        <v>0</v>
      </c>
      <c r="P213" s="249">
        <v>0</v>
      </c>
      <c r="Q213" s="249">
        <v>0</v>
      </c>
      <c r="R213" s="249">
        <v>0</v>
      </c>
      <c r="S213" s="249">
        <v>0</v>
      </c>
    </row>
    <row r="214" spans="2:19">
      <c r="B214" s="242">
        <f t="shared" si="23"/>
        <v>19</v>
      </c>
      <c r="C214" s="273" t="s">
        <v>369</v>
      </c>
      <c r="D214" s="249">
        <v>0</v>
      </c>
      <c r="E214" s="249">
        <v>0</v>
      </c>
      <c r="F214" s="249">
        <v>0</v>
      </c>
      <c r="G214" s="249">
        <v>0</v>
      </c>
      <c r="H214" s="249">
        <v>0</v>
      </c>
      <c r="I214" s="249">
        <v>0</v>
      </c>
      <c r="J214" s="249">
        <v>0</v>
      </c>
      <c r="K214" s="249">
        <v>0</v>
      </c>
      <c r="L214" s="249">
        <v>0</v>
      </c>
      <c r="M214" s="249">
        <v>0</v>
      </c>
      <c r="N214" s="249">
        <v>0</v>
      </c>
      <c r="O214" s="249">
        <v>0</v>
      </c>
      <c r="P214" s="249">
        <v>0</v>
      </c>
      <c r="Q214" s="249">
        <v>0</v>
      </c>
      <c r="R214" s="249">
        <v>0</v>
      </c>
      <c r="S214" s="249">
        <v>0</v>
      </c>
    </row>
    <row r="215" spans="2:19" ht="15.75" thickBot="1">
      <c r="B215" s="252">
        <f t="shared" si="23"/>
        <v>20</v>
      </c>
      <c r="C215" s="274" t="s">
        <v>370</v>
      </c>
      <c r="D215" s="247">
        <v>0</v>
      </c>
      <c r="E215" s="247">
        <v>0</v>
      </c>
      <c r="F215" s="247">
        <v>0</v>
      </c>
      <c r="G215" s="247">
        <v>0</v>
      </c>
      <c r="H215" s="247">
        <v>0</v>
      </c>
      <c r="I215" s="247">
        <v>0</v>
      </c>
      <c r="J215" s="247">
        <v>0</v>
      </c>
      <c r="K215" s="247">
        <v>0</v>
      </c>
      <c r="L215" s="247">
        <v>0</v>
      </c>
      <c r="M215" s="247">
        <v>0</v>
      </c>
      <c r="N215" s="247">
        <v>0</v>
      </c>
      <c r="O215" s="247">
        <v>0</v>
      </c>
      <c r="P215" s="247">
        <v>0</v>
      </c>
      <c r="Q215" s="247">
        <v>0</v>
      </c>
      <c r="R215" s="247">
        <v>0</v>
      </c>
      <c r="S215" s="247">
        <v>0</v>
      </c>
    </row>
    <row r="216" spans="2:19" ht="15.75" thickTop="1">
      <c r="B216" s="251">
        <f t="shared" si="23"/>
        <v>21</v>
      </c>
      <c r="C216" s="275" t="s">
        <v>371</v>
      </c>
      <c r="D216" s="243">
        <f t="shared" ref="D216:P216" si="24">SUM(D196:D215)</f>
        <v>0</v>
      </c>
      <c r="E216" s="243">
        <f t="shared" si="24"/>
        <v>0</v>
      </c>
      <c r="F216" s="243">
        <f t="shared" si="24"/>
        <v>0</v>
      </c>
      <c r="G216" s="243">
        <f t="shared" si="24"/>
        <v>0</v>
      </c>
      <c r="H216" s="243">
        <f t="shared" si="24"/>
        <v>0</v>
      </c>
      <c r="I216" s="243">
        <f t="shared" si="24"/>
        <v>0</v>
      </c>
      <c r="J216" s="243">
        <f t="shared" si="24"/>
        <v>0</v>
      </c>
      <c r="K216" s="243">
        <f t="shared" si="24"/>
        <v>0</v>
      </c>
      <c r="L216" s="243">
        <f t="shared" si="24"/>
        <v>0</v>
      </c>
      <c r="M216" s="243">
        <f t="shared" si="24"/>
        <v>0</v>
      </c>
      <c r="N216" s="243">
        <f t="shared" si="24"/>
        <v>0</v>
      </c>
      <c r="O216" s="243">
        <f t="shared" si="24"/>
        <v>0</v>
      </c>
      <c r="P216" s="243">
        <f t="shared" si="24"/>
        <v>0</v>
      </c>
      <c r="Q216" s="243"/>
      <c r="R216" s="243">
        <f t="shared" ref="R216:S216" si="25">SUM(R196:R215)</f>
        <v>0</v>
      </c>
      <c r="S216" s="243">
        <f t="shared" si="25"/>
        <v>0</v>
      </c>
    </row>
  </sheetData>
  <pageMargins left="0.7" right="0.7" top="0.75" bottom="0.75" header="0.3" footer="0.3"/>
  <pageSetup scale="15" orientation="landscape" r:id="rId1"/>
  <headerFooter>
    <oddHeader>&amp;LIA DHS&amp;RDraft and Confidential</oddHeader>
    <oddFooter>&amp;L&amp;F | &amp;A&amp;R&amp;G</oddFooter>
  </headerFooter>
  <rowBreaks count="1" manualBreakCount="1">
    <brk id="109" min="2" max="18" man="1"/>
  </rowBreaks>
  <drawing r:id="rId2"/>
  <legacyDrawing r:id="rId3"/>
  <legacyDrawingHF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M649"/>
  <sheetViews>
    <sheetView topLeftCell="A2" zoomScaleNormal="100" workbookViewId="0">
      <selection activeCell="A2" sqref="A2"/>
    </sheetView>
  </sheetViews>
  <sheetFormatPr defaultColWidth="8.85546875" defaultRowHeight="15"/>
  <cols>
    <col min="1" max="1" width="8.85546875" style="232"/>
    <col min="2" max="2" width="8.85546875" style="2"/>
    <col min="3" max="3" width="65.7109375" style="2" customWidth="1"/>
    <col min="4" max="39" width="13.42578125" style="2" customWidth="1"/>
    <col min="40" max="16384" width="8.85546875" style="2"/>
  </cols>
  <sheetData>
    <row r="1" spans="2:39" hidden="1">
      <c r="D1" s="2" t="str">
        <f>D9</f>
        <v>SFY23-Q1</v>
      </c>
      <c r="E1" s="2" t="str">
        <f>D1</f>
        <v>SFY23-Q1</v>
      </c>
      <c r="F1" s="2" t="str">
        <f>E1</f>
        <v>SFY23-Q1</v>
      </c>
      <c r="G1" s="2" t="str">
        <f>G9</f>
        <v>SFY22-Q4</v>
      </c>
      <c r="H1" s="2" t="str">
        <f>G1</f>
        <v>SFY22-Q4</v>
      </c>
      <c r="I1" s="2" t="str">
        <f>H1</f>
        <v>SFY22-Q4</v>
      </c>
      <c r="J1" s="2" t="str">
        <f t="shared" ref="J1" si="0">J9</f>
        <v>SFY22-Q3</v>
      </c>
      <c r="K1" s="2" t="str">
        <f t="shared" ref="K1:L1" si="1">J1</f>
        <v>SFY22-Q3</v>
      </c>
      <c r="L1" s="2" t="str">
        <f t="shared" si="1"/>
        <v>SFY22-Q3</v>
      </c>
      <c r="M1" s="2" t="str">
        <f t="shared" ref="M1" si="2">M9</f>
        <v>SFY22-Q2</v>
      </c>
      <c r="N1" s="2" t="str">
        <f t="shared" ref="N1:O1" si="3">M1</f>
        <v>SFY22-Q2</v>
      </c>
      <c r="O1" s="2" t="str">
        <f t="shared" si="3"/>
        <v>SFY22-Q2</v>
      </c>
      <c r="P1" s="2" t="str">
        <f t="shared" ref="P1" si="4">P9</f>
        <v>SFY22-Q1</v>
      </c>
      <c r="Q1" s="2" t="str">
        <f t="shared" ref="Q1:R1" si="5">P1</f>
        <v>SFY22-Q1</v>
      </c>
      <c r="R1" s="2" t="str">
        <f t="shared" si="5"/>
        <v>SFY22-Q1</v>
      </c>
      <c r="S1" s="2" t="str">
        <f t="shared" ref="S1" si="6">S9</f>
        <v>SFY21-Q4</v>
      </c>
      <c r="T1" s="2" t="str">
        <f t="shared" ref="T1:U1" si="7">S1</f>
        <v>SFY21-Q4</v>
      </c>
      <c r="U1" s="2" t="str">
        <f t="shared" si="7"/>
        <v>SFY21-Q4</v>
      </c>
      <c r="V1" s="2" t="str">
        <f t="shared" ref="V1" si="8">V9</f>
        <v>SFY21-Q3</v>
      </c>
      <c r="W1" s="2" t="str">
        <f t="shared" ref="W1:X1" si="9">V1</f>
        <v>SFY21-Q3</v>
      </c>
      <c r="X1" s="2" t="str">
        <f t="shared" si="9"/>
        <v>SFY21-Q3</v>
      </c>
      <c r="Y1" s="2" t="str">
        <f t="shared" ref="Y1" si="10">Y9</f>
        <v>SFY21-Q2</v>
      </c>
      <c r="Z1" s="2" t="str">
        <f t="shared" ref="Z1:AA1" si="11">Y1</f>
        <v>SFY21-Q2</v>
      </c>
      <c r="AA1" s="2" t="str">
        <f t="shared" si="11"/>
        <v>SFY21-Q2</v>
      </c>
      <c r="AB1" s="2" t="str">
        <f t="shared" ref="AB1" si="12">AB9</f>
        <v>SFY21-Q1</v>
      </c>
      <c r="AC1" s="2" t="str">
        <f t="shared" ref="AC1:AD1" si="13">AB1</f>
        <v>SFY21-Q1</v>
      </c>
      <c r="AD1" s="2" t="str">
        <f t="shared" si="13"/>
        <v>SFY21-Q1</v>
      </c>
      <c r="AE1" s="2" t="str">
        <f t="shared" ref="AE1" si="14">AE9</f>
        <v>SFY20-Q4</v>
      </c>
      <c r="AF1" s="2" t="str">
        <f t="shared" ref="AF1:AG1" si="15">AE1</f>
        <v>SFY20-Q4</v>
      </c>
      <c r="AG1" s="2" t="str">
        <f t="shared" si="15"/>
        <v>SFY20-Q4</v>
      </c>
      <c r="AH1" s="2" t="str">
        <f t="shared" ref="AH1" si="16">AH9</f>
        <v>SFY20-Q3</v>
      </c>
      <c r="AI1" s="2" t="str">
        <f t="shared" ref="AI1:AJ1" si="17">AH1</f>
        <v>SFY20-Q3</v>
      </c>
      <c r="AJ1" s="2" t="str">
        <f t="shared" si="17"/>
        <v>SFY20-Q3</v>
      </c>
      <c r="AK1" s="2" t="str">
        <f t="shared" ref="AK1" si="18">AK9</f>
        <v>SFY20-Q2</v>
      </c>
      <c r="AL1" s="2" t="str">
        <f t="shared" ref="AL1:AM1" si="19">AK1</f>
        <v>SFY20-Q2</v>
      </c>
      <c r="AM1" s="2" t="str">
        <f t="shared" si="19"/>
        <v>SFY20-Q2</v>
      </c>
    </row>
    <row r="2" spans="2:39">
      <c r="B2" s="21"/>
      <c r="C2" s="21"/>
      <c r="D2" s="277"/>
      <c r="E2" s="277"/>
      <c r="F2" s="231"/>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31"/>
    </row>
    <row r="3" spans="2:39">
      <c r="B3" s="21"/>
      <c r="C3" s="230" t="s">
        <v>327</v>
      </c>
      <c r="D3" s="231" t="str">
        <f>Overview!$C$32</f>
        <v>[Enter Plan Name]</v>
      </c>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78"/>
      <c r="AE3" s="231"/>
      <c r="AF3" s="231"/>
      <c r="AG3" s="231"/>
      <c r="AH3" s="231"/>
      <c r="AI3" s="231"/>
      <c r="AJ3" s="231"/>
      <c r="AK3" s="231"/>
      <c r="AL3" s="231"/>
      <c r="AM3" s="231"/>
    </row>
    <row r="4" spans="2:39">
      <c r="B4" s="21"/>
      <c r="C4" s="230" t="s">
        <v>328</v>
      </c>
      <c r="D4" s="231" t="s">
        <v>384</v>
      </c>
      <c r="E4" s="231"/>
      <c r="F4" s="231"/>
      <c r="G4" s="231"/>
      <c r="H4" s="21"/>
      <c r="I4" s="21"/>
      <c r="J4" s="21"/>
      <c r="K4" s="21"/>
      <c r="L4" s="21"/>
      <c r="M4" s="21"/>
      <c r="N4" s="21"/>
      <c r="O4" s="21"/>
      <c r="P4" s="231"/>
      <c r="Q4" s="21"/>
      <c r="R4" s="21"/>
      <c r="S4" s="231"/>
      <c r="T4" s="21"/>
      <c r="U4" s="21"/>
      <c r="V4" s="231"/>
      <c r="W4" s="21"/>
      <c r="X4" s="21"/>
      <c r="Y4" s="231"/>
      <c r="Z4" s="21"/>
      <c r="AA4" s="21"/>
      <c r="AB4" s="21"/>
      <c r="AC4" s="21"/>
      <c r="AD4" s="277"/>
      <c r="AE4" s="21"/>
      <c r="AF4" s="21"/>
      <c r="AG4" s="21"/>
      <c r="AH4" s="21"/>
      <c r="AI4" s="21"/>
      <c r="AJ4" s="21"/>
      <c r="AK4" s="21"/>
      <c r="AL4" s="21"/>
      <c r="AM4" s="21"/>
    </row>
    <row r="5" spans="2:39" ht="15.75">
      <c r="B5" s="21"/>
      <c r="C5" s="230" t="s">
        <v>385</v>
      </c>
      <c r="D5" s="279" t="s">
        <v>287</v>
      </c>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row>
    <row r="6" spans="2:39">
      <c r="B6" s="21"/>
      <c r="C6" s="230" t="s">
        <v>386</v>
      </c>
      <c r="D6" s="231" t="str">
        <f>Overview!$C$54</f>
        <v>7/1/2022 - 9/30/2022</v>
      </c>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row>
    <row r="7" spans="2:39">
      <c r="B7" s="21"/>
      <c r="C7" s="230"/>
      <c r="D7" s="280" t="s">
        <v>387</v>
      </c>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row>
    <row r="8" spans="2:39">
      <c r="B8" s="21"/>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row>
    <row r="9" spans="2:39">
      <c r="B9" s="34"/>
      <c r="C9" s="281"/>
      <c r="D9" s="282" t="str">
        <f>VLOOKUP(D10,'Inputs (Hide)'!$F$7:$G$69,2,0)</f>
        <v>SFY23-Q1</v>
      </c>
      <c r="E9" s="283"/>
      <c r="F9" s="283"/>
      <c r="G9" s="283" t="str">
        <f>VLOOKUP(G10,'Inputs (Hide)'!$F$7:$G$69,2,0)</f>
        <v>SFY22-Q4</v>
      </c>
      <c r="H9" s="283"/>
      <c r="I9" s="283"/>
      <c r="J9" s="283" t="str">
        <f>VLOOKUP(J10,'Inputs (Hide)'!$F$7:$G$69,2,0)</f>
        <v>SFY22-Q3</v>
      </c>
      <c r="K9" s="283"/>
      <c r="L9" s="283"/>
      <c r="M9" s="283" t="str">
        <f>VLOOKUP(M10,'Inputs (Hide)'!$F$7:$G$69,2,0)</f>
        <v>SFY22-Q2</v>
      </c>
      <c r="N9" s="283"/>
      <c r="O9" s="283"/>
      <c r="P9" s="283" t="str">
        <f>VLOOKUP(P10,'Inputs (Hide)'!$F$7:$G$69,2,0)</f>
        <v>SFY22-Q1</v>
      </c>
      <c r="Q9" s="283"/>
      <c r="R9" s="283"/>
      <c r="S9" s="283" t="str">
        <f>VLOOKUP(S10,'Inputs (Hide)'!$F$7:$G$69,2,0)</f>
        <v>SFY21-Q4</v>
      </c>
      <c r="T9" s="283"/>
      <c r="U9" s="283"/>
      <c r="V9" s="283" t="str">
        <f>VLOOKUP(V10,'Inputs (Hide)'!$F$7:$G$69,2,0)</f>
        <v>SFY21-Q3</v>
      </c>
      <c r="W9" s="283"/>
      <c r="X9" s="283"/>
      <c r="Y9" s="283" t="str">
        <f>VLOOKUP(Y10,'Inputs (Hide)'!$F$7:$G$69,2,0)</f>
        <v>SFY21-Q2</v>
      </c>
      <c r="Z9" s="283"/>
      <c r="AA9" s="283"/>
      <c r="AB9" s="283" t="str">
        <f>VLOOKUP(AB10,'Inputs (Hide)'!$F$7:$G$69,2,0)</f>
        <v>SFY21-Q1</v>
      </c>
      <c r="AC9" s="283"/>
      <c r="AD9" s="283"/>
      <c r="AE9" s="283" t="str">
        <f>VLOOKUP(AE10,'Inputs (Hide)'!$F$7:$G$69,2,0)</f>
        <v>SFY20-Q4</v>
      </c>
      <c r="AF9" s="283"/>
      <c r="AG9" s="283"/>
      <c r="AH9" s="283" t="str">
        <f>VLOOKUP(AH10,'Inputs (Hide)'!$F$7:$G$69,2,0)</f>
        <v>SFY20-Q3</v>
      </c>
      <c r="AI9" s="283"/>
      <c r="AJ9" s="283"/>
      <c r="AK9" s="283" t="str">
        <f>VLOOKUP(AK10,'Inputs (Hide)'!$F$7:$G$69,2,0)</f>
        <v>SFY20-Q2</v>
      </c>
      <c r="AL9" s="283"/>
      <c r="AM9" s="283"/>
    </row>
    <row r="10" spans="2:39">
      <c r="B10" s="284" t="s">
        <v>388</v>
      </c>
      <c r="C10" s="284" t="s">
        <v>389</v>
      </c>
      <c r="D10" s="285">
        <f t="shared" ref="D10:AK10" si="20">EDATE(E10,1)</f>
        <v>44805</v>
      </c>
      <c r="E10" s="286">
        <f t="shared" si="20"/>
        <v>44774</v>
      </c>
      <c r="F10" s="286">
        <f t="shared" si="20"/>
        <v>44743</v>
      </c>
      <c r="G10" s="286">
        <f t="shared" si="20"/>
        <v>44713</v>
      </c>
      <c r="H10" s="286">
        <f t="shared" si="20"/>
        <v>44682</v>
      </c>
      <c r="I10" s="286">
        <f t="shared" si="20"/>
        <v>44652</v>
      </c>
      <c r="J10" s="286">
        <f t="shared" si="20"/>
        <v>44621</v>
      </c>
      <c r="K10" s="286">
        <f t="shared" si="20"/>
        <v>44593</v>
      </c>
      <c r="L10" s="286">
        <f t="shared" si="20"/>
        <v>44562</v>
      </c>
      <c r="M10" s="286">
        <f t="shared" si="20"/>
        <v>44531</v>
      </c>
      <c r="N10" s="286">
        <f t="shared" si="20"/>
        <v>44501</v>
      </c>
      <c r="O10" s="286">
        <f t="shared" si="20"/>
        <v>44470</v>
      </c>
      <c r="P10" s="286">
        <f t="shared" si="20"/>
        <v>44440</v>
      </c>
      <c r="Q10" s="286">
        <f t="shared" si="20"/>
        <v>44409</v>
      </c>
      <c r="R10" s="286">
        <f t="shared" si="20"/>
        <v>44378</v>
      </c>
      <c r="S10" s="286">
        <f t="shared" si="20"/>
        <v>44348</v>
      </c>
      <c r="T10" s="286">
        <f t="shared" si="20"/>
        <v>44317</v>
      </c>
      <c r="U10" s="286">
        <f t="shared" si="20"/>
        <v>44287</v>
      </c>
      <c r="V10" s="286">
        <f t="shared" si="20"/>
        <v>44256</v>
      </c>
      <c r="W10" s="286">
        <f t="shared" si="20"/>
        <v>44228</v>
      </c>
      <c r="X10" s="286">
        <f t="shared" si="20"/>
        <v>44197</v>
      </c>
      <c r="Y10" s="286">
        <f t="shared" si="20"/>
        <v>44166</v>
      </c>
      <c r="Z10" s="286">
        <f t="shared" si="20"/>
        <v>44136</v>
      </c>
      <c r="AA10" s="286">
        <f t="shared" si="20"/>
        <v>44105</v>
      </c>
      <c r="AB10" s="286">
        <f t="shared" si="20"/>
        <v>44075</v>
      </c>
      <c r="AC10" s="286">
        <f t="shared" si="20"/>
        <v>44044</v>
      </c>
      <c r="AD10" s="286">
        <f t="shared" si="20"/>
        <v>44013</v>
      </c>
      <c r="AE10" s="286">
        <f t="shared" si="20"/>
        <v>43983</v>
      </c>
      <c r="AF10" s="286">
        <f t="shared" si="20"/>
        <v>43952</v>
      </c>
      <c r="AG10" s="286">
        <f t="shared" si="20"/>
        <v>43922</v>
      </c>
      <c r="AH10" s="286">
        <f t="shared" si="20"/>
        <v>43891</v>
      </c>
      <c r="AI10" s="286">
        <f t="shared" si="20"/>
        <v>43862</v>
      </c>
      <c r="AJ10" s="286">
        <f t="shared" si="20"/>
        <v>43831</v>
      </c>
      <c r="AK10" s="286">
        <f t="shared" si="20"/>
        <v>43800</v>
      </c>
      <c r="AL10" s="286">
        <f>EDATE(AM10,1)</f>
        <v>43770</v>
      </c>
      <c r="AM10" s="286">
        <f>Overview!C57</f>
        <v>43739</v>
      </c>
    </row>
    <row r="11" spans="2:39">
      <c r="B11" s="45">
        <v>1</v>
      </c>
      <c r="C11" s="74">
        <f t="array" ref="C11:C46">TRANSPOSE(D10:AM10)</f>
        <v>44805</v>
      </c>
      <c r="D11" s="287">
        <v>0</v>
      </c>
      <c r="E11" s="287">
        <v>0</v>
      </c>
      <c r="F11" s="287">
        <v>0</v>
      </c>
      <c r="G11" s="287">
        <v>0</v>
      </c>
      <c r="H11" s="287">
        <v>0</v>
      </c>
      <c r="I11" s="287">
        <v>0</v>
      </c>
      <c r="J11" s="287">
        <v>0</v>
      </c>
      <c r="K11" s="287">
        <v>0</v>
      </c>
      <c r="L11" s="287">
        <v>0</v>
      </c>
      <c r="M11" s="287">
        <v>0</v>
      </c>
      <c r="N11" s="287">
        <v>0</v>
      </c>
      <c r="O11" s="287">
        <v>0</v>
      </c>
      <c r="P11" s="287">
        <v>0</v>
      </c>
      <c r="Q11" s="287">
        <v>0</v>
      </c>
      <c r="R11" s="287">
        <v>0</v>
      </c>
      <c r="S11" s="287">
        <v>0</v>
      </c>
      <c r="T11" s="287">
        <v>0</v>
      </c>
      <c r="U11" s="287">
        <v>0</v>
      </c>
      <c r="V11" s="287">
        <v>0</v>
      </c>
      <c r="W11" s="287">
        <v>0</v>
      </c>
      <c r="X11" s="287">
        <v>0</v>
      </c>
      <c r="Y11" s="287">
        <v>0</v>
      </c>
      <c r="Z11" s="287">
        <v>0</v>
      </c>
      <c r="AA11" s="287">
        <v>0</v>
      </c>
      <c r="AB11" s="287">
        <v>0</v>
      </c>
      <c r="AC11" s="287">
        <v>0</v>
      </c>
      <c r="AD11" s="287">
        <v>0</v>
      </c>
      <c r="AE11" s="287">
        <v>0</v>
      </c>
      <c r="AF11" s="287">
        <v>0</v>
      </c>
      <c r="AG11" s="287">
        <v>0</v>
      </c>
      <c r="AH11" s="287">
        <v>0</v>
      </c>
      <c r="AI11" s="287">
        <v>0</v>
      </c>
      <c r="AJ11" s="287">
        <v>0</v>
      </c>
      <c r="AK11" s="287">
        <v>0</v>
      </c>
      <c r="AL11" s="287">
        <v>0</v>
      </c>
      <c r="AM11" s="287">
        <v>0</v>
      </c>
    </row>
    <row r="12" spans="2:39">
      <c r="B12" s="45">
        <f t="shared" ref="B12:B47" si="21">B11+1</f>
        <v>2</v>
      </c>
      <c r="C12" s="74">
        <v>44774</v>
      </c>
      <c r="D12" s="14"/>
      <c r="E12" s="287">
        <v>0</v>
      </c>
      <c r="F12" s="287">
        <v>0</v>
      </c>
      <c r="G12" s="287">
        <v>0</v>
      </c>
      <c r="H12" s="287">
        <v>0</v>
      </c>
      <c r="I12" s="287">
        <v>0</v>
      </c>
      <c r="J12" s="287">
        <v>0</v>
      </c>
      <c r="K12" s="287">
        <v>0</v>
      </c>
      <c r="L12" s="287">
        <v>0</v>
      </c>
      <c r="M12" s="287">
        <v>0</v>
      </c>
      <c r="N12" s="287">
        <v>0</v>
      </c>
      <c r="O12" s="287">
        <v>0</v>
      </c>
      <c r="P12" s="287">
        <v>0</v>
      </c>
      <c r="Q12" s="287">
        <v>0</v>
      </c>
      <c r="R12" s="287">
        <v>0</v>
      </c>
      <c r="S12" s="287">
        <v>0</v>
      </c>
      <c r="T12" s="287">
        <v>0</v>
      </c>
      <c r="U12" s="287">
        <v>0</v>
      </c>
      <c r="V12" s="287">
        <v>0</v>
      </c>
      <c r="W12" s="287">
        <v>0</v>
      </c>
      <c r="X12" s="287">
        <v>0</v>
      </c>
      <c r="Y12" s="287">
        <v>0</v>
      </c>
      <c r="Z12" s="287">
        <v>0</v>
      </c>
      <c r="AA12" s="287">
        <v>0</v>
      </c>
      <c r="AB12" s="287">
        <v>0</v>
      </c>
      <c r="AC12" s="287">
        <v>0</v>
      </c>
      <c r="AD12" s="287">
        <v>0</v>
      </c>
      <c r="AE12" s="287">
        <v>0</v>
      </c>
      <c r="AF12" s="287">
        <v>0</v>
      </c>
      <c r="AG12" s="287">
        <v>0</v>
      </c>
      <c r="AH12" s="287">
        <v>0</v>
      </c>
      <c r="AI12" s="287">
        <v>0</v>
      </c>
      <c r="AJ12" s="287">
        <v>0</v>
      </c>
      <c r="AK12" s="287">
        <v>0</v>
      </c>
      <c r="AL12" s="287">
        <v>0</v>
      </c>
      <c r="AM12" s="287">
        <v>0</v>
      </c>
    </row>
    <row r="13" spans="2:39">
      <c r="B13" s="45">
        <f t="shared" si="21"/>
        <v>3</v>
      </c>
      <c r="C13" s="74">
        <v>44743</v>
      </c>
      <c r="D13" s="14"/>
      <c r="E13" s="14"/>
      <c r="F13" s="287">
        <v>0</v>
      </c>
      <c r="G13" s="287">
        <v>0</v>
      </c>
      <c r="H13" s="287">
        <v>0</v>
      </c>
      <c r="I13" s="287">
        <v>0</v>
      </c>
      <c r="J13" s="287">
        <v>0</v>
      </c>
      <c r="K13" s="287">
        <v>0</v>
      </c>
      <c r="L13" s="287">
        <v>0</v>
      </c>
      <c r="M13" s="287">
        <v>0</v>
      </c>
      <c r="N13" s="287">
        <v>0</v>
      </c>
      <c r="O13" s="287">
        <v>0</v>
      </c>
      <c r="P13" s="287">
        <v>0</v>
      </c>
      <c r="Q13" s="287">
        <v>0</v>
      </c>
      <c r="R13" s="287">
        <v>0</v>
      </c>
      <c r="S13" s="287">
        <v>0</v>
      </c>
      <c r="T13" s="287">
        <v>0</v>
      </c>
      <c r="U13" s="287">
        <v>0</v>
      </c>
      <c r="V13" s="287">
        <v>0</v>
      </c>
      <c r="W13" s="287">
        <v>0</v>
      </c>
      <c r="X13" s="287">
        <v>0</v>
      </c>
      <c r="Y13" s="287">
        <v>0</v>
      </c>
      <c r="Z13" s="287">
        <v>0</v>
      </c>
      <c r="AA13" s="287">
        <v>0</v>
      </c>
      <c r="AB13" s="287">
        <v>0</v>
      </c>
      <c r="AC13" s="287">
        <v>0</v>
      </c>
      <c r="AD13" s="287">
        <v>0</v>
      </c>
      <c r="AE13" s="287">
        <v>0</v>
      </c>
      <c r="AF13" s="287">
        <v>0</v>
      </c>
      <c r="AG13" s="287">
        <v>0</v>
      </c>
      <c r="AH13" s="287">
        <v>0</v>
      </c>
      <c r="AI13" s="287">
        <v>0</v>
      </c>
      <c r="AJ13" s="287">
        <v>0</v>
      </c>
      <c r="AK13" s="287">
        <v>0</v>
      </c>
      <c r="AL13" s="287">
        <v>0</v>
      </c>
      <c r="AM13" s="287">
        <v>0</v>
      </c>
    </row>
    <row r="14" spans="2:39">
      <c r="B14" s="45">
        <f t="shared" si="21"/>
        <v>4</v>
      </c>
      <c r="C14" s="74">
        <v>44713</v>
      </c>
      <c r="D14" s="14"/>
      <c r="E14" s="14"/>
      <c r="F14" s="14"/>
      <c r="G14" s="287">
        <v>0</v>
      </c>
      <c r="H14" s="287">
        <v>0</v>
      </c>
      <c r="I14" s="287">
        <v>0</v>
      </c>
      <c r="J14" s="287">
        <v>0</v>
      </c>
      <c r="K14" s="287">
        <v>0</v>
      </c>
      <c r="L14" s="287">
        <v>0</v>
      </c>
      <c r="M14" s="287">
        <v>0</v>
      </c>
      <c r="N14" s="287">
        <v>0</v>
      </c>
      <c r="O14" s="287">
        <v>0</v>
      </c>
      <c r="P14" s="287">
        <v>0</v>
      </c>
      <c r="Q14" s="287">
        <v>0</v>
      </c>
      <c r="R14" s="287">
        <v>0</v>
      </c>
      <c r="S14" s="287">
        <v>0</v>
      </c>
      <c r="T14" s="287">
        <v>0</v>
      </c>
      <c r="U14" s="287">
        <v>0</v>
      </c>
      <c r="V14" s="287">
        <v>0</v>
      </c>
      <c r="W14" s="287">
        <v>0</v>
      </c>
      <c r="X14" s="287">
        <v>0</v>
      </c>
      <c r="Y14" s="287">
        <v>0</v>
      </c>
      <c r="Z14" s="287">
        <v>0</v>
      </c>
      <c r="AA14" s="287">
        <v>0</v>
      </c>
      <c r="AB14" s="287">
        <v>0</v>
      </c>
      <c r="AC14" s="287">
        <v>0</v>
      </c>
      <c r="AD14" s="287">
        <v>0</v>
      </c>
      <c r="AE14" s="287">
        <v>0</v>
      </c>
      <c r="AF14" s="287">
        <v>0</v>
      </c>
      <c r="AG14" s="287">
        <v>0</v>
      </c>
      <c r="AH14" s="287">
        <v>0</v>
      </c>
      <c r="AI14" s="287">
        <v>0</v>
      </c>
      <c r="AJ14" s="287">
        <v>0</v>
      </c>
      <c r="AK14" s="287">
        <v>0</v>
      </c>
      <c r="AL14" s="287">
        <v>0</v>
      </c>
      <c r="AM14" s="287">
        <v>0</v>
      </c>
    </row>
    <row r="15" spans="2:39">
      <c r="B15" s="45">
        <f t="shared" si="21"/>
        <v>5</v>
      </c>
      <c r="C15" s="74">
        <v>44682</v>
      </c>
      <c r="D15" s="14"/>
      <c r="E15" s="14"/>
      <c r="F15" s="14"/>
      <c r="G15" s="14"/>
      <c r="H15" s="287">
        <v>0</v>
      </c>
      <c r="I15" s="287">
        <v>0</v>
      </c>
      <c r="J15" s="287">
        <v>0</v>
      </c>
      <c r="K15" s="287">
        <v>0</v>
      </c>
      <c r="L15" s="287">
        <v>0</v>
      </c>
      <c r="M15" s="287">
        <v>0</v>
      </c>
      <c r="N15" s="287">
        <v>0</v>
      </c>
      <c r="O15" s="287">
        <v>0</v>
      </c>
      <c r="P15" s="287">
        <v>0</v>
      </c>
      <c r="Q15" s="287">
        <v>0</v>
      </c>
      <c r="R15" s="287">
        <v>0</v>
      </c>
      <c r="S15" s="287">
        <v>0</v>
      </c>
      <c r="T15" s="287">
        <v>0</v>
      </c>
      <c r="U15" s="287">
        <v>0</v>
      </c>
      <c r="V15" s="287">
        <v>0</v>
      </c>
      <c r="W15" s="287">
        <v>0</v>
      </c>
      <c r="X15" s="287">
        <v>0</v>
      </c>
      <c r="Y15" s="287">
        <v>0</v>
      </c>
      <c r="Z15" s="287">
        <v>0</v>
      </c>
      <c r="AA15" s="287">
        <v>0</v>
      </c>
      <c r="AB15" s="287">
        <v>0</v>
      </c>
      <c r="AC15" s="287">
        <v>0</v>
      </c>
      <c r="AD15" s="287">
        <v>0</v>
      </c>
      <c r="AE15" s="287">
        <v>0</v>
      </c>
      <c r="AF15" s="287">
        <v>0</v>
      </c>
      <c r="AG15" s="287">
        <v>0</v>
      </c>
      <c r="AH15" s="287">
        <v>0</v>
      </c>
      <c r="AI15" s="287">
        <v>0</v>
      </c>
      <c r="AJ15" s="287">
        <v>0</v>
      </c>
      <c r="AK15" s="287">
        <v>0</v>
      </c>
      <c r="AL15" s="287">
        <v>0</v>
      </c>
      <c r="AM15" s="287">
        <v>0</v>
      </c>
    </row>
    <row r="16" spans="2:39">
      <c r="B16" s="45">
        <f t="shared" si="21"/>
        <v>6</v>
      </c>
      <c r="C16" s="74">
        <v>44652</v>
      </c>
      <c r="D16" s="14"/>
      <c r="E16" s="14"/>
      <c r="F16" s="14"/>
      <c r="G16" s="14"/>
      <c r="H16" s="14"/>
      <c r="I16" s="287">
        <v>0</v>
      </c>
      <c r="J16" s="287">
        <v>0</v>
      </c>
      <c r="K16" s="287">
        <v>0</v>
      </c>
      <c r="L16" s="287">
        <v>0</v>
      </c>
      <c r="M16" s="287">
        <v>0</v>
      </c>
      <c r="N16" s="287">
        <v>0</v>
      </c>
      <c r="O16" s="287">
        <v>0</v>
      </c>
      <c r="P16" s="287">
        <v>0</v>
      </c>
      <c r="Q16" s="287">
        <v>0</v>
      </c>
      <c r="R16" s="287">
        <v>0</v>
      </c>
      <c r="S16" s="287">
        <v>0</v>
      </c>
      <c r="T16" s="287">
        <v>0</v>
      </c>
      <c r="U16" s="287">
        <v>0</v>
      </c>
      <c r="V16" s="287">
        <v>0</v>
      </c>
      <c r="W16" s="287">
        <v>0</v>
      </c>
      <c r="X16" s="287">
        <v>0</v>
      </c>
      <c r="Y16" s="287">
        <v>0</v>
      </c>
      <c r="Z16" s="287">
        <v>0</v>
      </c>
      <c r="AA16" s="287">
        <v>0</v>
      </c>
      <c r="AB16" s="287">
        <v>0</v>
      </c>
      <c r="AC16" s="287">
        <v>0</v>
      </c>
      <c r="AD16" s="287">
        <v>0</v>
      </c>
      <c r="AE16" s="287">
        <v>0</v>
      </c>
      <c r="AF16" s="287">
        <v>0</v>
      </c>
      <c r="AG16" s="287">
        <v>0</v>
      </c>
      <c r="AH16" s="287">
        <v>0</v>
      </c>
      <c r="AI16" s="287">
        <v>0</v>
      </c>
      <c r="AJ16" s="287">
        <v>0</v>
      </c>
      <c r="AK16" s="287">
        <v>0</v>
      </c>
      <c r="AL16" s="287">
        <v>0</v>
      </c>
      <c r="AM16" s="287">
        <v>0</v>
      </c>
    </row>
    <row r="17" spans="2:39">
      <c r="B17" s="45">
        <f t="shared" si="21"/>
        <v>7</v>
      </c>
      <c r="C17" s="74">
        <v>44621</v>
      </c>
      <c r="D17" s="14"/>
      <c r="E17" s="14"/>
      <c r="F17" s="14"/>
      <c r="G17" s="14"/>
      <c r="H17" s="14"/>
      <c r="I17" s="14"/>
      <c r="J17" s="287">
        <v>0</v>
      </c>
      <c r="K17" s="287">
        <v>0</v>
      </c>
      <c r="L17" s="287">
        <v>0</v>
      </c>
      <c r="M17" s="287">
        <v>0</v>
      </c>
      <c r="N17" s="287">
        <v>0</v>
      </c>
      <c r="O17" s="287">
        <v>0</v>
      </c>
      <c r="P17" s="287">
        <v>0</v>
      </c>
      <c r="Q17" s="287">
        <v>0</v>
      </c>
      <c r="R17" s="287">
        <v>0</v>
      </c>
      <c r="S17" s="287">
        <v>0</v>
      </c>
      <c r="T17" s="287">
        <v>0</v>
      </c>
      <c r="U17" s="287">
        <v>0</v>
      </c>
      <c r="V17" s="287">
        <v>0</v>
      </c>
      <c r="W17" s="287">
        <v>0</v>
      </c>
      <c r="X17" s="287">
        <v>0</v>
      </c>
      <c r="Y17" s="287">
        <v>0</v>
      </c>
      <c r="Z17" s="287">
        <v>0</v>
      </c>
      <c r="AA17" s="287">
        <v>0</v>
      </c>
      <c r="AB17" s="287">
        <v>0</v>
      </c>
      <c r="AC17" s="287">
        <v>0</v>
      </c>
      <c r="AD17" s="287">
        <v>0</v>
      </c>
      <c r="AE17" s="287">
        <v>0</v>
      </c>
      <c r="AF17" s="287">
        <v>0</v>
      </c>
      <c r="AG17" s="287">
        <v>0</v>
      </c>
      <c r="AH17" s="287">
        <v>0</v>
      </c>
      <c r="AI17" s="287">
        <v>0</v>
      </c>
      <c r="AJ17" s="287">
        <v>0</v>
      </c>
      <c r="AK17" s="287">
        <v>0</v>
      </c>
      <c r="AL17" s="287">
        <v>0</v>
      </c>
      <c r="AM17" s="287">
        <v>0</v>
      </c>
    </row>
    <row r="18" spans="2:39">
      <c r="B18" s="45">
        <f t="shared" si="21"/>
        <v>8</v>
      </c>
      <c r="C18" s="74">
        <v>44593</v>
      </c>
      <c r="D18" s="14"/>
      <c r="E18" s="14"/>
      <c r="F18" s="14"/>
      <c r="G18" s="14"/>
      <c r="H18" s="14"/>
      <c r="I18" s="14"/>
      <c r="J18" s="14"/>
      <c r="K18" s="287">
        <v>0</v>
      </c>
      <c r="L18" s="287">
        <v>0</v>
      </c>
      <c r="M18" s="287">
        <v>0</v>
      </c>
      <c r="N18" s="287">
        <v>0</v>
      </c>
      <c r="O18" s="287">
        <v>0</v>
      </c>
      <c r="P18" s="287">
        <v>0</v>
      </c>
      <c r="Q18" s="287">
        <v>0</v>
      </c>
      <c r="R18" s="287">
        <v>0</v>
      </c>
      <c r="S18" s="287">
        <v>0</v>
      </c>
      <c r="T18" s="287">
        <v>0</v>
      </c>
      <c r="U18" s="287">
        <v>0</v>
      </c>
      <c r="V18" s="287">
        <v>0</v>
      </c>
      <c r="W18" s="287">
        <v>0</v>
      </c>
      <c r="X18" s="287">
        <v>0</v>
      </c>
      <c r="Y18" s="287">
        <v>0</v>
      </c>
      <c r="Z18" s="287">
        <v>0</v>
      </c>
      <c r="AA18" s="287">
        <v>0</v>
      </c>
      <c r="AB18" s="287">
        <v>0</v>
      </c>
      <c r="AC18" s="287">
        <v>0</v>
      </c>
      <c r="AD18" s="287">
        <v>0</v>
      </c>
      <c r="AE18" s="287">
        <v>0</v>
      </c>
      <c r="AF18" s="287">
        <v>0</v>
      </c>
      <c r="AG18" s="287">
        <v>0</v>
      </c>
      <c r="AH18" s="287">
        <v>0</v>
      </c>
      <c r="AI18" s="287">
        <v>0</v>
      </c>
      <c r="AJ18" s="287">
        <v>0</v>
      </c>
      <c r="AK18" s="287">
        <v>0</v>
      </c>
      <c r="AL18" s="287">
        <v>0</v>
      </c>
      <c r="AM18" s="287">
        <v>0</v>
      </c>
    </row>
    <row r="19" spans="2:39">
      <c r="B19" s="45">
        <f t="shared" si="21"/>
        <v>9</v>
      </c>
      <c r="C19" s="74">
        <v>44562</v>
      </c>
      <c r="D19" s="14"/>
      <c r="E19" s="14"/>
      <c r="F19" s="14"/>
      <c r="G19" s="14"/>
      <c r="H19" s="14"/>
      <c r="I19" s="14"/>
      <c r="J19" s="14"/>
      <c r="K19" s="71"/>
      <c r="L19" s="287">
        <v>0</v>
      </c>
      <c r="M19" s="287">
        <v>0</v>
      </c>
      <c r="N19" s="287">
        <v>0</v>
      </c>
      <c r="O19" s="287">
        <v>0</v>
      </c>
      <c r="P19" s="287">
        <v>0</v>
      </c>
      <c r="Q19" s="287">
        <v>0</v>
      </c>
      <c r="R19" s="287">
        <v>0</v>
      </c>
      <c r="S19" s="287">
        <v>0</v>
      </c>
      <c r="T19" s="287">
        <v>0</v>
      </c>
      <c r="U19" s="287">
        <v>0</v>
      </c>
      <c r="V19" s="287">
        <v>0</v>
      </c>
      <c r="W19" s="287">
        <v>0</v>
      </c>
      <c r="X19" s="287">
        <v>0</v>
      </c>
      <c r="Y19" s="287">
        <v>0</v>
      </c>
      <c r="Z19" s="287">
        <v>0</v>
      </c>
      <c r="AA19" s="287">
        <v>0</v>
      </c>
      <c r="AB19" s="287">
        <v>0</v>
      </c>
      <c r="AC19" s="287">
        <v>0</v>
      </c>
      <c r="AD19" s="287">
        <v>0</v>
      </c>
      <c r="AE19" s="287">
        <v>0</v>
      </c>
      <c r="AF19" s="287">
        <v>0</v>
      </c>
      <c r="AG19" s="287">
        <v>0</v>
      </c>
      <c r="AH19" s="287">
        <v>0</v>
      </c>
      <c r="AI19" s="287">
        <v>0</v>
      </c>
      <c r="AJ19" s="287">
        <v>0</v>
      </c>
      <c r="AK19" s="287">
        <v>0</v>
      </c>
      <c r="AL19" s="287">
        <v>0</v>
      </c>
      <c r="AM19" s="287">
        <v>0</v>
      </c>
    </row>
    <row r="20" spans="2:39">
      <c r="B20" s="45">
        <f t="shared" si="21"/>
        <v>10</v>
      </c>
      <c r="C20" s="74">
        <v>44531</v>
      </c>
      <c r="D20" s="14"/>
      <c r="E20" s="14"/>
      <c r="F20" s="14"/>
      <c r="G20" s="14"/>
      <c r="H20" s="14"/>
      <c r="I20" s="14"/>
      <c r="J20" s="14"/>
      <c r="K20" s="14"/>
      <c r="L20" s="14"/>
      <c r="M20" s="287">
        <v>0</v>
      </c>
      <c r="N20" s="287">
        <v>0</v>
      </c>
      <c r="O20" s="287">
        <v>0</v>
      </c>
      <c r="P20" s="287">
        <v>0</v>
      </c>
      <c r="Q20" s="287">
        <v>0</v>
      </c>
      <c r="R20" s="287">
        <v>0</v>
      </c>
      <c r="S20" s="287">
        <v>0</v>
      </c>
      <c r="T20" s="287">
        <v>0</v>
      </c>
      <c r="U20" s="287">
        <v>0</v>
      </c>
      <c r="V20" s="287">
        <v>0</v>
      </c>
      <c r="W20" s="287">
        <v>0</v>
      </c>
      <c r="X20" s="287">
        <v>0</v>
      </c>
      <c r="Y20" s="287">
        <v>0</v>
      </c>
      <c r="Z20" s="287">
        <v>0</v>
      </c>
      <c r="AA20" s="287">
        <v>0</v>
      </c>
      <c r="AB20" s="287">
        <v>0</v>
      </c>
      <c r="AC20" s="287">
        <v>0</v>
      </c>
      <c r="AD20" s="287">
        <v>0</v>
      </c>
      <c r="AE20" s="287">
        <v>0</v>
      </c>
      <c r="AF20" s="287">
        <v>0</v>
      </c>
      <c r="AG20" s="287">
        <v>0</v>
      </c>
      <c r="AH20" s="287">
        <v>0</v>
      </c>
      <c r="AI20" s="287">
        <v>0</v>
      </c>
      <c r="AJ20" s="287">
        <v>0</v>
      </c>
      <c r="AK20" s="287">
        <v>0</v>
      </c>
      <c r="AL20" s="287">
        <v>0</v>
      </c>
      <c r="AM20" s="287">
        <v>0</v>
      </c>
    </row>
    <row r="21" spans="2:39">
      <c r="B21" s="45">
        <f t="shared" si="21"/>
        <v>11</v>
      </c>
      <c r="C21" s="74">
        <v>44501</v>
      </c>
      <c r="D21" s="14"/>
      <c r="E21" s="14"/>
      <c r="F21" s="14"/>
      <c r="G21" s="14"/>
      <c r="H21" s="14"/>
      <c r="I21" s="14"/>
      <c r="J21" s="14"/>
      <c r="K21" s="14"/>
      <c r="L21" s="14"/>
      <c r="M21" s="14"/>
      <c r="N21" s="287">
        <v>0</v>
      </c>
      <c r="O21" s="287">
        <v>0</v>
      </c>
      <c r="P21" s="287">
        <v>0</v>
      </c>
      <c r="Q21" s="287">
        <v>0</v>
      </c>
      <c r="R21" s="287">
        <v>0</v>
      </c>
      <c r="S21" s="287">
        <v>0</v>
      </c>
      <c r="T21" s="287">
        <v>0</v>
      </c>
      <c r="U21" s="287">
        <v>0</v>
      </c>
      <c r="V21" s="287">
        <v>0</v>
      </c>
      <c r="W21" s="287">
        <v>0</v>
      </c>
      <c r="X21" s="287">
        <v>0</v>
      </c>
      <c r="Y21" s="287">
        <v>0</v>
      </c>
      <c r="Z21" s="287">
        <v>0</v>
      </c>
      <c r="AA21" s="287">
        <v>0</v>
      </c>
      <c r="AB21" s="287">
        <v>0</v>
      </c>
      <c r="AC21" s="287">
        <v>0</v>
      </c>
      <c r="AD21" s="287">
        <v>0</v>
      </c>
      <c r="AE21" s="287">
        <v>0</v>
      </c>
      <c r="AF21" s="287">
        <v>0</v>
      </c>
      <c r="AG21" s="287">
        <v>0</v>
      </c>
      <c r="AH21" s="287">
        <v>0</v>
      </c>
      <c r="AI21" s="287">
        <v>0</v>
      </c>
      <c r="AJ21" s="287">
        <v>0</v>
      </c>
      <c r="AK21" s="287">
        <v>0</v>
      </c>
      <c r="AL21" s="287">
        <v>0</v>
      </c>
      <c r="AM21" s="287">
        <v>0</v>
      </c>
    </row>
    <row r="22" spans="2:39">
      <c r="B22" s="45">
        <f t="shared" si="21"/>
        <v>12</v>
      </c>
      <c r="C22" s="74">
        <v>44470</v>
      </c>
      <c r="D22" s="14"/>
      <c r="E22" s="14"/>
      <c r="F22" s="14"/>
      <c r="G22" s="14"/>
      <c r="H22" s="14"/>
      <c r="I22" s="14"/>
      <c r="J22" s="14"/>
      <c r="K22" s="14"/>
      <c r="L22" s="14"/>
      <c r="M22" s="14"/>
      <c r="N22" s="14"/>
      <c r="O22" s="287">
        <v>0</v>
      </c>
      <c r="P22" s="287">
        <v>0</v>
      </c>
      <c r="Q22" s="287">
        <v>0</v>
      </c>
      <c r="R22" s="287">
        <v>0</v>
      </c>
      <c r="S22" s="287">
        <v>0</v>
      </c>
      <c r="T22" s="287">
        <v>0</v>
      </c>
      <c r="U22" s="287">
        <v>0</v>
      </c>
      <c r="V22" s="287">
        <v>0</v>
      </c>
      <c r="W22" s="287">
        <v>0</v>
      </c>
      <c r="X22" s="287">
        <v>0</v>
      </c>
      <c r="Y22" s="287">
        <v>0</v>
      </c>
      <c r="Z22" s="287">
        <v>0</v>
      </c>
      <c r="AA22" s="287">
        <v>0</v>
      </c>
      <c r="AB22" s="287">
        <v>0</v>
      </c>
      <c r="AC22" s="287">
        <v>0</v>
      </c>
      <c r="AD22" s="287">
        <v>0</v>
      </c>
      <c r="AE22" s="287">
        <v>0</v>
      </c>
      <c r="AF22" s="287">
        <v>0</v>
      </c>
      <c r="AG22" s="287">
        <v>0</v>
      </c>
      <c r="AH22" s="287">
        <v>0</v>
      </c>
      <c r="AI22" s="287">
        <v>0</v>
      </c>
      <c r="AJ22" s="287">
        <v>0</v>
      </c>
      <c r="AK22" s="287">
        <v>0</v>
      </c>
      <c r="AL22" s="287">
        <v>0</v>
      </c>
      <c r="AM22" s="287">
        <v>0</v>
      </c>
    </row>
    <row r="23" spans="2:39">
      <c r="B23" s="45">
        <f t="shared" si="21"/>
        <v>13</v>
      </c>
      <c r="C23" s="74">
        <v>44440</v>
      </c>
      <c r="D23" s="14"/>
      <c r="E23" s="14"/>
      <c r="F23" s="14"/>
      <c r="G23" s="14"/>
      <c r="H23" s="14"/>
      <c r="I23" s="14"/>
      <c r="J23" s="14"/>
      <c r="K23" s="14"/>
      <c r="L23" s="14"/>
      <c r="M23" s="14"/>
      <c r="N23" s="14"/>
      <c r="O23" s="14"/>
      <c r="P23" s="287">
        <v>0</v>
      </c>
      <c r="Q23" s="287">
        <v>0</v>
      </c>
      <c r="R23" s="287">
        <v>0</v>
      </c>
      <c r="S23" s="287">
        <v>0</v>
      </c>
      <c r="T23" s="287">
        <v>0</v>
      </c>
      <c r="U23" s="287">
        <v>0</v>
      </c>
      <c r="V23" s="287">
        <v>0</v>
      </c>
      <c r="W23" s="287">
        <v>0</v>
      </c>
      <c r="X23" s="287">
        <v>0</v>
      </c>
      <c r="Y23" s="287">
        <v>0</v>
      </c>
      <c r="Z23" s="287">
        <v>0</v>
      </c>
      <c r="AA23" s="287">
        <v>0</v>
      </c>
      <c r="AB23" s="287">
        <v>0</v>
      </c>
      <c r="AC23" s="287">
        <v>0</v>
      </c>
      <c r="AD23" s="287">
        <v>0</v>
      </c>
      <c r="AE23" s="287">
        <v>0</v>
      </c>
      <c r="AF23" s="287">
        <v>0</v>
      </c>
      <c r="AG23" s="287">
        <v>0</v>
      </c>
      <c r="AH23" s="287">
        <v>0</v>
      </c>
      <c r="AI23" s="287">
        <v>0</v>
      </c>
      <c r="AJ23" s="287">
        <v>0</v>
      </c>
      <c r="AK23" s="287">
        <v>0</v>
      </c>
      <c r="AL23" s="287">
        <v>0</v>
      </c>
      <c r="AM23" s="287">
        <v>0</v>
      </c>
    </row>
    <row r="24" spans="2:39">
      <c r="B24" s="45">
        <f t="shared" si="21"/>
        <v>14</v>
      </c>
      <c r="C24" s="74">
        <v>44409</v>
      </c>
      <c r="D24" s="14"/>
      <c r="E24" s="14"/>
      <c r="F24" s="14"/>
      <c r="G24" s="14"/>
      <c r="H24" s="14"/>
      <c r="I24" s="14"/>
      <c r="J24" s="14"/>
      <c r="K24" s="14"/>
      <c r="L24" s="14"/>
      <c r="M24" s="14"/>
      <c r="N24" s="14"/>
      <c r="O24" s="14"/>
      <c r="P24" s="14"/>
      <c r="Q24" s="287">
        <v>0</v>
      </c>
      <c r="R24" s="287">
        <v>0</v>
      </c>
      <c r="S24" s="287">
        <v>0</v>
      </c>
      <c r="T24" s="287">
        <v>0</v>
      </c>
      <c r="U24" s="287">
        <v>0</v>
      </c>
      <c r="V24" s="287">
        <v>0</v>
      </c>
      <c r="W24" s="287">
        <v>0</v>
      </c>
      <c r="X24" s="287">
        <v>0</v>
      </c>
      <c r="Y24" s="287">
        <v>0</v>
      </c>
      <c r="Z24" s="287">
        <v>0</v>
      </c>
      <c r="AA24" s="287">
        <v>0</v>
      </c>
      <c r="AB24" s="287">
        <v>0</v>
      </c>
      <c r="AC24" s="287">
        <v>0</v>
      </c>
      <c r="AD24" s="287">
        <v>0</v>
      </c>
      <c r="AE24" s="287">
        <v>0</v>
      </c>
      <c r="AF24" s="287">
        <v>0</v>
      </c>
      <c r="AG24" s="287">
        <v>0</v>
      </c>
      <c r="AH24" s="287">
        <v>0</v>
      </c>
      <c r="AI24" s="287">
        <v>0</v>
      </c>
      <c r="AJ24" s="287">
        <v>0</v>
      </c>
      <c r="AK24" s="287">
        <v>0</v>
      </c>
      <c r="AL24" s="287">
        <v>0</v>
      </c>
      <c r="AM24" s="287">
        <v>0</v>
      </c>
    </row>
    <row r="25" spans="2:39">
      <c r="B25" s="45">
        <f t="shared" si="21"/>
        <v>15</v>
      </c>
      <c r="C25" s="74">
        <v>44378</v>
      </c>
      <c r="D25" s="14"/>
      <c r="E25" s="14"/>
      <c r="F25" s="14"/>
      <c r="G25" s="14"/>
      <c r="H25" s="14"/>
      <c r="I25" s="14"/>
      <c r="J25" s="14"/>
      <c r="K25" s="14"/>
      <c r="L25" s="14"/>
      <c r="M25" s="14"/>
      <c r="N25" s="14"/>
      <c r="O25" s="14"/>
      <c r="P25" s="14"/>
      <c r="Q25" s="14"/>
      <c r="R25" s="287">
        <v>0</v>
      </c>
      <c r="S25" s="287">
        <v>0</v>
      </c>
      <c r="T25" s="287">
        <v>0</v>
      </c>
      <c r="U25" s="287">
        <v>0</v>
      </c>
      <c r="V25" s="287">
        <v>0</v>
      </c>
      <c r="W25" s="287">
        <v>0</v>
      </c>
      <c r="X25" s="287">
        <v>0</v>
      </c>
      <c r="Y25" s="287">
        <v>0</v>
      </c>
      <c r="Z25" s="287">
        <v>0</v>
      </c>
      <c r="AA25" s="287">
        <v>0</v>
      </c>
      <c r="AB25" s="287">
        <v>0</v>
      </c>
      <c r="AC25" s="287">
        <v>0</v>
      </c>
      <c r="AD25" s="287">
        <v>0</v>
      </c>
      <c r="AE25" s="287">
        <v>0</v>
      </c>
      <c r="AF25" s="287">
        <v>0</v>
      </c>
      <c r="AG25" s="287">
        <v>0</v>
      </c>
      <c r="AH25" s="287">
        <v>0</v>
      </c>
      <c r="AI25" s="287">
        <v>0</v>
      </c>
      <c r="AJ25" s="287">
        <v>0</v>
      </c>
      <c r="AK25" s="287">
        <v>0</v>
      </c>
      <c r="AL25" s="287">
        <v>0</v>
      </c>
      <c r="AM25" s="287">
        <v>0</v>
      </c>
    </row>
    <row r="26" spans="2:39">
      <c r="B26" s="45">
        <f t="shared" si="21"/>
        <v>16</v>
      </c>
      <c r="C26" s="74">
        <v>44348</v>
      </c>
      <c r="D26" s="14"/>
      <c r="E26" s="14"/>
      <c r="F26" s="14"/>
      <c r="G26" s="14"/>
      <c r="H26" s="14"/>
      <c r="I26" s="14"/>
      <c r="J26" s="14"/>
      <c r="K26" s="14"/>
      <c r="L26" s="14"/>
      <c r="M26" s="14"/>
      <c r="N26" s="14"/>
      <c r="O26" s="14"/>
      <c r="P26" s="14"/>
      <c r="Q26" s="14"/>
      <c r="R26" s="14"/>
      <c r="S26" s="287">
        <v>0</v>
      </c>
      <c r="T26" s="287">
        <v>0</v>
      </c>
      <c r="U26" s="287">
        <v>0</v>
      </c>
      <c r="V26" s="287">
        <v>0</v>
      </c>
      <c r="W26" s="287">
        <v>0</v>
      </c>
      <c r="X26" s="287">
        <v>0</v>
      </c>
      <c r="Y26" s="287">
        <v>0</v>
      </c>
      <c r="Z26" s="287">
        <v>0</v>
      </c>
      <c r="AA26" s="287">
        <v>0</v>
      </c>
      <c r="AB26" s="287">
        <v>0</v>
      </c>
      <c r="AC26" s="287">
        <v>0</v>
      </c>
      <c r="AD26" s="287">
        <v>0</v>
      </c>
      <c r="AE26" s="287">
        <v>0</v>
      </c>
      <c r="AF26" s="287">
        <v>0</v>
      </c>
      <c r="AG26" s="287">
        <v>0</v>
      </c>
      <c r="AH26" s="287">
        <v>0</v>
      </c>
      <c r="AI26" s="287">
        <v>0</v>
      </c>
      <c r="AJ26" s="287">
        <v>0</v>
      </c>
      <c r="AK26" s="287">
        <v>0</v>
      </c>
      <c r="AL26" s="287">
        <v>0</v>
      </c>
      <c r="AM26" s="287">
        <v>0</v>
      </c>
    </row>
    <row r="27" spans="2:39">
      <c r="B27" s="45">
        <f t="shared" si="21"/>
        <v>17</v>
      </c>
      <c r="C27" s="74">
        <v>44317</v>
      </c>
      <c r="D27" s="14"/>
      <c r="E27" s="14"/>
      <c r="F27" s="14"/>
      <c r="G27" s="14"/>
      <c r="H27" s="14"/>
      <c r="I27" s="14"/>
      <c r="J27" s="14"/>
      <c r="K27" s="14"/>
      <c r="L27" s="14"/>
      <c r="M27" s="14"/>
      <c r="N27" s="14"/>
      <c r="O27" s="14"/>
      <c r="P27" s="14"/>
      <c r="Q27" s="14"/>
      <c r="R27" s="14"/>
      <c r="S27" s="14"/>
      <c r="T27" s="287">
        <v>0</v>
      </c>
      <c r="U27" s="287">
        <v>0</v>
      </c>
      <c r="V27" s="287">
        <v>0</v>
      </c>
      <c r="W27" s="287">
        <v>0</v>
      </c>
      <c r="X27" s="287">
        <v>0</v>
      </c>
      <c r="Y27" s="287">
        <v>0</v>
      </c>
      <c r="Z27" s="287">
        <v>0</v>
      </c>
      <c r="AA27" s="287">
        <v>0</v>
      </c>
      <c r="AB27" s="287">
        <v>0</v>
      </c>
      <c r="AC27" s="287">
        <v>0</v>
      </c>
      <c r="AD27" s="287">
        <v>0</v>
      </c>
      <c r="AE27" s="287">
        <v>0</v>
      </c>
      <c r="AF27" s="287">
        <v>0</v>
      </c>
      <c r="AG27" s="287">
        <v>0</v>
      </c>
      <c r="AH27" s="287">
        <v>0</v>
      </c>
      <c r="AI27" s="287">
        <v>0</v>
      </c>
      <c r="AJ27" s="287">
        <v>0</v>
      </c>
      <c r="AK27" s="287">
        <v>0</v>
      </c>
      <c r="AL27" s="287">
        <v>0</v>
      </c>
      <c r="AM27" s="287">
        <v>0</v>
      </c>
    </row>
    <row r="28" spans="2:39">
      <c r="B28" s="45">
        <f t="shared" si="21"/>
        <v>18</v>
      </c>
      <c r="C28" s="74">
        <v>44287</v>
      </c>
      <c r="D28" s="14"/>
      <c r="E28" s="14"/>
      <c r="F28" s="14"/>
      <c r="G28" s="14"/>
      <c r="H28" s="14"/>
      <c r="I28" s="14"/>
      <c r="J28" s="14"/>
      <c r="K28" s="14"/>
      <c r="L28" s="14"/>
      <c r="M28" s="14"/>
      <c r="N28" s="14"/>
      <c r="O28" s="14"/>
      <c r="P28" s="14"/>
      <c r="Q28" s="14"/>
      <c r="R28" s="14"/>
      <c r="S28" s="14"/>
      <c r="T28" s="14"/>
      <c r="U28" s="287">
        <v>0</v>
      </c>
      <c r="V28" s="287">
        <v>0</v>
      </c>
      <c r="W28" s="287">
        <v>0</v>
      </c>
      <c r="X28" s="287">
        <v>0</v>
      </c>
      <c r="Y28" s="287">
        <v>0</v>
      </c>
      <c r="Z28" s="287">
        <v>0</v>
      </c>
      <c r="AA28" s="287">
        <v>0</v>
      </c>
      <c r="AB28" s="287">
        <v>0</v>
      </c>
      <c r="AC28" s="287">
        <v>0</v>
      </c>
      <c r="AD28" s="287">
        <v>0</v>
      </c>
      <c r="AE28" s="287">
        <v>0</v>
      </c>
      <c r="AF28" s="287">
        <v>0</v>
      </c>
      <c r="AG28" s="287">
        <v>0</v>
      </c>
      <c r="AH28" s="287">
        <v>0</v>
      </c>
      <c r="AI28" s="287">
        <v>0</v>
      </c>
      <c r="AJ28" s="287">
        <v>0</v>
      </c>
      <c r="AK28" s="287">
        <v>0</v>
      </c>
      <c r="AL28" s="287">
        <v>0</v>
      </c>
      <c r="AM28" s="287">
        <v>0</v>
      </c>
    </row>
    <row r="29" spans="2:39">
      <c r="B29" s="45">
        <f t="shared" si="21"/>
        <v>19</v>
      </c>
      <c r="C29" s="74">
        <v>44256</v>
      </c>
      <c r="D29" s="14"/>
      <c r="E29" s="14"/>
      <c r="F29" s="14"/>
      <c r="G29" s="14"/>
      <c r="H29" s="14"/>
      <c r="I29" s="14"/>
      <c r="J29" s="14"/>
      <c r="K29" s="14"/>
      <c r="L29" s="14"/>
      <c r="M29" s="14"/>
      <c r="N29" s="14"/>
      <c r="O29" s="14"/>
      <c r="P29" s="14"/>
      <c r="Q29" s="14"/>
      <c r="R29" s="14"/>
      <c r="S29" s="14"/>
      <c r="T29" s="14"/>
      <c r="U29" s="14"/>
      <c r="V29" s="287">
        <v>0</v>
      </c>
      <c r="W29" s="287">
        <v>0</v>
      </c>
      <c r="X29" s="287">
        <v>0</v>
      </c>
      <c r="Y29" s="287">
        <v>0</v>
      </c>
      <c r="Z29" s="287">
        <v>0</v>
      </c>
      <c r="AA29" s="287">
        <v>0</v>
      </c>
      <c r="AB29" s="287">
        <v>0</v>
      </c>
      <c r="AC29" s="287">
        <v>0</v>
      </c>
      <c r="AD29" s="287">
        <v>0</v>
      </c>
      <c r="AE29" s="287">
        <v>0</v>
      </c>
      <c r="AF29" s="287">
        <v>0</v>
      </c>
      <c r="AG29" s="287">
        <v>0</v>
      </c>
      <c r="AH29" s="287">
        <v>0</v>
      </c>
      <c r="AI29" s="287">
        <v>0</v>
      </c>
      <c r="AJ29" s="287">
        <v>0</v>
      </c>
      <c r="AK29" s="287">
        <v>0</v>
      </c>
      <c r="AL29" s="287">
        <v>0</v>
      </c>
      <c r="AM29" s="287">
        <v>0</v>
      </c>
    </row>
    <row r="30" spans="2:39">
      <c r="B30" s="45">
        <f t="shared" si="21"/>
        <v>20</v>
      </c>
      <c r="C30" s="74">
        <v>44228</v>
      </c>
      <c r="D30" s="14"/>
      <c r="E30" s="14"/>
      <c r="F30" s="14"/>
      <c r="G30" s="14"/>
      <c r="H30" s="14"/>
      <c r="I30" s="14"/>
      <c r="J30" s="14"/>
      <c r="K30" s="14"/>
      <c r="L30" s="14"/>
      <c r="M30" s="14"/>
      <c r="N30" s="14"/>
      <c r="O30" s="14"/>
      <c r="P30" s="14"/>
      <c r="Q30" s="14"/>
      <c r="R30" s="14"/>
      <c r="S30" s="14"/>
      <c r="T30" s="14"/>
      <c r="U30" s="14"/>
      <c r="V30" s="14"/>
      <c r="W30" s="287">
        <v>0</v>
      </c>
      <c r="X30" s="287">
        <v>0</v>
      </c>
      <c r="Y30" s="287">
        <v>0</v>
      </c>
      <c r="Z30" s="287">
        <v>0</v>
      </c>
      <c r="AA30" s="287">
        <v>0</v>
      </c>
      <c r="AB30" s="287">
        <v>0</v>
      </c>
      <c r="AC30" s="287">
        <v>0</v>
      </c>
      <c r="AD30" s="287">
        <v>0</v>
      </c>
      <c r="AE30" s="287">
        <v>0</v>
      </c>
      <c r="AF30" s="287">
        <v>0</v>
      </c>
      <c r="AG30" s="287">
        <v>0</v>
      </c>
      <c r="AH30" s="287">
        <v>0</v>
      </c>
      <c r="AI30" s="287">
        <v>0</v>
      </c>
      <c r="AJ30" s="287">
        <v>0</v>
      </c>
      <c r="AK30" s="287">
        <v>0</v>
      </c>
      <c r="AL30" s="287">
        <v>0</v>
      </c>
      <c r="AM30" s="287">
        <v>0</v>
      </c>
    </row>
    <row r="31" spans="2:39">
      <c r="B31" s="45">
        <f t="shared" si="21"/>
        <v>21</v>
      </c>
      <c r="C31" s="74">
        <v>44197</v>
      </c>
      <c r="D31" s="14"/>
      <c r="E31" s="14"/>
      <c r="F31" s="14"/>
      <c r="G31" s="14"/>
      <c r="H31" s="14"/>
      <c r="I31" s="14"/>
      <c r="J31" s="14"/>
      <c r="K31" s="14"/>
      <c r="L31" s="14"/>
      <c r="M31" s="14"/>
      <c r="N31" s="14"/>
      <c r="O31" s="14"/>
      <c r="P31" s="14"/>
      <c r="Q31" s="14"/>
      <c r="R31" s="14"/>
      <c r="S31" s="14"/>
      <c r="T31" s="14"/>
      <c r="U31" s="14"/>
      <c r="V31" s="14"/>
      <c r="W31" s="14"/>
      <c r="X31" s="287">
        <v>0</v>
      </c>
      <c r="Y31" s="287">
        <v>0</v>
      </c>
      <c r="Z31" s="287">
        <v>0</v>
      </c>
      <c r="AA31" s="287">
        <v>0</v>
      </c>
      <c r="AB31" s="287">
        <v>0</v>
      </c>
      <c r="AC31" s="287">
        <v>0</v>
      </c>
      <c r="AD31" s="287">
        <v>0</v>
      </c>
      <c r="AE31" s="287">
        <v>0</v>
      </c>
      <c r="AF31" s="287">
        <v>0</v>
      </c>
      <c r="AG31" s="287">
        <v>0</v>
      </c>
      <c r="AH31" s="287">
        <v>0</v>
      </c>
      <c r="AI31" s="287">
        <v>0</v>
      </c>
      <c r="AJ31" s="287">
        <v>0</v>
      </c>
      <c r="AK31" s="287">
        <v>0</v>
      </c>
      <c r="AL31" s="287">
        <v>0</v>
      </c>
      <c r="AM31" s="287">
        <v>0</v>
      </c>
    </row>
    <row r="32" spans="2:39">
      <c r="B32" s="45">
        <f t="shared" si="21"/>
        <v>22</v>
      </c>
      <c r="C32" s="74">
        <v>44166</v>
      </c>
      <c r="D32" s="14"/>
      <c r="E32" s="14"/>
      <c r="F32" s="14"/>
      <c r="G32" s="14"/>
      <c r="H32" s="14"/>
      <c r="I32" s="14"/>
      <c r="J32" s="14"/>
      <c r="K32" s="14"/>
      <c r="L32" s="14"/>
      <c r="M32" s="14"/>
      <c r="N32" s="14"/>
      <c r="O32" s="14"/>
      <c r="P32" s="14"/>
      <c r="Q32" s="14"/>
      <c r="R32" s="14"/>
      <c r="S32" s="14"/>
      <c r="T32" s="14"/>
      <c r="U32" s="14"/>
      <c r="V32" s="14"/>
      <c r="W32" s="14"/>
      <c r="X32" s="14"/>
      <c r="Y32" s="287">
        <v>0</v>
      </c>
      <c r="Z32" s="287">
        <v>0</v>
      </c>
      <c r="AA32" s="287">
        <v>0</v>
      </c>
      <c r="AB32" s="287">
        <v>0</v>
      </c>
      <c r="AC32" s="287">
        <v>0</v>
      </c>
      <c r="AD32" s="287">
        <v>0</v>
      </c>
      <c r="AE32" s="287">
        <v>0</v>
      </c>
      <c r="AF32" s="287">
        <v>0</v>
      </c>
      <c r="AG32" s="287">
        <v>0</v>
      </c>
      <c r="AH32" s="287">
        <v>0</v>
      </c>
      <c r="AI32" s="287">
        <v>0</v>
      </c>
      <c r="AJ32" s="287">
        <v>0</v>
      </c>
      <c r="AK32" s="287">
        <v>0</v>
      </c>
      <c r="AL32" s="287">
        <v>0</v>
      </c>
      <c r="AM32" s="287">
        <v>0</v>
      </c>
    </row>
    <row r="33" spans="2:39">
      <c r="B33" s="69">
        <f t="shared" si="21"/>
        <v>23</v>
      </c>
      <c r="C33" s="75">
        <v>44136</v>
      </c>
      <c r="D33" s="70"/>
      <c r="E33" s="70"/>
      <c r="F33" s="70"/>
      <c r="G33" s="70"/>
      <c r="H33" s="70"/>
      <c r="I33" s="70"/>
      <c r="J33" s="70"/>
      <c r="K33" s="70"/>
      <c r="L33" s="70"/>
      <c r="M33" s="70"/>
      <c r="N33" s="70"/>
      <c r="O33" s="70"/>
      <c r="P33" s="70"/>
      <c r="Q33" s="70"/>
      <c r="R33" s="70"/>
      <c r="S33" s="70"/>
      <c r="T33" s="70"/>
      <c r="U33" s="70"/>
      <c r="V33" s="70"/>
      <c r="W33" s="70"/>
      <c r="X33" s="70"/>
      <c r="Y33" s="70"/>
      <c r="Z33" s="287">
        <v>0</v>
      </c>
      <c r="AA33" s="287">
        <v>0</v>
      </c>
      <c r="AB33" s="287">
        <v>0</v>
      </c>
      <c r="AC33" s="287">
        <v>0</v>
      </c>
      <c r="AD33" s="287">
        <v>0</v>
      </c>
      <c r="AE33" s="287">
        <v>0</v>
      </c>
      <c r="AF33" s="287">
        <v>0</v>
      </c>
      <c r="AG33" s="287">
        <v>0</v>
      </c>
      <c r="AH33" s="287">
        <v>0</v>
      </c>
      <c r="AI33" s="287">
        <v>0</v>
      </c>
      <c r="AJ33" s="287">
        <v>0</v>
      </c>
      <c r="AK33" s="287">
        <v>0</v>
      </c>
      <c r="AL33" s="287">
        <v>0</v>
      </c>
      <c r="AM33" s="287">
        <v>0</v>
      </c>
    </row>
    <row r="34" spans="2:39">
      <c r="B34" s="45">
        <f t="shared" si="21"/>
        <v>24</v>
      </c>
      <c r="C34" s="74">
        <v>44105</v>
      </c>
      <c r="D34" s="14"/>
      <c r="E34" s="14"/>
      <c r="F34" s="14"/>
      <c r="G34" s="14"/>
      <c r="H34" s="14"/>
      <c r="I34" s="14"/>
      <c r="J34" s="14"/>
      <c r="K34" s="14"/>
      <c r="L34" s="14"/>
      <c r="M34" s="14"/>
      <c r="N34" s="14"/>
      <c r="O34" s="14"/>
      <c r="P34" s="14"/>
      <c r="Q34" s="14"/>
      <c r="R34" s="14"/>
      <c r="S34" s="14"/>
      <c r="T34" s="14"/>
      <c r="U34" s="14"/>
      <c r="V34" s="14"/>
      <c r="W34" s="14"/>
      <c r="X34" s="14"/>
      <c r="Y34" s="14"/>
      <c r="Z34" s="14"/>
      <c r="AA34" s="287">
        <v>0</v>
      </c>
      <c r="AB34" s="287">
        <v>0</v>
      </c>
      <c r="AC34" s="287">
        <v>0</v>
      </c>
      <c r="AD34" s="287">
        <v>0</v>
      </c>
      <c r="AE34" s="287">
        <v>0</v>
      </c>
      <c r="AF34" s="287">
        <v>0</v>
      </c>
      <c r="AG34" s="287">
        <v>0</v>
      </c>
      <c r="AH34" s="287">
        <v>0</v>
      </c>
      <c r="AI34" s="287">
        <v>0</v>
      </c>
      <c r="AJ34" s="287">
        <v>0</v>
      </c>
      <c r="AK34" s="287">
        <v>0</v>
      </c>
      <c r="AL34" s="287">
        <v>0</v>
      </c>
      <c r="AM34" s="287">
        <v>0</v>
      </c>
    </row>
    <row r="35" spans="2:39">
      <c r="B35" s="45">
        <f t="shared" si="21"/>
        <v>25</v>
      </c>
      <c r="C35" s="74">
        <v>44075</v>
      </c>
      <c r="D35" s="14"/>
      <c r="E35" s="14"/>
      <c r="F35" s="14"/>
      <c r="G35" s="14"/>
      <c r="H35" s="14"/>
      <c r="I35" s="14"/>
      <c r="J35" s="14"/>
      <c r="K35" s="14"/>
      <c r="L35" s="14"/>
      <c r="M35" s="14"/>
      <c r="N35" s="14"/>
      <c r="O35" s="14"/>
      <c r="P35" s="14"/>
      <c r="Q35" s="14"/>
      <c r="R35" s="14"/>
      <c r="S35" s="14"/>
      <c r="T35" s="14"/>
      <c r="U35" s="14"/>
      <c r="V35" s="14"/>
      <c r="W35" s="14"/>
      <c r="X35" s="14"/>
      <c r="Y35" s="14"/>
      <c r="Z35" s="14"/>
      <c r="AA35" s="14"/>
      <c r="AB35" s="287">
        <v>0</v>
      </c>
      <c r="AC35" s="287">
        <v>0</v>
      </c>
      <c r="AD35" s="287">
        <v>0</v>
      </c>
      <c r="AE35" s="287">
        <v>0</v>
      </c>
      <c r="AF35" s="287">
        <v>0</v>
      </c>
      <c r="AG35" s="287">
        <v>0</v>
      </c>
      <c r="AH35" s="287">
        <v>0</v>
      </c>
      <c r="AI35" s="287">
        <v>0</v>
      </c>
      <c r="AJ35" s="287">
        <v>0</v>
      </c>
      <c r="AK35" s="287">
        <v>0</v>
      </c>
      <c r="AL35" s="287">
        <v>0</v>
      </c>
      <c r="AM35" s="287">
        <v>0</v>
      </c>
    </row>
    <row r="36" spans="2:39">
      <c r="B36" s="45">
        <f t="shared" si="21"/>
        <v>26</v>
      </c>
      <c r="C36" s="74">
        <v>44044</v>
      </c>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287">
        <v>0</v>
      </c>
      <c r="AD36" s="287">
        <v>0</v>
      </c>
      <c r="AE36" s="287">
        <v>0</v>
      </c>
      <c r="AF36" s="287">
        <v>0</v>
      </c>
      <c r="AG36" s="287">
        <v>0</v>
      </c>
      <c r="AH36" s="287">
        <v>0</v>
      </c>
      <c r="AI36" s="287">
        <v>0</v>
      </c>
      <c r="AJ36" s="287">
        <v>0</v>
      </c>
      <c r="AK36" s="287">
        <v>0</v>
      </c>
      <c r="AL36" s="287">
        <v>0</v>
      </c>
      <c r="AM36" s="287">
        <v>0</v>
      </c>
    </row>
    <row r="37" spans="2:39">
      <c r="B37" s="45">
        <f t="shared" si="21"/>
        <v>27</v>
      </c>
      <c r="C37" s="74">
        <v>44013</v>
      </c>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287">
        <v>0</v>
      </c>
      <c r="AE37" s="287">
        <v>0</v>
      </c>
      <c r="AF37" s="287">
        <v>0</v>
      </c>
      <c r="AG37" s="287">
        <v>0</v>
      </c>
      <c r="AH37" s="287">
        <v>0</v>
      </c>
      <c r="AI37" s="287">
        <v>0</v>
      </c>
      <c r="AJ37" s="287">
        <v>0</v>
      </c>
      <c r="AK37" s="287">
        <v>0</v>
      </c>
      <c r="AL37" s="287">
        <v>0</v>
      </c>
      <c r="AM37" s="287">
        <v>0</v>
      </c>
    </row>
    <row r="38" spans="2:39">
      <c r="B38" s="45">
        <f t="shared" si="21"/>
        <v>28</v>
      </c>
      <c r="C38" s="74">
        <v>43983</v>
      </c>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71"/>
      <c r="AE38" s="287">
        <v>0</v>
      </c>
      <c r="AF38" s="287">
        <v>0</v>
      </c>
      <c r="AG38" s="287">
        <v>0</v>
      </c>
      <c r="AH38" s="287">
        <v>0</v>
      </c>
      <c r="AI38" s="287">
        <v>0</v>
      </c>
      <c r="AJ38" s="287">
        <v>0</v>
      </c>
      <c r="AK38" s="287">
        <v>0</v>
      </c>
      <c r="AL38" s="287">
        <v>0</v>
      </c>
      <c r="AM38" s="287">
        <v>0</v>
      </c>
    </row>
    <row r="39" spans="2:39">
      <c r="B39" s="45">
        <f t="shared" si="21"/>
        <v>29</v>
      </c>
      <c r="C39" s="74">
        <v>43952</v>
      </c>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71"/>
      <c r="AE39" s="71"/>
      <c r="AF39" s="287">
        <v>0</v>
      </c>
      <c r="AG39" s="287">
        <v>0</v>
      </c>
      <c r="AH39" s="287">
        <v>0</v>
      </c>
      <c r="AI39" s="287">
        <v>0</v>
      </c>
      <c r="AJ39" s="287">
        <v>0</v>
      </c>
      <c r="AK39" s="287">
        <v>0</v>
      </c>
      <c r="AL39" s="287">
        <v>0</v>
      </c>
      <c r="AM39" s="287">
        <v>0</v>
      </c>
    </row>
    <row r="40" spans="2:39">
      <c r="B40" s="45">
        <f t="shared" si="21"/>
        <v>30</v>
      </c>
      <c r="C40" s="74">
        <v>43922</v>
      </c>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71"/>
      <c r="AE40" s="71"/>
      <c r="AF40" s="71"/>
      <c r="AG40" s="287">
        <v>0</v>
      </c>
      <c r="AH40" s="287">
        <v>0</v>
      </c>
      <c r="AI40" s="287">
        <v>0</v>
      </c>
      <c r="AJ40" s="287">
        <v>0</v>
      </c>
      <c r="AK40" s="287">
        <v>0</v>
      </c>
      <c r="AL40" s="287">
        <v>0</v>
      </c>
      <c r="AM40" s="287">
        <v>0</v>
      </c>
    </row>
    <row r="41" spans="2:39">
      <c r="B41" s="45">
        <f t="shared" si="21"/>
        <v>31</v>
      </c>
      <c r="C41" s="74">
        <v>43891</v>
      </c>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71"/>
      <c r="AE41" s="71"/>
      <c r="AF41" s="71"/>
      <c r="AG41" s="71"/>
      <c r="AH41" s="287">
        <v>0</v>
      </c>
      <c r="AI41" s="287">
        <v>0</v>
      </c>
      <c r="AJ41" s="287">
        <v>0</v>
      </c>
      <c r="AK41" s="287">
        <v>0</v>
      </c>
      <c r="AL41" s="287">
        <v>0</v>
      </c>
      <c r="AM41" s="287">
        <v>0</v>
      </c>
    </row>
    <row r="42" spans="2:39">
      <c r="B42" s="45">
        <f t="shared" si="21"/>
        <v>32</v>
      </c>
      <c r="C42" s="74">
        <v>43862</v>
      </c>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71"/>
      <c r="AE42" s="71"/>
      <c r="AF42" s="71"/>
      <c r="AG42" s="71"/>
      <c r="AH42" s="71"/>
      <c r="AI42" s="287">
        <v>0</v>
      </c>
      <c r="AJ42" s="287">
        <v>0</v>
      </c>
      <c r="AK42" s="287">
        <v>0</v>
      </c>
      <c r="AL42" s="287">
        <v>0</v>
      </c>
      <c r="AM42" s="287">
        <v>0</v>
      </c>
    </row>
    <row r="43" spans="2:39">
      <c r="B43" s="45">
        <f t="shared" si="21"/>
        <v>33</v>
      </c>
      <c r="C43" s="74">
        <v>43831</v>
      </c>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71"/>
      <c r="AE43" s="71"/>
      <c r="AF43" s="71"/>
      <c r="AG43" s="71"/>
      <c r="AH43" s="71"/>
      <c r="AI43" s="71"/>
      <c r="AJ43" s="287">
        <v>0</v>
      </c>
      <c r="AK43" s="287">
        <v>0</v>
      </c>
      <c r="AL43" s="287">
        <v>0</v>
      </c>
      <c r="AM43" s="287">
        <v>0</v>
      </c>
    </row>
    <row r="44" spans="2:39">
      <c r="B44" s="45">
        <f t="shared" si="21"/>
        <v>34</v>
      </c>
      <c r="C44" s="74">
        <v>43800</v>
      </c>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71"/>
      <c r="AE44" s="71"/>
      <c r="AF44" s="71"/>
      <c r="AG44" s="71"/>
      <c r="AH44" s="71"/>
      <c r="AI44" s="71"/>
      <c r="AJ44" s="71"/>
      <c r="AK44" s="287">
        <v>0</v>
      </c>
      <c r="AL44" s="287">
        <v>0</v>
      </c>
      <c r="AM44" s="287">
        <v>0</v>
      </c>
    </row>
    <row r="45" spans="2:39">
      <c r="B45" s="45">
        <f t="shared" si="21"/>
        <v>35</v>
      </c>
      <c r="C45" s="74">
        <v>43770</v>
      </c>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71"/>
      <c r="AE45" s="71"/>
      <c r="AF45" s="71"/>
      <c r="AG45" s="71"/>
      <c r="AH45" s="71"/>
      <c r="AI45" s="71"/>
      <c r="AJ45" s="71"/>
      <c r="AK45" s="71"/>
      <c r="AL45" s="287">
        <v>0</v>
      </c>
      <c r="AM45" s="287">
        <v>0</v>
      </c>
    </row>
    <row r="46" spans="2:39">
      <c r="B46" s="45">
        <f t="shared" si="21"/>
        <v>36</v>
      </c>
      <c r="C46" s="74">
        <v>43739</v>
      </c>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71"/>
      <c r="AE46" s="71"/>
      <c r="AF46" s="71"/>
      <c r="AG46" s="71"/>
      <c r="AH46" s="71"/>
      <c r="AI46" s="71"/>
      <c r="AJ46" s="71"/>
      <c r="AK46" s="71"/>
      <c r="AL46" s="71"/>
      <c r="AM46" s="287">
        <v>0</v>
      </c>
    </row>
    <row r="47" spans="2:39">
      <c r="B47" s="290">
        <f t="shared" si="21"/>
        <v>37</v>
      </c>
      <c r="C47" s="291" t="s">
        <v>390</v>
      </c>
      <c r="D47" s="288">
        <f>SUM(D11:D46)</f>
        <v>0</v>
      </c>
      <c r="E47" s="288">
        <f t="shared" ref="E47:AM47" si="22">SUM(E11:E46)</f>
        <v>0</v>
      </c>
      <c r="F47" s="288">
        <f t="shared" si="22"/>
        <v>0</v>
      </c>
      <c r="G47" s="288">
        <f t="shared" si="22"/>
        <v>0</v>
      </c>
      <c r="H47" s="288">
        <f t="shared" si="22"/>
        <v>0</v>
      </c>
      <c r="I47" s="288">
        <f t="shared" si="22"/>
        <v>0</v>
      </c>
      <c r="J47" s="288">
        <f t="shared" si="22"/>
        <v>0</v>
      </c>
      <c r="K47" s="288">
        <f t="shared" si="22"/>
        <v>0</v>
      </c>
      <c r="L47" s="288">
        <f t="shared" si="22"/>
        <v>0</v>
      </c>
      <c r="M47" s="288">
        <f t="shared" si="22"/>
        <v>0</v>
      </c>
      <c r="N47" s="288">
        <f t="shared" si="22"/>
        <v>0</v>
      </c>
      <c r="O47" s="288">
        <f t="shared" si="22"/>
        <v>0</v>
      </c>
      <c r="P47" s="288">
        <f t="shared" si="22"/>
        <v>0</v>
      </c>
      <c r="Q47" s="288">
        <f t="shared" si="22"/>
        <v>0</v>
      </c>
      <c r="R47" s="288">
        <f t="shared" si="22"/>
        <v>0</v>
      </c>
      <c r="S47" s="288">
        <f t="shared" si="22"/>
        <v>0</v>
      </c>
      <c r="T47" s="288">
        <f t="shared" si="22"/>
        <v>0</v>
      </c>
      <c r="U47" s="288">
        <f t="shared" si="22"/>
        <v>0</v>
      </c>
      <c r="V47" s="288">
        <f t="shared" si="22"/>
        <v>0</v>
      </c>
      <c r="W47" s="288">
        <f t="shared" si="22"/>
        <v>0</v>
      </c>
      <c r="X47" s="288">
        <f t="shared" si="22"/>
        <v>0</v>
      </c>
      <c r="Y47" s="288">
        <f t="shared" si="22"/>
        <v>0</v>
      </c>
      <c r="Z47" s="288">
        <f t="shared" si="22"/>
        <v>0</v>
      </c>
      <c r="AA47" s="288">
        <f t="shared" si="22"/>
        <v>0</v>
      </c>
      <c r="AB47" s="288">
        <f t="shared" si="22"/>
        <v>0</v>
      </c>
      <c r="AC47" s="288">
        <f t="shared" si="22"/>
        <v>0</v>
      </c>
      <c r="AD47" s="288">
        <f t="shared" si="22"/>
        <v>0</v>
      </c>
      <c r="AE47" s="288">
        <f t="shared" si="22"/>
        <v>0</v>
      </c>
      <c r="AF47" s="288">
        <f t="shared" si="22"/>
        <v>0</v>
      </c>
      <c r="AG47" s="288">
        <f t="shared" si="22"/>
        <v>0</v>
      </c>
      <c r="AH47" s="288">
        <f t="shared" si="22"/>
        <v>0</v>
      </c>
      <c r="AI47" s="288">
        <f t="shared" si="22"/>
        <v>0</v>
      </c>
      <c r="AJ47" s="288">
        <f t="shared" si="22"/>
        <v>0</v>
      </c>
      <c r="AK47" s="288">
        <f t="shared" si="22"/>
        <v>0</v>
      </c>
      <c r="AL47" s="288">
        <f t="shared" si="22"/>
        <v>0</v>
      </c>
      <c r="AM47" s="288">
        <f t="shared" si="22"/>
        <v>0</v>
      </c>
    </row>
    <row r="48" spans="2:39">
      <c r="B48" s="44">
        <f>B47+1</f>
        <v>38</v>
      </c>
      <c r="C48" s="114" t="s">
        <v>391</v>
      </c>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row>
    <row r="49" spans="2:39" ht="30" customHeight="1">
      <c r="B49" s="45">
        <f t="shared" ref="B49:B55" si="23">B48+1</f>
        <v>39</v>
      </c>
      <c r="C49" s="115" t="s">
        <v>392</v>
      </c>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row>
    <row r="50" spans="2:39">
      <c r="B50" s="45">
        <f t="shared" si="23"/>
        <v>40</v>
      </c>
      <c r="C50" s="116" t="s">
        <v>393</v>
      </c>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row>
    <row r="51" spans="2:39" ht="26.25">
      <c r="B51" s="290">
        <f t="shared" si="23"/>
        <v>41</v>
      </c>
      <c r="C51" s="292" t="s">
        <v>394</v>
      </c>
      <c r="D51" s="289">
        <f>SUM(D47:D50)</f>
        <v>0</v>
      </c>
      <c r="E51" s="289">
        <f t="shared" ref="E51:AM51" si="24">SUM(E47:E50)</f>
        <v>0</v>
      </c>
      <c r="F51" s="289">
        <f t="shared" si="24"/>
        <v>0</v>
      </c>
      <c r="G51" s="289">
        <f t="shared" si="24"/>
        <v>0</v>
      </c>
      <c r="H51" s="289">
        <f t="shared" si="24"/>
        <v>0</v>
      </c>
      <c r="I51" s="289">
        <f t="shared" si="24"/>
        <v>0</v>
      </c>
      <c r="J51" s="289">
        <f t="shared" si="24"/>
        <v>0</v>
      </c>
      <c r="K51" s="289">
        <f t="shared" si="24"/>
        <v>0</v>
      </c>
      <c r="L51" s="289">
        <f t="shared" si="24"/>
        <v>0</v>
      </c>
      <c r="M51" s="289">
        <f t="shared" si="24"/>
        <v>0</v>
      </c>
      <c r="N51" s="289">
        <f t="shared" si="24"/>
        <v>0</v>
      </c>
      <c r="O51" s="289">
        <f t="shared" si="24"/>
        <v>0</v>
      </c>
      <c r="P51" s="289">
        <f t="shared" si="24"/>
        <v>0</v>
      </c>
      <c r="Q51" s="289">
        <f t="shared" si="24"/>
        <v>0</v>
      </c>
      <c r="R51" s="289">
        <f t="shared" si="24"/>
        <v>0</v>
      </c>
      <c r="S51" s="289">
        <f t="shared" si="24"/>
        <v>0</v>
      </c>
      <c r="T51" s="289">
        <f t="shared" si="24"/>
        <v>0</v>
      </c>
      <c r="U51" s="289">
        <f t="shared" si="24"/>
        <v>0</v>
      </c>
      <c r="V51" s="289">
        <f t="shared" si="24"/>
        <v>0</v>
      </c>
      <c r="W51" s="289">
        <f t="shared" si="24"/>
        <v>0</v>
      </c>
      <c r="X51" s="289">
        <f t="shared" si="24"/>
        <v>0</v>
      </c>
      <c r="Y51" s="289">
        <f t="shared" si="24"/>
        <v>0</v>
      </c>
      <c r="Z51" s="289">
        <f t="shared" si="24"/>
        <v>0</v>
      </c>
      <c r="AA51" s="289">
        <f t="shared" si="24"/>
        <v>0</v>
      </c>
      <c r="AB51" s="289">
        <f t="shared" si="24"/>
        <v>0</v>
      </c>
      <c r="AC51" s="289">
        <f t="shared" si="24"/>
        <v>0</v>
      </c>
      <c r="AD51" s="289">
        <f t="shared" si="24"/>
        <v>0</v>
      </c>
      <c r="AE51" s="289">
        <f t="shared" si="24"/>
        <v>0</v>
      </c>
      <c r="AF51" s="289">
        <f t="shared" si="24"/>
        <v>0</v>
      </c>
      <c r="AG51" s="289">
        <f t="shared" si="24"/>
        <v>0</v>
      </c>
      <c r="AH51" s="289">
        <f t="shared" si="24"/>
        <v>0</v>
      </c>
      <c r="AI51" s="289">
        <f t="shared" si="24"/>
        <v>0</v>
      </c>
      <c r="AJ51" s="289">
        <f t="shared" si="24"/>
        <v>0</v>
      </c>
      <c r="AK51" s="289">
        <f t="shared" si="24"/>
        <v>0</v>
      </c>
      <c r="AL51" s="289">
        <f t="shared" si="24"/>
        <v>0</v>
      </c>
      <c r="AM51" s="289">
        <f t="shared" si="24"/>
        <v>0</v>
      </c>
    </row>
    <row r="52" spans="2:39" ht="30" customHeight="1">
      <c r="B52" s="45">
        <f t="shared" si="23"/>
        <v>42</v>
      </c>
      <c r="C52" s="115" t="s">
        <v>395</v>
      </c>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row>
    <row r="53" spans="2:39">
      <c r="B53" s="45">
        <f t="shared" si="23"/>
        <v>43</v>
      </c>
      <c r="C53" s="116" t="s">
        <v>396</v>
      </c>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row>
    <row r="54" spans="2:39" ht="30.75" customHeight="1">
      <c r="B54" s="290">
        <f t="shared" si="23"/>
        <v>44</v>
      </c>
      <c r="C54" s="294" t="s">
        <v>397</v>
      </c>
      <c r="D54" s="289">
        <f>D52+D53</f>
        <v>0</v>
      </c>
      <c r="E54" s="289">
        <f t="shared" ref="E54:AM54" si="25">E52+E53</f>
        <v>0</v>
      </c>
      <c r="F54" s="289">
        <f t="shared" si="25"/>
        <v>0</v>
      </c>
      <c r="G54" s="289">
        <f t="shared" si="25"/>
        <v>0</v>
      </c>
      <c r="H54" s="289">
        <f t="shared" si="25"/>
        <v>0</v>
      </c>
      <c r="I54" s="289">
        <f t="shared" si="25"/>
        <v>0</v>
      </c>
      <c r="J54" s="289">
        <f t="shared" si="25"/>
        <v>0</v>
      </c>
      <c r="K54" s="289">
        <f t="shared" si="25"/>
        <v>0</v>
      </c>
      <c r="L54" s="289">
        <f t="shared" si="25"/>
        <v>0</v>
      </c>
      <c r="M54" s="289">
        <f t="shared" si="25"/>
        <v>0</v>
      </c>
      <c r="N54" s="289">
        <f t="shared" si="25"/>
        <v>0</v>
      </c>
      <c r="O54" s="289">
        <f t="shared" si="25"/>
        <v>0</v>
      </c>
      <c r="P54" s="289">
        <f t="shared" si="25"/>
        <v>0</v>
      </c>
      <c r="Q54" s="289">
        <f t="shared" si="25"/>
        <v>0</v>
      </c>
      <c r="R54" s="289">
        <f t="shared" si="25"/>
        <v>0</v>
      </c>
      <c r="S54" s="289">
        <f t="shared" si="25"/>
        <v>0</v>
      </c>
      <c r="T54" s="289">
        <f t="shared" si="25"/>
        <v>0</v>
      </c>
      <c r="U54" s="289">
        <f t="shared" si="25"/>
        <v>0</v>
      </c>
      <c r="V54" s="289">
        <f t="shared" si="25"/>
        <v>0</v>
      </c>
      <c r="W54" s="289">
        <f t="shared" si="25"/>
        <v>0</v>
      </c>
      <c r="X54" s="289">
        <f t="shared" si="25"/>
        <v>0</v>
      </c>
      <c r="Y54" s="289">
        <f t="shared" si="25"/>
        <v>0</v>
      </c>
      <c r="Z54" s="289">
        <f t="shared" si="25"/>
        <v>0</v>
      </c>
      <c r="AA54" s="289">
        <f t="shared" si="25"/>
        <v>0</v>
      </c>
      <c r="AB54" s="289">
        <f t="shared" si="25"/>
        <v>0</v>
      </c>
      <c r="AC54" s="289">
        <f t="shared" si="25"/>
        <v>0</v>
      </c>
      <c r="AD54" s="289">
        <f t="shared" si="25"/>
        <v>0</v>
      </c>
      <c r="AE54" s="289">
        <f t="shared" si="25"/>
        <v>0</v>
      </c>
      <c r="AF54" s="289">
        <f t="shared" si="25"/>
        <v>0</v>
      </c>
      <c r="AG54" s="289">
        <f t="shared" si="25"/>
        <v>0</v>
      </c>
      <c r="AH54" s="289">
        <f t="shared" si="25"/>
        <v>0</v>
      </c>
      <c r="AI54" s="289">
        <f t="shared" si="25"/>
        <v>0</v>
      </c>
      <c r="AJ54" s="289">
        <f t="shared" si="25"/>
        <v>0</v>
      </c>
      <c r="AK54" s="289">
        <f t="shared" si="25"/>
        <v>0</v>
      </c>
      <c r="AL54" s="289">
        <f t="shared" si="25"/>
        <v>0</v>
      </c>
      <c r="AM54" s="289">
        <f t="shared" si="25"/>
        <v>0</v>
      </c>
    </row>
    <row r="55" spans="2:39">
      <c r="B55" s="290">
        <f t="shared" si="23"/>
        <v>45</v>
      </c>
      <c r="C55" s="293" t="s">
        <v>398</v>
      </c>
      <c r="D55" s="288">
        <f>D51+D54</f>
        <v>0</v>
      </c>
      <c r="E55" s="288">
        <f t="shared" ref="E55:AM55" si="26">E51+E54</f>
        <v>0</v>
      </c>
      <c r="F55" s="288">
        <f t="shared" si="26"/>
        <v>0</v>
      </c>
      <c r="G55" s="288">
        <f t="shared" si="26"/>
        <v>0</v>
      </c>
      <c r="H55" s="288">
        <f t="shared" si="26"/>
        <v>0</v>
      </c>
      <c r="I55" s="288">
        <f t="shared" si="26"/>
        <v>0</v>
      </c>
      <c r="J55" s="288">
        <f t="shared" si="26"/>
        <v>0</v>
      </c>
      <c r="K55" s="288">
        <f t="shared" si="26"/>
        <v>0</v>
      </c>
      <c r="L55" s="288">
        <f t="shared" si="26"/>
        <v>0</v>
      </c>
      <c r="M55" s="288">
        <f t="shared" si="26"/>
        <v>0</v>
      </c>
      <c r="N55" s="288">
        <f t="shared" si="26"/>
        <v>0</v>
      </c>
      <c r="O55" s="288">
        <f t="shared" si="26"/>
        <v>0</v>
      </c>
      <c r="P55" s="288">
        <f t="shared" si="26"/>
        <v>0</v>
      </c>
      <c r="Q55" s="288">
        <f t="shared" si="26"/>
        <v>0</v>
      </c>
      <c r="R55" s="288">
        <f t="shared" si="26"/>
        <v>0</v>
      </c>
      <c r="S55" s="288">
        <f t="shared" si="26"/>
        <v>0</v>
      </c>
      <c r="T55" s="288">
        <f t="shared" si="26"/>
        <v>0</v>
      </c>
      <c r="U55" s="288">
        <f t="shared" si="26"/>
        <v>0</v>
      </c>
      <c r="V55" s="288">
        <f t="shared" si="26"/>
        <v>0</v>
      </c>
      <c r="W55" s="288">
        <f t="shared" si="26"/>
        <v>0</v>
      </c>
      <c r="X55" s="288">
        <f t="shared" si="26"/>
        <v>0</v>
      </c>
      <c r="Y55" s="288">
        <f t="shared" si="26"/>
        <v>0</v>
      </c>
      <c r="Z55" s="288">
        <f t="shared" si="26"/>
        <v>0</v>
      </c>
      <c r="AA55" s="288">
        <f t="shared" si="26"/>
        <v>0</v>
      </c>
      <c r="AB55" s="288">
        <f t="shared" si="26"/>
        <v>0</v>
      </c>
      <c r="AC55" s="288">
        <f t="shared" si="26"/>
        <v>0</v>
      </c>
      <c r="AD55" s="288">
        <f t="shared" si="26"/>
        <v>0</v>
      </c>
      <c r="AE55" s="288">
        <f t="shared" si="26"/>
        <v>0</v>
      </c>
      <c r="AF55" s="288">
        <f t="shared" si="26"/>
        <v>0</v>
      </c>
      <c r="AG55" s="288">
        <f t="shared" si="26"/>
        <v>0</v>
      </c>
      <c r="AH55" s="288">
        <f t="shared" si="26"/>
        <v>0</v>
      </c>
      <c r="AI55" s="288">
        <f t="shared" si="26"/>
        <v>0</v>
      </c>
      <c r="AJ55" s="288">
        <f t="shared" si="26"/>
        <v>0</v>
      </c>
      <c r="AK55" s="288">
        <f t="shared" si="26"/>
        <v>0</v>
      </c>
      <c r="AL55" s="288">
        <f t="shared" si="26"/>
        <v>0</v>
      </c>
      <c r="AM55" s="288">
        <f t="shared" si="26"/>
        <v>0</v>
      </c>
    </row>
    <row r="57" spans="2:39">
      <c r="B57" s="21"/>
      <c r="C57" s="230" t="s">
        <v>327</v>
      </c>
      <c r="D57" s="231" t="str">
        <f>Overview!$C$32</f>
        <v>[Enter Plan Name]</v>
      </c>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78"/>
      <c r="AE57" s="231"/>
      <c r="AF57" s="231"/>
      <c r="AG57" s="231"/>
      <c r="AH57" s="231"/>
      <c r="AI57" s="231"/>
      <c r="AJ57" s="231"/>
      <c r="AK57" s="231"/>
      <c r="AL57" s="231"/>
      <c r="AM57" s="231"/>
    </row>
    <row r="58" spans="2:39">
      <c r="B58" s="21"/>
      <c r="C58" s="230" t="s">
        <v>328</v>
      </c>
      <c r="D58" s="231" t="s">
        <v>384</v>
      </c>
      <c r="E58" s="231"/>
      <c r="F58" s="231"/>
      <c r="G58" s="231"/>
      <c r="H58" s="21"/>
      <c r="I58" s="21"/>
      <c r="J58" s="21"/>
      <c r="K58" s="21"/>
      <c r="L58" s="21"/>
      <c r="M58" s="21"/>
      <c r="N58" s="21"/>
      <c r="O58" s="21"/>
      <c r="P58" s="231"/>
      <c r="Q58" s="21"/>
      <c r="R58" s="21"/>
      <c r="S58" s="231"/>
      <c r="T58" s="21"/>
      <c r="U58" s="21"/>
      <c r="V58" s="231"/>
      <c r="W58" s="21"/>
      <c r="X58" s="21"/>
      <c r="Y58" s="231"/>
      <c r="Z58" s="21"/>
      <c r="AA58" s="21"/>
      <c r="AB58" s="21"/>
      <c r="AC58" s="21"/>
      <c r="AD58" s="277"/>
      <c r="AE58" s="21"/>
      <c r="AF58" s="21"/>
      <c r="AG58" s="21"/>
      <c r="AH58" s="21"/>
      <c r="AI58" s="21"/>
      <c r="AJ58" s="21"/>
      <c r="AK58" s="21"/>
      <c r="AL58" s="21"/>
      <c r="AM58" s="21"/>
    </row>
    <row r="59" spans="2:39" ht="15.75">
      <c r="B59" s="21"/>
      <c r="C59" s="230" t="s">
        <v>385</v>
      </c>
      <c r="D59" s="279" t="s">
        <v>310</v>
      </c>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row>
    <row r="60" spans="2:39">
      <c r="B60" s="21"/>
      <c r="C60" s="230" t="s">
        <v>386</v>
      </c>
      <c r="D60" s="231" t="str">
        <f>Overview!$C$54</f>
        <v>7/1/2022 - 9/30/2022</v>
      </c>
      <c r="E60" s="231"/>
      <c r="F60" s="231"/>
      <c r="G60" s="231"/>
      <c r="H60" s="231"/>
      <c r="I60" s="231"/>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row>
    <row r="61" spans="2:39">
      <c r="B61" s="21"/>
      <c r="C61" s="230"/>
      <c r="D61" s="280" t="s">
        <v>387</v>
      </c>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row>
    <row r="62" spans="2:39">
      <c r="B62" s="21"/>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row>
    <row r="63" spans="2:39">
      <c r="B63" s="34"/>
      <c r="C63" s="281"/>
      <c r="D63" s="282" t="str">
        <f>D$9</f>
        <v>SFY23-Q1</v>
      </c>
      <c r="E63" s="283"/>
      <c r="F63" s="283"/>
      <c r="G63" s="283" t="str">
        <f>G$9</f>
        <v>SFY22-Q4</v>
      </c>
      <c r="H63" s="283"/>
      <c r="I63" s="283"/>
      <c r="J63" s="283" t="str">
        <f>J$9</f>
        <v>SFY22-Q3</v>
      </c>
      <c r="K63" s="283"/>
      <c r="L63" s="283"/>
      <c r="M63" s="283" t="str">
        <f>M$9</f>
        <v>SFY22-Q2</v>
      </c>
      <c r="N63" s="283"/>
      <c r="O63" s="283"/>
      <c r="P63" s="283" t="str">
        <f>P$9</f>
        <v>SFY22-Q1</v>
      </c>
      <c r="Q63" s="283"/>
      <c r="R63" s="283"/>
      <c r="S63" s="283" t="str">
        <f>S$9</f>
        <v>SFY21-Q4</v>
      </c>
      <c r="T63" s="283"/>
      <c r="U63" s="283"/>
      <c r="V63" s="283" t="str">
        <f>V$9</f>
        <v>SFY21-Q3</v>
      </c>
      <c r="W63" s="283"/>
      <c r="X63" s="283"/>
      <c r="Y63" s="283" t="str">
        <f>Y$9</f>
        <v>SFY21-Q2</v>
      </c>
      <c r="Z63" s="283"/>
      <c r="AA63" s="283"/>
      <c r="AB63" s="283" t="str">
        <f>AB$9</f>
        <v>SFY21-Q1</v>
      </c>
      <c r="AC63" s="283"/>
      <c r="AD63" s="283"/>
      <c r="AE63" s="283" t="str">
        <f>AE$9</f>
        <v>SFY20-Q4</v>
      </c>
      <c r="AF63" s="283"/>
      <c r="AG63" s="283"/>
      <c r="AH63" s="283" t="str">
        <f>AH$9</f>
        <v>SFY20-Q3</v>
      </c>
      <c r="AI63" s="283"/>
      <c r="AJ63" s="283"/>
      <c r="AK63" s="283" t="str">
        <f>AK$9</f>
        <v>SFY20-Q2</v>
      </c>
      <c r="AL63" s="283"/>
      <c r="AM63" s="283"/>
    </row>
    <row r="64" spans="2:39">
      <c r="B64" s="284" t="s">
        <v>388</v>
      </c>
      <c r="C64" s="284" t="s">
        <v>389</v>
      </c>
      <c r="D64" s="285">
        <f>D$10</f>
        <v>44805</v>
      </c>
      <c r="E64" s="286">
        <f t="shared" ref="E64:AM64" si="27">E$10</f>
        <v>44774</v>
      </c>
      <c r="F64" s="286">
        <f t="shared" si="27"/>
        <v>44743</v>
      </c>
      <c r="G64" s="286">
        <f t="shared" si="27"/>
        <v>44713</v>
      </c>
      <c r="H64" s="286">
        <f t="shared" si="27"/>
        <v>44682</v>
      </c>
      <c r="I64" s="286">
        <f t="shared" si="27"/>
        <v>44652</v>
      </c>
      <c r="J64" s="286">
        <f t="shared" si="27"/>
        <v>44621</v>
      </c>
      <c r="K64" s="286">
        <f t="shared" si="27"/>
        <v>44593</v>
      </c>
      <c r="L64" s="286">
        <f t="shared" si="27"/>
        <v>44562</v>
      </c>
      <c r="M64" s="286">
        <f t="shared" si="27"/>
        <v>44531</v>
      </c>
      <c r="N64" s="286">
        <f t="shared" si="27"/>
        <v>44501</v>
      </c>
      <c r="O64" s="286">
        <f t="shared" si="27"/>
        <v>44470</v>
      </c>
      <c r="P64" s="286">
        <f t="shared" si="27"/>
        <v>44440</v>
      </c>
      <c r="Q64" s="286">
        <f t="shared" si="27"/>
        <v>44409</v>
      </c>
      <c r="R64" s="286">
        <f t="shared" si="27"/>
        <v>44378</v>
      </c>
      <c r="S64" s="286">
        <f t="shared" si="27"/>
        <v>44348</v>
      </c>
      <c r="T64" s="286">
        <f t="shared" si="27"/>
        <v>44317</v>
      </c>
      <c r="U64" s="286">
        <f t="shared" si="27"/>
        <v>44287</v>
      </c>
      <c r="V64" s="286">
        <f t="shared" si="27"/>
        <v>44256</v>
      </c>
      <c r="W64" s="286">
        <f t="shared" si="27"/>
        <v>44228</v>
      </c>
      <c r="X64" s="286">
        <f t="shared" si="27"/>
        <v>44197</v>
      </c>
      <c r="Y64" s="286">
        <f t="shared" si="27"/>
        <v>44166</v>
      </c>
      <c r="Z64" s="286">
        <f t="shared" si="27"/>
        <v>44136</v>
      </c>
      <c r="AA64" s="286">
        <f t="shared" si="27"/>
        <v>44105</v>
      </c>
      <c r="AB64" s="286">
        <f t="shared" si="27"/>
        <v>44075</v>
      </c>
      <c r="AC64" s="286">
        <f t="shared" si="27"/>
        <v>44044</v>
      </c>
      <c r="AD64" s="286">
        <f t="shared" si="27"/>
        <v>44013</v>
      </c>
      <c r="AE64" s="286">
        <f t="shared" si="27"/>
        <v>43983</v>
      </c>
      <c r="AF64" s="286">
        <f t="shared" si="27"/>
        <v>43952</v>
      </c>
      <c r="AG64" s="286">
        <f t="shared" si="27"/>
        <v>43922</v>
      </c>
      <c r="AH64" s="286">
        <f t="shared" si="27"/>
        <v>43891</v>
      </c>
      <c r="AI64" s="286">
        <f t="shared" si="27"/>
        <v>43862</v>
      </c>
      <c r="AJ64" s="286">
        <f t="shared" si="27"/>
        <v>43831</v>
      </c>
      <c r="AK64" s="286">
        <f t="shared" si="27"/>
        <v>43800</v>
      </c>
      <c r="AL64" s="286">
        <f t="shared" si="27"/>
        <v>43770</v>
      </c>
      <c r="AM64" s="286">
        <f t="shared" si="27"/>
        <v>43739</v>
      </c>
    </row>
    <row r="65" spans="2:39">
      <c r="B65" s="45">
        <v>1</v>
      </c>
      <c r="C65" s="74">
        <f>$C$11</f>
        <v>44805</v>
      </c>
      <c r="D65" s="287">
        <v>0</v>
      </c>
      <c r="E65" s="287">
        <v>0</v>
      </c>
      <c r="F65" s="287">
        <v>0</v>
      </c>
      <c r="G65" s="287">
        <v>0</v>
      </c>
      <c r="H65" s="287">
        <v>0</v>
      </c>
      <c r="I65" s="287">
        <v>0</v>
      </c>
      <c r="J65" s="287">
        <v>0</v>
      </c>
      <c r="K65" s="287">
        <v>0</v>
      </c>
      <c r="L65" s="287">
        <v>0</v>
      </c>
      <c r="M65" s="287">
        <v>0</v>
      </c>
      <c r="N65" s="287">
        <v>0</v>
      </c>
      <c r="O65" s="287">
        <v>0</v>
      </c>
      <c r="P65" s="287">
        <v>0</v>
      </c>
      <c r="Q65" s="287">
        <v>0</v>
      </c>
      <c r="R65" s="287">
        <v>0</v>
      </c>
      <c r="S65" s="287">
        <v>0</v>
      </c>
      <c r="T65" s="287">
        <v>0</v>
      </c>
      <c r="U65" s="287">
        <v>0</v>
      </c>
      <c r="V65" s="287">
        <v>0</v>
      </c>
      <c r="W65" s="287">
        <v>0</v>
      </c>
      <c r="X65" s="287">
        <v>0</v>
      </c>
      <c r="Y65" s="287">
        <v>0</v>
      </c>
      <c r="Z65" s="287">
        <v>0</v>
      </c>
      <c r="AA65" s="287">
        <v>0</v>
      </c>
      <c r="AB65" s="287">
        <v>0</v>
      </c>
      <c r="AC65" s="287">
        <v>0</v>
      </c>
      <c r="AD65" s="287">
        <v>0</v>
      </c>
      <c r="AE65" s="287">
        <v>0</v>
      </c>
      <c r="AF65" s="287">
        <v>0</v>
      </c>
      <c r="AG65" s="287">
        <v>0</v>
      </c>
      <c r="AH65" s="287">
        <v>0</v>
      </c>
      <c r="AI65" s="287">
        <v>0</v>
      </c>
      <c r="AJ65" s="287">
        <v>0</v>
      </c>
      <c r="AK65" s="287">
        <v>0</v>
      </c>
      <c r="AL65" s="287">
        <v>0</v>
      </c>
      <c r="AM65" s="287">
        <v>0</v>
      </c>
    </row>
    <row r="66" spans="2:39">
      <c r="B66" s="45">
        <f t="shared" ref="B66:B101" si="28">B65+1</f>
        <v>2</v>
      </c>
      <c r="C66" s="74">
        <f>$C$12</f>
        <v>44774</v>
      </c>
      <c r="D66" s="14"/>
      <c r="E66" s="287">
        <v>0</v>
      </c>
      <c r="F66" s="287">
        <v>0</v>
      </c>
      <c r="G66" s="287">
        <v>0</v>
      </c>
      <c r="H66" s="287">
        <v>0</v>
      </c>
      <c r="I66" s="287">
        <v>0</v>
      </c>
      <c r="J66" s="287">
        <v>0</v>
      </c>
      <c r="K66" s="287">
        <v>0</v>
      </c>
      <c r="L66" s="287">
        <v>0</v>
      </c>
      <c r="M66" s="287">
        <v>0</v>
      </c>
      <c r="N66" s="287">
        <v>0</v>
      </c>
      <c r="O66" s="287">
        <v>0</v>
      </c>
      <c r="P66" s="287">
        <v>0</v>
      </c>
      <c r="Q66" s="287">
        <v>0</v>
      </c>
      <c r="R66" s="287">
        <v>0</v>
      </c>
      <c r="S66" s="287">
        <v>0</v>
      </c>
      <c r="T66" s="287">
        <v>0</v>
      </c>
      <c r="U66" s="287">
        <v>0</v>
      </c>
      <c r="V66" s="287">
        <v>0</v>
      </c>
      <c r="W66" s="287">
        <v>0</v>
      </c>
      <c r="X66" s="287">
        <v>0</v>
      </c>
      <c r="Y66" s="287">
        <v>0</v>
      </c>
      <c r="Z66" s="287">
        <v>0</v>
      </c>
      <c r="AA66" s="287">
        <v>0</v>
      </c>
      <c r="AB66" s="287">
        <v>0</v>
      </c>
      <c r="AC66" s="287">
        <v>0</v>
      </c>
      <c r="AD66" s="287">
        <v>0</v>
      </c>
      <c r="AE66" s="287">
        <v>0</v>
      </c>
      <c r="AF66" s="287">
        <v>0</v>
      </c>
      <c r="AG66" s="287">
        <v>0</v>
      </c>
      <c r="AH66" s="287">
        <v>0</v>
      </c>
      <c r="AI66" s="287">
        <v>0</v>
      </c>
      <c r="AJ66" s="287">
        <v>0</v>
      </c>
      <c r="AK66" s="287">
        <v>0</v>
      </c>
      <c r="AL66" s="287">
        <v>0</v>
      </c>
      <c r="AM66" s="287">
        <v>0</v>
      </c>
    </row>
    <row r="67" spans="2:39">
      <c r="B67" s="45">
        <f t="shared" si="28"/>
        <v>3</v>
      </c>
      <c r="C67" s="74">
        <f>$C$13</f>
        <v>44743</v>
      </c>
      <c r="D67" s="14"/>
      <c r="E67" s="14"/>
      <c r="F67" s="287">
        <v>0</v>
      </c>
      <c r="G67" s="287">
        <v>0</v>
      </c>
      <c r="H67" s="287">
        <v>0</v>
      </c>
      <c r="I67" s="287">
        <v>0</v>
      </c>
      <c r="J67" s="287">
        <v>0</v>
      </c>
      <c r="K67" s="287">
        <v>0</v>
      </c>
      <c r="L67" s="287">
        <v>0</v>
      </c>
      <c r="M67" s="287">
        <v>0</v>
      </c>
      <c r="N67" s="287">
        <v>0</v>
      </c>
      <c r="O67" s="287">
        <v>0</v>
      </c>
      <c r="P67" s="287">
        <v>0</v>
      </c>
      <c r="Q67" s="287">
        <v>0</v>
      </c>
      <c r="R67" s="287">
        <v>0</v>
      </c>
      <c r="S67" s="287">
        <v>0</v>
      </c>
      <c r="T67" s="287">
        <v>0</v>
      </c>
      <c r="U67" s="287">
        <v>0</v>
      </c>
      <c r="V67" s="287">
        <v>0</v>
      </c>
      <c r="W67" s="287">
        <v>0</v>
      </c>
      <c r="X67" s="287">
        <v>0</v>
      </c>
      <c r="Y67" s="287">
        <v>0</v>
      </c>
      <c r="Z67" s="287">
        <v>0</v>
      </c>
      <c r="AA67" s="287">
        <v>0</v>
      </c>
      <c r="AB67" s="287">
        <v>0</v>
      </c>
      <c r="AC67" s="287">
        <v>0</v>
      </c>
      <c r="AD67" s="287">
        <v>0</v>
      </c>
      <c r="AE67" s="287">
        <v>0</v>
      </c>
      <c r="AF67" s="287">
        <v>0</v>
      </c>
      <c r="AG67" s="287">
        <v>0</v>
      </c>
      <c r="AH67" s="287">
        <v>0</v>
      </c>
      <c r="AI67" s="287">
        <v>0</v>
      </c>
      <c r="AJ67" s="287">
        <v>0</v>
      </c>
      <c r="AK67" s="287">
        <v>0</v>
      </c>
      <c r="AL67" s="287">
        <v>0</v>
      </c>
      <c r="AM67" s="287">
        <v>0</v>
      </c>
    </row>
    <row r="68" spans="2:39">
      <c r="B68" s="45">
        <f t="shared" si="28"/>
        <v>4</v>
      </c>
      <c r="C68" s="74">
        <f>$C$14</f>
        <v>44713</v>
      </c>
      <c r="D68" s="14"/>
      <c r="E68" s="14"/>
      <c r="F68" s="14"/>
      <c r="G68" s="287">
        <v>0</v>
      </c>
      <c r="H68" s="287">
        <v>0</v>
      </c>
      <c r="I68" s="287">
        <v>0</v>
      </c>
      <c r="J68" s="287">
        <v>0</v>
      </c>
      <c r="K68" s="287">
        <v>0</v>
      </c>
      <c r="L68" s="287">
        <v>0</v>
      </c>
      <c r="M68" s="287">
        <v>0</v>
      </c>
      <c r="N68" s="287">
        <v>0</v>
      </c>
      <c r="O68" s="287">
        <v>0</v>
      </c>
      <c r="P68" s="287">
        <v>0</v>
      </c>
      <c r="Q68" s="287">
        <v>0</v>
      </c>
      <c r="R68" s="287">
        <v>0</v>
      </c>
      <c r="S68" s="287">
        <v>0</v>
      </c>
      <c r="T68" s="287">
        <v>0</v>
      </c>
      <c r="U68" s="287">
        <v>0</v>
      </c>
      <c r="V68" s="287">
        <v>0</v>
      </c>
      <c r="W68" s="287">
        <v>0</v>
      </c>
      <c r="X68" s="287">
        <v>0</v>
      </c>
      <c r="Y68" s="287">
        <v>0</v>
      </c>
      <c r="Z68" s="287">
        <v>0</v>
      </c>
      <c r="AA68" s="287">
        <v>0</v>
      </c>
      <c r="AB68" s="287">
        <v>0</v>
      </c>
      <c r="AC68" s="287">
        <v>0</v>
      </c>
      <c r="AD68" s="287">
        <v>0</v>
      </c>
      <c r="AE68" s="287">
        <v>0</v>
      </c>
      <c r="AF68" s="287">
        <v>0</v>
      </c>
      <c r="AG68" s="287">
        <v>0</v>
      </c>
      <c r="AH68" s="287">
        <v>0</v>
      </c>
      <c r="AI68" s="287">
        <v>0</v>
      </c>
      <c r="AJ68" s="287">
        <v>0</v>
      </c>
      <c r="AK68" s="287">
        <v>0</v>
      </c>
      <c r="AL68" s="287">
        <v>0</v>
      </c>
      <c r="AM68" s="287">
        <v>0</v>
      </c>
    </row>
    <row r="69" spans="2:39">
      <c r="B69" s="45">
        <f t="shared" si="28"/>
        <v>5</v>
      </c>
      <c r="C69" s="74">
        <f>$C$15</f>
        <v>44682</v>
      </c>
      <c r="D69" s="14"/>
      <c r="E69" s="14"/>
      <c r="F69" s="14"/>
      <c r="G69" s="14"/>
      <c r="H69" s="287">
        <v>0</v>
      </c>
      <c r="I69" s="287">
        <v>0</v>
      </c>
      <c r="J69" s="287">
        <v>0</v>
      </c>
      <c r="K69" s="287">
        <v>0</v>
      </c>
      <c r="L69" s="287">
        <v>0</v>
      </c>
      <c r="M69" s="287">
        <v>0</v>
      </c>
      <c r="N69" s="287">
        <v>0</v>
      </c>
      <c r="O69" s="287">
        <v>0</v>
      </c>
      <c r="P69" s="287">
        <v>0</v>
      </c>
      <c r="Q69" s="287">
        <v>0</v>
      </c>
      <c r="R69" s="287">
        <v>0</v>
      </c>
      <c r="S69" s="287">
        <v>0</v>
      </c>
      <c r="T69" s="287">
        <v>0</v>
      </c>
      <c r="U69" s="287">
        <v>0</v>
      </c>
      <c r="V69" s="287">
        <v>0</v>
      </c>
      <c r="W69" s="287">
        <v>0</v>
      </c>
      <c r="X69" s="287">
        <v>0</v>
      </c>
      <c r="Y69" s="287">
        <v>0</v>
      </c>
      <c r="Z69" s="287">
        <v>0</v>
      </c>
      <c r="AA69" s="287">
        <v>0</v>
      </c>
      <c r="AB69" s="287">
        <v>0</v>
      </c>
      <c r="AC69" s="287">
        <v>0</v>
      </c>
      <c r="AD69" s="287">
        <v>0</v>
      </c>
      <c r="AE69" s="287">
        <v>0</v>
      </c>
      <c r="AF69" s="287">
        <v>0</v>
      </c>
      <c r="AG69" s="287">
        <v>0</v>
      </c>
      <c r="AH69" s="287">
        <v>0</v>
      </c>
      <c r="AI69" s="287">
        <v>0</v>
      </c>
      <c r="AJ69" s="287">
        <v>0</v>
      </c>
      <c r="AK69" s="287">
        <v>0</v>
      </c>
      <c r="AL69" s="287">
        <v>0</v>
      </c>
      <c r="AM69" s="287">
        <v>0</v>
      </c>
    </row>
    <row r="70" spans="2:39">
      <c r="B70" s="45">
        <f t="shared" si="28"/>
        <v>6</v>
      </c>
      <c r="C70" s="74">
        <f>$C$16</f>
        <v>44652</v>
      </c>
      <c r="D70" s="14"/>
      <c r="E70" s="14"/>
      <c r="F70" s="14"/>
      <c r="G70" s="14"/>
      <c r="H70" s="14"/>
      <c r="I70" s="287">
        <v>0</v>
      </c>
      <c r="J70" s="287">
        <v>0</v>
      </c>
      <c r="K70" s="287">
        <v>0</v>
      </c>
      <c r="L70" s="287">
        <v>0</v>
      </c>
      <c r="M70" s="287">
        <v>0</v>
      </c>
      <c r="N70" s="287">
        <v>0</v>
      </c>
      <c r="O70" s="287">
        <v>0</v>
      </c>
      <c r="P70" s="287">
        <v>0</v>
      </c>
      <c r="Q70" s="287">
        <v>0</v>
      </c>
      <c r="R70" s="287">
        <v>0</v>
      </c>
      <c r="S70" s="287">
        <v>0</v>
      </c>
      <c r="T70" s="287">
        <v>0</v>
      </c>
      <c r="U70" s="287">
        <v>0</v>
      </c>
      <c r="V70" s="287">
        <v>0</v>
      </c>
      <c r="W70" s="287">
        <v>0</v>
      </c>
      <c r="X70" s="287">
        <v>0</v>
      </c>
      <c r="Y70" s="287">
        <v>0</v>
      </c>
      <c r="Z70" s="287">
        <v>0</v>
      </c>
      <c r="AA70" s="287">
        <v>0</v>
      </c>
      <c r="AB70" s="287">
        <v>0</v>
      </c>
      <c r="AC70" s="287">
        <v>0</v>
      </c>
      <c r="AD70" s="287">
        <v>0</v>
      </c>
      <c r="AE70" s="287">
        <v>0</v>
      </c>
      <c r="AF70" s="287">
        <v>0</v>
      </c>
      <c r="AG70" s="287">
        <v>0</v>
      </c>
      <c r="AH70" s="287">
        <v>0</v>
      </c>
      <c r="AI70" s="287">
        <v>0</v>
      </c>
      <c r="AJ70" s="287">
        <v>0</v>
      </c>
      <c r="AK70" s="287">
        <v>0</v>
      </c>
      <c r="AL70" s="287">
        <v>0</v>
      </c>
      <c r="AM70" s="287">
        <v>0</v>
      </c>
    </row>
    <row r="71" spans="2:39">
      <c r="B71" s="45">
        <f t="shared" si="28"/>
        <v>7</v>
      </c>
      <c r="C71" s="74">
        <f>$C$17</f>
        <v>44621</v>
      </c>
      <c r="D71" s="14"/>
      <c r="E71" s="14"/>
      <c r="F71" s="14"/>
      <c r="G71" s="14"/>
      <c r="H71" s="14"/>
      <c r="I71" s="14"/>
      <c r="J71" s="287">
        <v>0</v>
      </c>
      <c r="K71" s="287">
        <v>0</v>
      </c>
      <c r="L71" s="287">
        <v>0</v>
      </c>
      <c r="M71" s="287">
        <v>0</v>
      </c>
      <c r="N71" s="287">
        <v>0</v>
      </c>
      <c r="O71" s="287">
        <v>0</v>
      </c>
      <c r="P71" s="287">
        <v>0</v>
      </c>
      <c r="Q71" s="287">
        <v>0</v>
      </c>
      <c r="R71" s="287">
        <v>0</v>
      </c>
      <c r="S71" s="287">
        <v>0</v>
      </c>
      <c r="T71" s="287">
        <v>0</v>
      </c>
      <c r="U71" s="287">
        <v>0</v>
      </c>
      <c r="V71" s="287">
        <v>0</v>
      </c>
      <c r="W71" s="287">
        <v>0</v>
      </c>
      <c r="X71" s="287">
        <v>0</v>
      </c>
      <c r="Y71" s="287">
        <v>0</v>
      </c>
      <c r="Z71" s="287">
        <v>0</v>
      </c>
      <c r="AA71" s="287">
        <v>0</v>
      </c>
      <c r="AB71" s="287">
        <v>0</v>
      </c>
      <c r="AC71" s="287">
        <v>0</v>
      </c>
      <c r="AD71" s="287">
        <v>0</v>
      </c>
      <c r="AE71" s="287">
        <v>0</v>
      </c>
      <c r="AF71" s="287">
        <v>0</v>
      </c>
      <c r="AG71" s="287">
        <v>0</v>
      </c>
      <c r="AH71" s="287">
        <v>0</v>
      </c>
      <c r="AI71" s="287">
        <v>0</v>
      </c>
      <c r="AJ71" s="287">
        <v>0</v>
      </c>
      <c r="AK71" s="287">
        <v>0</v>
      </c>
      <c r="AL71" s="287">
        <v>0</v>
      </c>
      <c r="AM71" s="287">
        <v>0</v>
      </c>
    </row>
    <row r="72" spans="2:39">
      <c r="B72" s="45">
        <f t="shared" si="28"/>
        <v>8</v>
      </c>
      <c r="C72" s="74">
        <f>$C$18</f>
        <v>44593</v>
      </c>
      <c r="D72" s="14"/>
      <c r="E72" s="14"/>
      <c r="F72" s="14"/>
      <c r="G72" s="14"/>
      <c r="H72" s="14"/>
      <c r="I72" s="14"/>
      <c r="J72" s="14"/>
      <c r="K72" s="287">
        <v>0</v>
      </c>
      <c r="L72" s="287">
        <v>0</v>
      </c>
      <c r="M72" s="287">
        <v>0</v>
      </c>
      <c r="N72" s="287">
        <v>0</v>
      </c>
      <c r="O72" s="287">
        <v>0</v>
      </c>
      <c r="P72" s="287">
        <v>0</v>
      </c>
      <c r="Q72" s="287">
        <v>0</v>
      </c>
      <c r="R72" s="287">
        <v>0</v>
      </c>
      <c r="S72" s="287">
        <v>0</v>
      </c>
      <c r="T72" s="287">
        <v>0</v>
      </c>
      <c r="U72" s="287">
        <v>0</v>
      </c>
      <c r="V72" s="287">
        <v>0</v>
      </c>
      <c r="W72" s="287">
        <v>0</v>
      </c>
      <c r="X72" s="287">
        <v>0</v>
      </c>
      <c r="Y72" s="287">
        <v>0</v>
      </c>
      <c r="Z72" s="287">
        <v>0</v>
      </c>
      <c r="AA72" s="287">
        <v>0</v>
      </c>
      <c r="AB72" s="287">
        <v>0</v>
      </c>
      <c r="AC72" s="287">
        <v>0</v>
      </c>
      <c r="AD72" s="287">
        <v>0</v>
      </c>
      <c r="AE72" s="287">
        <v>0</v>
      </c>
      <c r="AF72" s="287">
        <v>0</v>
      </c>
      <c r="AG72" s="287">
        <v>0</v>
      </c>
      <c r="AH72" s="287">
        <v>0</v>
      </c>
      <c r="AI72" s="287">
        <v>0</v>
      </c>
      <c r="AJ72" s="287">
        <v>0</v>
      </c>
      <c r="AK72" s="287">
        <v>0</v>
      </c>
      <c r="AL72" s="287">
        <v>0</v>
      </c>
      <c r="AM72" s="287">
        <v>0</v>
      </c>
    </row>
    <row r="73" spans="2:39">
      <c r="B73" s="45">
        <f t="shared" si="28"/>
        <v>9</v>
      </c>
      <c r="C73" s="74">
        <f>$C$19</f>
        <v>44562</v>
      </c>
      <c r="D73" s="14"/>
      <c r="E73" s="14"/>
      <c r="F73" s="14"/>
      <c r="G73" s="14"/>
      <c r="H73" s="14"/>
      <c r="I73" s="14"/>
      <c r="J73" s="14"/>
      <c r="K73" s="71"/>
      <c r="L73" s="287">
        <v>0</v>
      </c>
      <c r="M73" s="287">
        <v>0</v>
      </c>
      <c r="N73" s="287">
        <v>0</v>
      </c>
      <c r="O73" s="287">
        <v>0</v>
      </c>
      <c r="P73" s="287">
        <v>0</v>
      </c>
      <c r="Q73" s="287">
        <v>0</v>
      </c>
      <c r="R73" s="287">
        <v>0</v>
      </c>
      <c r="S73" s="287">
        <v>0</v>
      </c>
      <c r="T73" s="287">
        <v>0</v>
      </c>
      <c r="U73" s="287">
        <v>0</v>
      </c>
      <c r="V73" s="287">
        <v>0</v>
      </c>
      <c r="W73" s="287">
        <v>0</v>
      </c>
      <c r="X73" s="287">
        <v>0</v>
      </c>
      <c r="Y73" s="287">
        <v>0</v>
      </c>
      <c r="Z73" s="287">
        <v>0</v>
      </c>
      <c r="AA73" s="287">
        <v>0</v>
      </c>
      <c r="AB73" s="287">
        <v>0</v>
      </c>
      <c r="AC73" s="287">
        <v>0</v>
      </c>
      <c r="AD73" s="287">
        <v>0</v>
      </c>
      <c r="AE73" s="287">
        <v>0</v>
      </c>
      <c r="AF73" s="287">
        <v>0</v>
      </c>
      <c r="AG73" s="287">
        <v>0</v>
      </c>
      <c r="AH73" s="287">
        <v>0</v>
      </c>
      <c r="AI73" s="287">
        <v>0</v>
      </c>
      <c r="AJ73" s="287">
        <v>0</v>
      </c>
      <c r="AK73" s="287">
        <v>0</v>
      </c>
      <c r="AL73" s="287">
        <v>0</v>
      </c>
      <c r="AM73" s="287">
        <v>0</v>
      </c>
    </row>
    <row r="74" spans="2:39">
      <c r="B74" s="45">
        <f t="shared" si="28"/>
        <v>10</v>
      </c>
      <c r="C74" s="74">
        <f>$C$20</f>
        <v>44531</v>
      </c>
      <c r="D74" s="14"/>
      <c r="E74" s="14"/>
      <c r="F74" s="14"/>
      <c r="G74" s="14"/>
      <c r="H74" s="14"/>
      <c r="I74" s="14"/>
      <c r="J74" s="14"/>
      <c r="K74" s="14"/>
      <c r="L74" s="14"/>
      <c r="M74" s="287">
        <v>0</v>
      </c>
      <c r="N74" s="287">
        <v>0</v>
      </c>
      <c r="O74" s="287">
        <v>0</v>
      </c>
      <c r="P74" s="287">
        <v>0</v>
      </c>
      <c r="Q74" s="287">
        <v>0</v>
      </c>
      <c r="R74" s="287">
        <v>0</v>
      </c>
      <c r="S74" s="287">
        <v>0</v>
      </c>
      <c r="T74" s="287">
        <v>0</v>
      </c>
      <c r="U74" s="287">
        <v>0</v>
      </c>
      <c r="V74" s="287">
        <v>0</v>
      </c>
      <c r="W74" s="287">
        <v>0</v>
      </c>
      <c r="X74" s="287">
        <v>0</v>
      </c>
      <c r="Y74" s="287">
        <v>0</v>
      </c>
      <c r="Z74" s="287">
        <v>0</v>
      </c>
      <c r="AA74" s="287">
        <v>0</v>
      </c>
      <c r="AB74" s="287">
        <v>0</v>
      </c>
      <c r="AC74" s="287">
        <v>0</v>
      </c>
      <c r="AD74" s="287">
        <v>0</v>
      </c>
      <c r="AE74" s="287">
        <v>0</v>
      </c>
      <c r="AF74" s="287">
        <v>0</v>
      </c>
      <c r="AG74" s="287">
        <v>0</v>
      </c>
      <c r="AH74" s="287">
        <v>0</v>
      </c>
      <c r="AI74" s="287">
        <v>0</v>
      </c>
      <c r="AJ74" s="287">
        <v>0</v>
      </c>
      <c r="AK74" s="287">
        <v>0</v>
      </c>
      <c r="AL74" s="287">
        <v>0</v>
      </c>
      <c r="AM74" s="287">
        <v>0</v>
      </c>
    </row>
    <row r="75" spans="2:39">
      <c r="B75" s="45">
        <f t="shared" si="28"/>
        <v>11</v>
      </c>
      <c r="C75" s="74">
        <f>$C$21</f>
        <v>44501</v>
      </c>
      <c r="D75" s="14"/>
      <c r="E75" s="14"/>
      <c r="F75" s="14"/>
      <c r="G75" s="14"/>
      <c r="H75" s="14"/>
      <c r="I75" s="14"/>
      <c r="J75" s="14"/>
      <c r="K75" s="14"/>
      <c r="L75" s="14"/>
      <c r="M75" s="14"/>
      <c r="N75" s="287">
        <v>0</v>
      </c>
      <c r="O75" s="287">
        <v>0</v>
      </c>
      <c r="P75" s="287">
        <v>0</v>
      </c>
      <c r="Q75" s="287">
        <v>0</v>
      </c>
      <c r="R75" s="287">
        <v>0</v>
      </c>
      <c r="S75" s="287">
        <v>0</v>
      </c>
      <c r="T75" s="287">
        <v>0</v>
      </c>
      <c r="U75" s="287">
        <v>0</v>
      </c>
      <c r="V75" s="287">
        <v>0</v>
      </c>
      <c r="W75" s="287">
        <v>0</v>
      </c>
      <c r="X75" s="287">
        <v>0</v>
      </c>
      <c r="Y75" s="287">
        <v>0</v>
      </c>
      <c r="Z75" s="287">
        <v>0</v>
      </c>
      <c r="AA75" s="287">
        <v>0</v>
      </c>
      <c r="AB75" s="287">
        <v>0</v>
      </c>
      <c r="AC75" s="287">
        <v>0</v>
      </c>
      <c r="AD75" s="287">
        <v>0</v>
      </c>
      <c r="AE75" s="287">
        <v>0</v>
      </c>
      <c r="AF75" s="287">
        <v>0</v>
      </c>
      <c r="AG75" s="287">
        <v>0</v>
      </c>
      <c r="AH75" s="287">
        <v>0</v>
      </c>
      <c r="AI75" s="287">
        <v>0</v>
      </c>
      <c r="AJ75" s="287">
        <v>0</v>
      </c>
      <c r="AK75" s="287">
        <v>0</v>
      </c>
      <c r="AL75" s="287">
        <v>0</v>
      </c>
      <c r="AM75" s="287">
        <v>0</v>
      </c>
    </row>
    <row r="76" spans="2:39">
      <c r="B76" s="45">
        <f t="shared" si="28"/>
        <v>12</v>
      </c>
      <c r="C76" s="74">
        <f>$C$22</f>
        <v>44470</v>
      </c>
      <c r="D76" s="14"/>
      <c r="E76" s="14"/>
      <c r="F76" s="14"/>
      <c r="G76" s="14"/>
      <c r="H76" s="14"/>
      <c r="I76" s="14"/>
      <c r="J76" s="14"/>
      <c r="K76" s="14"/>
      <c r="L76" s="14"/>
      <c r="M76" s="14"/>
      <c r="N76" s="14"/>
      <c r="O76" s="287">
        <v>0</v>
      </c>
      <c r="P76" s="287">
        <v>0</v>
      </c>
      <c r="Q76" s="287">
        <v>0</v>
      </c>
      <c r="R76" s="287">
        <v>0</v>
      </c>
      <c r="S76" s="287">
        <v>0</v>
      </c>
      <c r="T76" s="287">
        <v>0</v>
      </c>
      <c r="U76" s="287">
        <v>0</v>
      </c>
      <c r="V76" s="287">
        <v>0</v>
      </c>
      <c r="W76" s="287">
        <v>0</v>
      </c>
      <c r="X76" s="287">
        <v>0</v>
      </c>
      <c r="Y76" s="287">
        <v>0</v>
      </c>
      <c r="Z76" s="287">
        <v>0</v>
      </c>
      <c r="AA76" s="287">
        <v>0</v>
      </c>
      <c r="AB76" s="287">
        <v>0</v>
      </c>
      <c r="AC76" s="287">
        <v>0</v>
      </c>
      <c r="AD76" s="287">
        <v>0</v>
      </c>
      <c r="AE76" s="287">
        <v>0</v>
      </c>
      <c r="AF76" s="287">
        <v>0</v>
      </c>
      <c r="AG76" s="287">
        <v>0</v>
      </c>
      <c r="AH76" s="287">
        <v>0</v>
      </c>
      <c r="AI76" s="287">
        <v>0</v>
      </c>
      <c r="AJ76" s="287">
        <v>0</v>
      </c>
      <c r="AK76" s="287">
        <v>0</v>
      </c>
      <c r="AL76" s="287">
        <v>0</v>
      </c>
      <c r="AM76" s="287">
        <v>0</v>
      </c>
    </row>
    <row r="77" spans="2:39">
      <c r="B77" s="45">
        <f t="shared" si="28"/>
        <v>13</v>
      </c>
      <c r="C77" s="74">
        <f>$C$23</f>
        <v>44440</v>
      </c>
      <c r="D77" s="14"/>
      <c r="E77" s="14"/>
      <c r="F77" s="14"/>
      <c r="G77" s="14"/>
      <c r="H77" s="14"/>
      <c r="I77" s="14"/>
      <c r="J77" s="14"/>
      <c r="K77" s="14"/>
      <c r="L77" s="14"/>
      <c r="M77" s="14"/>
      <c r="N77" s="14"/>
      <c r="O77" s="14"/>
      <c r="P77" s="287">
        <v>0</v>
      </c>
      <c r="Q77" s="287">
        <v>0</v>
      </c>
      <c r="R77" s="287">
        <v>0</v>
      </c>
      <c r="S77" s="287">
        <v>0</v>
      </c>
      <c r="T77" s="287">
        <v>0</v>
      </c>
      <c r="U77" s="287">
        <v>0</v>
      </c>
      <c r="V77" s="287">
        <v>0</v>
      </c>
      <c r="W77" s="287">
        <v>0</v>
      </c>
      <c r="X77" s="287">
        <v>0</v>
      </c>
      <c r="Y77" s="287">
        <v>0</v>
      </c>
      <c r="Z77" s="287">
        <v>0</v>
      </c>
      <c r="AA77" s="287">
        <v>0</v>
      </c>
      <c r="AB77" s="287">
        <v>0</v>
      </c>
      <c r="AC77" s="287">
        <v>0</v>
      </c>
      <c r="AD77" s="287">
        <v>0</v>
      </c>
      <c r="AE77" s="287">
        <v>0</v>
      </c>
      <c r="AF77" s="287">
        <v>0</v>
      </c>
      <c r="AG77" s="287">
        <v>0</v>
      </c>
      <c r="AH77" s="287">
        <v>0</v>
      </c>
      <c r="AI77" s="287">
        <v>0</v>
      </c>
      <c r="AJ77" s="287">
        <v>0</v>
      </c>
      <c r="AK77" s="287">
        <v>0</v>
      </c>
      <c r="AL77" s="287">
        <v>0</v>
      </c>
      <c r="AM77" s="287">
        <v>0</v>
      </c>
    </row>
    <row r="78" spans="2:39">
      <c r="B78" s="45">
        <f t="shared" si="28"/>
        <v>14</v>
      </c>
      <c r="C78" s="74">
        <f>$C$24</f>
        <v>44409</v>
      </c>
      <c r="D78" s="14"/>
      <c r="E78" s="14"/>
      <c r="F78" s="14"/>
      <c r="G78" s="14"/>
      <c r="H78" s="14"/>
      <c r="I78" s="14"/>
      <c r="J78" s="14"/>
      <c r="K78" s="14"/>
      <c r="L78" s="14"/>
      <c r="M78" s="14"/>
      <c r="N78" s="14"/>
      <c r="O78" s="14"/>
      <c r="P78" s="14"/>
      <c r="Q78" s="287">
        <v>0</v>
      </c>
      <c r="R78" s="287">
        <v>0</v>
      </c>
      <c r="S78" s="287">
        <v>0</v>
      </c>
      <c r="T78" s="287">
        <v>0</v>
      </c>
      <c r="U78" s="287">
        <v>0</v>
      </c>
      <c r="V78" s="287">
        <v>0</v>
      </c>
      <c r="W78" s="287">
        <v>0</v>
      </c>
      <c r="X78" s="287">
        <v>0</v>
      </c>
      <c r="Y78" s="287">
        <v>0</v>
      </c>
      <c r="Z78" s="287">
        <v>0</v>
      </c>
      <c r="AA78" s="287">
        <v>0</v>
      </c>
      <c r="AB78" s="287">
        <v>0</v>
      </c>
      <c r="AC78" s="287">
        <v>0</v>
      </c>
      <c r="AD78" s="287">
        <v>0</v>
      </c>
      <c r="AE78" s="287">
        <v>0</v>
      </c>
      <c r="AF78" s="287">
        <v>0</v>
      </c>
      <c r="AG78" s="287">
        <v>0</v>
      </c>
      <c r="AH78" s="287">
        <v>0</v>
      </c>
      <c r="AI78" s="287">
        <v>0</v>
      </c>
      <c r="AJ78" s="287">
        <v>0</v>
      </c>
      <c r="AK78" s="287">
        <v>0</v>
      </c>
      <c r="AL78" s="287">
        <v>0</v>
      </c>
      <c r="AM78" s="287">
        <v>0</v>
      </c>
    </row>
    <row r="79" spans="2:39">
      <c r="B79" s="45">
        <f t="shared" si="28"/>
        <v>15</v>
      </c>
      <c r="C79" s="74">
        <f>$C$25</f>
        <v>44378</v>
      </c>
      <c r="D79" s="14"/>
      <c r="E79" s="14"/>
      <c r="F79" s="14"/>
      <c r="G79" s="14"/>
      <c r="H79" s="14"/>
      <c r="I79" s="14"/>
      <c r="J79" s="14"/>
      <c r="K79" s="14"/>
      <c r="L79" s="14"/>
      <c r="M79" s="14"/>
      <c r="N79" s="14"/>
      <c r="O79" s="14"/>
      <c r="P79" s="14"/>
      <c r="Q79" s="14"/>
      <c r="R79" s="287">
        <v>0</v>
      </c>
      <c r="S79" s="287">
        <v>0</v>
      </c>
      <c r="T79" s="287">
        <v>0</v>
      </c>
      <c r="U79" s="287">
        <v>0</v>
      </c>
      <c r="V79" s="287">
        <v>0</v>
      </c>
      <c r="W79" s="287">
        <v>0</v>
      </c>
      <c r="X79" s="287">
        <v>0</v>
      </c>
      <c r="Y79" s="287">
        <v>0</v>
      </c>
      <c r="Z79" s="287">
        <v>0</v>
      </c>
      <c r="AA79" s="287">
        <v>0</v>
      </c>
      <c r="AB79" s="287">
        <v>0</v>
      </c>
      <c r="AC79" s="287">
        <v>0</v>
      </c>
      <c r="AD79" s="287">
        <v>0</v>
      </c>
      <c r="AE79" s="287">
        <v>0</v>
      </c>
      <c r="AF79" s="287">
        <v>0</v>
      </c>
      <c r="AG79" s="287">
        <v>0</v>
      </c>
      <c r="AH79" s="287">
        <v>0</v>
      </c>
      <c r="AI79" s="287">
        <v>0</v>
      </c>
      <c r="AJ79" s="287">
        <v>0</v>
      </c>
      <c r="AK79" s="287">
        <v>0</v>
      </c>
      <c r="AL79" s="287">
        <v>0</v>
      </c>
      <c r="AM79" s="287">
        <v>0</v>
      </c>
    </row>
    <row r="80" spans="2:39">
      <c r="B80" s="45">
        <f t="shared" si="28"/>
        <v>16</v>
      </c>
      <c r="C80" s="74">
        <f>$C$26</f>
        <v>44348</v>
      </c>
      <c r="D80" s="14"/>
      <c r="E80" s="14"/>
      <c r="F80" s="14"/>
      <c r="G80" s="14"/>
      <c r="H80" s="14"/>
      <c r="I80" s="14"/>
      <c r="J80" s="14"/>
      <c r="K80" s="14"/>
      <c r="L80" s="14"/>
      <c r="M80" s="14"/>
      <c r="N80" s="14"/>
      <c r="O80" s="14"/>
      <c r="P80" s="14"/>
      <c r="Q80" s="14"/>
      <c r="R80" s="14"/>
      <c r="S80" s="287">
        <v>0</v>
      </c>
      <c r="T80" s="287">
        <v>0</v>
      </c>
      <c r="U80" s="287">
        <v>0</v>
      </c>
      <c r="V80" s="287">
        <v>0</v>
      </c>
      <c r="W80" s="287">
        <v>0</v>
      </c>
      <c r="X80" s="287">
        <v>0</v>
      </c>
      <c r="Y80" s="287">
        <v>0</v>
      </c>
      <c r="Z80" s="287">
        <v>0</v>
      </c>
      <c r="AA80" s="287">
        <v>0</v>
      </c>
      <c r="AB80" s="287">
        <v>0</v>
      </c>
      <c r="AC80" s="287">
        <v>0</v>
      </c>
      <c r="AD80" s="287">
        <v>0</v>
      </c>
      <c r="AE80" s="287">
        <v>0</v>
      </c>
      <c r="AF80" s="287">
        <v>0</v>
      </c>
      <c r="AG80" s="287">
        <v>0</v>
      </c>
      <c r="AH80" s="287">
        <v>0</v>
      </c>
      <c r="AI80" s="287">
        <v>0</v>
      </c>
      <c r="AJ80" s="287">
        <v>0</v>
      </c>
      <c r="AK80" s="287">
        <v>0</v>
      </c>
      <c r="AL80" s="287">
        <v>0</v>
      </c>
      <c r="AM80" s="287">
        <v>0</v>
      </c>
    </row>
    <row r="81" spans="2:39">
      <c r="B81" s="45">
        <f t="shared" si="28"/>
        <v>17</v>
      </c>
      <c r="C81" s="74">
        <f>$C$27</f>
        <v>44317</v>
      </c>
      <c r="D81" s="14"/>
      <c r="E81" s="14"/>
      <c r="F81" s="14"/>
      <c r="G81" s="14"/>
      <c r="H81" s="14"/>
      <c r="I81" s="14"/>
      <c r="J81" s="14"/>
      <c r="K81" s="14"/>
      <c r="L81" s="14"/>
      <c r="M81" s="14"/>
      <c r="N81" s="14"/>
      <c r="O81" s="14"/>
      <c r="P81" s="14"/>
      <c r="Q81" s="14"/>
      <c r="R81" s="14"/>
      <c r="S81" s="14"/>
      <c r="T81" s="287">
        <v>0</v>
      </c>
      <c r="U81" s="287">
        <v>0</v>
      </c>
      <c r="V81" s="287">
        <v>0</v>
      </c>
      <c r="W81" s="287">
        <v>0</v>
      </c>
      <c r="X81" s="287">
        <v>0</v>
      </c>
      <c r="Y81" s="287">
        <v>0</v>
      </c>
      <c r="Z81" s="287">
        <v>0</v>
      </c>
      <c r="AA81" s="287">
        <v>0</v>
      </c>
      <c r="AB81" s="287">
        <v>0</v>
      </c>
      <c r="AC81" s="287">
        <v>0</v>
      </c>
      <c r="AD81" s="287">
        <v>0</v>
      </c>
      <c r="AE81" s="287">
        <v>0</v>
      </c>
      <c r="AF81" s="287">
        <v>0</v>
      </c>
      <c r="AG81" s="287">
        <v>0</v>
      </c>
      <c r="AH81" s="287">
        <v>0</v>
      </c>
      <c r="AI81" s="287">
        <v>0</v>
      </c>
      <c r="AJ81" s="287">
        <v>0</v>
      </c>
      <c r="AK81" s="287">
        <v>0</v>
      </c>
      <c r="AL81" s="287">
        <v>0</v>
      </c>
      <c r="AM81" s="287">
        <v>0</v>
      </c>
    </row>
    <row r="82" spans="2:39">
      <c r="B82" s="45">
        <f t="shared" si="28"/>
        <v>18</v>
      </c>
      <c r="C82" s="74">
        <f>$C$28</f>
        <v>44287</v>
      </c>
      <c r="D82" s="14"/>
      <c r="E82" s="14"/>
      <c r="F82" s="14"/>
      <c r="G82" s="14"/>
      <c r="H82" s="14"/>
      <c r="I82" s="14"/>
      <c r="J82" s="14"/>
      <c r="K82" s="14"/>
      <c r="L82" s="14"/>
      <c r="M82" s="14"/>
      <c r="N82" s="14"/>
      <c r="O82" s="14"/>
      <c r="P82" s="14"/>
      <c r="Q82" s="14"/>
      <c r="R82" s="14"/>
      <c r="S82" s="14"/>
      <c r="T82" s="14"/>
      <c r="U82" s="287">
        <v>0</v>
      </c>
      <c r="V82" s="287">
        <v>0</v>
      </c>
      <c r="W82" s="287">
        <v>0</v>
      </c>
      <c r="X82" s="287">
        <v>0</v>
      </c>
      <c r="Y82" s="287">
        <v>0</v>
      </c>
      <c r="Z82" s="287">
        <v>0</v>
      </c>
      <c r="AA82" s="287">
        <v>0</v>
      </c>
      <c r="AB82" s="287">
        <v>0</v>
      </c>
      <c r="AC82" s="287">
        <v>0</v>
      </c>
      <c r="AD82" s="287">
        <v>0</v>
      </c>
      <c r="AE82" s="287">
        <v>0</v>
      </c>
      <c r="AF82" s="287">
        <v>0</v>
      </c>
      <c r="AG82" s="287">
        <v>0</v>
      </c>
      <c r="AH82" s="287">
        <v>0</v>
      </c>
      <c r="AI82" s="287">
        <v>0</v>
      </c>
      <c r="AJ82" s="287">
        <v>0</v>
      </c>
      <c r="AK82" s="287">
        <v>0</v>
      </c>
      <c r="AL82" s="287">
        <v>0</v>
      </c>
      <c r="AM82" s="287">
        <v>0</v>
      </c>
    </row>
    <row r="83" spans="2:39">
      <c r="B83" s="45">
        <f t="shared" si="28"/>
        <v>19</v>
      </c>
      <c r="C83" s="74">
        <f>$C$29</f>
        <v>44256</v>
      </c>
      <c r="D83" s="14"/>
      <c r="E83" s="14"/>
      <c r="F83" s="14"/>
      <c r="G83" s="14"/>
      <c r="H83" s="14"/>
      <c r="I83" s="14"/>
      <c r="J83" s="14"/>
      <c r="K83" s="14"/>
      <c r="L83" s="14"/>
      <c r="M83" s="14"/>
      <c r="N83" s="14"/>
      <c r="O83" s="14"/>
      <c r="P83" s="14"/>
      <c r="Q83" s="14"/>
      <c r="R83" s="14"/>
      <c r="S83" s="14"/>
      <c r="T83" s="14"/>
      <c r="U83" s="14"/>
      <c r="V83" s="287">
        <v>0</v>
      </c>
      <c r="W83" s="287">
        <v>0</v>
      </c>
      <c r="X83" s="287">
        <v>0</v>
      </c>
      <c r="Y83" s="287">
        <v>0</v>
      </c>
      <c r="Z83" s="287">
        <v>0</v>
      </c>
      <c r="AA83" s="287">
        <v>0</v>
      </c>
      <c r="AB83" s="287">
        <v>0</v>
      </c>
      <c r="AC83" s="287">
        <v>0</v>
      </c>
      <c r="AD83" s="287">
        <v>0</v>
      </c>
      <c r="AE83" s="287">
        <v>0</v>
      </c>
      <c r="AF83" s="287">
        <v>0</v>
      </c>
      <c r="AG83" s="287">
        <v>0</v>
      </c>
      <c r="AH83" s="287">
        <v>0</v>
      </c>
      <c r="AI83" s="287">
        <v>0</v>
      </c>
      <c r="AJ83" s="287">
        <v>0</v>
      </c>
      <c r="AK83" s="287">
        <v>0</v>
      </c>
      <c r="AL83" s="287">
        <v>0</v>
      </c>
      <c r="AM83" s="287">
        <v>0</v>
      </c>
    </row>
    <row r="84" spans="2:39">
      <c r="B84" s="45">
        <f t="shared" si="28"/>
        <v>20</v>
      </c>
      <c r="C84" s="74">
        <f>$C$30</f>
        <v>44228</v>
      </c>
      <c r="D84" s="14"/>
      <c r="E84" s="14"/>
      <c r="F84" s="14"/>
      <c r="G84" s="14"/>
      <c r="H84" s="14"/>
      <c r="I84" s="14"/>
      <c r="J84" s="14"/>
      <c r="K84" s="14"/>
      <c r="L84" s="14"/>
      <c r="M84" s="14"/>
      <c r="N84" s="14"/>
      <c r="O84" s="14"/>
      <c r="P84" s="14"/>
      <c r="Q84" s="14"/>
      <c r="R84" s="14"/>
      <c r="S84" s="14"/>
      <c r="T84" s="14"/>
      <c r="U84" s="14"/>
      <c r="V84" s="14"/>
      <c r="W84" s="287">
        <v>0</v>
      </c>
      <c r="X84" s="287">
        <v>0</v>
      </c>
      <c r="Y84" s="287">
        <v>0</v>
      </c>
      <c r="Z84" s="287">
        <v>0</v>
      </c>
      <c r="AA84" s="287">
        <v>0</v>
      </c>
      <c r="AB84" s="287">
        <v>0</v>
      </c>
      <c r="AC84" s="287">
        <v>0</v>
      </c>
      <c r="AD84" s="287">
        <v>0</v>
      </c>
      <c r="AE84" s="287">
        <v>0</v>
      </c>
      <c r="AF84" s="287">
        <v>0</v>
      </c>
      <c r="AG84" s="287">
        <v>0</v>
      </c>
      <c r="AH84" s="287">
        <v>0</v>
      </c>
      <c r="AI84" s="287">
        <v>0</v>
      </c>
      <c r="AJ84" s="287">
        <v>0</v>
      </c>
      <c r="AK84" s="287">
        <v>0</v>
      </c>
      <c r="AL84" s="287">
        <v>0</v>
      </c>
      <c r="AM84" s="287">
        <v>0</v>
      </c>
    </row>
    <row r="85" spans="2:39">
      <c r="B85" s="45">
        <f t="shared" si="28"/>
        <v>21</v>
      </c>
      <c r="C85" s="74">
        <f>$C$31</f>
        <v>44197</v>
      </c>
      <c r="D85" s="14"/>
      <c r="E85" s="14"/>
      <c r="F85" s="14"/>
      <c r="G85" s="14"/>
      <c r="H85" s="14"/>
      <c r="I85" s="14"/>
      <c r="J85" s="14"/>
      <c r="K85" s="14"/>
      <c r="L85" s="14"/>
      <c r="M85" s="14"/>
      <c r="N85" s="14"/>
      <c r="O85" s="14"/>
      <c r="P85" s="14"/>
      <c r="Q85" s="14"/>
      <c r="R85" s="14"/>
      <c r="S85" s="14"/>
      <c r="T85" s="14"/>
      <c r="U85" s="14"/>
      <c r="V85" s="14"/>
      <c r="W85" s="14"/>
      <c r="X85" s="287">
        <v>0</v>
      </c>
      <c r="Y85" s="287">
        <v>0</v>
      </c>
      <c r="Z85" s="287">
        <v>0</v>
      </c>
      <c r="AA85" s="287">
        <v>0</v>
      </c>
      <c r="AB85" s="287">
        <v>0</v>
      </c>
      <c r="AC85" s="287">
        <v>0</v>
      </c>
      <c r="AD85" s="287">
        <v>0</v>
      </c>
      <c r="AE85" s="287">
        <v>0</v>
      </c>
      <c r="AF85" s="287">
        <v>0</v>
      </c>
      <c r="AG85" s="287">
        <v>0</v>
      </c>
      <c r="AH85" s="287">
        <v>0</v>
      </c>
      <c r="AI85" s="287">
        <v>0</v>
      </c>
      <c r="AJ85" s="287">
        <v>0</v>
      </c>
      <c r="AK85" s="287">
        <v>0</v>
      </c>
      <c r="AL85" s="287">
        <v>0</v>
      </c>
      <c r="AM85" s="287">
        <v>0</v>
      </c>
    </row>
    <row r="86" spans="2:39">
      <c r="B86" s="45">
        <f t="shared" si="28"/>
        <v>22</v>
      </c>
      <c r="C86" s="74">
        <f>$C$32</f>
        <v>44166</v>
      </c>
      <c r="D86" s="14"/>
      <c r="E86" s="14"/>
      <c r="F86" s="14"/>
      <c r="G86" s="14"/>
      <c r="H86" s="14"/>
      <c r="I86" s="14"/>
      <c r="J86" s="14"/>
      <c r="K86" s="14"/>
      <c r="L86" s="14"/>
      <c r="M86" s="14"/>
      <c r="N86" s="14"/>
      <c r="O86" s="14"/>
      <c r="P86" s="14"/>
      <c r="Q86" s="14"/>
      <c r="R86" s="14"/>
      <c r="S86" s="14"/>
      <c r="T86" s="14"/>
      <c r="U86" s="14"/>
      <c r="V86" s="14"/>
      <c r="W86" s="14"/>
      <c r="X86" s="14"/>
      <c r="Y86" s="287">
        <v>0</v>
      </c>
      <c r="Z86" s="287">
        <v>0</v>
      </c>
      <c r="AA86" s="287">
        <v>0</v>
      </c>
      <c r="AB86" s="287">
        <v>0</v>
      </c>
      <c r="AC86" s="287">
        <v>0</v>
      </c>
      <c r="AD86" s="287">
        <v>0</v>
      </c>
      <c r="AE86" s="287">
        <v>0</v>
      </c>
      <c r="AF86" s="287">
        <v>0</v>
      </c>
      <c r="AG86" s="287">
        <v>0</v>
      </c>
      <c r="AH86" s="287">
        <v>0</v>
      </c>
      <c r="AI86" s="287">
        <v>0</v>
      </c>
      <c r="AJ86" s="287">
        <v>0</v>
      </c>
      <c r="AK86" s="287">
        <v>0</v>
      </c>
      <c r="AL86" s="287">
        <v>0</v>
      </c>
      <c r="AM86" s="287">
        <v>0</v>
      </c>
    </row>
    <row r="87" spans="2:39">
      <c r="B87" s="69">
        <f t="shared" si="28"/>
        <v>23</v>
      </c>
      <c r="C87" s="75">
        <f>$C$33</f>
        <v>44136</v>
      </c>
      <c r="D87" s="70"/>
      <c r="E87" s="70"/>
      <c r="F87" s="70"/>
      <c r="G87" s="70"/>
      <c r="H87" s="70"/>
      <c r="I87" s="70"/>
      <c r="J87" s="70"/>
      <c r="K87" s="70"/>
      <c r="L87" s="70"/>
      <c r="M87" s="70"/>
      <c r="N87" s="70"/>
      <c r="O87" s="70"/>
      <c r="P87" s="70"/>
      <c r="Q87" s="70"/>
      <c r="R87" s="70"/>
      <c r="S87" s="70"/>
      <c r="T87" s="70"/>
      <c r="U87" s="70"/>
      <c r="V87" s="70"/>
      <c r="W87" s="70"/>
      <c r="X87" s="70"/>
      <c r="Y87" s="70"/>
      <c r="Z87" s="287">
        <v>0</v>
      </c>
      <c r="AA87" s="287">
        <v>0</v>
      </c>
      <c r="AB87" s="287">
        <v>0</v>
      </c>
      <c r="AC87" s="287">
        <v>0</v>
      </c>
      <c r="AD87" s="287">
        <v>0</v>
      </c>
      <c r="AE87" s="287">
        <v>0</v>
      </c>
      <c r="AF87" s="287">
        <v>0</v>
      </c>
      <c r="AG87" s="287">
        <v>0</v>
      </c>
      <c r="AH87" s="287">
        <v>0</v>
      </c>
      <c r="AI87" s="287">
        <v>0</v>
      </c>
      <c r="AJ87" s="287">
        <v>0</v>
      </c>
      <c r="AK87" s="287">
        <v>0</v>
      </c>
      <c r="AL87" s="287">
        <v>0</v>
      </c>
      <c r="AM87" s="287">
        <v>0</v>
      </c>
    </row>
    <row r="88" spans="2:39">
      <c r="B88" s="45">
        <f t="shared" si="28"/>
        <v>24</v>
      </c>
      <c r="C88" s="74">
        <f>$C$34</f>
        <v>44105</v>
      </c>
      <c r="D88" s="14"/>
      <c r="E88" s="14"/>
      <c r="F88" s="14"/>
      <c r="G88" s="14"/>
      <c r="H88" s="14"/>
      <c r="I88" s="14"/>
      <c r="J88" s="14"/>
      <c r="K88" s="14"/>
      <c r="L88" s="14"/>
      <c r="M88" s="14"/>
      <c r="N88" s="14"/>
      <c r="O88" s="14"/>
      <c r="P88" s="14"/>
      <c r="Q88" s="14"/>
      <c r="R88" s="14"/>
      <c r="S88" s="14"/>
      <c r="T88" s="14"/>
      <c r="U88" s="14"/>
      <c r="V88" s="14"/>
      <c r="W88" s="14"/>
      <c r="X88" s="14"/>
      <c r="Y88" s="14"/>
      <c r="Z88" s="14"/>
      <c r="AA88" s="287">
        <v>0</v>
      </c>
      <c r="AB88" s="287">
        <v>0</v>
      </c>
      <c r="AC88" s="287">
        <v>0</v>
      </c>
      <c r="AD88" s="287">
        <v>0</v>
      </c>
      <c r="AE88" s="287">
        <v>0</v>
      </c>
      <c r="AF88" s="287">
        <v>0</v>
      </c>
      <c r="AG88" s="287">
        <v>0</v>
      </c>
      <c r="AH88" s="287">
        <v>0</v>
      </c>
      <c r="AI88" s="287">
        <v>0</v>
      </c>
      <c r="AJ88" s="287">
        <v>0</v>
      </c>
      <c r="AK88" s="287">
        <v>0</v>
      </c>
      <c r="AL88" s="287">
        <v>0</v>
      </c>
      <c r="AM88" s="287">
        <v>0</v>
      </c>
    </row>
    <row r="89" spans="2:39">
      <c r="B89" s="45">
        <f t="shared" si="28"/>
        <v>25</v>
      </c>
      <c r="C89" s="74">
        <f>$C$35</f>
        <v>44075</v>
      </c>
      <c r="D89" s="14"/>
      <c r="E89" s="14"/>
      <c r="F89" s="14"/>
      <c r="G89" s="14"/>
      <c r="H89" s="14"/>
      <c r="I89" s="14"/>
      <c r="J89" s="14"/>
      <c r="K89" s="14"/>
      <c r="L89" s="14"/>
      <c r="M89" s="14"/>
      <c r="N89" s="14"/>
      <c r="O89" s="14"/>
      <c r="P89" s="14"/>
      <c r="Q89" s="14"/>
      <c r="R89" s="14"/>
      <c r="S89" s="14"/>
      <c r="T89" s="14"/>
      <c r="U89" s="14"/>
      <c r="V89" s="14"/>
      <c r="W89" s="14"/>
      <c r="X89" s="14"/>
      <c r="Y89" s="14"/>
      <c r="Z89" s="14"/>
      <c r="AA89" s="14"/>
      <c r="AB89" s="287">
        <v>0</v>
      </c>
      <c r="AC89" s="287">
        <v>0</v>
      </c>
      <c r="AD89" s="287">
        <v>0</v>
      </c>
      <c r="AE89" s="287">
        <v>0</v>
      </c>
      <c r="AF89" s="287">
        <v>0</v>
      </c>
      <c r="AG89" s="287">
        <v>0</v>
      </c>
      <c r="AH89" s="287">
        <v>0</v>
      </c>
      <c r="AI89" s="287">
        <v>0</v>
      </c>
      <c r="AJ89" s="287">
        <v>0</v>
      </c>
      <c r="AK89" s="287">
        <v>0</v>
      </c>
      <c r="AL89" s="287">
        <v>0</v>
      </c>
      <c r="AM89" s="287">
        <v>0</v>
      </c>
    </row>
    <row r="90" spans="2:39">
      <c r="B90" s="45">
        <f t="shared" si="28"/>
        <v>26</v>
      </c>
      <c r="C90" s="74">
        <f>$C$36</f>
        <v>44044</v>
      </c>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287">
        <v>0</v>
      </c>
      <c r="AD90" s="287">
        <v>0</v>
      </c>
      <c r="AE90" s="287">
        <v>0</v>
      </c>
      <c r="AF90" s="287">
        <v>0</v>
      </c>
      <c r="AG90" s="287">
        <v>0</v>
      </c>
      <c r="AH90" s="287">
        <v>0</v>
      </c>
      <c r="AI90" s="287">
        <v>0</v>
      </c>
      <c r="AJ90" s="287">
        <v>0</v>
      </c>
      <c r="AK90" s="287">
        <v>0</v>
      </c>
      <c r="AL90" s="287">
        <v>0</v>
      </c>
      <c r="AM90" s="287">
        <v>0</v>
      </c>
    </row>
    <row r="91" spans="2:39">
      <c r="B91" s="45">
        <f t="shared" si="28"/>
        <v>27</v>
      </c>
      <c r="C91" s="74">
        <f>$C$37</f>
        <v>44013</v>
      </c>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287">
        <v>0</v>
      </c>
      <c r="AE91" s="287">
        <v>0</v>
      </c>
      <c r="AF91" s="287">
        <v>0</v>
      </c>
      <c r="AG91" s="287">
        <v>0</v>
      </c>
      <c r="AH91" s="287">
        <v>0</v>
      </c>
      <c r="AI91" s="287">
        <v>0</v>
      </c>
      <c r="AJ91" s="287">
        <v>0</v>
      </c>
      <c r="AK91" s="287">
        <v>0</v>
      </c>
      <c r="AL91" s="287">
        <v>0</v>
      </c>
      <c r="AM91" s="287">
        <v>0</v>
      </c>
    </row>
    <row r="92" spans="2:39">
      <c r="B92" s="45">
        <f t="shared" si="28"/>
        <v>28</v>
      </c>
      <c r="C92" s="74">
        <f>$C$38</f>
        <v>43983</v>
      </c>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71"/>
      <c r="AE92" s="287">
        <v>0</v>
      </c>
      <c r="AF92" s="287">
        <v>0</v>
      </c>
      <c r="AG92" s="287">
        <v>0</v>
      </c>
      <c r="AH92" s="287">
        <v>0</v>
      </c>
      <c r="AI92" s="287">
        <v>0</v>
      </c>
      <c r="AJ92" s="287">
        <v>0</v>
      </c>
      <c r="AK92" s="287">
        <v>0</v>
      </c>
      <c r="AL92" s="287">
        <v>0</v>
      </c>
      <c r="AM92" s="287">
        <v>0</v>
      </c>
    </row>
    <row r="93" spans="2:39">
      <c r="B93" s="45">
        <f t="shared" si="28"/>
        <v>29</v>
      </c>
      <c r="C93" s="74">
        <f>$C$39</f>
        <v>43952</v>
      </c>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71"/>
      <c r="AE93" s="71"/>
      <c r="AF93" s="287">
        <v>0</v>
      </c>
      <c r="AG93" s="287">
        <v>0</v>
      </c>
      <c r="AH93" s="287">
        <v>0</v>
      </c>
      <c r="AI93" s="287">
        <v>0</v>
      </c>
      <c r="AJ93" s="287">
        <v>0</v>
      </c>
      <c r="AK93" s="287">
        <v>0</v>
      </c>
      <c r="AL93" s="287">
        <v>0</v>
      </c>
      <c r="AM93" s="287">
        <v>0</v>
      </c>
    </row>
    <row r="94" spans="2:39">
      <c r="B94" s="45">
        <f t="shared" si="28"/>
        <v>30</v>
      </c>
      <c r="C94" s="74">
        <f>$C$40</f>
        <v>43922</v>
      </c>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71"/>
      <c r="AE94" s="71"/>
      <c r="AF94" s="71"/>
      <c r="AG94" s="287">
        <v>0</v>
      </c>
      <c r="AH94" s="287">
        <v>0</v>
      </c>
      <c r="AI94" s="287">
        <v>0</v>
      </c>
      <c r="AJ94" s="287">
        <v>0</v>
      </c>
      <c r="AK94" s="287">
        <v>0</v>
      </c>
      <c r="AL94" s="287">
        <v>0</v>
      </c>
      <c r="AM94" s="287">
        <v>0</v>
      </c>
    </row>
    <row r="95" spans="2:39">
      <c r="B95" s="45">
        <f t="shared" si="28"/>
        <v>31</v>
      </c>
      <c r="C95" s="74">
        <f>$C$41</f>
        <v>43891</v>
      </c>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71"/>
      <c r="AE95" s="71"/>
      <c r="AF95" s="71"/>
      <c r="AG95" s="71"/>
      <c r="AH95" s="287">
        <v>0</v>
      </c>
      <c r="AI95" s="287">
        <v>0</v>
      </c>
      <c r="AJ95" s="287">
        <v>0</v>
      </c>
      <c r="AK95" s="287">
        <v>0</v>
      </c>
      <c r="AL95" s="287">
        <v>0</v>
      </c>
      <c r="AM95" s="287">
        <v>0</v>
      </c>
    </row>
    <row r="96" spans="2:39">
      <c r="B96" s="45">
        <f t="shared" si="28"/>
        <v>32</v>
      </c>
      <c r="C96" s="74">
        <f>$C$42</f>
        <v>43862</v>
      </c>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71"/>
      <c r="AE96" s="71"/>
      <c r="AF96" s="71"/>
      <c r="AG96" s="71"/>
      <c r="AH96" s="71"/>
      <c r="AI96" s="287">
        <v>0</v>
      </c>
      <c r="AJ96" s="287">
        <v>0</v>
      </c>
      <c r="AK96" s="287">
        <v>0</v>
      </c>
      <c r="AL96" s="287">
        <v>0</v>
      </c>
      <c r="AM96" s="287">
        <v>0</v>
      </c>
    </row>
    <row r="97" spans="2:39">
      <c r="B97" s="45">
        <f t="shared" si="28"/>
        <v>33</v>
      </c>
      <c r="C97" s="74">
        <f>$C$43</f>
        <v>43831</v>
      </c>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71"/>
      <c r="AE97" s="71"/>
      <c r="AF97" s="71"/>
      <c r="AG97" s="71"/>
      <c r="AH97" s="71"/>
      <c r="AI97" s="71"/>
      <c r="AJ97" s="287">
        <v>0</v>
      </c>
      <c r="AK97" s="287">
        <v>0</v>
      </c>
      <c r="AL97" s="287">
        <v>0</v>
      </c>
      <c r="AM97" s="287">
        <v>0</v>
      </c>
    </row>
    <row r="98" spans="2:39">
      <c r="B98" s="45">
        <f t="shared" si="28"/>
        <v>34</v>
      </c>
      <c r="C98" s="74">
        <f>$C$44</f>
        <v>43800</v>
      </c>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71"/>
      <c r="AE98" s="71"/>
      <c r="AF98" s="71"/>
      <c r="AG98" s="71"/>
      <c r="AH98" s="71"/>
      <c r="AI98" s="71"/>
      <c r="AJ98" s="71"/>
      <c r="AK98" s="287">
        <v>0</v>
      </c>
      <c r="AL98" s="287">
        <v>0</v>
      </c>
      <c r="AM98" s="287">
        <v>0</v>
      </c>
    </row>
    <row r="99" spans="2:39">
      <c r="B99" s="45">
        <f t="shared" si="28"/>
        <v>35</v>
      </c>
      <c r="C99" s="74">
        <f>$C$45</f>
        <v>43770</v>
      </c>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71"/>
      <c r="AE99" s="71"/>
      <c r="AF99" s="71"/>
      <c r="AG99" s="71"/>
      <c r="AH99" s="71"/>
      <c r="AI99" s="71"/>
      <c r="AJ99" s="71"/>
      <c r="AK99" s="71"/>
      <c r="AL99" s="287">
        <v>0</v>
      </c>
      <c r="AM99" s="287">
        <v>0</v>
      </c>
    </row>
    <row r="100" spans="2:39">
      <c r="B100" s="45">
        <f t="shared" si="28"/>
        <v>36</v>
      </c>
      <c r="C100" s="74">
        <f>$C$46</f>
        <v>43739</v>
      </c>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71"/>
      <c r="AE100" s="71"/>
      <c r="AF100" s="71"/>
      <c r="AG100" s="71"/>
      <c r="AH100" s="71"/>
      <c r="AI100" s="71"/>
      <c r="AJ100" s="71"/>
      <c r="AK100" s="71"/>
      <c r="AL100" s="71"/>
      <c r="AM100" s="287">
        <v>0</v>
      </c>
    </row>
    <row r="101" spans="2:39">
      <c r="B101" s="290">
        <f t="shared" si="28"/>
        <v>37</v>
      </c>
      <c r="C101" s="291" t="s">
        <v>390</v>
      </c>
      <c r="D101" s="288">
        <f>SUM(D65:D100)</f>
        <v>0</v>
      </c>
      <c r="E101" s="288">
        <f t="shared" ref="E101" si="29">SUM(E65:E100)</f>
        <v>0</v>
      </c>
      <c r="F101" s="288">
        <f t="shared" ref="F101" si="30">SUM(F65:F100)</f>
        <v>0</v>
      </c>
      <c r="G101" s="288">
        <f t="shared" ref="G101" si="31">SUM(G65:G100)</f>
        <v>0</v>
      </c>
      <c r="H101" s="288">
        <f t="shared" ref="H101" si="32">SUM(H65:H100)</f>
        <v>0</v>
      </c>
      <c r="I101" s="288">
        <f t="shared" ref="I101" si="33">SUM(I65:I100)</f>
        <v>0</v>
      </c>
      <c r="J101" s="288">
        <f t="shared" ref="J101" si="34">SUM(J65:J100)</f>
        <v>0</v>
      </c>
      <c r="K101" s="288">
        <f t="shared" ref="K101" si="35">SUM(K65:K100)</f>
        <v>0</v>
      </c>
      <c r="L101" s="288">
        <f t="shared" ref="L101" si="36">SUM(L65:L100)</f>
        <v>0</v>
      </c>
      <c r="M101" s="288">
        <f t="shared" ref="M101" si="37">SUM(M65:M100)</f>
        <v>0</v>
      </c>
      <c r="N101" s="288">
        <f t="shared" ref="N101" si="38">SUM(N65:N100)</f>
        <v>0</v>
      </c>
      <c r="O101" s="288">
        <f t="shared" ref="O101" si="39">SUM(O65:O100)</f>
        <v>0</v>
      </c>
      <c r="P101" s="288">
        <f t="shared" ref="P101" si="40">SUM(P65:P100)</f>
        <v>0</v>
      </c>
      <c r="Q101" s="288">
        <f t="shared" ref="Q101" si="41">SUM(Q65:Q100)</f>
        <v>0</v>
      </c>
      <c r="R101" s="288">
        <f t="shared" ref="R101" si="42">SUM(R65:R100)</f>
        <v>0</v>
      </c>
      <c r="S101" s="288">
        <f t="shared" ref="S101" si="43">SUM(S65:S100)</f>
        <v>0</v>
      </c>
      <c r="T101" s="288">
        <f t="shared" ref="T101" si="44">SUM(T65:T100)</f>
        <v>0</v>
      </c>
      <c r="U101" s="288">
        <f t="shared" ref="U101" si="45">SUM(U65:U100)</f>
        <v>0</v>
      </c>
      <c r="V101" s="288">
        <f t="shared" ref="V101" si="46">SUM(V65:V100)</f>
        <v>0</v>
      </c>
      <c r="W101" s="288">
        <f t="shared" ref="W101" si="47">SUM(W65:W100)</f>
        <v>0</v>
      </c>
      <c r="X101" s="288">
        <f t="shared" ref="X101" si="48">SUM(X65:X100)</f>
        <v>0</v>
      </c>
      <c r="Y101" s="288">
        <f t="shared" ref="Y101" si="49">SUM(Y65:Y100)</f>
        <v>0</v>
      </c>
      <c r="Z101" s="288">
        <f t="shared" ref="Z101" si="50">SUM(Z65:Z100)</f>
        <v>0</v>
      </c>
      <c r="AA101" s="288">
        <f t="shared" ref="AA101" si="51">SUM(AA65:AA100)</f>
        <v>0</v>
      </c>
      <c r="AB101" s="288">
        <f t="shared" ref="AB101" si="52">SUM(AB65:AB100)</f>
        <v>0</v>
      </c>
      <c r="AC101" s="288">
        <f t="shared" ref="AC101" si="53">SUM(AC65:AC100)</f>
        <v>0</v>
      </c>
      <c r="AD101" s="288">
        <f t="shared" ref="AD101" si="54">SUM(AD65:AD100)</f>
        <v>0</v>
      </c>
      <c r="AE101" s="288">
        <f t="shared" ref="AE101" si="55">SUM(AE65:AE100)</f>
        <v>0</v>
      </c>
      <c r="AF101" s="288">
        <f t="shared" ref="AF101" si="56">SUM(AF65:AF100)</f>
        <v>0</v>
      </c>
      <c r="AG101" s="288">
        <f t="shared" ref="AG101" si="57">SUM(AG65:AG100)</f>
        <v>0</v>
      </c>
      <c r="AH101" s="288">
        <f t="shared" ref="AH101" si="58">SUM(AH65:AH100)</f>
        <v>0</v>
      </c>
      <c r="AI101" s="288">
        <f t="shared" ref="AI101" si="59">SUM(AI65:AI100)</f>
        <v>0</v>
      </c>
      <c r="AJ101" s="288">
        <f t="shared" ref="AJ101" si="60">SUM(AJ65:AJ100)</f>
        <v>0</v>
      </c>
      <c r="AK101" s="288">
        <f t="shared" ref="AK101" si="61">SUM(AK65:AK100)</f>
        <v>0</v>
      </c>
      <c r="AL101" s="288">
        <f t="shared" ref="AL101" si="62">SUM(AL65:AL100)</f>
        <v>0</v>
      </c>
      <c r="AM101" s="288">
        <f t="shared" ref="AM101" si="63">SUM(AM65:AM100)</f>
        <v>0</v>
      </c>
    </row>
    <row r="102" spans="2:39">
      <c r="B102" s="44">
        <f>B101+1</f>
        <v>38</v>
      </c>
      <c r="C102" s="114" t="s">
        <v>391</v>
      </c>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row>
    <row r="103" spans="2:39" ht="30" customHeight="1">
      <c r="B103" s="45">
        <f t="shared" ref="B103:B109" si="64">B102+1</f>
        <v>39</v>
      </c>
      <c r="C103" s="115" t="s">
        <v>392</v>
      </c>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row>
    <row r="104" spans="2:39">
      <c r="B104" s="45">
        <f t="shared" si="64"/>
        <v>40</v>
      </c>
      <c r="C104" s="116" t="s">
        <v>393</v>
      </c>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row>
    <row r="105" spans="2:39" ht="26.25">
      <c r="B105" s="290">
        <f t="shared" si="64"/>
        <v>41</v>
      </c>
      <c r="C105" s="292" t="s">
        <v>394</v>
      </c>
      <c r="D105" s="289">
        <f>SUM(D101:D104)</f>
        <v>0</v>
      </c>
      <c r="E105" s="289">
        <f t="shared" ref="E105" si="65">SUM(E101:E104)</f>
        <v>0</v>
      </c>
      <c r="F105" s="289">
        <f t="shared" ref="F105" si="66">SUM(F101:F104)</f>
        <v>0</v>
      </c>
      <c r="G105" s="289">
        <f t="shared" ref="G105" si="67">SUM(G101:G104)</f>
        <v>0</v>
      </c>
      <c r="H105" s="289">
        <f t="shared" ref="H105" si="68">SUM(H101:H104)</f>
        <v>0</v>
      </c>
      <c r="I105" s="289">
        <f t="shared" ref="I105" si="69">SUM(I101:I104)</f>
        <v>0</v>
      </c>
      <c r="J105" s="289">
        <f t="shared" ref="J105" si="70">SUM(J101:J104)</f>
        <v>0</v>
      </c>
      <c r="K105" s="289">
        <f t="shared" ref="K105" si="71">SUM(K101:K104)</f>
        <v>0</v>
      </c>
      <c r="L105" s="289">
        <f t="shared" ref="L105" si="72">SUM(L101:L104)</f>
        <v>0</v>
      </c>
      <c r="M105" s="289">
        <f t="shared" ref="M105" si="73">SUM(M101:M104)</f>
        <v>0</v>
      </c>
      <c r="N105" s="289">
        <f t="shared" ref="N105" si="74">SUM(N101:N104)</f>
        <v>0</v>
      </c>
      <c r="O105" s="289">
        <f t="shared" ref="O105" si="75">SUM(O101:O104)</f>
        <v>0</v>
      </c>
      <c r="P105" s="289">
        <f t="shared" ref="P105" si="76">SUM(P101:P104)</f>
        <v>0</v>
      </c>
      <c r="Q105" s="289">
        <f t="shared" ref="Q105" si="77">SUM(Q101:Q104)</f>
        <v>0</v>
      </c>
      <c r="R105" s="289">
        <f t="shared" ref="R105" si="78">SUM(R101:R104)</f>
        <v>0</v>
      </c>
      <c r="S105" s="289">
        <f t="shared" ref="S105" si="79">SUM(S101:S104)</f>
        <v>0</v>
      </c>
      <c r="T105" s="289">
        <f t="shared" ref="T105" si="80">SUM(T101:T104)</f>
        <v>0</v>
      </c>
      <c r="U105" s="289">
        <f t="shared" ref="U105" si="81">SUM(U101:U104)</f>
        <v>0</v>
      </c>
      <c r="V105" s="289">
        <f t="shared" ref="V105" si="82">SUM(V101:V104)</f>
        <v>0</v>
      </c>
      <c r="W105" s="289">
        <f t="shared" ref="W105" si="83">SUM(W101:W104)</f>
        <v>0</v>
      </c>
      <c r="X105" s="289">
        <f t="shared" ref="X105" si="84">SUM(X101:X104)</f>
        <v>0</v>
      </c>
      <c r="Y105" s="289">
        <f t="shared" ref="Y105" si="85">SUM(Y101:Y104)</f>
        <v>0</v>
      </c>
      <c r="Z105" s="289">
        <f t="shared" ref="Z105" si="86">SUM(Z101:Z104)</f>
        <v>0</v>
      </c>
      <c r="AA105" s="289">
        <f t="shared" ref="AA105" si="87">SUM(AA101:AA104)</f>
        <v>0</v>
      </c>
      <c r="AB105" s="289">
        <f t="shared" ref="AB105" si="88">SUM(AB101:AB104)</f>
        <v>0</v>
      </c>
      <c r="AC105" s="289">
        <f t="shared" ref="AC105" si="89">SUM(AC101:AC104)</f>
        <v>0</v>
      </c>
      <c r="AD105" s="289">
        <f t="shared" ref="AD105" si="90">SUM(AD101:AD104)</f>
        <v>0</v>
      </c>
      <c r="AE105" s="289">
        <f t="shared" ref="AE105" si="91">SUM(AE101:AE104)</f>
        <v>0</v>
      </c>
      <c r="AF105" s="289">
        <f t="shared" ref="AF105" si="92">SUM(AF101:AF104)</f>
        <v>0</v>
      </c>
      <c r="AG105" s="289">
        <f t="shared" ref="AG105" si="93">SUM(AG101:AG104)</f>
        <v>0</v>
      </c>
      <c r="AH105" s="289">
        <f t="shared" ref="AH105" si="94">SUM(AH101:AH104)</f>
        <v>0</v>
      </c>
      <c r="AI105" s="289">
        <f t="shared" ref="AI105" si="95">SUM(AI101:AI104)</f>
        <v>0</v>
      </c>
      <c r="AJ105" s="289">
        <f t="shared" ref="AJ105" si="96">SUM(AJ101:AJ104)</f>
        <v>0</v>
      </c>
      <c r="AK105" s="289">
        <f t="shared" ref="AK105" si="97">SUM(AK101:AK104)</f>
        <v>0</v>
      </c>
      <c r="AL105" s="289">
        <f t="shared" ref="AL105" si="98">SUM(AL101:AL104)</f>
        <v>0</v>
      </c>
      <c r="AM105" s="289">
        <f t="shared" ref="AM105" si="99">SUM(AM101:AM104)</f>
        <v>0</v>
      </c>
    </row>
    <row r="106" spans="2:39" ht="30" customHeight="1">
      <c r="B106" s="45">
        <f t="shared" si="64"/>
        <v>42</v>
      </c>
      <c r="C106" s="115" t="s">
        <v>395</v>
      </c>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row>
    <row r="107" spans="2:39">
      <c r="B107" s="45">
        <f t="shared" si="64"/>
        <v>43</v>
      </c>
      <c r="C107" s="116" t="s">
        <v>396</v>
      </c>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row>
    <row r="108" spans="2:39" ht="30.75" customHeight="1">
      <c r="B108" s="290">
        <f t="shared" si="64"/>
        <v>44</v>
      </c>
      <c r="C108" s="294" t="s">
        <v>397</v>
      </c>
      <c r="D108" s="289">
        <f>D106+D107</f>
        <v>0</v>
      </c>
      <c r="E108" s="289">
        <f t="shared" ref="E108" si="100">E106+E107</f>
        <v>0</v>
      </c>
      <c r="F108" s="289">
        <f t="shared" ref="F108" si="101">F106+F107</f>
        <v>0</v>
      </c>
      <c r="G108" s="289">
        <f t="shared" ref="G108" si="102">G106+G107</f>
        <v>0</v>
      </c>
      <c r="H108" s="289">
        <f t="shared" ref="H108" si="103">H106+H107</f>
        <v>0</v>
      </c>
      <c r="I108" s="289">
        <f t="shared" ref="I108" si="104">I106+I107</f>
        <v>0</v>
      </c>
      <c r="J108" s="289">
        <f t="shared" ref="J108" si="105">J106+J107</f>
        <v>0</v>
      </c>
      <c r="K108" s="289">
        <f t="shared" ref="K108" si="106">K106+K107</f>
        <v>0</v>
      </c>
      <c r="L108" s="289">
        <f t="shared" ref="L108" si="107">L106+L107</f>
        <v>0</v>
      </c>
      <c r="M108" s="289">
        <f t="shared" ref="M108" si="108">M106+M107</f>
        <v>0</v>
      </c>
      <c r="N108" s="289">
        <f t="shared" ref="N108" si="109">N106+N107</f>
        <v>0</v>
      </c>
      <c r="O108" s="289">
        <f t="shared" ref="O108" si="110">O106+O107</f>
        <v>0</v>
      </c>
      <c r="P108" s="289">
        <f t="shared" ref="P108" si="111">P106+P107</f>
        <v>0</v>
      </c>
      <c r="Q108" s="289">
        <f t="shared" ref="Q108" si="112">Q106+Q107</f>
        <v>0</v>
      </c>
      <c r="R108" s="289">
        <f t="shared" ref="R108" si="113">R106+R107</f>
        <v>0</v>
      </c>
      <c r="S108" s="289">
        <f t="shared" ref="S108" si="114">S106+S107</f>
        <v>0</v>
      </c>
      <c r="T108" s="289">
        <f t="shared" ref="T108" si="115">T106+T107</f>
        <v>0</v>
      </c>
      <c r="U108" s="289">
        <f t="shared" ref="U108" si="116">U106+U107</f>
        <v>0</v>
      </c>
      <c r="V108" s="289">
        <f t="shared" ref="V108" si="117">V106+V107</f>
        <v>0</v>
      </c>
      <c r="W108" s="289">
        <f t="shared" ref="W108" si="118">W106+W107</f>
        <v>0</v>
      </c>
      <c r="X108" s="289">
        <f t="shared" ref="X108" si="119">X106+X107</f>
        <v>0</v>
      </c>
      <c r="Y108" s="289">
        <f t="shared" ref="Y108" si="120">Y106+Y107</f>
        <v>0</v>
      </c>
      <c r="Z108" s="289">
        <f t="shared" ref="Z108" si="121">Z106+Z107</f>
        <v>0</v>
      </c>
      <c r="AA108" s="289">
        <f t="shared" ref="AA108" si="122">AA106+AA107</f>
        <v>0</v>
      </c>
      <c r="AB108" s="289">
        <f t="shared" ref="AB108" si="123">AB106+AB107</f>
        <v>0</v>
      </c>
      <c r="AC108" s="289">
        <f t="shared" ref="AC108" si="124">AC106+AC107</f>
        <v>0</v>
      </c>
      <c r="AD108" s="289">
        <f t="shared" ref="AD108" si="125">AD106+AD107</f>
        <v>0</v>
      </c>
      <c r="AE108" s="289">
        <f t="shared" ref="AE108" si="126">AE106+AE107</f>
        <v>0</v>
      </c>
      <c r="AF108" s="289">
        <f t="shared" ref="AF108" si="127">AF106+AF107</f>
        <v>0</v>
      </c>
      <c r="AG108" s="289">
        <f t="shared" ref="AG108" si="128">AG106+AG107</f>
        <v>0</v>
      </c>
      <c r="AH108" s="289">
        <f t="shared" ref="AH108" si="129">AH106+AH107</f>
        <v>0</v>
      </c>
      <c r="AI108" s="289">
        <f t="shared" ref="AI108" si="130">AI106+AI107</f>
        <v>0</v>
      </c>
      <c r="AJ108" s="289">
        <f t="shared" ref="AJ108" si="131">AJ106+AJ107</f>
        <v>0</v>
      </c>
      <c r="AK108" s="289">
        <f t="shared" ref="AK108" si="132">AK106+AK107</f>
        <v>0</v>
      </c>
      <c r="AL108" s="289">
        <f t="shared" ref="AL108" si="133">AL106+AL107</f>
        <v>0</v>
      </c>
      <c r="AM108" s="289">
        <f t="shared" ref="AM108" si="134">AM106+AM107</f>
        <v>0</v>
      </c>
    </row>
    <row r="109" spans="2:39">
      <c r="B109" s="290">
        <f t="shared" si="64"/>
        <v>45</v>
      </c>
      <c r="C109" s="293" t="s">
        <v>398</v>
      </c>
      <c r="D109" s="288">
        <f>D105+D108</f>
        <v>0</v>
      </c>
      <c r="E109" s="288">
        <f t="shared" ref="E109" si="135">E105+E108</f>
        <v>0</v>
      </c>
      <c r="F109" s="288">
        <f t="shared" ref="F109" si="136">F105+F108</f>
        <v>0</v>
      </c>
      <c r="G109" s="288">
        <f t="shared" ref="G109" si="137">G105+G108</f>
        <v>0</v>
      </c>
      <c r="H109" s="288">
        <f t="shared" ref="H109" si="138">H105+H108</f>
        <v>0</v>
      </c>
      <c r="I109" s="288">
        <f t="shared" ref="I109" si="139">I105+I108</f>
        <v>0</v>
      </c>
      <c r="J109" s="288">
        <f t="shared" ref="J109" si="140">J105+J108</f>
        <v>0</v>
      </c>
      <c r="K109" s="288">
        <f t="shared" ref="K109" si="141">K105+K108</f>
        <v>0</v>
      </c>
      <c r="L109" s="288">
        <f t="shared" ref="L109" si="142">L105+L108</f>
        <v>0</v>
      </c>
      <c r="M109" s="288">
        <f t="shared" ref="M109" si="143">M105+M108</f>
        <v>0</v>
      </c>
      <c r="N109" s="288">
        <f t="shared" ref="N109" si="144">N105+N108</f>
        <v>0</v>
      </c>
      <c r="O109" s="288">
        <f t="shared" ref="O109" si="145">O105+O108</f>
        <v>0</v>
      </c>
      <c r="P109" s="288">
        <f t="shared" ref="P109" si="146">P105+P108</f>
        <v>0</v>
      </c>
      <c r="Q109" s="288">
        <f t="shared" ref="Q109" si="147">Q105+Q108</f>
        <v>0</v>
      </c>
      <c r="R109" s="288">
        <f t="shared" ref="R109" si="148">R105+R108</f>
        <v>0</v>
      </c>
      <c r="S109" s="288">
        <f t="shared" ref="S109" si="149">S105+S108</f>
        <v>0</v>
      </c>
      <c r="T109" s="288">
        <f t="shared" ref="T109" si="150">T105+T108</f>
        <v>0</v>
      </c>
      <c r="U109" s="288">
        <f t="shared" ref="U109" si="151">U105+U108</f>
        <v>0</v>
      </c>
      <c r="V109" s="288">
        <f t="shared" ref="V109" si="152">V105+V108</f>
        <v>0</v>
      </c>
      <c r="W109" s="288">
        <f t="shared" ref="W109" si="153">W105+W108</f>
        <v>0</v>
      </c>
      <c r="X109" s="288">
        <f t="shared" ref="X109" si="154">X105+X108</f>
        <v>0</v>
      </c>
      <c r="Y109" s="288">
        <f t="shared" ref="Y109" si="155">Y105+Y108</f>
        <v>0</v>
      </c>
      <c r="Z109" s="288">
        <f t="shared" ref="Z109" si="156">Z105+Z108</f>
        <v>0</v>
      </c>
      <c r="AA109" s="288">
        <f t="shared" ref="AA109" si="157">AA105+AA108</f>
        <v>0</v>
      </c>
      <c r="AB109" s="288">
        <f t="shared" ref="AB109" si="158">AB105+AB108</f>
        <v>0</v>
      </c>
      <c r="AC109" s="288">
        <f t="shared" ref="AC109" si="159">AC105+AC108</f>
        <v>0</v>
      </c>
      <c r="AD109" s="288">
        <f t="shared" ref="AD109" si="160">AD105+AD108</f>
        <v>0</v>
      </c>
      <c r="AE109" s="288">
        <f t="shared" ref="AE109" si="161">AE105+AE108</f>
        <v>0</v>
      </c>
      <c r="AF109" s="288">
        <f t="shared" ref="AF109" si="162">AF105+AF108</f>
        <v>0</v>
      </c>
      <c r="AG109" s="288">
        <f t="shared" ref="AG109" si="163">AG105+AG108</f>
        <v>0</v>
      </c>
      <c r="AH109" s="288">
        <f t="shared" ref="AH109" si="164">AH105+AH108</f>
        <v>0</v>
      </c>
      <c r="AI109" s="288">
        <f t="shared" ref="AI109" si="165">AI105+AI108</f>
        <v>0</v>
      </c>
      <c r="AJ109" s="288">
        <f t="shared" ref="AJ109" si="166">AJ105+AJ108</f>
        <v>0</v>
      </c>
      <c r="AK109" s="288">
        <f t="shared" ref="AK109" si="167">AK105+AK108</f>
        <v>0</v>
      </c>
      <c r="AL109" s="288">
        <f t="shared" ref="AL109" si="168">AL105+AL108</f>
        <v>0</v>
      </c>
      <c r="AM109" s="288">
        <f t="shared" ref="AM109" si="169">AM105+AM108</f>
        <v>0</v>
      </c>
    </row>
    <row r="111" spans="2:39">
      <c r="B111" s="21"/>
      <c r="C111" s="230" t="s">
        <v>327</v>
      </c>
      <c r="D111" s="231" t="str">
        <f>Overview!$C$32</f>
        <v>[Enter Plan Name]</v>
      </c>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78"/>
      <c r="AE111" s="231"/>
      <c r="AF111" s="231"/>
      <c r="AG111" s="231"/>
      <c r="AH111" s="231"/>
      <c r="AI111" s="231"/>
      <c r="AJ111" s="231"/>
      <c r="AK111" s="231"/>
      <c r="AL111" s="231"/>
      <c r="AM111" s="231"/>
    </row>
    <row r="112" spans="2:39">
      <c r="B112" s="21"/>
      <c r="C112" s="230" t="s">
        <v>328</v>
      </c>
      <c r="D112" s="231" t="s">
        <v>384</v>
      </c>
      <c r="E112" s="231"/>
      <c r="F112" s="231"/>
      <c r="G112" s="231"/>
      <c r="H112" s="21"/>
      <c r="I112" s="21"/>
      <c r="J112" s="21"/>
      <c r="K112" s="21"/>
      <c r="L112" s="21"/>
      <c r="M112" s="21"/>
      <c r="N112" s="21"/>
      <c r="O112" s="21"/>
      <c r="P112" s="231"/>
      <c r="Q112" s="21"/>
      <c r="R112" s="21"/>
      <c r="S112" s="231"/>
      <c r="T112" s="21"/>
      <c r="U112" s="21"/>
      <c r="V112" s="231"/>
      <c r="W112" s="21"/>
      <c r="X112" s="21"/>
      <c r="Y112" s="231"/>
      <c r="Z112" s="21"/>
      <c r="AA112" s="21"/>
      <c r="AB112" s="21"/>
      <c r="AC112" s="21"/>
      <c r="AD112" s="277"/>
      <c r="AE112" s="21"/>
      <c r="AF112" s="21"/>
      <c r="AG112" s="21"/>
      <c r="AH112" s="21"/>
      <c r="AI112" s="21"/>
      <c r="AJ112" s="21"/>
      <c r="AK112" s="21"/>
      <c r="AL112" s="21"/>
      <c r="AM112" s="21"/>
    </row>
    <row r="113" spans="2:39" ht="15.75">
      <c r="B113" s="21"/>
      <c r="C113" s="230" t="s">
        <v>385</v>
      </c>
      <c r="D113" s="279" t="s">
        <v>292</v>
      </c>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231"/>
    </row>
    <row r="114" spans="2:39">
      <c r="B114" s="21"/>
      <c r="C114" s="230" t="s">
        <v>386</v>
      </c>
      <c r="D114" s="231" t="str">
        <f>Overview!$C$54</f>
        <v>7/1/2022 - 9/30/2022</v>
      </c>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row>
    <row r="115" spans="2:39">
      <c r="B115" s="21"/>
      <c r="C115" s="230"/>
      <c r="D115" s="280" t="s">
        <v>387</v>
      </c>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c r="AB115" s="280"/>
      <c r="AC115" s="280"/>
      <c r="AD115" s="280"/>
      <c r="AE115" s="280"/>
      <c r="AF115" s="280"/>
      <c r="AG115" s="280"/>
      <c r="AH115" s="280"/>
      <c r="AI115" s="280"/>
      <c r="AJ115" s="280"/>
      <c r="AK115" s="280"/>
      <c r="AL115" s="280"/>
      <c r="AM115" s="280"/>
    </row>
    <row r="116" spans="2:39">
      <c r="B116" s="21"/>
      <c r="C116" s="133"/>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row>
    <row r="117" spans="2:39">
      <c r="B117" s="34"/>
      <c r="C117" s="281"/>
      <c r="D117" s="282" t="str">
        <f>D$9</f>
        <v>SFY23-Q1</v>
      </c>
      <c r="E117" s="283"/>
      <c r="F117" s="283"/>
      <c r="G117" s="283" t="str">
        <f>G$9</f>
        <v>SFY22-Q4</v>
      </c>
      <c r="H117" s="283"/>
      <c r="I117" s="283"/>
      <c r="J117" s="283" t="str">
        <f>J$9</f>
        <v>SFY22-Q3</v>
      </c>
      <c r="K117" s="283"/>
      <c r="L117" s="283"/>
      <c r="M117" s="283" t="str">
        <f>M$9</f>
        <v>SFY22-Q2</v>
      </c>
      <c r="N117" s="283"/>
      <c r="O117" s="283"/>
      <c r="P117" s="283" t="str">
        <f>P$9</f>
        <v>SFY22-Q1</v>
      </c>
      <c r="Q117" s="283"/>
      <c r="R117" s="283"/>
      <c r="S117" s="283" t="str">
        <f>S$9</f>
        <v>SFY21-Q4</v>
      </c>
      <c r="T117" s="283"/>
      <c r="U117" s="283"/>
      <c r="V117" s="283" t="str">
        <f>V$9</f>
        <v>SFY21-Q3</v>
      </c>
      <c r="W117" s="283"/>
      <c r="X117" s="283"/>
      <c r="Y117" s="283" t="str">
        <f>Y$9</f>
        <v>SFY21-Q2</v>
      </c>
      <c r="Z117" s="283"/>
      <c r="AA117" s="283"/>
      <c r="AB117" s="283" t="str">
        <f>AB$9</f>
        <v>SFY21-Q1</v>
      </c>
      <c r="AC117" s="283"/>
      <c r="AD117" s="283"/>
      <c r="AE117" s="283" t="str">
        <f>AE$9</f>
        <v>SFY20-Q4</v>
      </c>
      <c r="AF117" s="283"/>
      <c r="AG117" s="283"/>
      <c r="AH117" s="283" t="str">
        <f>AH$9</f>
        <v>SFY20-Q3</v>
      </c>
      <c r="AI117" s="283"/>
      <c r="AJ117" s="283"/>
      <c r="AK117" s="283" t="str">
        <f>AK$9</f>
        <v>SFY20-Q2</v>
      </c>
      <c r="AL117" s="283"/>
      <c r="AM117" s="283"/>
    </row>
    <row r="118" spans="2:39">
      <c r="B118" s="284" t="s">
        <v>388</v>
      </c>
      <c r="C118" s="284" t="s">
        <v>389</v>
      </c>
      <c r="D118" s="285">
        <f>D$10</f>
        <v>44805</v>
      </c>
      <c r="E118" s="286">
        <f t="shared" ref="E118:AM118" si="170">E$10</f>
        <v>44774</v>
      </c>
      <c r="F118" s="286">
        <f t="shared" si="170"/>
        <v>44743</v>
      </c>
      <c r="G118" s="286">
        <f t="shared" si="170"/>
        <v>44713</v>
      </c>
      <c r="H118" s="286">
        <f t="shared" si="170"/>
        <v>44682</v>
      </c>
      <c r="I118" s="286">
        <f t="shared" si="170"/>
        <v>44652</v>
      </c>
      <c r="J118" s="286">
        <f t="shared" si="170"/>
        <v>44621</v>
      </c>
      <c r="K118" s="286">
        <f t="shared" si="170"/>
        <v>44593</v>
      </c>
      <c r="L118" s="286">
        <f t="shared" si="170"/>
        <v>44562</v>
      </c>
      <c r="M118" s="286">
        <f t="shared" si="170"/>
        <v>44531</v>
      </c>
      <c r="N118" s="286">
        <f t="shared" si="170"/>
        <v>44501</v>
      </c>
      <c r="O118" s="286">
        <f t="shared" si="170"/>
        <v>44470</v>
      </c>
      <c r="P118" s="286">
        <f t="shared" si="170"/>
        <v>44440</v>
      </c>
      <c r="Q118" s="286">
        <f t="shared" si="170"/>
        <v>44409</v>
      </c>
      <c r="R118" s="286">
        <f t="shared" si="170"/>
        <v>44378</v>
      </c>
      <c r="S118" s="286">
        <f t="shared" si="170"/>
        <v>44348</v>
      </c>
      <c r="T118" s="286">
        <f t="shared" si="170"/>
        <v>44317</v>
      </c>
      <c r="U118" s="286">
        <f t="shared" si="170"/>
        <v>44287</v>
      </c>
      <c r="V118" s="286">
        <f t="shared" si="170"/>
        <v>44256</v>
      </c>
      <c r="W118" s="286">
        <f t="shared" si="170"/>
        <v>44228</v>
      </c>
      <c r="X118" s="286">
        <f t="shared" si="170"/>
        <v>44197</v>
      </c>
      <c r="Y118" s="286">
        <f t="shared" si="170"/>
        <v>44166</v>
      </c>
      <c r="Z118" s="286">
        <f t="shared" si="170"/>
        <v>44136</v>
      </c>
      <c r="AA118" s="286">
        <f t="shared" si="170"/>
        <v>44105</v>
      </c>
      <c r="AB118" s="286">
        <f t="shared" si="170"/>
        <v>44075</v>
      </c>
      <c r="AC118" s="286">
        <f t="shared" si="170"/>
        <v>44044</v>
      </c>
      <c r="AD118" s="286">
        <f t="shared" si="170"/>
        <v>44013</v>
      </c>
      <c r="AE118" s="286">
        <f t="shared" si="170"/>
        <v>43983</v>
      </c>
      <c r="AF118" s="286">
        <f t="shared" si="170"/>
        <v>43952</v>
      </c>
      <c r="AG118" s="286">
        <f t="shared" si="170"/>
        <v>43922</v>
      </c>
      <c r="AH118" s="286">
        <f t="shared" si="170"/>
        <v>43891</v>
      </c>
      <c r="AI118" s="286">
        <f t="shared" si="170"/>
        <v>43862</v>
      </c>
      <c r="AJ118" s="286">
        <f t="shared" si="170"/>
        <v>43831</v>
      </c>
      <c r="AK118" s="286">
        <f t="shared" si="170"/>
        <v>43800</v>
      </c>
      <c r="AL118" s="286">
        <f t="shared" si="170"/>
        <v>43770</v>
      </c>
      <c r="AM118" s="286">
        <f t="shared" si="170"/>
        <v>43739</v>
      </c>
    </row>
    <row r="119" spans="2:39">
      <c r="B119" s="45">
        <v>1</v>
      </c>
      <c r="C119" s="74">
        <f>$C$11</f>
        <v>44805</v>
      </c>
      <c r="D119" s="287">
        <v>0</v>
      </c>
      <c r="E119" s="287">
        <v>0</v>
      </c>
      <c r="F119" s="287">
        <v>0</v>
      </c>
      <c r="G119" s="287">
        <v>0</v>
      </c>
      <c r="H119" s="287">
        <v>0</v>
      </c>
      <c r="I119" s="287">
        <v>0</v>
      </c>
      <c r="J119" s="287">
        <v>0</v>
      </c>
      <c r="K119" s="287">
        <v>0</v>
      </c>
      <c r="L119" s="287">
        <v>0</v>
      </c>
      <c r="M119" s="287">
        <v>0</v>
      </c>
      <c r="N119" s="287">
        <v>0</v>
      </c>
      <c r="O119" s="287">
        <v>0</v>
      </c>
      <c r="P119" s="287">
        <v>0</v>
      </c>
      <c r="Q119" s="287">
        <v>0</v>
      </c>
      <c r="R119" s="287">
        <v>0</v>
      </c>
      <c r="S119" s="287">
        <v>0</v>
      </c>
      <c r="T119" s="287">
        <v>0</v>
      </c>
      <c r="U119" s="287">
        <v>0</v>
      </c>
      <c r="V119" s="287">
        <v>0</v>
      </c>
      <c r="W119" s="287">
        <v>0</v>
      </c>
      <c r="X119" s="287">
        <v>0</v>
      </c>
      <c r="Y119" s="287">
        <v>0</v>
      </c>
      <c r="Z119" s="287">
        <v>0</v>
      </c>
      <c r="AA119" s="287">
        <v>0</v>
      </c>
      <c r="AB119" s="287">
        <v>0</v>
      </c>
      <c r="AC119" s="287">
        <v>0</v>
      </c>
      <c r="AD119" s="287">
        <v>0</v>
      </c>
      <c r="AE119" s="287">
        <v>0</v>
      </c>
      <c r="AF119" s="287">
        <v>0</v>
      </c>
      <c r="AG119" s="287">
        <v>0</v>
      </c>
      <c r="AH119" s="287">
        <v>0</v>
      </c>
      <c r="AI119" s="287">
        <v>0</v>
      </c>
      <c r="AJ119" s="287">
        <v>0</v>
      </c>
      <c r="AK119" s="287">
        <v>0</v>
      </c>
      <c r="AL119" s="287">
        <v>0</v>
      </c>
      <c r="AM119" s="287">
        <v>0</v>
      </c>
    </row>
    <row r="120" spans="2:39">
      <c r="B120" s="45">
        <f t="shared" ref="B120:B155" si="171">B119+1</f>
        <v>2</v>
      </c>
      <c r="C120" s="74">
        <f>$C$12</f>
        <v>44774</v>
      </c>
      <c r="D120" s="14"/>
      <c r="E120" s="287">
        <v>0</v>
      </c>
      <c r="F120" s="287">
        <v>0</v>
      </c>
      <c r="G120" s="287">
        <v>0</v>
      </c>
      <c r="H120" s="287">
        <v>0</v>
      </c>
      <c r="I120" s="287">
        <v>0</v>
      </c>
      <c r="J120" s="287">
        <v>0</v>
      </c>
      <c r="K120" s="287">
        <v>0</v>
      </c>
      <c r="L120" s="287">
        <v>0</v>
      </c>
      <c r="M120" s="287">
        <v>0</v>
      </c>
      <c r="N120" s="287">
        <v>0</v>
      </c>
      <c r="O120" s="287">
        <v>0</v>
      </c>
      <c r="P120" s="287">
        <v>0</v>
      </c>
      <c r="Q120" s="287">
        <v>0</v>
      </c>
      <c r="R120" s="287">
        <v>0</v>
      </c>
      <c r="S120" s="287">
        <v>0</v>
      </c>
      <c r="T120" s="287">
        <v>0</v>
      </c>
      <c r="U120" s="287">
        <v>0</v>
      </c>
      <c r="V120" s="287">
        <v>0</v>
      </c>
      <c r="W120" s="287">
        <v>0</v>
      </c>
      <c r="X120" s="287">
        <v>0</v>
      </c>
      <c r="Y120" s="287">
        <v>0</v>
      </c>
      <c r="Z120" s="287">
        <v>0</v>
      </c>
      <c r="AA120" s="287">
        <v>0</v>
      </c>
      <c r="AB120" s="287">
        <v>0</v>
      </c>
      <c r="AC120" s="287">
        <v>0</v>
      </c>
      <c r="AD120" s="287">
        <v>0</v>
      </c>
      <c r="AE120" s="287">
        <v>0</v>
      </c>
      <c r="AF120" s="287">
        <v>0</v>
      </c>
      <c r="AG120" s="287">
        <v>0</v>
      </c>
      <c r="AH120" s="287">
        <v>0</v>
      </c>
      <c r="AI120" s="287">
        <v>0</v>
      </c>
      <c r="AJ120" s="287">
        <v>0</v>
      </c>
      <c r="AK120" s="287">
        <v>0</v>
      </c>
      <c r="AL120" s="287">
        <v>0</v>
      </c>
      <c r="AM120" s="287">
        <v>0</v>
      </c>
    </row>
    <row r="121" spans="2:39">
      <c r="B121" s="45">
        <f t="shared" si="171"/>
        <v>3</v>
      </c>
      <c r="C121" s="74">
        <f>$C$13</f>
        <v>44743</v>
      </c>
      <c r="D121" s="14"/>
      <c r="E121" s="14"/>
      <c r="F121" s="287">
        <v>0</v>
      </c>
      <c r="G121" s="287">
        <v>0</v>
      </c>
      <c r="H121" s="287">
        <v>0</v>
      </c>
      <c r="I121" s="287">
        <v>0</v>
      </c>
      <c r="J121" s="287">
        <v>0</v>
      </c>
      <c r="K121" s="287">
        <v>0</v>
      </c>
      <c r="L121" s="287">
        <v>0</v>
      </c>
      <c r="M121" s="287">
        <v>0</v>
      </c>
      <c r="N121" s="287">
        <v>0</v>
      </c>
      <c r="O121" s="287">
        <v>0</v>
      </c>
      <c r="P121" s="287">
        <v>0</v>
      </c>
      <c r="Q121" s="287">
        <v>0</v>
      </c>
      <c r="R121" s="287">
        <v>0</v>
      </c>
      <c r="S121" s="287">
        <v>0</v>
      </c>
      <c r="T121" s="287">
        <v>0</v>
      </c>
      <c r="U121" s="287">
        <v>0</v>
      </c>
      <c r="V121" s="287">
        <v>0</v>
      </c>
      <c r="W121" s="287">
        <v>0</v>
      </c>
      <c r="X121" s="287">
        <v>0</v>
      </c>
      <c r="Y121" s="287">
        <v>0</v>
      </c>
      <c r="Z121" s="287">
        <v>0</v>
      </c>
      <c r="AA121" s="287">
        <v>0</v>
      </c>
      <c r="AB121" s="287">
        <v>0</v>
      </c>
      <c r="AC121" s="287">
        <v>0</v>
      </c>
      <c r="AD121" s="287">
        <v>0</v>
      </c>
      <c r="AE121" s="287">
        <v>0</v>
      </c>
      <c r="AF121" s="287">
        <v>0</v>
      </c>
      <c r="AG121" s="287">
        <v>0</v>
      </c>
      <c r="AH121" s="287">
        <v>0</v>
      </c>
      <c r="AI121" s="287">
        <v>0</v>
      </c>
      <c r="AJ121" s="287">
        <v>0</v>
      </c>
      <c r="AK121" s="287">
        <v>0</v>
      </c>
      <c r="AL121" s="287">
        <v>0</v>
      </c>
      <c r="AM121" s="287">
        <v>0</v>
      </c>
    </row>
    <row r="122" spans="2:39">
      <c r="B122" s="45">
        <f t="shared" si="171"/>
        <v>4</v>
      </c>
      <c r="C122" s="74">
        <f>$C$14</f>
        <v>44713</v>
      </c>
      <c r="D122" s="14"/>
      <c r="E122" s="14"/>
      <c r="F122" s="14"/>
      <c r="G122" s="287">
        <v>0</v>
      </c>
      <c r="H122" s="287">
        <v>0</v>
      </c>
      <c r="I122" s="287">
        <v>0</v>
      </c>
      <c r="J122" s="287">
        <v>0</v>
      </c>
      <c r="K122" s="287">
        <v>0</v>
      </c>
      <c r="L122" s="287">
        <v>0</v>
      </c>
      <c r="M122" s="287">
        <v>0</v>
      </c>
      <c r="N122" s="287">
        <v>0</v>
      </c>
      <c r="O122" s="287">
        <v>0</v>
      </c>
      <c r="P122" s="287">
        <v>0</v>
      </c>
      <c r="Q122" s="287">
        <v>0</v>
      </c>
      <c r="R122" s="287">
        <v>0</v>
      </c>
      <c r="S122" s="287">
        <v>0</v>
      </c>
      <c r="T122" s="287">
        <v>0</v>
      </c>
      <c r="U122" s="287">
        <v>0</v>
      </c>
      <c r="V122" s="287">
        <v>0</v>
      </c>
      <c r="W122" s="287">
        <v>0</v>
      </c>
      <c r="X122" s="287">
        <v>0</v>
      </c>
      <c r="Y122" s="287">
        <v>0</v>
      </c>
      <c r="Z122" s="287">
        <v>0</v>
      </c>
      <c r="AA122" s="287">
        <v>0</v>
      </c>
      <c r="AB122" s="287">
        <v>0</v>
      </c>
      <c r="AC122" s="287">
        <v>0</v>
      </c>
      <c r="AD122" s="287">
        <v>0</v>
      </c>
      <c r="AE122" s="287">
        <v>0</v>
      </c>
      <c r="AF122" s="287">
        <v>0</v>
      </c>
      <c r="AG122" s="287">
        <v>0</v>
      </c>
      <c r="AH122" s="287">
        <v>0</v>
      </c>
      <c r="AI122" s="287">
        <v>0</v>
      </c>
      <c r="AJ122" s="287">
        <v>0</v>
      </c>
      <c r="AK122" s="287">
        <v>0</v>
      </c>
      <c r="AL122" s="287">
        <v>0</v>
      </c>
      <c r="AM122" s="287">
        <v>0</v>
      </c>
    </row>
    <row r="123" spans="2:39">
      <c r="B123" s="45">
        <f t="shared" si="171"/>
        <v>5</v>
      </c>
      <c r="C123" s="74">
        <f>$C$15</f>
        <v>44682</v>
      </c>
      <c r="D123" s="14"/>
      <c r="E123" s="14"/>
      <c r="F123" s="14"/>
      <c r="G123" s="14"/>
      <c r="H123" s="287">
        <v>0</v>
      </c>
      <c r="I123" s="287">
        <v>0</v>
      </c>
      <c r="J123" s="287">
        <v>0</v>
      </c>
      <c r="K123" s="287">
        <v>0</v>
      </c>
      <c r="L123" s="287">
        <v>0</v>
      </c>
      <c r="M123" s="287">
        <v>0</v>
      </c>
      <c r="N123" s="287">
        <v>0</v>
      </c>
      <c r="O123" s="287">
        <v>0</v>
      </c>
      <c r="P123" s="287">
        <v>0</v>
      </c>
      <c r="Q123" s="287">
        <v>0</v>
      </c>
      <c r="R123" s="287">
        <v>0</v>
      </c>
      <c r="S123" s="287">
        <v>0</v>
      </c>
      <c r="T123" s="287">
        <v>0</v>
      </c>
      <c r="U123" s="287">
        <v>0</v>
      </c>
      <c r="V123" s="287">
        <v>0</v>
      </c>
      <c r="W123" s="287">
        <v>0</v>
      </c>
      <c r="X123" s="287">
        <v>0</v>
      </c>
      <c r="Y123" s="287">
        <v>0</v>
      </c>
      <c r="Z123" s="287">
        <v>0</v>
      </c>
      <c r="AA123" s="287">
        <v>0</v>
      </c>
      <c r="AB123" s="287">
        <v>0</v>
      </c>
      <c r="AC123" s="287">
        <v>0</v>
      </c>
      <c r="AD123" s="287">
        <v>0</v>
      </c>
      <c r="AE123" s="287">
        <v>0</v>
      </c>
      <c r="AF123" s="287">
        <v>0</v>
      </c>
      <c r="AG123" s="287">
        <v>0</v>
      </c>
      <c r="AH123" s="287">
        <v>0</v>
      </c>
      <c r="AI123" s="287">
        <v>0</v>
      </c>
      <c r="AJ123" s="287">
        <v>0</v>
      </c>
      <c r="AK123" s="287">
        <v>0</v>
      </c>
      <c r="AL123" s="287">
        <v>0</v>
      </c>
      <c r="AM123" s="287">
        <v>0</v>
      </c>
    </row>
    <row r="124" spans="2:39">
      <c r="B124" s="45">
        <f t="shared" si="171"/>
        <v>6</v>
      </c>
      <c r="C124" s="74">
        <f>$C$16</f>
        <v>44652</v>
      </c>
      <c r="D124" s="14"/>
      <c r="E124" s="14"/>
      <c r="F124" s="14"/>
      <c r="G124" s="14"/>
      <c r="H124" s="14"/>
      <c r="I124" s="287">
        <v>0</v>
      </c>
      <c r="J124" s="287">
        <v>0</v>
      </c>
      <c r="K124" s="287">
        <v>0</v>
      </c>
      <c r="L124" s="287">
        <v>0</v>
      </c>
      <c r="M124" s="287">
        <v>0</v>
      </c>
      <c r="N124" s="287">
        <v>0</v>
      </c>
      <c r="O124" s="287">
        <v>0</v>
      </c>
      <c r="P124" s="287">
        <v>0</v>
      </c>
      <c r="Q124" s="287">
        <v>0</v>
      </c>
      <c r="R124" s="287">
        <v>0</v>
      </c>
      <c r="S124" s="287">
        <v>0</v>
      </c>
      <c r="T124" s="287">
        <v>0</v>
      </c>
      <c r="U124" s="287">
        <v>0</v>
      </c>
      <c r="V124" s="287">
        <v>0</v>
      </c>
      <c r="W124" s="287">
        <v>0</v>
      </c>
      <c r="X124" s="287">
        <v>0</v>
      </c>
      <c r="Y124" s="287">
        <v>0</v>
      </c>
      <c r="Z124" s="287">
        <v>0</v>
      </c>
      <c r="AA124" s="287">
        <v>0</v>
      </c>
      <c r="AB124" s="287">
        <v>0</v>
      </c>
      <c r="AC124" s="287">
        <v>0</v>
      </c>
      <c r="AD124" s="287">
        <v>0</v>
      </c>
      <c r="AE124" s="287">
        <v>0</v>
      </c>
      <c r="AF124" s="287">
        <v>0</v>
      </c>
      <c r="AG124" s="287">
        <v>0</v>
      </c>
      <c r="AH124" s="287">
        <v>0</v>
      </c>
      <c r="AI124" s="287">
        <v>0</v>
      </c>
      <c r="AJ124" s="287">
        <v>0</v>
      </c>
      <c r="AK124" s="287">
        <v>0</v>
      </c>
      <c r="AL124" s="287">
        <v>0</v>
      </c>
      <c r="AM124" s="287">
        <v>0</v>
      </c>
    </row>
    <row r="125" spans="2:39">
      <c r="B125" s="45">
        <f t="shared" si="171"/>
        <v>7</v>
      </c>
      <c r="C125" s="74">
        <f>$C$17</f>
        <v>44621</v>
      </c>
      <c r="D125" s="14"/>
      <c r="E125" s="14"/>
      <c r="F125" s="14"/>
      <c r="G125" s="14"/>
      <c r="H125" s="14"/>
      <c r="I125" s="14"/>
      <c r="J125" s="287">
        <v>0</v>
      </c>
      <c r="K125" s="287">
        <v>0</v>
      </c>
      <c r="L125" s="287">
        <v>0</v>
      </c>
      <c r="M125" s="287">
        <v>0</v>
      </c>
      <c r="N125" s="287">
        <v>0</v>
      </c>
      <c r="O125" s="287">
        <v>0</v>
      </c>
      <c r="P125" s="287">
        <v>0</v>
      </c>
      <c r="Q125" s="287">
        <v>0</v>
      </c>
      <c r="R125" s="287">
        <v>0</v>
      </c>
      <c r="S125" s="287">
        <v>0</v>
      </c>
      <c r="T125" s="287">
        <v>0</v>
      </c>
      <c r="U125" s="287">
        <v>0</v>
      </c>
      <c r="V125" s="287">
        <v>0</v>
      </c>
      <c r="W125" s="287">
        <v>0</v>
      </c>
      <c r="X125" s="287">
        <v>0</v>
      </c>
      <c r="Y125" s="287">
        <v>0</v>
      </c>
      <c r="Z125" s="287">
        <v>0</v>
      </c>
      <c r="AA125" s="287">
        <v>0</v>
      </c>
      <c r="AB125" s="287">
        <v>0</v>
      </c>
      <c r="AC125" s="287">
        <v>0</v>
      </c>
      <c r="AD125" s="287">
        <v>0</v>
      </c>
      <c r="AE125" s="287">
        <v>0</v>
      </c>
      <c r="AF125" s="287">
        <v>0</v>
      </c>
      <c r="AG125" s="287">
        <v>0</v>
      </c>
      <c r="AH125" s="287">
        <v>0</v>
      </c>
      <c r="AI125" s="287">
        <v>0</v>
      </c>
      <c r="AJ125" s="287">
        <v>0</v>
      </c>
      <c r="AK125" s="287">
        <v>0</v>
      </c>
      <c r="AL125" s="287">
        <v>0</v>
      </c>
      <c r="AM125" s="287">
        <v>0</v>
      </c>
    </row>
    <row r="126" spans="2:39">
      <c r="B126" s="45">
        <f t="shared" si="171"/>
        <v>8</v>
      </c>
      <c r="C126" s="74">
        <f>$C$18</f>
        <v>44593</v>
      </c>
      <c r="D126" s="14"/>
      <c r="E126" s="14"/>
      <c r="F126" s="14"/>
      <c r="G126" s="14"/>
      <c r="H126" s="14"/>
      <c r="I126" s="14"/>
      <c r="J126" s="14"/>
      <c r="K126" s="287">
        <v>0</v>
      </c>
      <c r="L126" s="287">
        <v>0</v>
      </c>
      <c r="M126" s="287">
        <v>0</v>
      </c>
      <c r="N126" s="287">
        <v>0</v>
      </c>
      <c r="O126" s="287">
        <v>0</v>
      </c>
      <c r="P126" s="287">
        <v>0</v>
      </c>
      <c r="Q126" s="287">
        <v>0</v>
      </c>
      <c r="R126" s="287">
        <v>0</v>
      </c>
      <c r="S126" s="287">
        <v>0</v>
      </c>
      <c r="T126" s="287">
        <v>0</v>
      </c>
      <c r="U126" s="287">
        <v>0</v>
      </c>
      <c r="V126" s="287">
        <v>0</v>
      </c>
      <c r="W126" s="287">
        <v>0</v>
      </c>
      <c r="X126" s="287">
        <v>0</v>
      </c>
      <c r="Y126" s="287">
        <v>0</v>
      </c>
      <c r="Z126" s="287">
        <v>0</v>
      </c>
      <c r="AA126" s="287">
        <v>0</v>
      </c>
      <c r="AB126" s="287">
        <v>0</v>
      </c>
      <c r="AC126" s="287">
        <v>0</v>
      </c>
      <c r="AD126" s="287">
        <v>0</v>
      </c>
      <c r="AE126" s="287">
        <v>0</v>
      </c>
      <c r="AF126" s="287">
        <v>0</v>
      </c>
      <c r="AG126" s="287">
        <v>0</v>
      </c>
      <c r="AH126" s="287">
        <v>0</v>
      </c>
      <c r="AI126" s="287">
        <v>0</v>
      </c>
      <c r="AJ126" s="287">
        <v>0</v>
      </c>
      <c r="AK126" s="287">
        <v>0</v>
      </c>
      <c r="AL126" s="287">
        <v>0</v>
      </c>
      <c r="AM126" s="287">
        <v>0</v>
      </c>
    </row>
    <row r="127" spans="2:39">
      <c r="B127" s="45">
        <f t="shared" si="171"/>
        <v>9</v>
      </c>
      <c r="C127" s="74">
        <f>$C$19</f>
        <v>44562</v>
      </c>
      <c r="D127" s="14"/>
      <c r="E127" s="14"/>
      <c r="F127" s="14"/>
      <c r="G127" s="14"/>
      <c r="H127" s="14"/>
      <c r="I127" s="14"/>
      <c r="J127" s="14"/>
      <c r="K127" s="71"/>
      <c r="L127" s="287">
        <v>0</v>
      </c>
      <c r="M127" s="287">
        <v>0</v>
      </c>
      <c r="N127" s="287">
        <v>0</v>
      </c>
      <c r="O127" s="287">
        <v>0</v>
      </c>
      <c r="P127" s="287">
        <v>0</v>
      </c>
      <c r="Q127" s="287">
        <v>0</v>
      </c>
      <c r="R127" s="287">
        <v>0</v>
      </c>
      <c r="S127" s="287">
        <v>0</v>
      </c>
      <c r="T127" s="287">
        <v>0</v>
      </c>
      <c r="U127" s="287">
        <v>0</v>
      </c>
      <c r="V127" s="287">
        <v>0</v>
      </c>
      <c r="W127" s="287">
        <v>0</v>
      </c>
      <c r="X127" s="287">
        <v>0</v>
      </c>
      <c r="Y127" s="287">
        <v>0</v>
      </c>
      <c r="Z127" s="287">
        <v>0</v>
      </c>
      <c r="AA127" s="287">
        <v>0</v>
      </c>
      <c r="AB127" s="287">
        <v>0</v>
      </c>
      <c r="AC127" s="287">
        <v>0</v>
      </c>
      <c r="AD127" s="287">
        <v>0</v>
      </c>
      <c r="AE127" s="287">
        <v>0</v>
      </c>
      <c r="AF127" s="287">
        <v>0</v>
      </c>
      <c r="AG127" s="287">
        <v>0</v>
      </c>
      <c r="AH127" s="287">
        <v>0</v>
      </c>
      <c r="AI127" s="287">
        <v>0</v>
      </c>
      <c r="AJ127" s="287">
        <v>0</v>
      </c>
      <c r="AK127" s="287">
        <v>0</v>
      </c>
      <c r="AL127" s="287">
        <v>0</v>
      </c>
      <c r="AM127" s="287">
        <v>0</v>
      </c>
    </row>
    <row r="128" spans="2:39">
      <c r="B128" s="45">
        <f t="shared" si="171"/>
        <v>10</v>
      </c>
      <c r="C128" s="74">
        <f>$C$20</f>
        <v>44531</v>
      </c>
      <c r="D128" s="14"/>
      <c r="E128" s="14"/>
      <c r="F128" s="14"/>
      <c r="G128" s="14"/>
      <c r="H128" s="14"/>
      <c r="I128" s="14"/>
      <c r="J128" s="14"/>
      <c r="K128" s="14"/>
      <c r="L128" s="14"/>
      <c r="M128" s="287">
        <v>0</v>
      </c>
      <c r="N128" s="287">
        <v>0</v>
      </c>
      <c r="O128" s="287">
        <v>0</v>
      </c>
      <c r="P128" s="287">
        <v>0</v>
      </c>
      <c r="Q128" s="287">
        <v>0</v>
      </c>
      <c r="R128" s="287">
        <v>0</v>
      </c>
      <c r="S128" s="287">
        <v>0</v>
      </c>
      <c r="T128" s="287">
        <v>0</v>
      </c>
      <c r="U128" s="287">
        <v>0</v>
      </c>
      <c r="V128" s="287">
        <v>0</v>
      </c>
      <c r="W128" s="287">
        <v>0</v>
      </c>
      <c r="X128" s="287">
        <v>0</v>
      </c>
      <c r="Y128" s="287">
        <v>0</v>
      </c>
      <c r="Z128" s="287">
        <v>0</v>
      </c>
      <c r="AA128" s="287">
        <v>0</v>
      </c>
      <c r="AB128" s="287">
        <v>0</v>
      </c>
      <c r="AC128" s="287">
        <v>0</v>
      </c>
      <c r="AD128" s="287">
        <v>0</v>
      </c>
      <c r="AE128" s="287">
        <v>0</v>
      </c>
      <c r="AF128" s="287">
        <v>0</v>
      </c>
      <c r="AG128" s="287">
        <v>0</v>
      </c>
      <c r="AH128" s="287">
        <v>0</v>
      </c>
      <c r="AI128" s="287">
        <v>0</v>
      </c>
      <c r="AJ128" s="287">
        <v>0</v>
      </c>
      <c r="AK128" s="287">
        <v>0</v>
      </c>
      <c r="AL128" s="287">
        <v>0</v>
      </c>
      <c r="AM128" s="287">
        <v>0</v>
      </c>
    </row>
    <row r="129" spans="2:39">
      <c r="B129" s="45">
        <f t="shared" si="171"/>
        <v>11</v>
      </c>
      <c r="C129" s="74">
        <f>$C$21</f>
        <v>44501</v>
      </c>
      <c r="D129" s="14"/>
      <c r="E129" s="14"/>
      <c r="F129" s="14"/>
      <c r="G129" s="14"/>
      <c r="H129" s="14"/>
      <c r="I129" s="14"/>
      <c r="J129" s="14"/>
      <c r="K129" s="14"/>
      <c r="L129" s="14"/>
      <c r="M129" s="14"/>
      <c r="N129" s="287">
        <v>0</v>
      </c>
      <c r="O129" s="287">
        <v>0</v>
      </c>
      <c r="P129" s="287">
        <v>0</v>
      </c>
      <c r="Q129" s="287">
        <v>0</v>
      </c>
      <c r="R129" s="287">
        <v>0</v>
      </c>
      <c r="S129" s="287">
        <v>0</v>
      </c>
      <c r="T129" s="287">
        <v>0</v>
      </c>
      <c r="U129" s="287">
        <v>0</v>
      </c>
      <c r="V129" s="287">
        <v>0</v>
      </c>
      <c r="W129" s="287">
        <v>0</v>
      </c>
      <c r="X129" s="287">
        <v>0</v>
      </c>
      <c r="Y129" s="287">
        <v>0</v>
      </c>
      <c r="Z129" s="287">
        <v>0</v>
      </c>
      <c r="AA129" s="287">
        <v>0</v>
      </c>
      <c r="AB129" s="287">
        <v>0</v>
      </c>
      <c r="AC129" s="287">
        <v>0</v>
      </c>
      <c r="AD129" s="287">
        <v>0</v>
      </c>
      <c r="AE129" s="287">
        <v>0</v>
      </c>
      <c r="AF129" s="287">
        <v>0</v>
      </c>
      <c r="AG129" s="287">
        <v>0</v>
      </c>
      <c r="AH129" s="287">
        <v>0</v>
      </c>
      <c r="AI129" s="287">
        <v>0</v>
      </c>
      <c r="AJ129" s="287">
        <v>0</v>
      </c>
      <c r="AK129" s="287">
        <v>0</v>
      </c>
      <c r="AL129" s="287">
        <v>0</v>
      </c>
      <c r="AM129" s="287">
        <v>0</v>
      </c>
    </row>
    <row r="130" spans="2:39">
      <c r="B130" s="45">
        <f t="shared" si="171"/>
        <v>12</v>
      </c>
      <c r="C130" s="74">
        <f>$C$22</f>
        <v>44470</v>
      </c>
      <c r="D130" s="14"/>
      <c r="E130" s="14"/>
      <c r="F130" s="14"/>
      <c r="G130" s="14"/>
      <c r="H130" s="14"/>
      <c r="I130" s="14"/>
      <c r="J130" s="14"/>
      <c r="K130" s="14"/>
      <c r="L130" s="14"/>
      <c r="M130" s="14"/>
      <c r="N130" s="14"/>
      <c r="O130" s="287">
        <v>0</v>
      </c>
      <c r="P130" s="287">
        <v>0</v>
      </c>
      <c r="Q130" s="287">
        <v>0</v>
      </c>
      <c r="R130" s="287">
        <v>0</v>
      </c>
      <c r="S130" s="287">
        <v>0</v>
      </c>
      <c r="T130" s="287">
        <v>0</v>
      </c>
      <c r="U130" s="287">
        <v>0</v>
      </c>
      <c r="V130" s="287">
        <v>0</v>
      </c>
      <c r="W130" s="287">
        <v>0</v>
      </c>
      <c r="X130" s="287">
        <v>0</v>
      </c>
      <c r="Y130" s="287">
        <v>0</v>
      </c>
      <c r="Z130" s="287">
        <v>0</v>
      </c>
      <c r="AA130" s="287">
        <v>0</v>
      </c>
      <c r="AB130" s="287">
        <v>0</v>
      </c>
      <c r="AC130" s="287">
        <v>0</v>
      </c>
      <c r="AD130" s="287">
        <v>0</v>
      </c>
      <c r="AE130" s="287">
        <v>0</v>
      </c>
      <c r="AF130" s="287">
        <v>0</v>
      </c>
      <c r="AG130" s="287">
        <v>0</v>
      </c>
      <c r="AH130" s="287">
        <v>0</v>
      </c>
      <c r="AI130" s="287">
        <v>0</v>
      </c>
      <c r="AJ130" s="287">
        <v>0</v>
      </c>
      <c r="AK130" s="287">
        <v>0</v>
      </c>
      <c r="AL130" s="287">
        <v>0</v>
      </c>
      <c r="AM130" s="287">
        <v>0</v>
      </c>
    </row>
    <row r="131" spans="2:39">
      <c r="B131" s="45">
        <f t="shared" si="171"/>
        <v>13</v>
      </c>
      <c r="C131" s="74">
        <f>$C$23</f>
        <v>44440</v>
      </c>
      <c r="D131" s="14"/>
      <c r="E131" s="14"/>
      <c r="F131" s="14"/>
      <c r="G131" s="14"/>
      <c r="H131" s="14"/>
      <c r="I131" s="14"/>
      <c r="J131" s="14"/>
      <c r="K131" s="14"/>
      <c r="L131" s="14"/>
      <c r="M131" s="14"/>
      <c r="N131" s="14"/>
      <c r="O131" s="14"/>
      <c r="P131" s="287">
        <v>0</v>
      </c>
      <c r="Q131" s="287">
        <v>0</v>
      </c>
      <c r="R131" s="287">
        <v>0</v>
      </c>
      <c r="S131" s="287">
        <v>0</v>
      </c>
      <c r="T131" s="287">
        <v>0</v>
      </c>
      <c r="U131" s="287">
        <v>0</v>
      </c>
      <c r="V131" s="287">
        <v>0</v>
      </c>
      <c r="W131" s="287">
        <v>0</v>
      </c>
      <c r="X131" s="287">
        <v>0</v>
      </c>
      <c r="Y131" s="287">
        <v>0</v>
      </c>
      <c r="Z131" s="287">
        <v>0</v>
      </c>
      <c r="AA131" s="287">
        <v>0</v>
      </c>
      <c r="AB131" s="287">
        <v>0</v>
      </c>
      <c r="AC131" s="287">
        <v>0</v>
      </c>
      <c r="AD131" s="287">
        <v>0</v>
      </c>
      <c r="AE131" s="287">
        <v>0</v>
      </c>
      <c r="AF131" s="287">
        <v>0</v>
      </c>
      <c r="AG131" s="287">
        <v>0</v>
      </c>
      <c r="AH131" s="287">
        <v>0</v>
      </c>
      <c r="AI131" s="287">
        <v>0</v>
      </c>
      <c r="AJ131" s="287">
        <v>0</v>
      </c>
      <c r="AK131" s="287">
        <v>0</v>
      </c>
      <c r="AL131" s="287">
        <v>0</v>
      </c>
      <c r="AM131" s="287">
        <v>0</v>
      </c>
    </row>
    <row r="132" spans="2:39">
      <c r="B132" s="45">
        <f t="shared" si="171"/>
        <v>14</v>
      </c>
      <c r="C132" s="74">
        <f>$C$24</f>
        <v>44409</v>
      </c>
      <c r="D132" s="14"/>
      <c r="E132" s="14"/>
      <c r="F132" s="14"/>
      <c r="G132" s="14"/>
      <c r="H132" s="14"/>
      <c r="I132" s="14"/>
      <c r="J132" s="14"/>
      <c r="K132" s="14"/>
      <c r="L132" s="14"/>
      <c r="M132" s="14"/>
      <c r="N132" s="14"/>
      <c r="O132" s="14"/>
      <c r="P132" s="14"/>
      <c r="Q132" s="287">
        <v>0</v>
      </c>
      <c r="R132" s="287">
        <v>0</v>
      </c>
      <c r="S132" s="287">
        <v>0</v>
      </c>
      <c r="T132" s="287">
        <v>0</v>
      </c>
      <c r="U132" s="287">
        <v>0</v>
      </c>
      <c r="V132" s="287">
        <v>0</v>
      </c>
      <c r="W132" s="287">
        <v>0</v>
      </c>
      <c r="X132" s="287">
        <v>0</v>
      </c>
      <c r="Y132" s="287">
        <v>0</v>
      </c>
      <c r="Z132" s="287">
        <v>0</v>
      </c>
      <c r="AA132" s="287">
        <v>0</v>
      </c>
      <c r="AB132" s="287">
        <v>0</v>
      </c>
      <c r="AC132" s="287">
        <v>0</v>
      </c>
      <c r="AD132" s="287">
        <v>0</v>
      </c>
      <c r="AE132" s="287">
        <v>0</v>
      </c>
      <c r="AF132" s="287">
        <v>0</v>
      </c>
      <c r="AG132" s="287">
        <v>0</v>
      </c>
      <c r="AH132" s="287">
        <v>0</v>
      </c>
      <c r="AI132" s="287">
        <v>0</v>
      </c>
      <c r="AJ132" s="287">
        <v>0</v>
      </c>
      <c r="AK132" s="287">
        <v>0</v>
      </c>
      <c r="AL132" s="287">
        <v>0</v>
      </c>
      <c r="AM132" s="287">
        <v>0</v>
      </c>
    </row>
    <row r="133" spans="2:39">
      <c r="B133" s="45">
        <f t="shared" si="171"/>
        <v>15</v>
      </c>
      <c r="C133" s="74">
        <f>$C$25</f>
        <v>44378</v>
      </c>
      <c r="D133" s="14"/>
      <c r="E133" s="14"/>
      <c r="F133" s="14"/>
      <c r="G133" s="14"/>
      <c r="H133" s="14"/>
      <c r="I133" s="14"/>
      <c r="J133" s="14"/>
      <c r="K133" s="14"/>
      <c r="L133" s="14"/>
      <c r="M133" s="14"/>
      <c r="N133" s="14"/>
      <c r="O133" s="14"/>
      <c r="P133" s="14"/>
      <c r="Q133" s="14"/>
      <c r="R133" s="287">
        <v>0</v>
      </c>
      <c r="S133" s="287">
        <v>0</v>
      </c>
      <c r="T133" s="287">
        <v>0</v>
      </c>
      <c r="U133" s="287">
        <v>0</v>
      </c>
      <c r="V133" s="287">
        <v>0</v>
      </c>
      <c r="W133" s="287">
        <v>0</v>
      </c>
      <c r="X133" s="287">
        <v>0</v>
      </c>
      <c r="Y133" s="287">
        <v>0</v>
      </c>
      <c r="Z133" s="287">
        <v>0</v>
      </c>
      <c r="AA133" s="287">
        <v>0</v>
      </c>
      <c r="AB133" s="287">
        <v>0</v>
      </c>
      <c r="AC133" s="287">
        <v>0</v>
      </c>
      <c r="AD133" s="287">
        <v>0</v>
      </c>
      <c r="AE133" s="287">
        <v>0</v>
      </c>
      <c r="AF133" s="287">
        <v>0</v>
      </c>
      <c r="AG133" s="287">
        <v>0</v>
      </c>
      <c r="AH133" s="287">
        <v>0</v>
      </c>
      <c r="AI133" s="287">
        <v>0</v>
      </c>
      <c r="AJ133" s="287">
        <v>0</v>
      </c>
      <c r="AK133" s="287">
        <v>0</v>
      </c>
      <c r="AL133" s="287">
        <v>0</v>
      </c>
      <c r="AM133" s="287">
        <v>0</v>
      </c>
    </row>
    <row r="134" spans="2:39">
      <c r="B134" s="45">
        <f t="shared" si="171"/>
        <v>16</v>
      </c>
      <c r="C134" s="74">
        <f>$C$26</f>
        <v>44348</v>
      </c>
      <c r="D134" s="14"/>
      <c r="E134" s="14"/>
      <c r="F134" s="14"/>
      <c r="G134" s="14"/>
      <c r="H134" s="14"/>
      <c r="I134" s="14"/>
      <c r="J134" s="14"/>
      <c r="K134" s="14"/>
      <c r="L134" s="14"/>
      <c r="M134" s="14"/>
      <c r="N134" s="14"/>
      <c r="O134" s="14"/>
      <c r="P134" s="14"/>
      <c r="Q134" s="14"/>
      <c r="R134" s="14"/>
      <c r="S134" s="287">
        <v>0</v>
      </c>
      <c r="T134" s="287">
        <v>0</v>
      </c>
      <c r="U134" s="287">
        <v>0</v>
      </c>
      <c r="V134" s="287">
        <v>0</v>
      </c>
      <c r="W134" s="287">
        <v>0</v>
      </c>
      <c r="X134" s="287">
        <v>0</v>
      </c>
      <c r="Y134" s="287">
        <v>0</v>
      </c>
      <c r="Z134" s="287">
        <v>0</v>
      </c>
      <c r="AA134" s="287">
        <v>0</v>
      </c>
      <c r="AB134" s="287">
        <v>0</v>
      </c>
      <c r="AC134" s="287">
        <v>0</v>
      </c>
      <c r="AD134" s="287">
        <v>0</v>
      </c>
      <c r="AE134" s="287">
        <v>0</v>
      </c>
      <c r="AF134" s="287">
        <v>0</v>
      </c>
      <c r="AG134" s="287">
        <v>0</v>
      </c>
      <c r="AH134" s="287">
        <v>0</v>
      </c>
      <c r="AI134" s="287">
        <v>0</v>
      </c>
      <c r="AJ134" s="287">
        <v>0</v>
      </c>
      <c r="AK134" s="287">
        <v>0</v>
      </c>
      <c r="AL134" s="287">
        <v>0</v>
      </c>
      <c r="AM134" s="287">
        <v>0</v>
      </c>
    </row>
    <row r="135" spans="2:39">
      <c r="B135" s="45">
        <f t="shared" si="171"/>
        <v>17</v>
      </c>
      <c r="C135" s="74">
        <f>$C$27</f>
        <v>44317</v>
      </c>
      <c r="D135" s="14"/>
      <c r="E135" s="14"/>
      <c r="F135" s="14"/>
      <c r="G135" s="14"/>
      <c r="H135" s="14"/>
      <c r="I135" s="14"/>
      <c r="J135" s="14"/>
      <c r="K135" s="14"/>
      <c r="L135" s="14"/>
      <c r="M135" s="14"/>
      <c r="N135" s="14"/>
      <c r="O135" s="14"/>
      <c r="P135" s="14"/>
      <c r="Q135" s="14"/>
      <c r="R135" s="14"/>
      <c r="S135" s="14"/>
      <c r="T135" s="287">
        <v>0</v>
      </c>
      <c r="U135" s="287">
        <v>0</v>
      </c>
      <c r="V135" s="287">
        <v>0</v>
      </c>
      <c r="W135" s="287">
        <v>0</v>
      </c>
      <c r="X135" s="287">
        <v>0</v>
      </c>
      <c r="Y135" s="287">
        <v>0</v>
      </c>
      <c r="Z135" s="287">
        <v>0</v>
      </c>
      <c r="AA135" s="287">
        <v>0</v>
      </c>
      <c r="AB135" s="287">
        <v>0</v>
      </c>
      <c r="AC135" s="287">
        <v>0</v>
      </c>
      <c r="AD135" s="287">
        <v>0</v>
      </c>
      <c r="AE135" s="287">
        <v>0</v>
      </c>
      <c r="AF135" s="287">
        <v>0</v>
      </c>
      <c r="AG135" s="287">
        <v>0</v>
      </c>
      <c r="AH135" s="287">
        <v>0</v>
      </c>
      <c r="AI135" s="287">
        <v>0</v>
      </c>
      <c r="AJ135" s="287">
        <v>0</v>
      </c>
      <c r="AK135" s="287">
        <v>0</v>
      </c>
      <c r="AL135" s="287">
        <v>0</v>
      </c>
      <c r="AM135" s="287">
        <v>0</v>
      </c>
    </row>
    <row r="136" spans="2:39">
      <c r="B136" s="45">
        <f t="shared" si="171"/>
        <v>18</v>
      </c>
      <c r="C136" s="74">
        <f>$C$28</f>
        <v>44287</v>
      </c>
      <c r="D136" s="14"/>
      <c r="E136" s="14"/>
      <c r="F136" s="14"/>
      <c r="G136" s="14"/>
      <c r="H136" s="14"/>
      <c r="I136" s="14"/>
      <c r="J136" s="14"/>
      <c r="K136" s="14"/>
      <c r="L136" s="14"/>
      <c r="M136" s="14"/>
      <c r="N136" s="14"/>
      <c r="O136" s="14"/>
      <c r="P136" s="14"/>
      <c r="Q136" s="14"/>
      <c r="R136" s="14"/>
      <c r="S136" s="14"/>
      <c r="T136" s="14"/>
      <c r="U136" s="287">
        <v>0</v>
      </c>
      <c r="V136" s="287">
        <v>0</v>
      </c>
      <c r="W136" s="287">
        <v>0</v>
      </c>
      <c r="X136" s="287">
        <v>0</v>
      </c>
      <c r="Y136" s="287">
        <v>0</v>
      </c>
      <c r="Z136" s="287">
        <v>0</v>
      </c>
      <c r="AA136" s="287">
        <v>0</v>
      </c>
      <c r="AB136" s="287">
        <v>0</v>
      </c>
      <c r="AC136" s="287">
        <v>0</v>
      </c>
      <c r="AD136" s="287">
        <v>0</v>
      </c>
      <c r="AE136" s="287">
        <v>0</v>
      </c>
      <c r="AF136" s="287">
        <v>0</v>
      </c>
      <c r="AG136" s="287">
        <v>0</v>
      </c>
      <c r="AH136" s="287">
        <v>0</v>
      </c>
      <c r="AI136" s="287">
        <v>0</v>
      </c>
      <c r="AJ136" s="287">
        <v>0</v>
      </c>
      <c r="AK136" s="287">
        <v>0</v>
      </c>
      <c r="AL136" s="287">
        <v>0</v>
      </c>
      <c r="AM136" s="287">
        <v>0</v>
      </c>
    </row>
    <row r="137" spans="2:39">
      <c r="B137" s="45">
        <f t="shared" si="171"/>
        <v>19</v>
      </c>
      <c r="C137" s="74">
        <f>$C$29</f>
        <v>44256</v>
      </c>
      <c r="D137" s="14"/>
      <c r="E137" s="14"/>
      <c r="F137" s="14"/>
      <c r="G137" s="14"/>
      <c r="H137" s="14"/>
      <c r="I137" s="14"/>
      <c r="J137" s="14"/>
      <c r="K137" s="14"/>
      <c r="L137" s="14"/>
      <c r="M137" s="14"/>
      <c r="N137" s="14"/>
      <c r="O137" s="14"/>
      <c r="P137" s="14"/>
      <c r="Q137" s="14"/>
      <c r="R137" s="14"/>
      <c r="S137" s="14"/>
      <c r="T137" s="14"/>
      <c r="U137" s="14"/>
      <c r="V137" s="287">
        <v>0</v>
      </c>
      <c r="W137" s="287">
        <v>0</v>
      </c>
      <c r="X137" s="287">
        <v>0</v>
      </c>
      <c r="Y137" s="287">
        <v>0</v>
      </c>
      <c r="Z137" s="287">
        <v>0</v>
      </c>
      <c r="AA137" s="287">
        <v>0</v>
      </c>
      <c r="AB137" s="287">
        <v>0</v>
      </c>
      <c r="AC137" s="287">
        <v>0</v>
      </c>
      <c r="AD137" s="287">
        <v>0</v>
      </c>
      <c r="AE137" s="287">
        <v>0</v>
      </c>
      <c r="AF137" s="287">
        <v>0</v>
      </c>
      <c r="AG137" s="287">
        <v>0</v>
      </c>
      <c r="AH137" s="287">
        <v>0</v>
      </c>
      <c r="AI137" s="287">
        <v>0</v>
      </c>
      <c r="AJ137" s="287">
        <v>0</v>
      </c>
      <c r="AK137" s="287">
        <v>0</v>
      </c>
      <c r="AL137" s="287">
        <v>0</v>
      </c>
      <c r="AM137" s="287">
        <v>0</v>
      </c>
    </row>
    <row r="138" spans="2:39">
      <c r="B138" s="45">
        <f t="shared" si="171"/>
        <v>20</v>
      </c>
      <c r="C138" s="74">
        <f>$C$30</f>
        <v>44228</v>
      </c>
      <c r="D138" s="14"/>
      <c r="E138" s="14"/>
      <c r="F138" s="14"/>
      <c r="G138" s="14"/>
      <c r="H138" s="14"/>
      <c r="I138" s="14"/>
      <c r="J138" s="14"/>
      <c r="K138" s="14"/>
      <c r="L138" s="14"/>
      <c r="M138" s="14"/>
      <c r="N138" s="14"/>
      <c r="O138" s="14"/>
      <c r="P138" s="14"/>
      <c r="Q138" s="14"/>
      <c r="R138" s="14"/>
      <c r="S138" s="14"/>
      <c r="T138" s="14"/>
      <c r="U138" s="14"/>
      <c r="V138" s="14"/>
      <c r="W138" s="287">
        <v>0</v>
      </c>
      <c r="X138" s="287">
        <v>0</v>
      </c>
      <c r="Y138" s="287">
        <v>0</v>
      </c>
      <c r="Z138" s="287">
        <v>0</v>
      </c>
      <c r="AA138" s="287">
        <v>0</v>
      </c>
      <c r="AB138" s="287">
        <v>0</v>
      </c>
      <c r="AC138" s="287">
        <v>0</v>
      </c>
      <c r="AD138" s="287">
        <v>0</v>
      </c>
      <c r="AE138" s="287">
        <v>0</v>
      </c>
      <c r="AF138" s="287">
        <v>0</v>
      </c>
      <c r="AG138" s="287">
        <v>0</v>
      </c>
      <c r="AH138" s="287">
        <v>0</v>
      </c>
      <c r="AI138" s="287">
        <v>0</v>
      </c>
      <c r="AJ138" s="287">
        <v>0</v>
      </c>
      <c r="AK138" s="287">
        <v>0</v>
      </c>
      <c r="AL138" s="287">
        <v>0</v>
      </c>
      <c r="AM138" s="287">
        <v>0</v>
      </c>
    </row>
    <row r="139" spans="2:39">
      <c r="B139" s="45">
        <f t="shared" si="171"/>
        <v>21</v>
      </c>
      <c r="C139" s="74">
        <f>$C$31</f>
        <v>44197</v>
      </c>
      <c r="D139" s="14"/>
      <c r="E139" s="14"/>
      <c r="F139" s="14"/>
      <c r="G139" s="14"/>
      <c r="H139" s="14"/>
      <c r="I139" s="14"/>
      <c r="J139" s="14"/>
      <c r="K139" s="14"/>
      <c r="L139" s="14"/>
      <c r="M139" s="14"/>
      <c r="N139" s="14"/>
      <c r="O139" s="14"/>
      <c r="P139" s="14"/>
      <c r="Q139" s="14"/>
      <c r="R139" s="14"/>
      <c r="S139" s="14"/>
      <c r="T139" s="14"/>
      <c r="U139" s="14"/>
      <c r="V139" s="14"/>
      <c r="W139" s="14"/>
      <c r="X139" s="287">
        <v>0</v>
      </c>
      <c r="Y139" s="287">
        <v>0</v>
      </c>
      <c r="Z139" s="287">
        <v>0</v>
      </c>
      <c r="AA139" s="287">
        <v>0</v>
      </c>
      <c r="AB139" s="287">
        <v>0</v>
      </c>
      <c r="AC139" s="287">
        <v>0</v>
      </c>
      <c r="AD139" s="287">
        <v>0</v>
      </c>
      <c r="AE139" s="287">
        <v>0</v>
      </c>
      <c r="AF139" s="287">
        <v>0</v>
      </c>
      <c r="AG139" s="287">
        <v>0</v>
      </c>
      <c r="AH139" s="287">
        <v>0</v>
      </c>
      <c r="AI139" s="287">
        <v>0</v>
      </c>
      <c r="AJ139" s="287">
        <v>0</v>
      </c>
      <c r="AK139" s="287">
        <v>0</v>
      </c>
      <c r="AL139" s="287">
        <v>0</v>
      </c>
      <c r="AM139" s="287">
        <v>0</v>
      </c>
    </row>
    <row r="140" spans="2:39">
      <c r="B140" s="45">
        <f t="shared" si="171"/>
        <v>22</v>
      </c>
      <c r="C140" s="74">
        <f>$C$32</f>
        <v>44166</v>
      </c>
      <c r="D140" s="14"/>
      <c r="E140" s="14"/>
      <c r="F140" s="14"/>
      <c r="G140" s="14"/>
      <c r="H140" s="14"/>
      <c r="I140" s="14"/>
      <c r="J140" s="14"/>
      <c r="K140" s="14"/>
      <c r="L140" s="14"/>
      <c r="M140" s="14"/>
      <c r="N140" s="14"/>
      <c r="O140" s="14"/>
      <c r="P140" s="14"/>
      <c r="Q140" s="14"/>
      <c r="R140" s="14"/>
      <c r="S140" s="14"/>
      <c r="T140" s="14"/>
      <c r="U140" s="14"/>
      <c r="V140" s="14"/>
      <c r="W140" s="14"/>
      <c r="X140" s="14"/>
      <c r="Y140" s="287">
        <v>0</v>
      </c>
      <c r="Z140" s="287">
        <v>0</v>
      </c>
      <c r="AA140" s="287">
        <v>0</v>
      </c>
      <c r="AB140" s="287">
        <v>0</v>
      </c>
      <c r="AC140" s="287">
        <v>0</v>
      </c>
      <c r="AD140" s="287">
        <v>0</v>
      </c>
      <c r="AE140" s="287">
        <v>0</v>
      </c>
      <c r="AF140" s="287">
        <v>0</v>
      </c>
      <c r="AG140" s="287">
        <v>0</v>
      </c>
      <c r="AH140" s="287">
        <v>0</v>
      </c>
      <c r="AI140" s="287">
        <v>0</v>
      </c>
      <c r="AJ140" s="287">
        <v>0</v>
      </c>
      <c r="AK140" s="287">
        <v>0</v>
      </c>
      <c r="AL140" s="287">
        <v>0</v>
      </c>
      <c r="AM140" s="287">
        <v>0</v>
      </c>
    </row>
    <row r="141" spans="2:39">
      <c r="B141" s="69">
        <f t="shared" si="171"/>
        <v>23</v>
      </c>
      <c r="C141" s="75">
        <f>$C$33</f>
        <v>44136</v>
      </c>
      <c r="D141" s="70"/>
      <c r="E141" s="70"/>
      <c r="F141" s="70"/>
      <c r="G141" s="70"/>
      <c r="H141" s="70"/>
      <c r="I141" s="70"/>
      <c r="J141" s="70"/>
      <c r="K141" s="70"/>
      <c r="L141" s="70"/>
      <c r="M141" s="70"/>
      <c r="N141" s="70"/>
      <c r="O141" s="70"/>
      <c r="P141" s="70"/>
      <c r="Q141" s="70"/>
      <c r="R141" s="70"/>
      <c r="S141" s="70"/>
      <c r="T141" s="70"/>
      <c r="U141" s="70"/>
      <c r="V141" s="70"/>
      <c r="W141" s="70"/>
      <c r="X141" s="70"/>
      <c r="Y141" s="70"/>
      <c r="Z141" s="287">
        <v>0</v>
      </c>
      <c r="AA141" s="287">
        <v>0</v>
      </c>
      <c r="AB141" s="287">
        <v>0</v>
      </c>
      <c r="AC141" s="287">
        <v>0</v>
      </c>
      <c r="AD141" s="287">
        <v>0</v>
      </c>
      <c r="AE141" s="287">
        <v>0</v>
      </c>
      <c r="AF141" s="287">
        <v>0</v>
      </c>
      <c r="AG141" s="287">
        <v>0</v>
      </c>
      <c r="AH141" s="287">
        <v>0</v>
      </c>
      <c r="AI141" s="287">
        <v>0</v>
      </c>
      <c r="AJ141" s="287">
        <v>0</v>
      </c>
      <c r="AK141" s="287">
        <v>0</v>
      </c>
      <c r="AL141" s="287">
        <v>0</v>
      </c>
      <c r="AM141" s="287">
        <v>0</v>
      </c>
    </row>
    <row r="142" spans="2:39">
      <c r="B142" s="45">
        <f t="shared" si="171"/>
        <v>24</v>
      </c>
      <c r="C142" s="74">
        <f>$C$34</f>
        <v>44105</v>
      </c>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287">
        <v>0</v>
      </c>
      <c r="AB142" s="287">
        <v>0</v>
      </c>
      <c r="AC142" s="287">
        <v>0</v>
      </c>
      <c r="AD142" s="287">
        <v>0</v>
      </c>
      <c r="AE142" s="287">
        <v>0</v>
      </c>
      <c r="AF142" s="287">
        <v>0</v>
      </c>
      <c r="AG142" s="287">
        <v>0</v>
      </c>
      <c r="AH142" s="287">
        <v>0</v>
      </c>
      <c r="AI142" s="287">
        <v>0</v>
      </c>
      <c r="AJ142" s="287">
        <v>0</v>
      </c>
      <c r="AK142" s="287">
        <v>0</v>
      </c>
      <c r="AL142" s="287">
        <v>0</v>
      </c>
      <c r="AM142" s="287">
        <v>0</v>
      </c>
    </row>
    <row r="143" spans="2:39">
      <c r="B143" s="45">
        <f t="shared" si="171"/>
        <v>25</v>
      </c>
      <c r="C143" s="74">
        <f>$C$35</f>
        <v>44075</v>
      </c>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287">
        <v>0</v>
      </c>
      <c r="AC143" s="287">
        <v>0</v>
      </c>
      <c r="AD143" s="287">
        <v>0</v>
      </c>
      <c r="AE143" s="287">
        <v>0</v>
      </c>
      <c r="AF143" s="287">
        <v>0</v>
      </c>
      <c r="AG143" s="287">
        <v>0</v>
      </c>
      <c r="AH143" s="287">
        <v>0</v>
      </c>
      <c r="AI143" s="287">
        <v>0</v>
      </c>
      <c r="AJ143" s="287">
        <v>0</v>
      </c>
      <c r="AK143" s="287">
        <v>0</v>
      </c>
      <c r="AL143" s="287">
        <v>0</v>
      </c>
      <c r="AM143" s="287">
        <v>0</v>
      </c>
    </row>
    <row r="144" spans="2:39">
      <c r="B144" s="45">
        <f t="shared" si="171"/>
        <v>26</v>
      </c>
      <c r="C144" s="74">
        <f>$C$36</f>
        <v>44044</v>
      </c>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287">
        <v>0</v>
      </c>
      <c r="AD144" s="287">
        <v>0</v>
      </c>
      <c r="AE144" s="287">
        <v>0</v>
      </c>
      <c r="AF144" s="287">
        <v>0</v>
      </c>
      <c r="AG144" s="287">
        <v>0</v>
      </c>
      <c r="AH144" s="287">
        <v>0</v>
      </c>
      <c r="AI144" s="287">
        <v>0</v>
      </c>
      <c r="AJ144" s="287">
        <v>0</v>
      </c>
      <c r="AK144" s="287">
        <v>0</v>
      </c>
      <c r="AL144" s="287">
        <v>0</v>
      </c>
      <c r="AM144" s="287">
        <v>0</v>
      </c>
    </row>
    <row r="145" spans="2:39">
      <c r="B145" s="45">
        <f t="shared" si="171"/>
        <v>27</v>
      </c>
      <c r="C145" s="74">
        <f>$C$37</f>
        <v>44013</v>
      </c>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287">
        <v>0</v>
      </c>
      <c r="AE145" s="287">
        <v>0</v>
      </c>
      <c r="AF145" s="287">
        <v>0</v>
      </c>
      <c r="AG145" s="287">
        <v>0</v>
      </c>
      <c r="AH145" s="287">
        <v>0</v>
      </c>
      <c r="AI145" s="287">
        <v>0</v>
      </c>
      <c r="AJ145" s="287">
        <v>0</v>
      </c>
      <c r="AK145" s="287">
        <v>0</v>
      </c>
      <c r="AL145" s="287">
        <v>0</v>
      </c>
      <c r="AM145" s="287">
        <v>0</v>
      </c>
    </row>
    <row r="146" spans="2:39">
      <c r="B146" s="45">
        <f t="shared" si="171"/>
        <v>28</v>
      </c>
      <c r="C146" s="74">
        <f>$C$38</f>
        <v>43983</v>
      </c>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71"/>
      <c r="AE146" s="287">
        <v>0</v>
      </c>
      <c r="AF146" s="287">
        <v>0</v>
      </c>
      <c r="AG146" s="287">
        <v>0</v>
      </c>
      <c r="AH146" s="287">
        <v>0</v>
      </c>
      <c r="AI146" s="287">
        <v>0</v>
      </c>
      <c r="AJ146" s="287">
        <v>0</v>
      </c>
      <c r="AK146" s="287">
        <v>0</v>
      </c>
      <c r="AL146" s="287">
        <v>0</v>
      </c>
      <c r="AM146" s="287">
        <v>0</v>
      </c>
    </row>
    <row r="147" spans="2:39">
      <c r="B147" s="45">
        <f t="shared" si="171"/>
        <v>29</v>
      </c>
      <c r="C147" s="74">
        <f>$C$39</f>
        <v>43952</v>
      </c>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71"/>
      <c r="AE147" s="71"/>
      <c r="AF147" s="287">
        <v>0</v>
      </c>
      <c r="AG147" s="287">
        <v>0</v>
      </c>
      <c r="AH147" s="287">
        <v>0</v>
      </c>
      <c r="AI147" s="287">
        <v>0</v>
      </c>
      <c r="AJ147" s="287">
        <v>0</v>
      </c>
      <c r="AK147" s="287">
        <v>0</v>
      </c>
      <c r="AL147" s="287">
        <v>0</v>
      </c>
      <c r="AM147" s="287">
        <v>0</v>
      </c>
    </row>
    <row r="148" spans="2:39">
      <c r="B148" s="45">
        <f t="shared" si="171"/>
        <v>30</v>
      </c>
      <c r="C148" s="74">
        <f>$C$40</f>
        <v>43922</v>
      </c>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71"/>
      <c r="AE148" s="71"/>
      <c r="AF148" s="71"/>
      <c r="AG148" s="287">
        <v>0</v>
      </c>
      <c r="AH148" s="287">
        <v>0</v>
      </c>
      <c r="AI148" s="287">
        <v>0</v>
      </c>
      <c r="AJ148" s="287">
        <v>0</v>
      </c>
      <c r="AK148" s="287">
        <v>0</v>
      </c>
      <c r="AL148" s="287">
        <v>0</v>
      </c>
      <c r="AM148" s="287">
        <v>0</v>
      </c>
    </row>
    <row r="149" spans="2:39">
      <c r="B149" s="45">
        <f t="shared" si="171"/>
        <v>31</v>
      </c>
      <c r="C149" s="74">
        <f>$C$41</f>
        <v>43891</v>
      </c>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71"/>
      <c r="AE149" s="71"/>
      <c r="AF149" s="71"/>
      <c r="AG149" s="71"/>
      <c r="AH149" s="287">
        <v>0</v>
      </c>
      <c r="AI149" s="287">
        <v>0</v>
      </c>
      <c r="AJ149" s="287">
        <v>0</v>
      </c>
      <c r="AK149" s="287">
        <v>0</v>
      </c>
      <c r="AL149" s="287">
        <v>0</v>
      </c>
      <c r="AM149" s="287">
        <v>0</v>
      </c>
    </row>
    <row r="150" spans="2:39">
      <c r="B150" s="45">
        <f t="shared" si="171"/>
        <v>32</v>
      </c>
      <c r="C150" s="74">
        <f>$C$42</f>
        <v>43862</v>
      </c>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71"/>
      <c r="AE150" s="71"/>
      <c r="AF150" s="71"/>
      <c r="AG150" s="71"/>
      <c r="AH150" s="71"/>
      <c r="AI150" s="287">
        <v>0</v>
      </c>
      <c r="AJ150" s="287">
        <v>0</v>
      </c>
      <c r="AK150" s="287">
        <v>0</v>
      </c>
      <c r="AL150" s="287">
        <v>0</v>
      </c>
      <c r="AM150" s="287">
        <v>0</v>
      </c>
    </row>
    <row r="151" spans="2:39">
      <c r="B151" s="45">
        <f t="shared" si="171"/>
        <v>33</v>
      </c>
      <c r="C151" s="74">
        <f>$C$43</f>
        <v>43831</v>
      </c>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71"/>
      <c r="AE151" s="71"/>
      <c r="AF151" s="71"/>
      <c r="AG151" s="71"/>
      <c r="AH151" s="71"/>
      <c r="AI151" s="71"/>
      <c r="AJ151" s="287">
        <v>0</v>
      </c>
      <c r="AK151" s="287">
        <v>0</v>
      </c>
      <c r="AL151" s="287">
        <v>0</v>
      </c>
      <c r="AM151" s="287">
        <v>0</v>
      </c>
    </row>
    <row r="152" spans="2:39">
      <c r="B152" s="45">
        <f t="shared" si="171"/>
        <v>34</v>
      </c>
      <c r="C152" s="74">
        <f>$C$44</f>
        <v>43800</v>
      </c>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71"/>
      <c r="AE152" s="71"/>
      <c r="AF152" s="71"/>
      <c r="AG152" s="71"/>
      <c r="AH152" s="71"/>
      <c r="AI152" s="71"/>
      <c r="AJ152" s="71"/>
      <c r="AK152" s="287">
        <v>0</v>
      </c>
      <c r="AL152" s="287">
        <v>0</v>
      </c>
      <c r="AM152" s="287">
        <v>0</v>
      </c>
    </row>
    <row r="153" spans="2:39">
      <c r="B153" s="45">
        <f t="shared" si="171"/>
        <v>35</v>
      </c>
      <c r="C153" s="74">
        <f>$C$45</f>
        <v>43770</v>
      </c>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71"/>
      <c r="AE153" s="71"/>
      <c r="AF153" s="71"/>
      <c r="AG153" s="71"/>
      <c r="AH153" s="71"/>
      <c r="AI153" s="71"/>
      <c r="AJ153" s="71"/>
      <c r="AK153" s="71"/>
      <c r="AL153" s="287">
        <v>0</v>
      </c>
      <c r="AM153" s="287">
        <v>0</v>
      </c>
    </row>
    <row r="154" spans="2:39">
      <c r="B154" s="45">
        <f t="shared" si="171"/>
        <v>36</v>
      </c>
      <c r="C154" s="74">
        <f>$C$46</f>
        <v>43739</v>
      </c>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71"/>
      <c r="AE154" s="71"/>
      <c r="AF154" s="71"/>
      <c r="AG154" s="71"/>
      <c r="AH154" s="71"/>
      <c r="AI154" s="71"/>
      <c r="AJ154" s="71"/>
      <c r="AK154" s="71"/>
      <c r="AL154" s="71"/>
      <c r="AM154" s="287">
        <v>0</v>
      </c>
    </row>
    <row r="155" spans="2:39">
      <c r="B155" s="290">
        <f t="shared" si="171"/>
        <v>37</v>
      </c>
      <c r="C155" s="291" t="s">
        <v>390</v>
      </c>
      <c r="D155" s="288">
        <f>SUM(D119:D154)</f>
        <v>0</v>
      </c>
      <c r="E155" s="288">
        <f t="shared" ref="E155" si="172">SUM(E119:E154)</f>
        <v>0</v>
      </c>
      <c r="F155" s="288">
        <f t="shared" ref="F155" si="173">SUM(F119:F154)</f>
        <v>0</v>
      </c>
      <c r="G155" s="288">
        <f t="shared" ref="G155" si="174">SUM(G119:G154)</f>
        <v>0</v>
      </c>
      <c r="H155" s="288">
        <f t="shared" ref="H155" si="175">SUM(H119:H154)</f>
        <v>0</v>
      </c>
      <c r="I155" s="288">
        <f t="shared" ref="I155" si="176">SUM(I119:I154)</f>
        <v>0</v>
      </c>
      <c r="J155" s="288">
        <f t="shared" ref="J155" si="177">SUM(J119:J154)</f>
        <v>0</v>
      </c>
      <c r="K155" s="288">
        <f t="shared" ref="K155" si="178">SUM(K119:K154)</f>
        <v>0</v>
      </c>
      <c r="L155" s="288">
        <f t="shared" ref="L155" si="179">SUM(L119:L154)</f>
        <v>0</v>
      </c>
      <c r="M155" s="288">
        <f t="shared" ref="M155" si="180">SUM(M119:M154)</f>
        <v>0</v>
      </c>
      <c r="N155" s="288">
        <f t="shared" ref="N155" si="181">SUM(N119:N154)</f>
        <v>0</v>
      </c>
      <c r="O155" s="288">
        <f t="shared" ref="O155" si="182">SUM(O119:O154)</f>
        <v>0</v>
      </c>
      <c r="P155" s="288">
        <f t="shared" ref="P155" si="183">SUM(P119:P154)</f>
        <v>0</v>
      </c>
      <c r="Q155" s="288">
        <f t="shared" ref="Q155" si="184">SUM(Q119:Q154)</f>
        <v>0</v>
      </c>
      <c r="R155" s="288">
        <f t="shared" ref="R155" si="185">SUM(R119:R154)</f>
        <v>0</v>
      </c>
      <c r="S155" s="288">
        <f t="shared" ref="S155" si="186">SUM(S119:S154)</f>
        <v>0</v>
      </c>
      <c r="T155" s="288">
        <f t="shared" ref="T155" si="187">SUM(T119:T154)</f>
        <v>0</v>
      </c>
      <c r="U155" s="288">
        <f t="shared" ref="U155" si="188">SUM(U119:U154)</f>
        <v>0</v>
      </c>
      <c r="V155" s="288">
        <f t="shared" ref="V155" si="189">SUM(V119:V154)</f>
        <v>0</v>
      </c>
      <c r="W155" s="288">
        <f t="shared" ref="W155" si="190">SUM(W119:W154)</f>
        <v>0</v>
      </c>
      <c r="X155" s="288">
        <f t="shared" ref="X155" si="191">SUM(X119:X154)</f>
        <v>0</v>
      </c>
      <c r="Y155" s="288">
        <f t="shared" ref="Y155" si="192">SUM(Y119:Y154)</f>
        <v>0</v>
      </c>
      <c r="Z155" s="288">
        <f t="shared" ref="Z155" si="193">SUM(Z119:Z154)</f>
        <v>0</v>
      </c>
      <c r="AA155" s="288">
        <f t="shared" ref="AA155" si="194">SUM(AA119:AA154)</f>
        <v>0</v>
      </c>
      <c r="AB155" s="288">
        <f t="shared" ref="AB155" si="195">SUM(AB119:AB154)</f>
        <v>0</v>
      </c>
      <c r="AC155" s="288">
        <f t="shared" ref="AC155" si="196">SUM(AC119:AC154)</f>
        <v>0</v>
      </c>
      <c r="AD155" s="288">
        <f t="shared" ref="AD155" si="197">SUM(AD119:AD154)</f>
        <v>0</v>
      </c>
      <c r="AE155" s="288">
        <f t="shared" ref="AE155" si="198">SUM(AE119:AE154)</f>
        <v>0</v>
      </c>
      <c r="AF155" s="288">
        <f t="shared" ref="AF155" si="199">SUM(AF119:AF154)</f>
        <v>0</v>
      </c>
      <c r="AG155" s="288">
        <f t="shared" ref="AG155" si="200">SUM(AG119:AG154)</f>
        <v>0</v>
      </c>
      <c r="AH155" s="288">
        <f t="shared" ref="AH155" si="201">SUM(AH119:AH154)</f>
        <v>0</v>
      </c>
      <c r="AI155" s="288">
        <f t="shared" ref="AI155" si="202">SUM(AI119:AI154)</f>
        <v>0</v>
      </c>
      <c r="AJ155" s="288">
        <f t="shared" ref="AJ155" si="203">SUM(AJ119:AJ154)</f>
        <v>0</v>
      </c>
      <c r="AK155" s="288">
        <f t="shared" ref="AK155" si="204">SUM(AK119:AK154)</f>
        <v>0</v>
      </c>
      <c r="AL155" s="288">
        <f t="shared" ref="AL155" si="205">SUM(AL119:AL154)</f>
        <v>0</v>
      </c>
      <c r="AM155" s="288">
        <f t="shared" ref="AM155" si="206">SUM(AM119:AM154)</f>
        <v>0</v>
      </c>
    </row>
    <row r="156" spans="2:39">
      <c r="B156" s="44">
        <f>B155+1</f>
        <v>38</v>
      </c>
      <c r="C156" s="114" t="s">
        <v>391</v>
      </c>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row>
    <row r="157" spans="2:39" ht="30" customHeight="1">
      <c r="B157" s="45">
        <f t="shared" ref="B157:B163" si="207">B156+1</f>
        <v>39</v>
      </c>
      <c r="C157" s="115" t="s">
        <v>392</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row>
    <row r="158" spans="2:39">
      <c r="B158" s="45">
        <f t="shared" si="207"/>
        <v>40</v>
      </c>
      <c r="C158" s="116" t="s">
        <v>393</v>
      </c>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row>
    <row r="159" spans="2:39" ht="26.25">
      <c r="B159" s="290">
        <f t="shared" si="207"/>
        <v>41</v>
      </c>
      <c r="C159" s="292" t="s">
        <v>394</v>
      </c>
      <c r="D159" s="289">
        <f>SUM(D155:D158)</f>
        <v>0</v>
      </c>
      <c r="E159" s="289">
        <f t="shared" ref="E159" si="208">SUM(E155:E158)</f>
        <v>0</v>
      </c>
      <c r="F159" s="289">
        <f t="shared" ref="F159" si="209">SUM(F155:F158)</f>
        <v>0</v>
      </c>
      <c r="G159" s="289">
        <f t="shared" ref="G159" si="210">SUM(G155:G158)</f>
        <v>0</v>
      </c>
      <c r="H159" s="289">
        <f t="shared" ref="H159" si="211">SUM(H155:H158)</f>
        <v>0</v>
      </c>
      <c r="I159" s="289">
        <f t="shared" ref="I159" si="212">SUM(I155:I158)</f>
        <v>0</v>
      </c>
      <c r="J159" s="289">
        <f t="shared" ref="J159" si="213">SUM(J155:J158)</f>
        <v>0</v>
      </c>
      <c r="K159" s="289">
        <f t="shared" ref="K159" si="214">SUM(K155:K158)</f>
        <v>0</v>
      </c>
      <c r="L159" s="289">
        <f t="shared" ref="L159" si="215">SUM(L155:L158)</f>
        <v>0</v>
      </c>
      <c r="M159" s="289">
        <f t="shared" ref="M159" si="216">SUM(M155:M158)</f>
        <v>0</v>
      </c>
      <c r="N159" s="289">
        <f t="shared" ref="N159" si="217">SUM(N155:N158)</f>
        <v>0</v>
      </c>
      <c r="O159" s="289">
        <f t="shared" ref="O159" si="218">SUM(O155:O158)</f>
        <v>0</v>
      </c>
      <c r="P159" s="289">
        <f t="shared" ref="P159" si="219">SUM(P155:P158)</f>
        <v>0</v>
      </c>
      <c r="Q159" s="289">
        <f t="shared" ref="Q159" si="220">SUM(Q155:Q158)</f>
        <v>0</v>
      </c>
      <c r="R159" s="289">
        <f t="shared" ref="R159" si="221">SUM(R155:R158)</f>
        <v>0</v>
      </c>
      <c r="S159" s="289">
        <f t="shared" ref="S159" si="222">SUM(S155:S158)</f>
        <v>0</v>
      </c>
      <c r="T159" s="289">
        <f t="shared" ref="T159" si="223">SUM(T155:T158)</f>
        <v>0</v>
      </c>
      <c r="U159" s="289">
        <f t="shared" ref="U159" si="224">SUM(U155:U158)</f>
        <v>0</v>
      </c>
      <c r="V159" s="289">
        <f t="shared" ref="V159" si="225">SUM(V155:V158)</f>
        <v>0</v>
      </c>
      <c r="W159" s="289">
        <f t="shared" ref="W159" si="226">SUM(W155:W158)</f>
        <v>0</v>
      </c>
      <c r="X159" s="289">
        <f t="shared" ref="X159" si="227">SUM(X155:X158)</f>
        <v>0</v>
      </c>
      <c r="Y159" s="289">
        <f t="shared" ref="Y159" si="228">SUM(Y155:Y158)</f>
        <v>0</v>
      </c>
      <c r="Z159" s="289">
        <f t="shared" ref="Z159" si="229">SUM(Z155:Z158)</f>
        <v>0</v>
      </c>
      <c r="AA159" s="289">
        <f t="shared" ref="AA159" si="230">SUM(AA155:AA158)</f>
        <v>0</v>
      </c>
      <c r="AB159" s="289">
        <f t="shared" ref="AB159" si="231">SUM(AB155:AB158)</f>
        <v>0</v>
      </c>
      <c r="AC159" s="289">
        <f t="shared" ref="AC159" si="232">SUM(AC155:AC158)</f>
        <v>0</v>
      </c>
      <c r="AD159" s="289">
        <f t="shared" ref="AD159" si="233">SUM(AD155:AD158)</f>
        <v>0</v>
      </c>
      <c r="AE159" s="289">
        <f t="shared" ref="AE159" si="234">SUM(AE155:AE158)</f>
        <v>0</v>
      </c>
      <c r="AF159" s="289">
        <f t="shared" ref="AF159" si="235">SUM(AF155:AF158)</f>
        <v>0</v>
      </c>
      <c r="AG159" s="289">
        <f t="shared" ref="AG159" si="236">SUM(AG155:AG158)</f>
        <v>0</v>
      </c>
      <c r="AH159" s="289">
        <f t="shared" ref="AH159" si="237">SUM(AH155:AH158)</f>
        <v>0</v>
      </c>
      <c r="AI159" s="289">
        <f t="shared" ref="AI159" si="238">SUM(AI155:AI158)</f>
        <v>0</v>
      </c>
      <c r="AJ159" s="289">
        <f t="shared" ref="AJ159" si="239">SUM(AJ155:AJ158)</f>
        <v>0</v>
      </c>
      <c r="AK159" s="289">
        <f t="shared" ref="AK159" si="240">SUM(AK155:AK158)</f>
        <v>0</v>
      </c>
      <c r="AL159" s="289">
        <f t="shared" ref="AL159" si="241">SUM(AL155:AL158)</f>
        <v>0</v>
      </c>
      <c r="AM159" s="289">
        <f t="shared" ref="AM159" si="242">SUM(AM155:AM158)</f>
        <v>0</v>
      </c>
    </row>
    <row r="160" spans="2:39" ht="30" customHeight="1">
      <c r="B160" s="45">
        <f t="shared" si="207"/>
        <v>42</v>
      </c>
      <c r="C160" s="115" t="s">
        <v>395</v>
      </c>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row>
    <row r="161" spans="2:39">
      <c r="B161" s="45">
        <f t="shared" si="207"/>
        <v>43</v>
      </c>
      <c r="C161" s="116" t="s">
        <v>396</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row>
    <row r="162" spans="2:39" ht="30.75" customHeight="1">
      <c r="B162" s="290">
        <f t="shared" si="207"/>
        <v>44</v>
      </c>
      <c r="C162" s="294" t="s">
        <v>397</v>
      </c>
      <c r="D162" s="289">
        <f>D160+D161</f>
        <v>0</v>
      </c>
      <c r="E162" s="289">
        <f t="shared" ref="E162" si="243">E160+E161</f>
        <v>0</v>
      </c>
      <c r="F162" s="289">
        <f t="shared" ref="F162" si="244">F160+F161</f>
        <v>0</v>
      </c>
      <c r="G162" s="289">
        <f t="shared" ref="G162" si="245">G160+G161</f>
        <v>0</v>
      </c>
      <c r="H162" s="289">
        <f t="shared" ref="H162" si="246">H160+H161</f>
        <v>0</v>
      </c>
      <c r="I162" s="289">
        <f t="shared" ref="I162" si="247">I160+I161</f>
        <v>0</v>
      </c>
      <c r="J162" s="289">
        <f t="shared" ref="J162" si="248">J160+J161</f>
        <v>0</v>
      </c>
      <c r="K162" s="289">
        <f t="shared" ref="K162" si="249">K160+K161</f>
        <v>0</v>
      </c>
      <c r="L162" s="289">
        <f t="shared" ref="L162" si="250">L160+L161</f>
        <v>0</v>
      </c>
      <c r="M162" s="289">
        <f t="shared" ref="M162" si="251">M160+M161</f>
        <v>0</v>
      </c>
      <c r="N162" s="289">
        <f t="shared" ref="N162" si="252">N160+N161</f>
        <v>0</v>
      </c>
      <c r="O162" s="289">
        <f t="shared" ref="O162" si="253">O160+O161</f>
        <v>0</v>
      </c>
      <c r="P162" s="289">
        <f t="shared" ref="P162" si="254">P160+P161</f>
        <v>0</v>
      </c>
      <c r="Q162" s="289">
        <f t="shared" ref="Q162" si="255">Q160+Q161</f>
        <v>0</v>
      </c>
      <c r="R162" s="289">
        <f t="shared" ref="R162" si="256">R160+R161</f>
        <v>0</v>
      </c>
      <c r="S162" s="289">
        <f t="shared" ref="S162" si="257">S160+S161</f>
        <v>0</v>
      </c>
      <c r="T162" s="289">
        <f t="shared" ref="T162" si="258">T160+T161</f>
        <v>0</v>
      </c>
      <c r="U162" s="289">
        <f t="shared" ref="U162" si="259">U160+U161</f>
        <v>0</v>
      </c>
      <c r="V162" s="289">
        <f t="shared" ref="V162" si="260">V160+V161</f>
        <v>0</v>
      </c>
      <c r="W162" s="289">
        <f t="shared" ref="W162" si="261">W160+W161</f>
        <v>0</v>
      </c>
      <c r="X162" s="289">
        <f t="shared" ref="X162" si="262">X160+X161</f>
        <v>0</v>
      </c>
      <c r="Y162" s="289">
        <f t="shared" ref="Y162" si="263">Y160+Y161</f>
        <v>0</v>
      </c>
      <c r="Z162" s="289">
        <f t="shared" ref="Z162" si="264">Z160+Z161</f>
        <v>0</v>
      </c>
      <c r="AA162" s="289">
        <f t="shared" ref="AA162" si="265">AA160+AA161</f>
        <v>0</v>
      </c>
      <c r="AB162" s="289">
        <f t="shared" ref="AB162" si="266">AB160+AB161</f>
        <v>0</v>
      </c>
      <c r="AC162" s="289">
        <f t="shared" ref="AC162" si="267">AC160+AC161</f>
        <v>0</v>
      </c>
      <c r="AD162" s="289">
        <f t="shared" ref="AD162" si="268">AD160+AD161</f>
        <v>0</v>
      </c>
      <c r="AE162" s="289">
        <f t="shared" ref="AE162" si="269">AE160+AE161</f>
        <v>0</v>
      </c>
      <c r="AF162" s="289">
        <f t="shared" ref="AF162" si="270">AF160+AF161</f>
        <v>0</v>
      </c>
      <c r="AG162" s="289">
        <f t="shared" ref="AG162" si="271">AG160+AG161</f>
        <v>0</v>
      </c>
      <c r="AH162" s="289">
        <f t="shared" ref="AH162" si="272">AH160+AH161</f>
        <v>0</v>
      </c>
      <c r="AI162" s="289">
        <f t="shared" ref="AI162" si="273">AI160+AI161</f>
        <v>0</v>
      </c>
      <c r="AJ162" s="289">
        <f t="shared" ref="AJ162" si="274">AJ160+AJ161</f>
        <v>0</v>
      </c>
      <c r="AK162" s="289">
        <f t="shared" ref="AK162" si="275">AK160+AK161</f>
        <v>0</v>
      </c>
      <c r="AL162" s="289">
        <f t="shared" ref="AL162" si="276">AL160+AL161</f>
        <v>0</v>
      </c>
      <c r="AM162" s="289">
        <f t="shared" ref="AM162" si="277">AM160+AM161</f>
        <v>0</v>
      </c>
    </row>
    <row r="163" spans="2:39">
      <c r="B163" s="290">
        <f t="shared" si="207"/>
        <v>45</v>
      </c>
      <c r="C163" s="293" t="s">
        <v>398</v>
      </c>
      <c r="D163" s="288">
        <f>D159+D162</f>
        <v>0</v>
      </c>
      <c r="E163" s="288">
        <f t="shared" ref="E163" si="278">E159+E162</f>
        <v>0</v>
      </c>
      <c r="F163" s="288">
        <f t="shared" ref="F163" si="279">F159+F162</f>
        <v>0</v>
      </c>
      <c r="G163" s="288">
        <f t="shared" ref="G163" si="280">G159+G162</f>
        <v>0</v>
      </c>
      <c r="H163" s="288">
        <f t="shared" ref="H163" si="281">H159+H162</f>
        <v>0</v>
      </c>
      <c r="I163" s="288">
        <f t="shared" ref="I163" si="282">I159+I162</f>
        <v>0</v>
      </c>
      <c r="J163" s="288">
        <f t="shared" ref="J163" si="283">J159+J162</f>
        <v>0</v>
      </c>
      <c r="K163" s="288">
        <f t="shared" ref="K163" si="284">K159+K162</f>
        <v>0</v>
      </c>
      <c r="L163" s="288">
        <f t="shared" ref="L163" si="285">L159+L162</f>
        <v>0</v>
      </c>
      <c r="M163" s="288">
        <f t="shared" ref="M163" si="286">M159+M162</f>
        <v>0</v>
      </c>
      <c r="N163" s="288">
        <f t="shared" ref="N163" si="287">N159+N162</f>
        <v>0</v>
      </c>
      <c r="O163" s="288">
        <f t="shared" ref="O163" si="288">O159+O162</f>
        <v>0</v>
      </c>
      <c r="P163" s="288">
        <f t="shared" ref="P163" si="289">P159+P162</f>
        <v>0</v>
      </c>
      <c r="Q163" s="288">
        <f t="shared" ref="Q163" si="290">Q159+Q162</f>
        <v>0</v>
      </c>
      <c r="R163" s="288">
        <f t="shared" ref="R163" si="291">R159+R162</f>
        <v>0</v>
      </c>
      <c r="S163" s="288">
        <f t="shared" ref="S163" si="292">S159+S162</f>
        <v>0</v>
      </c>
      <c r="T163" s="288">
        <f t="shared" ref="T163" si="293">T159+T162</f>
        <v>0</v>
      </c>
      <c r="U163" s="288">
        <f t="shared" ref="U163" si="294">U159+U162</f>
        <v>0</v>
      </c>
      <c r="V163" s="288">
        <f t="shared" ref="V163" si="295">V159+V162</f>
        <v>0</v>
      </c>
      <c r="W163" s="288">
        <f t="shared" ref="W163" si="296">W159+W162</f>
        <v>0</v>
      </c>
      <c r="X163" s="288">
        <f t="shared" ref="X163" si="297">X159+X162</f>
        <v>0</v>
      </c>
      <c r="Y163" s="288">
        <f t="shared" ref="Y163" si="298">Y159+Y162</f>
        <v>0</v>
      </c>
      <c r="Z163" s="288">
        <f t="shared" ref="Z163" si="299">Z159+Z162</f>
        <v>0</v>
      </c>
      <c r="AA163" s="288">
        <f t="shared" ref="AA163" si="300">AA159+AA162</f>
        <v>0</v>
      </c>
      <c r="AB163" s="288">
        <f t="shared" ref="AB163" si="301">AB159+AB162</f>
        <v>0</v>
      </c>
      <c r="AC163" s="288">
        <f t="shared" ref="AC163" si="302">AC159+AC162</f>
        <v>0</v>
      </c>
      <c r="AD163" s="288">
        <f t="shared" ref="AD163" si="303">AD159+AD162</f>
        <v>0</v>
      </c>
      <c r="AE163" s="288">
        <f t="shared" ref="AE163" si="304">AE159+AE162</f>
        <v>0</v>
      </c>
      <c r="AF163" s="288">
        <f t="shared" ref="AF163" si="305">AF159+AF162</f>
        <v>0</v>
      </c>
      <c r="AG163" s="288">
        <f t="shared" ref="AG163" si="306">AG159+AG162</f>
        <v>0</v>
      </c>
      <c r="AH163" s="288">
        <f t="shared" ref="AH163" si="307">AH159+AH162</f>
        <v>0</v>
      </c>
      <c r="AI163" s="288">
        <f t="shared" ref="AI163" si="308">AI159+AI162</f>
        <v>0</v>
      </c>
      <c r="AJ163" s="288">
        <f t="shared" ref="AJ163" si="309">AJ159+AJ162</f>
        <v>0</v>
      </c>
      <c r="AK163" s="288">
        <f t="shared" ref="AK163" si="310">AK159+AK162</f>
        <v>0</v>
      </c>
      <c r="AL163" s="288">
        <f t="shared" ref="AL163" si="311">AL159+AL162</f>
        <v>0</v>
      </c>
      <c r="AM163" s="288">
        <f t="shared" ref="AM163" si="312">AM159+AM162</f>
        <v>0</v>
      </c>
    </row>
    <row r="165" spans="2:39">
      <c r="B165" s="21"/>
      <c r="C165" s="230" t="s">
        <v>327</v>
      </c>
      <c r="D165" s="231" t="str">
        <f>Overview!$C$32</f>
        <v>[Enter Plan Name]</v>
      </c>
      <c r="E165" s="231"/>
      <c r="F165" s="231"/>
      <c r="G165" s="231"/>
      <c r="H165" s="231"/>
      <c r="I165" s="231"/>
      <c r="J165" s="231"/>
      <c r="K165" s="231"/>
      <c r="L165" s="231"/>
      <c r="M165" s="231"/>
      <c r="N165" s="231"/>
      <c r="O165" s="231"/>
      <c r="P165" s="231"/>
      <c r="Q165" s="231"/>
      <c r="R165" s="231"/>
      <c r="S165" s="231"/>
      <c r="T165" s="231"/>
      <c r="U165" s="231"/>
      <c r="V165" s="231"/>
      <c r="W165" s="231"/>
      <c r="X165" s="231"/>
      <c r="Y165" s="231"/>
      <c r="Z165" s="231"/>
      <c r="AA165" s="231"/>
      <c r="AB165" s="231"/>
      <c r="AC165" s="231"/>
      <c r="AD165" s="278"/>
      <c r="AE165" s="231"/>
      <c r="AF165" s="231"/>
      <c r="AG165" s="231"/>
      <c r="AH165" s="231"/>
      <c r="AI165" s="231"/>
      <c r="AJ165" s="231"/>
      <c r="AK165" s="231"/>
      <c r="AL165" s="231"/>
      <c r="AM165" s="231"/>
    </row>
    <row r="166" spans="2:39">
      <c r="B166" s="21"/>
      <c r="C166" s="230" t="s">
        <v>328</v>
      </c>
      <c r="D166" s="231" t="s">
        <v>384</v>
      </c>
      <c r="E166" s="231"/>
      <c r="F166" s="231"/>
      <c r="G166" s="231"/>
      <c r="H166" s="21"/>
      <c r="I166" s="21"/>
      <c r="J166" s="21"/>
      <c r="K166" s="21"/>
      <c r="L166" s="21"/>
      <c r="M166" s="21"/>
      <c r="N166" s="21"/>
      <c r="O166" s="21"/>
      <c r="P166" s="231"/>
      <c r="Q166" s="21"/>
      <c r="R166" s="21"/>
      <c r="S166" s="231"/>
      <c r="T166" s="21"/>
      <c r="U166" s="21"/>
      <c r="V166" s="231"/>
      <c r="W166" s="21"/>
      <c r="X166" s="21"/>
      <c r="Y166" s="231"/>
      <c r="Z166" s="21"/>
      <c r="AA166" s="21"/>
      <c r="AB166" s="21"/>
      <c r="AC166" s="21"/>
      <c r="AD166" s="277"/>
      <c r="AE166" s="21"/>
      <c r="AF166" s="21"/>
      <c r="AG166" s="21"/>
      <c r="AH166" s="21"/>
      <c r="AI166" s="21"/>
      <c r="AJ166" s="21"/>
      <c r="AK166" s="21"/>
      <c r="AL166" s="21"/>
      <c r="AM166" s="21"/>
    </row>
    <row r="167" spans="2:39" ht="15.75">
      <c r="B167" s="21"/>
      <c r="C167" s="230" t="s">
        <v>385</v>
      </c>
      <c r="D167" s="279" t="s">
        <v>298</v>
      </c>
      <c r="E167" s="231"/>
      <c r="F167" s="231"/>
      <c r="G167" s="231"/>
      <c r="H167" s="231"/>
      <c r="I167" s="231"/>
      <c r="J167" s="231"/>
      <c r="K167" s="231"/>
      <c r="L167" s="231"/>
      <c r="M167" s="231"/>
      <c r="N167" s="231"/>
      <c r="O167" s="231"/>
      <c r="P167" s="231"/>
      <c r="Q167" s="231"/>
      <c r="R167" s="231"/>
      <c r="S167" s="231"/>
      <c r="T167" s="231"/>
      <c r="U167" s="231"/>
      <c r="V167" s="231"/>
      <c r="W167" s="231"/>
      <c r="X167" s="231"/>
      <c r="Y167" s="231"/>
      <c r="Z167" s="231"/>
      <c r="AA167" s="231"/>
      <c r="AB167" s="231"/>
      <c r="AC167" s="231"/>
      <c r="AD167" s="231"/>
      <c r="AE167" s="231"/>
      <c r="AF167" s="231"/>
      <c r="AG167" s="231"/>
      <c r="AH167" s="231"/>
      <c r="AI167" s="231"/>
      <c r="AJ167" s="231"/>
      <c r="AK167" s="231"/>
      <c r="AL167" s="231"/>
      <c r="AM167" s="231"/>
    </row>
    <row r="168" spans="2:39">
      <c r="B168" s="21"/>
      <c r="C168" s="230" t="s">
        <v>386</v>
      </c>
      <c r="D168" s="231" t="str">
        <f>Overview!$C$54</f>
        <v>7/1/2022 - 9/30/2022</v>
      </c>
      <c r="E168" s="231"/>
      <c r="F168" s="231"/>
      <c r="G168" s="231"/>
      <c r="H168" s="231"/>
      <c r="I168" s="231"/>
      <c r="J168" s="231"/>
      <c r="K168" s="231"/>
      <c r="L168" s="231"/>
      <c r="M168" s="231"/>
      <c r="N168" s="231"/>
      <c r="O168" s="231"/>
      <c r="P168" s="231"/>
      <c r="Q168" s="231"/>
      <c r="R168" s="231"/>
      <c r="S168" s="231"/>
      <c r="T168" s="231"/>
      <c r="U168" s="231"/>
      <c r="V168" s="231"/>
      <c r="W168" s="231"/>
      <c r="X168" s="231"/>
      <c r="Y168" s="231"/>
      <c r="Z168" s="231"/>
      <c r="AA168" s="231"/>
      <c r="AB168" s="231"/>
      <c r="AC168" s="231"/>
      <c r="AD168" s="231"/>
      <c r="AE168" s="231"/>
      <c r="AF168" s="231"/>
      <c r="AG168" s="231"/>
      <c r="AH168" s="231"/>
      <c r="AI168" s="231"/>
      <c r="AJ168" s="231"/>
      <c r="AK168" s="231"/>
      <c r="AL168" s="231"/>
      <c r="AM168" s="231"/>
    </row>
    <row r="169" spans="2:39">
      <c r="B169" s="21"/>
      <c r="C169" s="230"/>
      <c r="D169" s="280" t="s">
        <v>387</v>
      </c>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c r="AB169" s="280"/>
      <c r="AC169" s="280"/>
      <c r="AD169" s="280"/>
      <c r="AE169" s="280"/>
      <c r="AF169" s="280"/>
      <c r="AG169" s="280"/>
      <c r="AH169" s="280"/>
      <c r="AI169" s="280"/>
      <c r="AJ169" s="280"/>
      <c r="AK169" s="280"/>
      <c r="AL169" s="280"/>
      <c r="AM169" s="280"/>
    </row>
    <row r="170" spans="2:39">
      <c r="B170" s="21"/>
      <c r="C170" s="133"/>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c r="AB170" s="133"/>
      <c r="AC170" s="133"/>
      <c r="AD170" s="133"/>
      <c r="AE170" s="133"/>
      <c r="AF170" s="133"/>
      <c r="AG170" s="133"/>
      <c r="AH170" s="133"/>
      <c r="AI170" s="133"/>
      <c r="AJ170" s="133"/>
      <c r="AK170" s="133"/>
      <c r="AL170" s="133"/>
      <c r="AM170" s="133"/>
    </row>
    <row r="171" spans="2:39">
      <c r="B171" s="34"/>
      <c r="C171" s="281"/>
      <c r="D171" s="282" t="str">
        <f>D$9</f>
        <v>SFY23-Q1</v>
      </c>
      <c r="E171" s="283"/>
      <c r="F171" s="283"/>
      <c r="G171" s="283" t="str">
        <f>G$9</f>
        <v>SFY22-Q4</v>
      </c>
      <c r="H171" s="283"/>
      <c r="I171" s="283"/>
      <c r="J171" s="283" t="str">
        <f>J$9</f>
        <v>SFY22-Q3</v>
      </c>
      <c r="K171" s="283"/>
      <c r="L171" s="283"/>
      <c r="M171" s="283" t="str">
        <f>M$9</f>
        <v>SFY22-Q2</v>
      </c>
      <c r="N171" s="283"/>
      <c r="O171" s="283"/>
      <c r="P171" s="283" t="str">
        <f>P$9</f>
        <v>SFY22-Q1</v>
      </c>
      <c r="Q171" s="283"/>
      <c r="R171" s="283"/>
      <c r="S171" s="283" t="str">
        <f>S$9</f>
        <v>SFY21-Q4</v>
      </c>
      <c r="T171" s="283"/>
      <c r="U171" s="283"/>
      <c r="V171" s="283" t="str">
        <f>V$9</f>
        <v>SFY21-Q3</v>
      </c>
      <c r="W171" s="283"/>
      <c r="X171" s="283"/>
      <c r="Y171" s="283" t="str">
        <f>Y$9</f>
        <v>SFY21-Q2</v>
      </c>
      <c r="Z171" s="283"/>
      <c r="AA171" s="283"/>
      <c r="AB171" s="283" t="str">
        <f>AB$9</f>
        <v>SFY21-Q1</v>
      </c>
      <c r="AC171" s="283"/>
      <c r="AD171" s="283"/>
      <c r="AE171" s="283" t="str">
        <f>AE$9</f>
        <v>SFY20-Q4</v>
      </c>
      <c r="AF171" s="283"/>
      <c r="AG171" s="283"/>
      <c r="AH171" s="283" t="str">
        <f>AH$9</f>
        <v>SFY20-Q3</v>
      </c>
      <c r="AI171" s="283"/>
      <c r="AJ171" s="283"/>
      <c r="AK171" s="283" t="str">
        <f>AK$9</f>
        <v>SFY20-Q2</v>
      </c>
      <c r="AL171" s="283"/>
      <c r="AM171" s="283"/>
    </row>
    <row r="172" spans="2:39">
      <c r="B172" s="284" t="s">
        <v>388</v>
      </c>
      <c r="C172" s="284" t="s">
        <v>389</v>
      </c>
      <c r="D172" s="285">
        <f>D$10</f>
        <v>44805</v>
      </c>
      <c r="E172" s="286">
        <f t="shared" ref="E172:AM172" si="313">E$10</f>
        <v>44774</v>
      </c>
      <c r="F172" s="286">
        <f t="shared" si="313"/>
        <v>44743</v>
      </c>
      <c r="G172" s="286">
        <f t="shared" si="313"/>
        <v>44713</v>
      </c>
      <c r="H172" s="286">
        <f t="shared" si="313"/>
        <v>44682</v>
      </c>
      <c r="I172" s="286">
        <f t="shared" si="313"/>
        <v>44652</v>
      </c>
      <c r="J172" s="286">
        <f t="shared" si="313"/>
        <v>44621</v>
      </c>
      <c r="K172" s="286">
        <f t="shared" si="313"/>
        <v>44593</v>
      </c>
      <c r="L172" s="286">
        <f t="shared" si="313"/>
        <v>44562</v>
      </c>
      <c r="M172" s="286">
        <f t="shared" si="313"/>
        <v>44531</v>
      </c>
      <c r="N172" s="286">
        <f t="shared" si="313"/>
        <v>44501</v>
      </c>
      <c r="O172" s="286">
        <f t="shared" si="313"/>
        <v>44470</v>
      </c>
      <c r="P172" s="286">
        <f t="shared" si="313"/>
        <v>44440</v>
      </c>
      <c r="Q172" s="286">
        <f t="shared" si="313"/>
        <v>44409</v>
      </c>
      <c r="R172" s="286">
        <f t="shared" si="313"/>
        <v>44378</v>
      </c>
      <c r="S172" s="286">
        <f t="shared" si="313"/>
        <v>44348</v>
      </c>
      <c r="T172" s="286">
        <f t="shared" si="313"/>
        <v>44317</v>
      </c>
      <c r="U172" s="286">
        <f t="shared" si="313"/>
        <v>44287</v>
      </c>
      <c r="V172" s="286">
        <f t="shared" si="313"/>
        <v>44256</v>
      </c>
      <c r="W172" s="286">
        <f t="shared" si="313"/>
        <v>44228</v>
      </c>
      <c r="X172" s="286">
        <f t="shared" si="313"/>
        <v>44197</v>
      </c>
      <c r="Y172" s="286">
        <f t="shared" si="313"/>
        <v>44166</v>
      </c>
      <c r="Z172" s="286">
        <f t="shared" si="313"/>
        <v>44136</v>
      </c>
      <c r="AA172" s="286">
        <f t="shared" si="313"/>
        <v>44105</v>
      </c>
      <c r="AB172" s="286">
        <f t="shared" si="313"/>
        <v>44075</v>
      </c>
      <c r="AC172" s="286">
        <f t="shared" si="313"/>
        <v>44044</v>
      </c>
      <c r="AD172" s="286">
        <f t="shared" si="313"/>
        <v>44013</v>
      </c>
      <c r="AE172" s="286">
        <f t="shared" si="313"/>
        <v>43983</v>
      </c>
      <c r="AF172" s="286">
        <f t="shared" si="313"/>
        <v>43952</v>
      </c>
      <c r="AG172" s="286">
        <f t="shared" si="313"/>
        <v>43922</v>
      </c>
      <c r="AH172" s="286">
        <f t="shared" si="313"/>
        <v>43891</v>
      </c>
      <c r="AI172" s="286">
        <f t="shared" si="313"/>
        <v>43862</v>
      </c>
      <c r="AJ172" s="286">
        <f t="shared" si="313"/>
        <v>43831</v>
      </c>
      <c r="AK172" s="286">
        <f t="shared" si="313"/>
        <v>43800</v>
      </c>
      <c r="AL172" s="286">
        <f t="shared" si="313"/>
        <v>43770</v>
      </c>
      <c r="AM172" s="286">
        <f t="shared" si="313"/>
        <v>43739</v>
      </c>
    </row>
    <row r="173" spans="2:39">
      <c r="B173" s="45">
        <v>1</v>
      </c>
      <c r="C173" s="74">
        <f>$C$11</f>
        <v>44805</v>
      </c>
      <c r="D173" s="287">
        <v>0</v>
      </c>
      <c r="E173" s="287">
        <v>0</v>
      </c>
      <c r="F173" s="287">
        <v>0</v>
      </c>
      <c r="G173" s="287">
        <v>0</v>
      </c>
      <c r="H173" s="287">
        <v>0</v>
      </c>
      <c r="I173" s="287">
        <v>0</v>
      </c>
      <c r="J173" s="287">
        <v>0</v>
      </c>
      <c r="K173" s="287">
        <v>0</v>
      </c>
      <c r="L173" s="287">
        <v>0</v>
      </c>
      <c r="M173" s="287">
        <v>0</v>
      </c>
      <c r="N173" s="287">
        <v>0</v>
      </c>
      <c r="O173" s="287">
        <v>0</v>
      </c>
      <c r="P173" s="287">
        <v>0</v>
      </c>
      <c r="Q173" s="287">
        <v>0</v>
      </c>
      <c r="R173" s="287">
        <v>0</v>
      </c>
      <c r="S173" s="287">
        <v>0</v>
      </c>
      <c r="T173" s="287">
        <v>0</v>
      </c>
      <c r="U173" s="287">
        <v>0</v>
      </c>
      <c r="V173" s="287">
        <v>0</v>
      </c>
      <c r="W173" s="287">
        <v>0</v>
      </c>
      <c r="X173" s="287">
        <v>0</v>
      </c>
      <c r="Y173" s="287">
        <v>0</v>
      </c>
      <c r="Z173" s="287">
        <v>0</v>
      </c>
      <c r="AA173" s="287">
        <v>0</v>
      </c>
      <c r="AB173" s="287">
        <v>0</v>
      </c>
      <c r="AC173" s="287">
        <v>0</v>
      </c>
      <c r="AD173" s="287">
        <v>0</v>
      </c>
      <c r="AE173" s="287">
        <v>0</v>
      </c>
      <c r="AF173" s="287">
        <v>0</v>
      </c>
      <c r="AG173" s="287">
        <v>0</v>
      </c>
      <c r="AH173" s="287">
        <v>0</v>
      </c>
      <c r="AI173" s="287">
        <v>0</v>
      </c>
      <c r="AJ173" s="287">
        <v>0</v>
      </c>
      <c r="AK173" s="287">
        <v>0</v>
      </c>
      <c r="AL173" s="287">
        <v>0</v>
      </c>
      <c r="AM173" s="287">
        <v>0</v>
      </c>
    </row>
    <row r="174" spans="2:39">
      <c r="B174" s="45">
        <f t="shared" ref="B174:B209" si="314">B173+1</f>
        <v>2</v>
      </c>
      <c r="C174" s="74">
        <f>$C$12</f>
        <v>44774</v>
      </c>
      <c r="D174" s="14"/>
      <c r="E174" s="287">
        <v>0</v>
      </c>
      <c r="F174" s="287">
        <v>0</v>
      </c>
      <c r="G174" s="287">
        <v>0</v>
      </c>
      <c r="H174" s="287">
        <v>0</v>
      </c>
      <c r="I174" s="287">
        <v>0</v>
      </c>
      <c r="J174" s="287">
        <v>0</v>
      </c>
      <c r="K174" s="287">
        <v>0</v>
      </c>
      <c r="L174" s="287">
        <v>0</v>
      </c>
      <c r="M174" s="287">
        <v>0</v>
      </c>
      <c r="N174" s="287">
        <v>0</v>
      </c>
      <c r="O174" s="287">
        <v>0</v>
      </c>
      <c r="P174" s="287">
        <v>0</v>
      </c>
      <c r="Q174" s="287">
        <v>0</v>
      </c>
      <c r="R174" s="287">
        <v>0</v>
      </c>
      <c r="S174" s="287">
        <v>0</v>
      </c>
      <c r="T174" s="287">
        <v>0</v>
      </c>
      <c r="U174" s="287">
        <v>0</v>
      </c>
      <c r="V174" s="287">
        <v>0</v>
      </c>
      <c r="W174" s="287">
        <v>0</v>
      </c>
      <c r="X174" s="287">
        <v>0</v>
      </c>
      <c r="Y174" s="287">
        <v>0</v>
      </c>
      <c r="Z174" s="287">
        <v>0</v>
      </c>
      <c r="AA174" s="287">
        <v>0</v>
      </c>
      <c r="AB174" s="287">
        <v>0</v>
      </c>
      <c r="AC174" s="287">
        <v>0</v>
      </c>
      <c r="AD174" s="287">
        <v>0</v>
      </c>
      <c r="AE174" s="287">
        <v>0</v>
      </c>
      <c r="AF174" s="287">
        <v>0</v>
      </c>
      <c r="AG174" s="287">
        <v>0</v>
      </c>
      <c r="AH174" s="287">
        <v>0</v>
      </c>
      <c r="AI174" s="287">
        <v>0</v>
      </c>
      <c r="AJ174" s="287">
        <v>0</v>
      </c>
      <c r="AK174" s="287">
        <v>0</v>
      </c>
      <c r="AL174" s="287">
        <v>0</v>
      </c>
      <c r="AM174" s="287">
        <v>0</v>
      </c>
    </row>
    <row r="175" spans="2:39">
      <c r="B175" s="45">
        <f t="shared" si="314"/>
        <v>3</v>
      </c>
      <c r="C175" s="74">
        <f>$C$13</f>
        <v>44743</v>
      </c>
      <c r="D175" s="14"/>
      <c r="E175" s="14"/>
      <c r="F175" s="287">
        <v>0</v>
      </c>
      <c r="G175" s="287">
        <v>0</v>
      </c>
      <c r="H175" s="287">
        <v>0</v>
      </c>
      <c r="I175" s="287">
        <v>0</v>
      </c>
      <c r="J175" s="287">
        <v>0</v>
      </c>
      <c r="K175" s="287">
        <v>0</v>
      </c>
      <c r="L175" s="287">
        <v>0</v>
      </c>
      <c r="M175" s="287">
        <v>0</v>
      </c>
      <c r="N175" s="287">
        <v>0</v>
      </c>
      <c r="O175" s="287">
        <v>0</v>
      </c>
      <c r="P175" s="287">
        <v>0</v>
      </c>
      <c r="Q175" s="287">
        <v>0</v>
      </c>
      <c r="R175" s="287">
        <v>0</v>
      </c>
      <c r="S175" s="287">
        <v>0</v>
      </c>
      <c r="T175" s="287">
        <v>0</v>
      </c>
      <c r="U175" s="287">
        <v>0</v>
      </c>
      <c r="V175" s="287">
        <v>0</v>
      </c>
      <c r="W175" s="287">
        <v>0</v>
      </c>
      <c r="X175" s="287">
        <v>0</v>
      </c>
      <c r="Y175" s="287">
        <v>0</v>
      </c>
      <c r="Z175" s="287">
        <v>0</v>
      </c>
      <c r="AA175" s="287">
        <v>0</v>
      </c>
      <c r="AB175" s="287">
        <v>0</v>
      </c>
      <c r="AC175" s="287">
        <v>0</v>
      </c>
      <c r="AD175" s="287">
        <v>0</v>
      </c>
      <c r="AE175" s="287">
        <v>0</v>
      </c>
      <c r="AF175" s="287">
        <v>0</v>
      </c>
      <c r="AG175" s="287">
        <v>0</v>
      </c>
      <c r="AH175" s="287">
        <v>0</v>
      </c>
      <c r="AI175" s="287">
        <v>0</v>
      </c>
      <c r="AJ175" s="287">
        <v>0</v>
      </c>
      <c r="AK175" s="287">
        <v>0</v>
      </c>
      <c r="AL175" s="287">
        <v>0</v>
      </c>
      <c r="AM175" s="287">
        <v>0</v>
      </c>
    </row>
    <row r="176" spans="2:39">
      <c r="B176" s="45">
        <f t="shared" si="314"/>
        <v>4</v>
      </c>
      <c r="C176" s="74">
        <f>$C$14</f>
        <v>44713</v>
      </c>
      <c r="D176" s="14"/>
      <c r="E176" s="14"/>
      <c r="F176" s="14"/>
      <c r="G176" s="287">
        <v>0</v>
      </c>
      <c r="H176" s="287">
        <v>0</v>
      </c>
      <c r="I176" s="287">
        <v>0</v>
      </c>
      <c r="J176" s="287">
        <v>0</v>
      </c>
      <c r="K176" s="287">
        <v>0</v>
      </c>
      <c r="L176" s="287">
        <v>0</v>
      </c>
      <c r="M176" s="287">
        <v>0</v>
      </c>
      <c r="N176" s="287">
        <v>0</v>
      </c>
      <c r="O176" s="287">
        <v>0</v>
      </c>
      <c r="P176" s="287">
        <v>0</v>
      </c>
      <c r="Q176" s="287">
        <v>0</v>
      </c>
      <c r="R176" s="287">
        <v>0</v>
      </c>
      <c r="S176" s="287">
        <v>0</v>
      </c>
      <c r="T176" s="287">
        <v>0</v>
      </c>
      <c r="U176" s="287">
        <v>0</v>
      </c>
      <c r="V176" s="287">
        <v>0</v>
      </c>
      <c r="W176" s="287">
        <v>0</v>
      </c>
      <c r="X176" s="287">
        <v>0</v>
      </c>
      <c r="Y176" s="287">
        <v>0</v>
      </c>
      <c r="Z176" s="287">
        <v>0</v>
      </c>
      <c r="AA176" s="287">
        <v>0</v>
      </c>
      <c r="AB176" s="287">
        <v>0</v>
      </c>
      <c r="AC176" s="287">
        <v>0</v>
      </c>
      <c r="AD176" s="287">
        <v>0</v>
      </c>
      <c r="AE176" s="287">
        <v>0</v>
      </c>
      <c r="AF176" s="287">
        <v>0</v>
      </c>
      <c r="AG176" s="287">
        <v>0</v>
      </c>
      <c r="AH176" s="287">
        <v>0</v>
      </c>
      <c r="AI176" s="287">
        <v>0</v>
      </c>
      <c r="AJ176" s="287">
        <v>0</v>
      </c>
      <c r="AK176" s="287">
        <v>0</v>
      </c>
      <c r="AL176" s="287">
        <v>0</v>
      </c>
      <c r="AM176" s="287">
        <v>0</v>
      </c>
    </row>
    <row r="177" spans="2:39">
      <c r="B177" s="45">
        <f t="shared" si="314"/>
        <v>5</v>
      </c>
      <c r="C177" s="74">
        <f>$C$15</f>
        <v>44682</v>
      </c>
      <c r="D177" s="14"/>
      <c r="E177" s="14"/>
      <c r="F177" s="14"/>
      <c r="G177" s="14"/>
      <c r="H177" s="287">
        <v>0</v>
      </c>
      <c r="I177" s="287">
        <v>0</v>
      </c>
      <c r="J177" s="287">
        <v>0</v>
      </c>
      <c r="K177" s="287">
        <v>0</v>
      </c>
      <c r="L177" s="287">
        <v>0</v>
      </c>
      <c r="M177" s="287">
        <v>0</v>
      </c>
      <c r="N177" s="287">
        <v>0</v>
      </c>
      <c r="O177" s="287">
        <v>0</v>
      </c>
      <c r="P177" s="287">
        <v>0</v>
      </c>
      <c r="Q177" s="287">
        <v>0</v>
      </c>
      <c r="R177" s="287">
        <v>0</v>
      </c>
      <c r="S177" s="287">
        <v>0</v>
      </c>
      <c r="T177" s="287">
        <v>0</v>
      </c>
      <c r="U177" s="287">
        <v>0</v>
      </c>
      <c r="V177" s="287">
        <v>0</v>
      </c>
      <c r="W177" s="287">
        <v>0</v>
      </c>
      <c r="X177" s="287">
        <v>0</v>
      </c>
      <c r="Y177" s="287">
        <v>0</v>
      </c>
      <c r="Z177" s="287">
        <v>0</v>
      </c>
      <c r="AA177" s="287">
        <v>0</v>
      </c>
      <c r="AB177" s="287">
        <v>0</v>
      </c>
      <c r="AC177" s="287">
        <v>0</v>
      </c>
      <c r="AD177" s="287">
        <v>0</v>
      </c>
      <c r="AE177" s="287">
        <v>0</v>
      </c>
      <c r="AF177" s="287">
        <v>0</v>
      </c>
      <c r="AG177" s="287">
        <v>0</v>
      </c>
      <c r="AH177" s="287">
        <v>0</v>
      </c>
      <c r="AI177" s="287">
        <v>0</v>
      </c>
      <c r="AJ177" s="287">
        <v>0</v>
      </c>
      <c r="AK177" s="287">
        <v>0</v>
      </c>
      <c r="AL177" s="287">
        <v>0</v>
      </c>
      <c r="AM177" s="287">
        <v>0</v>
      </c>
    </row>
    <row r="178" spans="2:39">
      <c r="B178" s="45">
        <f t="shared" si="314"/>
        <v>6</v>
      </c>
      <c r="C178" s="74">
        <f>$C$16</f>
        <v>44652</v>
      </c>
      <c r="D178" s="14"/>
      <c r="E178" s="14"/>
      <c r="F178" s="14"/>
      <c r="G178" s="14"/>
      <c r="H178" s="14"/>
      <c r="I178" s="287">
        <v>0</v>
      </c>
      <c r="J178" s="287">
        <v>0</v>
      </c>
      <c r="K178" s="287">
        <v>0</v>
      </c>
      <c r="L178" s="287">
        <v>0</v>
      </c>
      <c r="M178" s="287">
        <v>0</v>
      </c>
      <c r="N178" s="287">
        <v>0</v>
      </c>
      <c r="O178" s="287">
        <v>0</v>
      </c>
      <c r="P178" s="287">
        <v>0</v>
      </c>
      <c r="Q178" s="287">
        <v>0</v>
      </c>
      <c r="R178" s="287">
        <v>0</v>
      </c>
      <c r="S178" s="287">
        <v>0</v>
      </c>
      <c r="T178" s="287">
        <v>0</v>
      </c>
      <c r="U178" s="287">
        <v>0</v>
      </c>
      <c r="V178" s="287">
        <v>0</v>
      </c>
      <c r="W178" s="287">
        <v>0</v>
      </c>
      <c r="X178" s="287">
        <v>0</v>
      </c>
      <c r="Y178" s="287">
        <v>0</v>
      </c>
      <c r="Z178" s="287">
        <v>0</v>
      </c>
      <c r="AA178" s="287">
        <v>0</v>
      </c>
      <c r="AB178" s="287">
        <v>0</v>
      </c>
      <c r="AC178" s="287">
        <v>0</v>
      </c>
      <c r="AD178" s="287">
        <v>0</v>
      </c>
      <c r="AE178" s="287">
        <v>0</v>
      </c>
      <c r="AF178" s="287">
        <v>0</v>
      </c>
      <c r="AG178" s="287">
        <v>0</v>
      </c>
      <c r="AH178" s="287">
        <v>0</v>
      </c>
      <c r="AI178" s="287">
        <v>0</v>
      </c>
      <c r="AJ178" s="287">
        <v>0</v>
      </c>
      <c r="AK178" s="287">
        <v>0</v>
      </c>
      <c r="AL178" s="287">
        <v>0</v>
      </c>
      <c r="AM178" s="287">
        <v>0</v>
      </c>
    </row>
    <row r="179" spans="2:39">
      <c r="B179" s="45">
        <f t="shared" si="314"/>
        <v>7</v>
      </c>
      <c r="C179" s="74">
        <f>$C$17</f>
        <v>44621</v>
      </c>
      <c r="D179" s="14"/>
      <c r="E179" s="14"/>
      <c r="F179" s="14"/>
      <c r="G179" s="14"/>
      <c r="H179" s="14"/>
      <c r="I179" s="14"/>
      <c r="J179" s="287">
        <v>0</v>
      </c>
      <c r="K179" s="287">
        <v>0</v>
      </c>
      <c r="L179" s="287">
        <v>0</v>
      </c>
      <c r="M179" s="287">
        <v>0</v>
      </c>
      <c r="N179" s="287">
        <v>0</v>
      </c>
      <c r="O179" s="287">
        <v>0</v>
      </c>
      <c r="P179" s="287">
        <v>0</v>
      </c>
      <c r="Q179" s="287">
        <v>0</v>
      </c>
      <c r="R179" s="287">
        <v>0</v>
      </c>
      <c r="S179" s="287">
        <v>0</v>
      </c>
      <c r="T179" s="287">
        <v>0</v>
      </c>
      <c r="U179" s="287">
        <v>0</v>
      </c>
      <c r="V179" s="287">
        <v>0</v>
      </c>
      <c r="W179" s="287">
        <v>0</v>
      </c>
      <c r="X179" s="287">
        <v>0</v>
      </c>
      <c r="Y179" s="287">
        <v>0</v>
      </c>
      <c r="Z179" s="287">
        <v>0</v>
      </c>
      <c r="AA179" s="287">
        <v>0</v>
      </c>
      <c r="AB179" s="287">
        <v>0</v>
      </c>
      <c r="AC179" s="287">
        <v>0</v>
      </c>
      <c r="AD179" s="287">
        <v>0</v>
      </c>
      <c r="AE179" s="287">
        <v>0</v>
      </c>
      <c r="AF179" s="287">
        <v>0</v>
      </c>
      <c r="AG179" s="287">
        <v>0</v>
      </c>
      <c r="AH179" s="287">
        <v>0</v>
      </c>
      <c r="AI179" s="287">
        <v>0</v>
      </c>
      <c r="AJ179" s="287">
        <v>0</v>
      </c>
      <c r="AK179" s="287">
        <v>0</v>
      </c>
      <c r="AL179" s="287">
        <v>0</v>
      </c>
      <c r="AM179" s="287">
        <v>0</v>
      </c>
    </row>
    <row r="180" spans="2:39">
      <c r="B180" s="45">
        <f t="shared" si="314"/>
        <v>8</v>
      </c>
      <c r="C180" s="74">
        <f>$C$18</f>
        <v>44593</v>
      </c>
      <c r="D180" s="14"/>
      <c r="E180" s="14"/>
      <c r="F180" s="14"/>
      <c r="G180" s="14"/>
      <c r="H180" s="14"/>
      <c r="I180" s="14"/>
      <c r="J180" s="14"/>
      <c r="K180" s="287">
        <v>0</v>
      </c>
      <c r="L180" s="287">
        <v>0</v>
      </c>
      <c r="M180" s="287">
        <v>0</v>
      </c>
      <c r="N180" s="287">
        <v>0</v>
      </c>
      <c r="O180" s="287">
        <v>0</v>
      </c>
      <c r="P180" s="287">
        <v>0</v>
      </c>
      <c r="Q180" s="287">
        <v>0</v>
      </c>
      <c r="R180" s="287">
        <v>0</v>
      </c>
      <c r="S180" s="287">
        <v>0</v>
      </c>
      <c r="T180" s="287">
        <v>0</v>
      </c>
      <c r="U180" s="287">
        <v>0</v>
      </c>
      <c r="V180" s="287">
        <v>0</v>
      </c>
      <c r="W180" s="287">
        <v>0</v>
      </c>
      <c r="X180" s="287">
        <v>0</v>
      </c>
      <c r="Y180" s="287">
        <v>0</v>
      </c>
      <c r="Z180" s="287">
        <v>0</v>
      </c>
      <c r="AA180" s="287">
        <v>0</v>
      </c>
      <c r="AB180" s="287">
        <v>0</v>
      </c>
      <c r="AC180" s="287">
        <v>0</v>
      </c>
      <c r="AD180" s="287">
        <v>0</v>
      </c>
      <c r="AE180" s="287">
        <v>0</v>
      </c>
      <c r="AF180" s="287">
        <v>0</v>
      </c>
      <c r="AG180" s="287">
        <v>0</v>
      </c>
      <c r="AH180" s="287">
        <v>0</v>
      </c>
      <c r="AI180" s="287">
        <v>0</v>
      </c>
      <c r="AJ180" s="287">
        <v>0</v>
      </c>
      <c r="AK180" s="287">
        <v>0</v>
      </c>
      <c r="AL180" s="287">
        <v>0</v>
      </c>
      <c r="AM180" s="287">
        <v>0</v>
      </c>
    </row>
    <row r="181" spans="2:39">
      <c r="B181" s="45">
        <f t="shared" si="314"/>
        <v>9</v>
      </c>
      <c r="C181" s="74">
        <f>$C$19</f>
        <v>44562</v>
      </c>
      <c r="D181" s="14"/>
      <c r="E181" s="14"/>
      <c r="F181" s="14"/>
      <c r="G181" s="14"/>
      <c r="H181" s="14"/>
      <c r="I181" s="14"/>
      <c r="J181" s="14"/>
      <c r="K181" s="71"/>
      <c r="L181" s="287">
        <v>0</v>
      </c>
      <c r="M181" s="287">
        <v>0</v>
      </c>
      <c r="N181" s="287">
        <v>0</v>
      </c>
      <c r="O181" s="287">
        <v>0</v>
      </c>
      <c r="P181" s="287">
        <v>0</v>
      </c>
      <c r="Q181" s="287">
        <v>0</v>
      </c>
      <c r="R181" s="287">
        <v>0</v>
      </c>
      <c r="S181" s="287">
        <v>0</v>
      </c>
      <c r="T181" s="287">
        <v>0</v>
      </c>
      <c r="U181" s="287">
        <v>0</v>
      </c>
      <c r="V181" s="287">
        <v>0</v>
      </c>
      <c r="W181" s="287">
        <v>0</v>
      </c>
      <c r="X181" s="287">
        <v>0</v>
      </c>
      <c r="Y181" s="287">
        <v>0</v>
      </c>
      <c r="Z181" s="287">
        <v>0</v>
      </c>
      <c r="AA181" s="287">
        <v>0</v>
      </c>
      <c r="AB181" s="287">
        <v>0</v>
      </c>
      <c r="AC181" s="287">
        <v>0</v>
      </c>
      <c r="AD181" s="287">
        <v>0</v>
      </c>
      <c r="AE181" s="287">
        <v>0</v>
      </c>
      <c r="AF181" s="287">
        <v>0</v>
      </c>
      <c r="AG181" s="287">
        <v>0</v>
      </c>
      <c r="AH181" s="287">
        <v>0</v>
      </c>
      <c r="AI181" s="287">
        <v>0</v>
      </c>
      <c r="AJ181" s="287">
        <v>0</v>
      </c>
      <c r="AK181" s="287">
        <v>0</v>
      </c>
      <c r="AL181" s="287">
        <v>0</v>
      </c>
      <c r="AM181" s="287">
        <v>0</v>
      </c>
    </row>
    <row r="182" spans="2:39">
      <c r="B182" s="45">
        <f t="shared" si="314"/>
        <v>10</v>
      </c>
      <c r="C182" s="74">
        <f>$C$20</f>
        <v>44531</v>
      </c>
      <c r="D182" s="14"/>
      <c r="E182" s="14"/>
      <c r="F182" s="14"/>
      <c r="G182" s="14"/>
      <c r="H182" s="14"/>
      <c r="I182" s="14"/>
      <c r="J182" s="14"/>
      <c r="K182" s="14"/>
      <c r="L182" s="14"/>
      <c r="M182" s="287">
        <v>0</v>
      </c>
      <c r="N182" s="287">
        <v>0</v>
      </c>
      <c r="O182" s="287">
        <v>0</v>
      </c>
      <c r="P182" s="287">
        <v>0</v>
      </c>
      <c r="Q182" s="287">
        <v>0</v>
      </c>
      <c r="R182" s="287">
        <v>0</v>
      </c>
      <c r="S182" s="287">
        <v>0</v>
      </c>
      <c r="T182" s="287">
        <v>0</v>
      </c>
      <c r="U182" s="287">
        <v>0</v>
      </c>
      <c r="V182" s="287">
        <v>0</v>
      </c>
      <c r="W182" s="287">
        <v>0</v>
      </c>
      <c r="X182" s="287">
        <v>0</v>
      </c>
      <c r="Y182" s="287">
        <v>0</v>
      </c>
      <c r="Z182" s="287">
        <v>0</v>
      </c>
      <c r="AA182" s="287">
        <v>0</v>
      </c>
      <c r="AB182" s="287">
        <v>0</v>
      </c>
      <c r="AC182" s="287">
        <v>0</v>
      </c>
      <c r="AD182" s="287">
        <v>0</v>
      </c>
      <c r="AE182" s="287">
        <v>0</v>
      </c>
      <c r="AF182" s="287">
        <v>0</v>
      </c>
      <c r="AG182" s="287">
        <v>0</v>
      </c>
      <c r="AH182" s="287">
        <v>0</v>
      </c>
      <c r="AI182" s="287">
        <v>0</v>
      </c>
      <c r="AJ182" s="287">
        <v>0</v>
      </c>
      <c r="AK182" s="287">
        <v>0</v>
      </c>
      <c r="AL182" s="287">
        <v>0</v>
      </c>
      <c r="AM182" s="287">
        <v>0</v>
      </c>
    </row>
    <row r="183" spans="2:39">
      <c r="B183" s="45">
        <f t="shared" si="314"/>
        <v>11</v>
      </c>
      <c r="C183" s="74">
        <f>$C$21</f>
        <v>44501</v>
      </c>
      <c r="D183" s="14"/>
      <c r="E183" s="14"/>
      <c r="F183" s="14"/>
      <c r="G183" s="14"/>
      <c r="H183" s="14"/>
      <c r="I183" s="14"/>
      <c r="J183" s="14"/>
      <c r="K183" s="14"/>
      <c r="L183" s="14"/>
      <c r="M183" s="14"/>
      <c r="N183" s="287">
        <v>0</v>
      </c>
      <c r="O183" s="287">
        <v>0</v>
      </c>
      <c r="P183" s="287">
        <v>0</v>
      </c>
      <c r="Q183" s="287">
        <v>0</v>
      </c>
      <c r="R183" s="287">
        <v>0</v>
      </c>
      <c r="S183" s="287">
        <v>0</v>
      </c>
      <c r="T183" s="287">
        <v>0</v>
      </c>
      <c r="U183" s="287">
        <v>0</v>
      </c>
      <c r="V183" s="287">
        <v>0</v>
      </c>
      <c r="W183" s="287">
        <v>0</v>
      </c>
      <c r="X183" s="287">
        <v>0</v>
      </c>
      <c r="Y183" s="287">
        <v>0</v>
      </c>
      <c r="Z183" s="287">
        <v>0</v>
      </c>
      <c r="AA183" s="287">
        <v>0</v>
      </c>
      <c r="AB183" s="287">
        <v>0</v>
      </c>
      <c r="AC183" s="287">
        <v>0</v>
      </c>
      <c r="AD183" s="287">
        <v>0</v>
      </c>
      <c r="AE183" s="287">
        <v>0</v>
      </c>
      <c r="AF183" s="287">
        <v>0</v>
      </c>
      <c r="AG183" s="287">
        <v>0</v>
      </c>
      <c r="AH183" s="287">
        <v>0</v>
      </c>
      <c r="AI183" s="287">
        <v>0</v>
      </c>
      <c r="AJ183" s="287">
        <v>0</v>
      </c>
      <c r="AK183" s="287">
        <v>0</v>
      </c>
      <c r="AL183" s="287">
        <v>0</v>
      </c>
      <c r="AM183" s="287">
        <v>0</v>
      </c>
    </row>
    <row r="184" spans="2:39">
      <c r="B184" s="45">
        <f t="shared" si="314"/>
        <v>12</v>
      </c>
      <c r="C184" s="74">
        <f>$C$22</f>
        <v>44470</v>
      </c>
      <c r="D184" s="14"/>
      <c r="E184" s="14"/>
      <c r="F184" s="14"/>
      <c r="G184" s="14"/>
      <c r="H184" s="14"/>
      <c r="I184" s="14"/>
      <c r="J184" s="14"/>
      <c r="K184" s="14"/>
      <c r="L184" s="14"/>
      <c r="M184" s="14"/>
      <c r="N184" s="14"/>
      <c r="O184" s="287">
        <v>0</v>
      </c>
      <c r="P184" s="287">
        <v>0</v>
      </c>
      <c r="Q184" s="287">
        <v>0</v>
      </c>
      <c r="R184" s="287">
        <v>0</v>
      </c>
      <c r="S184" s="287">
        <v>0</v>
      </c>
      <c r="T184" s="287">
        <v>0</v>
      </c>
      <c r="U184" s="287">
        <v>0</v>
      </c>
      <c r="V184" s="287">
        <v>0</v>
      </c>
      <c r="W184" s="287">
        <v>0</v>
      </c>
      <c r="X184" s="287">
        <v>0</v>
      </c>
      <c r="Y184" s="287">
        <v>0</v>
      </c>
      <c r="Z184" s="287">
        <v>0</v>
      </c>
      <c r="AA184" s="287">
        <v>0</v>
      </c>
      <c r="AB184" s="287">
        <v>0</v>
      </c>
      <c r="AC184" s="287">
        <v>0</v>
      </c>
      <c r="AD184" s="287">
        <v>0</v>
      </c>
      <c r="AE184" s="287">
        <v>0</v>
      </c>
      <c r="AF184" s="287">
        <v>0</v>
      </c>
      <c r="AG184" s="287">
        <v>0</v>
      </c>
      <c r="AH184" s="287">
        <v>0</v>
      </c>
      <c r="AI184" s="287">
        <v>0</v>
      </c>
      <c r="AJ184" s="287">
        <v>0</v>
      </c>
      <c r="AK184" s="287">
        <v>0</v>
      </c>
      <c r="AL184" s="287">
        <v>0</v>
      </c>
      <c r="AM184" s="287">
        <v>0</v>
      </c>
    </row>
    <row r="185" spans="2:39">
      <c r="B185" s="45">
        <f t="shared" si="314"/>
        <v>13</v>
      </c>
      <c r="C185" s="74">
        <f>$C$23</f>
        <v>44440</v>
      </c>
      <c r="D185" s="14"/>
      <c r="E185" s="14"/>
      <c r="F185" s="14"/>
      <c r="G185" s="14"/>
      <c r="H185" s="14"/>
      <c r="I185" s="14"/>
      <c r="J185" s="14"/>
      <c r="K185" s="14"/>
      <c r="L185" s="14"/>
      <c r="M185" s="14"/>
      <c r="N185" s="14"/>
      <c r="O185" s="14"/>
      <c r="P185" s="287">
        <v>0</v>
      </c>
      <c r="Q185" s="287">
        <v>0</v>
      </c>
      <c r="R185" s="287">
        <v>0</v>
      </c>
      <c r="S185" s="287">
        <v>0</v>
      </c>
      <c r="T185" s="287">
        <v>0</v>
      </c>
      <c r="U185" s="287">
        <v>0</v>
      </c>
      <c r="V185" s="287">
        <v>0</v>
      </c>
      <c r="W185" s="287">
        <v>0</v>
      </c>
      <c r="X185" s="287">
        <v>0</v>
      </c>
      <c r="Y185" s="287">
        <v>0</v>
      </c>
      <c r="Z185" s="287">
        <v>0</v>
      </c>
      <c r="AA185" s="287">
        <v>0</v>
      </c>
      <c r="AB185" s="287">
        <v>0</v>
      </c>
      <c r="AC185" s="287">
        <v>0</v>
      </c>
      <c r="AD185" s="287">
        <v>0</v>
      </c>
      <c r="AE185" s="287">
        <v>0</v>
      </c>
      <c r="AF185" s="287">
        <v>0</v>
      </c>
      <c r="AG185" s="287">
        <v>0</v>
      </c>
      <c r="AH185" s="287">
        <v>0</v>
      </c>
      <c r="AI185" s="287">
        <v>0</v>
      </c>
      <c r="AJ185" s="287">
        <v>0</v>
      </c>
      <c r="AK185" s="287">
        <v>0</v>
      </c>
      <c r="AL185" s="287">
        <v>0</v>
      </c>
      <c r="AM185" s="287">
        <v>0</v>
      </c>
    </row>
    <row r="186" spans="2:39">
      <c r="B186" s="45">
        <f t="shared" si="314"/>
        <v>14</v>
      </c>
      <c r="C186" s="74">
        <f>$C$24</f>
        <v>44409</v>
      </c>
      <c r="D186" s="14"/>
      <c r="E186" s="14"/>
      <c r="F186" s="14"/>
      <c r="G186" s="14"/>
      <c r="H186" s="14"/>
      <c r="I186" s="14"/>
      <c r="J186" s="14"/>
      <c r="K186" s="14"/>
      <c r="L186" s="14"/>
      <c r="M186" s="14"/>
      <c r="N186" s="14"/>
      <c r="O186" s="14"/>
      <c r="P186" s="14"/>
      <c r="Q186" s="287">
        <v>0</v>
      </c>
      <c r="R186" s="287">
        <v>0</v>
      </c>
      <c r="S186" s="287">
        <v>0</v>
      </c>
      <c r="T186" s="287">
        <v>0</v>
      </c>
      <c r="U186" s="287">
        <v>0</v>
      </c>
      <c r="V186" s="287">
        <v>0</v>
      </c>
      <c r="W186" s="287">
        <v>0</v>
      </c>
      <c r="X186" s="287">
        <v>0</v>
      </c>
      <c r="Y186" s="287">
        <v>0</v>
      </c>
      <c r="Z186" s="287">
        <v>0</v>
      </c>
      <c r="AA186" s="287">
        <v>0</v>
      </c>
      <c r="AB186" s="287">
        <v>0</v>
      </c>
      <c r="AC186" s="287">
        <v>0</v>
      </c>
      <c r="AD186" s="287">
        <v>0</v>
      </c>
      <c r="AE186" s="287">
        <v>0</v>
      </c>
      <c r="AF186" s="287">
        <v>0</v>
      </c>
      <c r="AG186" s="287">
        <v>0</v>
      </c>
      <c r="AH186" s="287">
        <v>0</v>
      </c>
      <c r="AI186" s="287">
        <v>0</v>
      </c>
      <c r="AJ186" s="287">
        <v>0</v>
      </c>
      <c r="AK186" s="287">
        <v>0</v>
      </c>
      <c r="AL186" s="287">
        <v>0</v>
      </c>
      <c r="AM186" s="287">
        <v>0</v>
      </c>
    </row>
    <row r="187" spans="2:39">
      <c r="B187" s="45">
        <f t="shared" si="314"/>
        <v>15</v>
      </c>
      <c r="C187" s="74">
        <f>$C$25</f>
        <v>44378</v>
      </c>
      <c r="D187" s="14"/>
      <c r="E187" s="14"/>
      <c r="F187" s="14"/>
      <c r="G187" s="14"/>
      <c r="H187" s="14"/>
      <c r="I187" s="14"/>
      <c r="J187" s="14"/>
      <c r="K187" s="14"/>
      <c r="L187" s="14"/>
      <c r="M187" s="14"/>
      <c r="N187" s="14"/>
      <c r="O187" s="14"/>
      <c r="P187" s="14"/>
      <c r="Q187" s="14"/>
      <c r="R187" s="287">
        <v>0</v>
      </c>
      <c r="S187" s="287">
        <v>0</v>
      </c>
      <c r="T187" s="287">
        <v>0</v>
      </c>
      <c r="U187" s="287">
        <v>0</v>
      </c>
      <c r="V187" s="287">
        <v>0</v>
      </c>
      <c r="W187" s="287">
        <v>0</v>
      </c>
      <c r="X187" s="287">
        <v>0</v>
      </c>
      <c r="Y187" s="287">
        <v>0</v>
      </c>
      <c r="Z187" s="287">
        <v>0</v>
      </c>
      <c r="AA187" s="287">
        <v>0</v>
      </c>
      <c r="AB187" s="287">
        <v>0</v>
      </c>
      <c r="AC187" s="287">
        <v>0</v>
      </c>
      <c r="AD187" s="287">
        <v>0</v>
      </c>
      <c r="AE187" s="287">
        <v>0</v>
      </c>
      <c r="AF187" s="287">
        <v>0</v>
      </c>
      <c r="AG187" s="287">
        <v>0</v>
      </c>
      <c r="AH187" s="287">
        <v>0</v>
      </c>
      <c r="AI187" s="287">
        <v>0</v>
      </c>
      <c r="AJ187" s="287">
        <v>0</v>
      </c>
      <c r="AK187" s="287">
        <v>0</v>
      </c>
      <c r="AL187" s="287">
        <v>0</v>
      </c>
      <c r="AM187" s="287">
        <v>0</v>
      </c>
    </row>
    <row r="188" spans="2:39">
      <c r="B188" s="45">
        <f t="shared" si="314"/>
        <v>16</v>
      </c>
      <c r="C188" s="74">
        <f>$C$26</f>
        <v>44348</v>
      </c>
      <c r="D188" s="14"/>
      <c r="E188" s="14"/>
      <c r="F188" s="14"/>
      <c r="G188" s="14"/>
      <c r="H188" s="14"/>
      <c r="I188" s="14"/>
      <c r="J188" s="14"/>
      <c r="K188" s="14"/>
      <c r="L188" s="14"/>
      <c r="M188" s="14"/>
      <c r="N188" s="14"/>
      <c r="O188" s="14"/>
      <c r="P188" s="14"/>
      <c r="Q188" s="14"/>
      <c r="R188" s="14"/>
      <c r="S188" s="287">
        <v>0</v>
      </c>
      <c r="T188" s="287">
        <v>0</v>
      </c>
      <c r="U188" s="287">
        <v>0</v>
      </c>
      <c r="V188" s="287">
        <v>0</v>
      </c>
      <c r="W188" s="287">
        <v>0</v>
      </c>
      <c r="X188" s="287">
        <v>0</v>
      </c>
      <c r="Y188" s="287">
        <v>0</v>
      </c>
      <c r="Z188" s="287">
        <v>0</v>
      </c>
      <c r="AA188" s="287">
        <v>0</v>
      </c>
      <c r="AB188" s="287">
        <v>0</v>
      </c>
      <c r="AC188" s="287">
        <v>0</v>
      </c>
      <c r="AD188" s="287">
        <v>0</v>
      </c>
      <c r="AE188" s="287">
        <v>0</v>
      </c>
      <c r="AF188" s="287">
        <v>0</v>
      </c>
      <c r="AG188" s="287">
        <v>0</v>
      </c>
      <c r="AH188" s="287">
        <v>0</v>
      </c>
      <c r="AI188" s="287">
        <v>0</v>
      </c>
      <c r="AJ188" s="287">
        <v>0</v>
      </c>
      <c r="AK188" s="287">
        <v>0</v>
      </c>
      <c r="AL188" s="287">
        <v>0</v>
      </c>
      <c r="AM188" s="287">
        <v>0</v>
      </c>
    </row>
    <row r="189" spans="2:39">
      <c r="B189" s="45">
        <f t="shared" si="314"/>
        <v>17</v>
      </c>
      <c r="C189" s="74">
        <f>$C$27</f>
        <v>44317</v>
      </c>
      <c r="D189" s="14"/>
      <c r="E189" s="14"/>
      <c r="F189" s="14"/>
      <c r="G189" s="14"/>
      <c r="H189" s="14"/>
      <c r="I189" s="14"/>
      <c r="J189" s="14"/>
      <c r="K189" s="14"/>
      <c r="L189" s="14"/>
      <c r="M189" s="14"/>
      <c r="N189" s="14"/>
      <c r="O189" s="14"/>
      <c r="P189" s="14"/>
      <c r="Q189" s="14"/>
      <c r="R189" s="14"/>
      <c r="S189" s="14"/>
      <c r="T189" s="287">
        <v>0</v>
      </c>
      <c r="U189" s="287">
        <v>0</v>
      </c>
      <c r="V189" s="287">
        <v>0</v>
      </c>
      <c r="W189" s="287">
        <v>0</v>
      </c>
      <c r="X189" s="287">
        <v>0</v>
      </c>
      <c r="Y189" s="287">
        <v>0</v>
      </c>
      <c r="Z189" s="287">
        <v>0</v>
      </c>
      <c r="AA189" s="287">
        <v>0</v>
      </c>
      <c r="AB189" s="287">
        <v>0</v>
      </c>
      <c r="AC189" s="287">
        <v>0</v>
      </c>
      <c r="AD189" s="287">
        <v>0</v>
      </c>
      <c r="AE189" s="287">
        <v>0</v>
      </c>
      <c r="AF189" s="287">
        <v>0</v>
      </c>
      <c r="AG189" s="287">
        <v>0</v>
      </c>
      <c r="AH189" s="287">
        <v>0</v>
      </c>
      <c r="AI189" s="287">
        <v>0</v>
      </c>
      <c r="AJ189" s="287">
        <v>0</v>
      </c>
      <c r="AK189" s="287">
        <v>0</v>
      </c>
      <c r="AL189" s="287">
        <v>0</v>
      </c>
      <c r="AM189" s="287">
        <v>0</v>
      </c>
    </row>
    <row r="190" spans="2:39">
      <c r="B190" s="45">
        <f t="shared" si="314"/>
        <v>18</v>
      </c>
      <c r="C190" s="74">
        <f>$C$28</f>
        <v>44287</v>
      </c>
      <c r="D190" s="14"/>
      <c r="E190" s="14"/>
      <c r="F190" s="14"/>
      <c r="G190" s="14"/>
      <c r="H190" s="14"/>
      <c r="I190" s="14"/>
      <c r="J190" s="14"/>
      <c r="K190" s="14"/>
      <c r="L190" s="14"/>
      <c r="M190" s="14"/>
      <c r="N190" s="14"/>
      <c r="O190" s="14"/>
      <c r="P190" s="14"/>
      <c r="Q190" s="14"/>
      <c r="R190" s="14"/>
      <c r="S190" s="14"/>
      <c r="T190" s="14"/>
      <c r="U190" s="287">
        <v>0</v>
      </c>
      <c r="V190" s="287">
        <v>0</v>
      </c>
      <c r="W190" s="287">
        <v>0</v>
      </c>
      <c r="X190" s="287">
        <v>0</v>
      </c>
      <c r="Y190" s="287">
        <v>0</v>
      </c>
      <c r="Z190" s="287">
        <v>0</v>
      </c>
      <c r="AA190" s="287">
        <v>0</v>
      </c>
      <c r="AB190" s="287">
        <v>0</v>
      </c>
      <c r="AC190" s="287">
        <v>0</v>
      </c>
      <c r="AD190" s="287">
        <v>0</v>
      </c>
      <c r="AE190" s="287">
        <v>0</v>
      </c>
      <c r="AF190" s="287">
        <v>0</v>
      </c>
      <c r="AG190" s="287">
        <v>0</v>
      </c>
      <c r="AH190" s="287">
        <v>0</v>
      </c>
      <c r="AI190" s="287">
        <v>0</v>
      </c>
      <c r="AJ190" s="287">
        <v>0</v>
      </c>
      <c r="AK190" s="287">
        <v>0</v>
      </c>
      <c r="AL190" s="287">
        <v>0</v>
      </c>
      <c r="AM190" s="287">
        <v>0</v>
      </c>
    </row>
    <row r="191" spans="2:39">
      <c r="B191" s="45">
        <f t="shared" si="314"/>
        <v>19</v>
      </c>
      <c r="C191" s="74">
        <f>$C$29</f>
        <v>44256</v>
      </c>
      <c r="D191" s="14"/>
      <c r="E191" s="14"/>
      <c r="F191" s="14"/>
      <c r="G191" s="14"/>
      <c r="H191" s="14"/>
      <c r="I191" s="14"/>
      <c r="J191" s="14"/>
      <c r="K191" s="14"/>
      <c r="L191" s="14"/>
      <c r="M191" s="14"/>
      <c r="N191" s="14"/>
      <c r="O191" s="14"/>
      <c r="P191" s="14"/>
      <c r="Q191" s="14"/>
      <c r="R191" s="14"/>
      <c r="S191" s="14"/>
      <c r="T191" s="14"/>
      <c r="U191" s="14"/>
      <c r="V191" s="287">
        <v>0</v>
      </c>
      <c r="W191" s="287">
        <v>0</v>
      </c>
      <c r="X191" s="287">
        <v>0</v>
      </c>
      <c r="Y191" s="287">
        <v>0</v>
      </c>
      <c r="Z191" s="287">
        <v>0</v>
      </c>
      <c r="AA191" s="287">
        <v>0</v>
      </c>
      <c r="AB191" s="287">
        <v>0</v>
      </c>
      <c r="AC191" s="287">
        <v>0</v>
      </c>
      <c r="AD191" s="287">
        <v>0</v>
      </c>
      <c r="AE191" s="287">
        <v>0</v>
      </c>
      <c r="AF191" s="287">
        <v>0</v>
      </c>
      <c r="AG191" s="287">
        <v>0</v>
      </c>
      <c r="AH191" s="287">
        <v>0</v>
      </c>
      <c r="AI191" s="287">
        <v>0</v>
      </c>
      <c r="AJ191" s="287">
        <v>0</v>
      </c>
      <c r="AK191" s="287">
        <v>0</v>
      </c>
      <c r="AL191" s="287">
        <v>0</v>
      </c>
      <c r="AM191" s="287">
        <v>0</v>
      </c>
    </row>
    <row r="192" spans="2:39">
      <c r="B192" s="45">
        <f t="shared" si="314"/>
        <v>20</v>
      </c>
      <c r="C192" s="74">
        <f>$C$30</f>
        <v>44228</v>
      </c>
      <c r="D192" s="14"/>
      <c r="E192" s="14"/>
      <c r="F192" s="14"/>
      <c r="G192" s="14"/>
      <c r="H192" s="14"/>
      <c r="I192" s="14"/>
      <c r="J192" s="14"/>
      <c r="K192" s="14"/>
      <c r="L192" s="14"/>
      <c r="M192" s="14"/>
      <c r="N192" s="14"/>
      <c r="O192" s="14"/>
      <c r="P192" s="14"/>
      <c r="Q192" s="14"/>
      <c r="R192" s="14"/>
      <c r="S192" s="14"/>
      <c r="T192" s="14"/>
      <c r="U192" s="14"/>
      <c r="V192" s="14"/>
      <c r="W192" s="287">
        <v>0</v>
      </c>
      <c r="X192" s="287">
        <v>0</v>
      </c>
      <c r="Y192" s="287">
        <v>0</v>
      </c>
      <c r="Z192" s="287">
        <v>0</v>
      </c>
      <c r="AA192" s="287">
        <v>0</v>
      </c>
      <c r="AB192" s="287">
        <v>0</v>
      </c>
      <c r="AC192" s="287">
        <v>0</v>
      </c>
      <c r="AD192" s="287">
        <v>0</v>
      </c>
      <c r="AE192" s="287">
        <v>0</v>
      </c>
      <c r="AF192" s="287">
        <v>0</v>
      </c>
      <c r="AG192" s="287">
        <v>0</v>
      </c>
      <c r="AH192" s="287">
        <v>0</v>
      </c>
      <c r="AI192" s="287">
        <v>0</v>
      </c>
      <c r="AJ192" s="287">
        <v>0</v>
      </c>
      <c r="AK192" s="287">
        <v>0</v>
      </c>
      <c r="AL192" s="287">
        <v>0</v>
      </c>
      <c r="AM192" s="287">
        <v>0</v>
      </c>
    </row>
    <row r="193" spans="2:39">
      <c r="B193" s="45">
        <f t="shared" si="314"/>
        <v>21</v>
      </c>
      <c r="C193" s="74">
        <f>$C$31</f>
        <v>44197</v>
      </c>
      <c r="D193" s="14"/>
      <c r="E193" s="14"/>
      <c r="F193" s="14"/>
      <c r="G193" s="14"/>
      <c r="H193" s="14"/>
      <c r="I193" s="14"/>
      <c r="J193" s="14"/>
      <c r="K193" s="14"/>
      <c r="L193" s="14"/>
      <c r="M193" s="14"/>
      <c r="N193" s="14"/>
      <c r="O193" s="14"/>
      <c r="P193" s="14"/>
      <c r="Q193" s="14"/>
      <c r="R193" s="14"/>
      <c r="S193" s="14"/>
      <c r="T193" s="14"/>
      <c r="U193" s="14"/>
      <c r="V193" s="14"/>
      <c r="W193" s="14"/>
      <c r="X193" s="287">
        <v>0</v>
      </c>
      <c r="Y193" s="287">
        <v>0</v>
      </c>
      <c r="Z193" s="287">
        <v>0</v>
      </c>
      <c r="AA193" s="287">
        <v>0</v>
      </c>
      <c r="AB193" s="287">
        <v>0</v>
      </c>
      <c r="AC193" s="287">
        <v>0</v>
      </c>
      <c r="AD193" s="287">
        <v>0</v>
      </c>
      <c r="AE193" s="287">
        <v>0</v>
      </c>
      <c r="AF193" s="287">
        <v>0</v>
      </c>
      <c r="AG193" s="287">
        <v>0</v>
      </c>
      <c r="AH193" s="287">
        <v>0</v>
      </c>
      <c r="AI193" s="287">
        <v>0</v>
      </c>
      <c r="AJ193" s="287">
        <v>0</v>
      </c>
      <c r="AK193" s="287">
        <v>0</v>
      </c>
      <c r="AL193" s="287">
        <v>0</v>
      </c>
      <c r="AM193" s="287">
        <v>0</v>
      </c>
    </row>
    <row r="194" spans="2:39">
      <c r="B194" s="45">
        <f t="shared" si="314"/>
        <v>22</v>
      </c>
      <c r="C194" s="74">
        <f>$C$32</f>
        <v>44166</v>
      </c>
      <c r="D194" s="14"/>
      <c r="E194" s="14"/>
      <c r="F194" s="14"/>
      <c r="G194" s="14"/>
      <c r="H194" s="14"/>
      <c r="I194" s="14"/>
      <c r="J194" s="14"/>
      <c r="K194" s="14"/>
      <c r="L194" s="14"/>
      <c r="M194" s="14"/>
      <c r="N194" s="14"/>
      <c r="O194" s="14"/>
      <c r="P194" s="14"/>
      <c r="Q194" s="14"/>
      <c r="R194" s="14"/>
      <c r="S194" s="14"/>
      <c r="T194" s="14"/>
      <c r="U194" s="14"/>
      <c r="V194" s="14"/>
      <c r="W194" s="14"/>
      <c r="X194" s="14"/>
      <c r="Y194" s="287">
        <v>0</v>
      </c>
      <c r="Z194" s="287">
        <v>0</v>
      </c>
      <c r="AA194" s="287">
        <v>0</v>
      </c>
      <c r="AB194" s="287">
        <v>0</v>
      </c>
      <c r="AC194" s="287">
        <v>0</v>
      </c>
      <c r="AD194" s="287">
        <v>0</v>
      </c>
      <c r="AE194" s="287">
        <v>0</v>
      </c>
      <c r="AF194" s="287">
        <v>0</v>
      </c>
      <c r="AG194" s="287">
        <v>0</v>
      </c>
      <c r="AH194" s="287">
        <v>0</v>
      </c>
      <c r="AI194" s="287">
        <v>0</v>
      </c>
      <c r="AJ194" s="287">
        <v>0</v>
      </c>
      <c r="AK194" s="287">
        <v>0</v>
      </c>
      <c r="AL194" s="287">
        <v>0</v>
      </c>
      <c r="AM194" s="287">
        <v>0</v>
      </c>
    </row>
    <row r="195" spans="2:39">
      <c r="B195" s="69">
        <f t="shared" si="314"/>
        <v>23</v>
      </c>
      <c r="C195" s="75">
        <f>$C$33</f>
        <v>44136</v>
      </c>
      <c r="D195" s="70"/>
      <c r="E195" s="70"/>
      <c r="F195" s="70"/>
      <c r="G195" s="70"/>
      <c r="H195" s="70"/>
      <c r="I195" s="70"/>
      <c r="J195" s="70"/>
      <c r="K195" s="70"/>
      <c r="L195" s="70"/>
      <c r="M195" s="70"/>
      <c r="N195" s="70"/>
      <c r="O195" s="70"/>
      <c r="P195" s="70"/>
      <c r="Q195" s="70"/>
      <c r="R195" s="70"/>
      <c r="S195" s="70"/>
      <c r="T195" s="70"/>
      <c r="U195" s="70"/>
      <c r="V195" s="70"/>
      <c r="W195" s="70"/>
      <c r="X195" s="70"/>
      <c r="Y195" s="70"/>
      <c r="Z195" s="287">
        <v>0</v>
      </c>
      <c r="AA195" s="287">
        <v>0</v>
      </c>
      <c r="AB195" s="287">
        <v>0</v>
      </c>
      <c r="AC195" s="287">
        <v>0</v>
      </c>
      <c r="AD195" s="287">
        <v>0</v>
      </c>
      <c r="AE195" s="287">
        <v>0</v>
      </c>
      <c r="AF195" s="287">
        <v>0</v>
      </c>
      <c r="AG195" s="287">
        <v>0</v>
      </c>
      <c r="AH195" s="287">
        <v>0</v>
      </c>
      <c r="AI195" s="287">
        <v>0</v>
      </c>
      <c r="AJ195" s="287">
        <v>0</v>
      </c>
      <c r="AK195" s="287">
        <v>0</v>
      </c>
      <c r="AL195" s="287">
        <v>0</v>
      </c>
      <c r="AM195" s="287">
        <v>0</v>
      </c>
    </row>
    <row r="196" spans="2:39">
      <c r="B196" s="45">
        <f t="shared" si="314"/>
        <v>24</v>
      </c>
      <c r="C196" s="74">
        <f>$C$34</f>
        <v>44105</v>
      </c>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287">
        <v>0</v>
      </c>
      <c r="AB196" s="287">
        <v>0</v>
      </c>
      <c r="AC196" s="287">
        <v>0</v>
      </c>
      <c r="AD196" s="287">
        <v>0</v>
      </c>
      <c r="AE196" s="287">
        <v>0</v>
      </c>
      <c r="AF196" s="287">
        <v>0</v>
      </c>
      <c r="AG196" s="287">
        <v>0</v>
      </c>
      <c r="AH196" s="287">
        <v>0</v>
      </c>
      <c r="AI196" s="287">
        <v>0</v>
      </c>
      <c r="AJ196" s="287">
        <v>0</v>
      </c>
      <c r="AK196" s="287">
        <v>0</v>
      </c>
      <c r="AL196" s="287">
        <v>0</v>
      </c>
      <c r="AM196" s="287">
        <v>0</v>
      </c>
    </row>
    <row r="197" spans="2:39">
      <c r="B197" s="45">
        <f t="shared" si="314"/>
        <v>25</v>
      </c>
      <c r="C197" s="74">
        <f>$C$35</f>
        <v>44075</v>
      </c>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287">
        <v>0</v>
      </c>
      <c r="AC197" s="287">
        <v>0</v>
      </c>
      <c r="AD197" s="287">
        <v>0</v>
      </c>
      <c r="AE197" s="287">
        <v>0</v>
      </c>
      <c r="AF197" s="287">
        <v>0</v>
      </c>
      <c r="AG197" s="287">
        <v>0</v>
      </c>
      <c r="AH197" s="287">
        <v>0</v>
      </c>
      <c r="AI197" s="287">
        <v>0</v>
      </c>
      <c r="AJ197" s="287">
        <v>0</v>
      </c>
      <c r="AK197" s="287">
        <v>0</v>
      </c>
      <c r="AL197" s="287">
        <v>0</v>
      </c>
      <c r="AM197" s="287">
        <v>0</v>
      </c>
    </row>
    <row r="198" spans="2:39">
      <c r="B198" s="45">
        <f t="shared" si="314"/>
        <v>26</v>
      </c>
      <c r="C198" s="74">
        <f>$C$36</f>
        <v>44044</v>
      </c>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287">
        <v>0</v>
      </c>
      <c r="AD198" s="287">
        <v>0</v>
      </c>
      <c r="AE198" s="287">
        <v>0</v>
      </c>
      <c r="AF198" s="287">
        <v>0</v>
      </c>
      <c r="AG198" s="287">
        <v>0</v>
      </c>
      <c r="AH198" s="287">
        <v>0</v>
      </c>
      <c r="AI198" s="287">
        <v>0</v>
      </c>
      <c r="AJ198" s="287">
        <v>0</v>
      </c>
      <c r="AK198" s="287">
        <v>0</v>
      </c>
      <c r="AL198" s="287">
        <v>0</v>
      </c>
      <c r="AM198" s="287">
        <v>0</v>
      </c>
    </row>
    <row r="199" spans="2:39">
      <c r="B199" s="45">
        <f t="shared" si="314"/>
        <v>27</v>
      </c>
      <c r="C199" s="74">
        <f>$C$37</f>
        <v>44013</v>
      </c>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287">
        <v>0</v>
      </c>
      <c r="AE199" s="287">
        <v>0</v>
      </c>
      <c r="AF199" s="287">
        <v>0</v>
      </c>
      <c r="AG199" s="287">
        <v>0</v>
      </c>
      <c r="AH199" s="287">
        <v>0</v>
      </c>
      <c r="AI199" s="287">
        <v>0</v>
      </c>
      <c r="AJ199" s="287">
        <v>0</v>
      </c>
      <c r="AK199" s="287">
        <v>0</v>
      </c>
      <c r="AL199" s="287">
        <v>0</v>
      </c>
      <c r="AM199" s="287">
        <v>0</v>
      </c>
    </row>
    <row r="200" spans="2:39">
      <c r="B200" s="45">
        <f t="shared" si="314"/>
        <v>28</v>
      </c>
      <c r="C200" s="74">
        <f>$C$38</f>
        <v>43983</v>
      </c>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71"/>
      <c r="AE200" s="287">
        <v>0</v>
      </c>
      <c r="AF200" s="287">
        <v>0</v>
      </c>
      <c r="AG200" s="287">
        <v>0</v>
      </c>
      <c r="AH200" s="287">
        <v>0</v>
      </c>
      <c r="AI200" s="287">
        <v>0</v>
      </c>
      <c r="AJ200" s="287">
        <v>0</v>
      </c>
      <c r="AK200" s="287">
        <v>0</v>
      </c>
      <c r="AL200" s="287">
        <v>0</v>
      </c>
      <c r="AM200" s="287">
        <v>0</v>
      </c>
    </row>
    <row r="201" spans="2:39">
      <c r="B201" s="45">
        <f t="shared" si="314"/>
        <v>29</v>
      </c>
      <c r="C201" s="74">
        <f>$C$39</f>
        <v>43952</v>
      </c>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71"/>
      <c r="AE201" s="71"/>
      <c r="AF201" s="287">
        <v>0</v>
      </c>
      <c r="AG201" s="287">
        <v>0</v>
      </c>
      <c r="AH201" s="287">
        <v>0</v>
      </c>
      <c r="AI201" s="287">
        <v>0</v>
      </c>
      <c r="AJ201" s="287">
        <v>0</v>
      </c>
      <c r="AK201" s="287">
        <v>0</v>
      </c>
      <c r="AL201" s="287">
        <v>0</v>
      </c>
      <c r="AM201" s="287">
        <v>0</v>
      </c>
    </row>
    <row r="202" spans="2:39">
      <c r="B202" s="45">
        <f t="shared" si="314"/>
        <v>30</v>
      </c>
      <c r="C202" s="74">
        <f>$C$40</f>
        <v>43922</v>
      </c>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71"/>
      <c r="AE202" s="71"/>
      <c r="AF202" s="71"/>
      <c r="AG202" s="287">
        <v>0</v>
      </c>
      <c r="AH202" s="287">
        <v>0</v>
      </c>
      <c r="AI202" s="287">
        <v>0</v>
      </c>
      <c r="AJ202" s="287">
        <v>0</v>
      </c>
      <c r="AK202" s="287">
        <v>0</v>
      </c>
      <c r="AL202" s="287">
        <v>0</v>
      </c>
      <c r="AM202" s="287">
        <v>0</v>
      </c>
    </row>
    <row r="203" spans="2:39">
      <c r="B203" s="45">
        <f t="shared" si="314"/>
        <v>31</v>
      </c>
      <c r="C203" s="74">
        <f>$C$41</f>
        <v>43891</v>
      </c>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71"/>
      <c r="AE203" s="71"/>
      <c r="AF203" s="71"/>
      <c r="AG203" s="71"/>
      <c r="AH203" s="287">
        <v>0</v>
      </c>
      <c r="AI203" s="287">
        <v>0</v>
      </c>
      <c r="AJ203" s="287">
        <v>0</v>
      </c>
      <c r="AK203" s="287">
        <v>0</v>
      </c>
      <c r="AL203" s="287">
        <v>0</v>
      </c>
      <c r="AM203" s="287">
        <v>0</v>
      </c>
    </row>
    <row r="204" spans="2:39">
      <c r="B204" s="45">
        <f t="shared" si="314"/>
        <v>32</v>
      </c>
      <c r="C204" s="74">
        <f>$C$42</f>
        <v>43862</v>
      </c>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71"/>
      <c r="AE204" s="71"/>
      <c r="AF204" s="71"/>
      <c r="AG204" s="71"/>
      <c r="AH204" s="71"/>
      <c r="AI204" s="287">
        <v>0</v>
      </c>
      <c r="AJ204" s="287">
        <v>0</v>
      </c>
      <c r="AK204" s="287">
        <v>0</v>
      </c>
      <c r="AL204" s="287">
        <v>0</v>
      </c>
      <c r="AM204" s="287">
        <v>0</v>
      </c>
    </row>
    <row r="205" spans="2:39">
      <c r="B205" s="45">
        <f t="shared" si="314"/>
        <v>33</v>
      </c>
      <c r="C205" s="74">
        <f>$C$43</f>
        <v>43831</v>
      </c>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71"/>
      <c r="AE205" s="71"/>
      <c r="AF205" s="71"/>
      <c r="AG205" s="71"/>
      <c r="AH205" s="71"/>
      <c r="AI205" s="71"/>
      <c r="AJ205" s="287">
        <v>0</v>
      </c>
      <c r="AK205" s="287">
        <v>0</v>
      </c>
      <c r="AL205" s="287">
        <v>0</v>
      </c>
      <c r="AM205" s="287">
        <v>0</v>
      </c>
    </row>
    <row r="206" spans="2:39">
      <c r="B206" s="45">
        <f t="shared" si="314"/>
        <v>34</v>
      </c>
      <c r="C206" s="74">
        <f>$C$44</f>
        <v>43800</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71"/>
      <c r="AE206" s="71"/>
      <c r="AF206" s="71"/>
      <c r="AG206" s="71"/>
      <c r="AH206" s="71"/>
      <c r="AI206" s="71"/>
      <c r="AJ206" s="71"/>
      <c r="AK206" s="287">
        <v>0</v>
      </c>
      <c r="AL206" s="287">
        <v>0</v>
      </c>
      <c r="AM206" s="287">
        <v>0</v>
      </c>
    </row>
    <row r="207" spans="2:39">
      <c r="B207" s="45">
        <f t="shared" si="314"/>
        <v>35</v>
      </c>
      <c r="C207" s="74">
        <f>$C$45</f>
        <v>43770</v>
      </c>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71"/>
      <c r="AE207" s="71"/>
      <c r="AF207" s="71"/>
      <c r="AG207" s="71"/>
      <c r="AH207" s="71"/>
      <c r="AI207" s="71"/>
      <c r="AJ207" s="71"/>
      <c r="AK207" s="71"/>
      <c r="AL207" s="287">
        <v>0</v>
      </c>
      <c r="AM207" s="287">
        <v>0</v>
      </c>
    </row>
    <row r="208" spans="2:39">
      <c r="B208" s="45">
        <f t="shared" si="314"/>
        <v>36</v>
      </c>
      <c r="C208" s="74">
        <f>$C$46</f>
        <v>43739</v>
      </c>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71"/>
      <c r="AE208" s="71"/>
      <c r="AF208" s="71"/>
      <c r="AG208" s="71"/>
      <c r="AH208" s="71"/>
      <c r="AI208" s="71"/>
      <c r="AJ208" s="71"/>
      <c r="AK208" s="71"/>
      <c r="AL208" s="71"/>
      <c r="AM208" s="287">
        <v>0</v>
      </c>
    </row>
    <row r="209" spans="2:39">
      <c r="B209" s="290">
        <f t="shared" si="314"/>
        <v>37</v>
      </c>
      <c r="C209" s="291" t="s">
        <v>390</v>
      </c>
      <c r="D209" s="288">
        <f>SUM(D173:D208)</f>
        <v>0</v>
      </c>
      <c r="E209" s="288">
        <f t="shared" ref="E209" si="315">SUM(E173:E208)</f>
        <v>0</v>
      </c>
      <c r="F209" s="288">
        <f t="shared" ref="F209" si="316">SUM(F173:F208)</f>
        <v>0</v>
      </c>
      <c r="G209" s="288">
        <f t="shared" ref="G209" si="317">SUM(G173:G208)</f>
        <v>0</v>
      </c>
      <c r="H209" s="288">
        <f t="shared" ref="H209" si="318">SUM(H173:H208)</f>
        <v>0</v>
      </c>
      <c r="I209" s="288">
        <f t="shared" ref="I209" si="319">SUM(I173:I208)</f>
        <v>0</v>
      </c>
      <c r="J209" s="288">
        <f t="shared" ref="J209" si="320">SUM(J173:J208)</f>
        <v>0</v>
      </c>
      <c r="K209" s="288">
        <f t="shared" ref="K209" si="321">SUM(K173:K208)</f>
        <v>0</v>
      </c>
      <c r="L209" s="288">
        <f t="shared" ref="L209" si="322">SUM(L173:L208)</f>
        <v>0</v>
      </c>
      <c r="M209" s="288">
        <f t="shared" ref="M209" si="323">SUM(M173:M208)</f>
        <v>0</v>
      </c>
      <c r="N209" s="288">
        <f t="shared" ref="N209" si="324">SUM(N173:N208)</f>
        <v>0</v>
      </c>
      <c r="O209" s="288">
        <f t="shared" ref="O209" si="325">SUM(O173:O208)</f>
        <v>0</v>
      </c>
      <c r="P209" s="288">
        <f t="shared" ref="P209" si="326">SUM(P173:P208)</f>
        <v>0</v>
      </c>
      <c r="Q209" s="288">
        <f t="shared" ref="Q209" si="327">SUM(Q173:Q208)</f>
        <v>0</v>
      </c>
      <c r="R209" s="288">
        <f t="shared" ref="R209" si="328">SUM(R173:R208)</f>
        <v>0</v>
      </c>
      <c r="S209" s="288">
        <f t="shared" ref="S209" si="329">SUM(S173:S208)</f>
        <v>0</v>
      </c>
      <c r="T209" s="288">
        <f t="shared" ref="T209" si="330">SUM(T173:T208)</f>
        <v>0</v>
      </c>
      <c r="U209" s="288">
        <f t="shared" ref="U209" si="331">SUM(U173:U208)</f>
        <v>0</v>
      </c>
      <c r="V209" s="288">
        <f t="shared" ref="V209" si="332">SUM(V173:V208)</f>
        <v>0</v>
      </c>
      <c r="W209" s="288">
        <f t="shared" ref="W209" si="333">SUM(W173:W208)</f>
        <v>0</v>
      </c>
      <c r="X209" s="288">
        <f t="shared" ref="X209" si="334">SUM(X173:X208)</f>
        <v>0</v>
      </c>
      <c r="Y209" s="288">
        <f t="shared" ref="Y209" si="335">SUM(Y173:Y208)</f>
        <v>0</v>
      </c>
      <c r="Z209" s="288">
        <f t="shared" ref="Z209" si="336">SUM(Z173:Z208)</f>
        <v>0</v>
      </c>
      <c r="AA209" s="288">
        <f t="shared" ref="AA209" si="337">SUM(AA173:AA208)</f>
        <v>0</v>
      </c>
      <c r="AB209" s="288">
        <f t="shared" ref="AB209" si="338">SUM(AB173:AB208)</f>
        <v>0</v>
      </c>
      <c r="AC209" s="288">
        <f t="shared" ref="AC209" si="339">SUM(AC173:AC208)</f>
        <v>0</v>
      </c>
      <c r="AD209" s="288">
        <f t="shared" ref="AD209" si="340">SUM(AD173:AD208)</f>
        <v>0</v>
      </c>
      <c r="AE209" s="288">
        <f t="shared" ref="AE209" si="341">SUM(AE173:AE208)</f>
        <v>0</v>
      </c>
      <c r="AF209" s="288">
        <f t="shared" ref="AF209" si="342">SUM(AF173:AF208)</f>
        <v>0</v>
      </c>
      <c r="AG209" s="288">
        <f t="shared" ref="AG209" si="343">SUM(AG173:AG208)</f>
        <v>0</v>
      </c>
      <c r="AH209" s="288">
        <f t="shared" ref="AH209" si="344">SUM(AH173:AH208)</f>
        <v>0</v>
      </c>
      <c r="AI209" s="288">
        <f t="shared" ref="AI209" si="345">SUM(AI173:AI208)</f>
        <v>0</v>
      </c>
      <c r="AJ209" s="288">
        <f t="shared" ref="AJ209" si="346">SUM(AJ173:AJ208)</f>
        <v>0</v>
      </c>
      <c r="AK209" s="288">
        <f t="shared" ref="AK209" si="347">SUM(AK173:AK208)</f>
        <v>0</v>
      </c>
      <c r="AL209" s="288">
        <f t="shared" ref="AL209" si="348">SUM(AL173:AL208)</f>
        <v>0</v>
      </c>
      <c r="AM209" s="288">
        <f t="shared" ref="AM209" si="349">SUM(AM173:AM208)</f>
        <v>0</v>
      </c>
    </row>
    <row r="210" spans="2:39">
      <c r="B210" s="44">
        <f>B209+1</f>
        <v>38</v>
      </c>
      <c r="C210" s="114" t="s">
        <v>391</v>
      </c>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row>
    <row r="211" spans="2:39" ht="30" customHeight="1">
      <c r="B211" s="45">
        <f t="shared" ref="B211:B217" si="350">B210+1</f>
        <v>39</v>
      </c>
      <c r="C211" s="115" t="s">
        <v>392</v>
      </c>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row>
    <row r="212" spans="2:39">
      <c r="B212" s="45">
        <f t="shared" si="350"/>
        <v>40</v>
      </c>
      <c r="C212" s="116" t="s">
        <v>393</v>
      </c>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row>
    <row r="213" spans="2:39" ht="26.25">
      <c r="B213" s="290">
        <f t="shared" si="350"/>
        <v>41</v>
      </c>
      <c r="C213" s="292" t="s">
        <v>394</v>
      </c>
      <c r="D213" s="289">
        <f>SUM(D209:D212)</f>
        <v>0</v>
      </c>
      <c r="E213" s="289">
        <f t="shared" ref="E213" si="351">SUM(E209:E212)</f>
        <v>0</v>
      </c>
      <c r="F213" s="289">
        <f t="shared" ref="F213" si="352">SUM(F209:F212)</f>
        <v>0</v>
      </c>
      <c r="G213" s="289">
        <f t="shared" ref="G213" si="353">SUM(G209:G212)</f>
        <v>0</v>
      </c>
      <c r="H213" s="289">
        <f t="shared" ref="H213" si="354">SUM(H209:H212)</f>
        <v>0</v>
      </c>
      <c r="I213" s="289">
        <f t="shared" ref="I213" si="355">SUM(I209:I212)</f>
        <v>0</v>
      </c>
      <c r="J213" s="289">
        <f t="shared" ref="J213" si="356">SUM(J209:J212)</f>
        <v>0</v>
      </c>
      <c r="K213" s="289">
        <f t="shared" ref="K213" si="357">SUM(K209:K212)</f>
        <v>0</v>
      </c>
      <c r="L213" s="289">
        <f t="shared" ref="L213" si="358">SUM(L209:L212)</f>
        <v>0</v>
      </c>
      <c r="M213" s="289">
        <f t="shared" ref="M213" si="359">SUM(M209:M212)</f>
        <v>0</v>
      </c>
      <c r="N213" s="289">
        <f t="shared" ref="N213" si="360">SUM(N209:N212)</f>
        <v>0</v>
      </c>
      <c r="O213" s="289">
        <f t="shared" ref="O213" si="361">SUM(O209:O212)</f>
        <v>0</v>
      </c>
      <c r="P213" s="289">
        <f t="shared" ref="P213" si="362">SUM(P209:P212)</f>
        <v>0</v>
      </c>
      <c r="Q213" s="289">
        <f t="shared" ref="Q213" si="363">SUM(Q209:Q212)</f>
        <v>0</v>
      </c>
      <c r="R213" s="289">
        <f t="shared" ref="R213" si="364">SUM(R209:R212)</f>
        <v>0</v>
      </c>
      <c r="S213" s="289">
        <f t="shared" ref="S213" si="365">SUM(S209:S212)</f>
        <v>0</v>
      </c>
      <c r="T213" s="289">
        <f t="shared" ref="T213" si="366">SUM(T209:T212)</f>
        <v>0</v>
      </c>
      <c r="U213" s="289">
        <f t="shared" ref="U213" si="367">SUM(U209:U212)</f>
        <v>0</v>
      </c>
      <c r="V213" s="289">
        <f t="shared" ref="V213" si="368">SUM(V209:V212)</f>
        <v>0</v>
      </c>
      <c r="W213" s="289">
        <f t="shared" ref="W213" si="369">SUM(W209:W212)</f>
        <v>0</v>
      </c>
      <c r="X213" s="289">
        <f t="shared" ref="X213" si="370">SUM(X209:X212)</f>
        <v>0</v>
      </c>
      <c r="Y213" s="289">
        <f t="shared" ref="Y213" si="371">SUM(Y209:Y212)</f>
        <v>0</v>
      </c>
      <c r="Z213" s="289">
        <f t="shared" ref="Z213" si="372">SUM(Z209:Z212)</f>
        <v>0</v>
      </c>
      <c r="AA213" s="289">
        <f t="shared" ref="AA213" si="373">SUM(AA209:AA212)</f>
        <v>0</v>
      </c>
      <c r="AB213" s="289">
        <f t="shared" ref="AB213" si="374">SUM(AB209:AB212)</f>
        <v>0</v>
      </c>
      <c r="AC213" s="289">
        <f t="shared" ref="AC213" si="375">SUM(AC209:AC212)</f>
        <v>0</v>
      </c>
      <c r="AD213" s="289">
        <f t="shared" ref="AD213" si="376">SUM(AD209:AD212)</f>
        <v>0</v>
      </c>
      <c r="AE213" s="289">
        <f t="shared" ref="AE213" si="377">SUM(AE209:AE212)</f>
        <v>0</v>
      </c>
      <c r="AF213" s="289">
        <f t="shared" ref="AF213" si="378">SUM(AF209:AF212)</f>
        <v>0</v>
      </c>
      <c r="AG213" s="289">
        <f t="shared" ref="AG213" si="379">SUM(AG209:AG212)</f>
        <v>0</v>
      </c>
      <c r="AH213" s="289">
        <f t="shared" ref="AH213" si="380">SUM(AH209:AH212)</f>
        <v>0</v>
      </c>
      <c r="AI213" s="289">
        <f t="shared" ref="AI213" si="381">SUM(AI209:AI212)</f>
        <v>0</v>
      </c>
      <c r="AJ213" s="289">
        <f t="shared" ref="AJ213" si="382">SUM(AJ209:AJ212)</f>
        <v>0</v>
      </c>
      <c r="AK213" s="289">
        <f t="shared" ref="AK213" si="383">SUM(AK209:AK212)</f>
        <v>0</v>
      </c>
      <c r="AL213" s="289">
        <f t="shared" ref="AL213" si="384">SUM(AL209:AL212)</f>
        <v>0</v>
      </c>
      <c r="AM213" s="289">
        <f t="shared" ref="AM213" si="385">SUM(AM209:AM212)</f>
        <v>0</v>
      </c>
    </row>
    <row r="214" spans="2:39" ht="30" customHeight="1">
      <c r="B214" s="45">
        <f t="shared" si="350"/>
        <v>42</v>
      </c>
      <c r="C214" s="115" t="s">
        <v>395</v>
      </c>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row>
    <row r="215" spans="2:39">
      <c r="B215" s="45">
        <f t="shared" si="350"/>
        <v>43</v>
      </c>
      <c r="C215" s="116" t="s">
        <v>396</v>
      </c>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row>
    <row r="216" spans="2:39" ht="30.75" customHeight="1">
      <c r="B216" s="290">
        <f t="shared" si="350"/>
        <v>44</v>
      </c>
      <c r="C216" s="294" t="s">
        <v>397</v>
      </c>
      <c r="D216" s="289">
        <f>D214+D215</f>
        <v>0</v>
      </c>
      <c r="E216" s="289">
        <f t="shared" ref="E216" si="386">E214+E215</f>
        <v>0</v>
      </c>
      <c r="F216" s="289">
        <f t="shared" ref="F216" si="387">F214+F215</f>
        <v>0</v>
      </c>
      <c r="G216" s="289">
        <f t="shared" ref="G216" si="388">G214+G215</f>
        <v>0</v>
      </c>
      <c r="H216" s="289">
        <f t="shared" ref="H216" si="389">H214+H215</f>
        <v>0</v>
      </c>
      <c r="I216" s="289">
        <f t="shared" ref="I216" si="390">I214+I215</f>
        <v>0</v>
      </c>
      <c r="J216" s="289">
        <f t="shared" ref="J216" si="391">J214+J215</f>
        <v>0</v>
      </c>
      <c r="K216" s="289">
        <f t="shared" ref="K216" si="392">K214+K215</f>
        <v>0</v>
      </c>
      <c r="L216" s="289">
        <f t="shared" ref="L216" si="393">L214+L215</f>
        <v>0</v>
      </c>
      <c r="M216" s="289">
        <f t="shared" ref="M216" si="394">M214+M215</f>
        <v>0</v>
      </c>
      <c r="N216" s="289">
        <f t="shared" ref="N216" si="395">N214+N215</f>
        <v>0</v>
      </c>
      <c r="O216" s="289">
        <f t="shared" ref="O216" si="396">O214+O215</f>
        <v>0</v>
      </c>
      <c r="P216" s="289">
        <f t="shared" ref="P216" si="397">P214+P215</f>
        <v>0</v>
      </c>
      <c r="Q216" s="289">
        <f t="shared" ref="Q216" si="398">Q214+Q215</f>
        <v>0</v>
      </c>
      <c r="R216" s="289">
        <f t="shared" ref="R216" si="399">R214+R215</f>
        <v>0</v>
      </c>
      <c r="S216" s="289">
        <f t="shared" ref="S216" si="400">S214+S215</f>
        <v>0</v>
      </c>
      <c r="T216" s="289">
        <f t="shared" ref="T216" si="401">T214+T215</f>
        <v>0</v>
      </c>
      <c r="U216" s="289">
        <f t="shared" ref="U216" si="402">U214+U215</f>
        <v>0</v>
      </c>
      <c r="V216" s="289">
        <f t="shared" ref="V216" si="403">V214+V215</f>
        <v>0</v>
      </c>
      <c r="W216" s="289">
        <f t="shared" ref="W216" si="404">W214+W215</f>
        <v>0</v>
      </c>
      <c r="X216" s="289">
        <f t="shared" ref="X216" si="405">X214+X215</f>
        <v>0</v>
      </c>
      <c r="Y216" s="289">
        <f t="shared" ref="Y216" si="406">Y214+Y215</f>
        <v>0</v>
      </c>
      <c r="Z216" s="289">
        <f t="shared" ref="Z216" si="407">Z214+Z215</f>
        <v>0</v>
      </c>
      <c r="AA216" s="289">
        <f t="shared" ref="AA216" si="408">AA214+AA215</f>
        <v>0</v>
      </c>
      <c r="AB216" s="289">
        <f t="shared" ref="AB216" si="409">AB214+AB215</f>
        <v>0</v>
      </c>
      <c r="AC216" s="289">
        <f t="shared" ref="AC216" si="410">AC214+AC215</f>
        <v>0</v>
      </c>
      <c r="AD216" s="289">
        <f t="shared" ref="AD216" si="411">AD214+AD215</f>
        <v>0</v>
      </c>
      <c r="AE216" s="289">
        <f t="shared" ref="AE216" si="412">AE214+AE215</f>
        <v>0</v>
      </c>
      <c r="AF216" s="289">
        <f t="shared" ref="AF216" si="413">AF214+AF215</f>
        <v>0</v>
      </c>
      <c r="AG216" s="289">
        <f t="shared" ref="AG216" si="414">AG214+AG215</f>
        <v>0</v>
      </c>
      <c r="AH216" s="289">
        <f t="shared" ref="AH216" si="415">AH214+AH215</f>
        <v>0</v>
      </c>
      <c r="AI216" s="289">
        <f t="shared" ref="AI216" si="416">AI214+AI215</f>
        <v>0</v>
      </c>
      <c r="AJ216" s="289">
        <f t="shared" ref="AJ216" si="417">AJ214+AJ215</f>
        <v>0</v>
      </c>
      <c r="AK216" s="289">
        <f t="shared" ref="AK216" si="418">AK214+AK215</f>
        <v>0</v>
      </c>
      <c r="AL216" s="289">
        <f t="shared" ref="AL216" si="419">AL214+AL215</f>
        <v>0</v>
      </c>
      <c r="AM216" s="289">
        <f t="shared" ref="AM216" si="420">AM214+AM215</f>
        <v>0</v>
      </c>
    </row>
    <row r="217" spans="2:39">
      <c r="B217" s="290">
        <f t="shared" si="350"/>
        <v>45</v>
      </c>
      <c r="C217" s="293" t="s">
        <v>398</v>
      </c>
      <c r="D217" s="288">
        <f>D213+D216</f>
        <v>0</v>
      </c>
      <c r="E217" s="288">
        <f t="shared" ref="E217" si="421">E213+E216</f>
        <v>0</v>
      </c>
      <c r="F217" s="288">
        <f t="shared" ref="F217" si="422">F213+F216</f>
        <v>0</v>
      </c>
      <c r="G217" s="288">
        <f t="shared" ref="G217" si="423">G213+G216</f>
        <v>0</v>
      </c>
      <c r="H217" s="288">
        <f t="shared" ref="H217" si="424">H213+H216</f>
        <v>0</v>
      </c>
      <c r="I217" s="288">
        <f t="shared" ref="I217" si="425">I213+I216</f>
        <v>0</v>
      </c>
      <c r="J217" s="288">
        <f t="shared" ref="J217" si="426">J213+J216</f>
        <v>0</v>
      </c>
      <c r="K217" s="288">
        <f t="shared" ref="K217" si="427">K213+K216</f>
        <v>0</v>
      </c>
      <c r="L217" s="288">
        <f t="shared" ref="L217" si="428">L213+L216</f>
        <v>0</v>
      </c>
      <c r="M217" s="288">
        <f t="shared" ref="M217" si="429">M213+M216</f>
        <v>0</v>
      </c>
      <c r="N217" s="288">
        <f t="shared" ref="N217" si="430">N213+N216</f>
        <v>0</v>
      </c>
      <c r="O217" s="288">
        <f t="shared" ref="O217" si="431">O213+O216</f>
        <v>0</v>
      </c>
      <c r="P217" s="288">
        <f t="shared" ref="P217" si="432">P213+P216</f>
        <v>0</v>
      </c>
      <c r="Q217" s="288">
        <f t="shared" ref="Q217" si="433">Q213+Q216</f>
        <v>0</v>
      </c>
      <c r="R217" s="288">
        <f t="shared" ref="R217" si="434">R213+R216</f>
        <v>0</v>
      </c>
      <c r="S217" s="288">
        <f t="shared" ref="S217" si="435">S213+S216</f>
        <v>0</v>
      </c>
      <c r="T217" s="288">
        <f t="shared" ref="T217" si="436">T213+T216</f>
        <v>0</v>
      </c>
      <c r="U217" s="288">
        <f t="shared" ref="U217" si="437">U213+U216</f>
        <v>0</v>
      </c>
      <c r="V217" s="288">
        <f t="shared" ref="V217" si="438">V213+V216</f>
        <v>0</v>
      </c>
      <c r="W217" s="288">
        <f t="shared" ref="W217" si="439">W213+W216</f>
        <v>0</v>
      </c>
      <c r="X217" s="288">
        <f t="shared" ref="X217" si="440">X213+X216</f>
        <v>0</v>
      </c>
      <c r="Y217" s="288">
        <f t="shared" ref="Y217" si="441">Y213+Y216</f>
        <v>0</v>
      </c>
      <c r="Z217" s="288">
        <f t="shared" ref="Z217" si="442">Z213+Z216</f>
        <v>0</v>
      </c>
      <c r="AA217" s="288">
        <f t="shared" ref="AA217" si="443">AA213+AA216</f>
        <v>0</v>
      </c>
      <c r="AB217" s="288">
        <f t="shared" ref="AB217" si="444">AB213+AB216</f>
        <v>0</v>
      </c>
      <c r="AC217" s="288">
        <f t="shared" ref="AC217" si="445">AC213+AC216</f>
        <v>0</v>
      </c>
      <c r="AD217" s="288">
        <f t="shared" ref="AD217" si="446">AD213+AD216</f>
        <v>0</v>
      </c>
      <c r="AE217" s="288">
        <f t="shared" ref="AE217" si="447">AE213+AE216</f>
        <v>0</v>
      </c>
      <c r="AF217" s="288">
        <f t="shared" ref="AF217" si="448">AF213+AF216</f>
        <v>0</v>
      </c>
      <c r="AG217" s="288">
        <f t="shared" ref="AG217" si="449">AG213+AG216</f>
        <v>0</v>
      </c>
      <c r="AH217" s="288">
        <f t="shared" ref="AH217" si="450">AH213+AH216</f>
        <v>0</v>
      </c>
      <c r="AI217" s="288">
        <f t="shared" ref="AI217" si="451">AI213+AI216</f>
        <v>0</v>
      </c>
      <c r="AJ217" s="288">
        <f t="shared" ref="AJ217" si="452">AJ213+AJ216</f>
        <v>0</v>
      </c>
      <c r="AK217" s="288">
        <f t="shared" ref="AK217" si="453">AK213+AK216</f>
        <v>0</v>
      </c>
      <c r="AL217" s="288">
        <f t="shared" ref="AL217" si="454">AL213+AL216</f>
        <v>0</v>
      </c>
      <c r="AM217" s="288">
        <f t="shared" ref="AM217" si="455">AM213+AM216</f>
        <v>0</v>
      </c>
    </row>
    <row r="219" spans="2:39">
      <c r="B219" s="21"/>
      <c r="C219" s="230" t="s">
        <v>327</v>
      </c>
      <c r="D219" s="231" t="str">
        <f>Overview!$C$32</f>
        <v>[Enter Plan Name]</v>
      </c>
      <c r="E219" s="231"/>
      <c r="F219" s="231"/>
      <c r="G219" s="231"/>
      <c r="H219" s="231"/>
      <c r="I219" s="231"/>
      <c r="J219" s="231"/>
      <c r="K219" s="231"/>
      <c r="L219" s="231"/>
      <c r="M219" s="231"/>
      <c r="N219" s="231"/>
      <c r="O219" s="231"/>
      <c r="P219" s="231"/>
      <c r="Q219" s="231"/>
      <c r="R219" s="231"/>
      <c r="S219" s="231"/>
      <c r="T219" s="231"/>
      <c r="U219" s="231"/>
      <c r="V219" s="231"/>
      <c r="W219" s="231"/>
      <c r="X219" s="231"/>
      <c r="Y219" s="231"/>
      <c r="Z219" s="231"/>
      <c r="AA219" s="231"/>
      <c r="AB219" s="231"/>
      <c r="AC219" s="231"/>
      <c r="AD219" s="278"/>
      <c r="AE219" s="231"/>
      <c r="AF219" s="231"/>
      <c r="AG219" s="231"/>
      <c r="AH219" s="231"/>
      <c r="AI219" s="231"/>
      <c r="AJ219" s="231"/>
      <c r="AK219" s="231"/>
      <c r="AL219" s="231"/>
      <c r="AM219" s="231"/>
    </row>
    <row r="220" spans="2:39">
      <c r="B220" s="21"/>
      <c r="C220" s="230" t="s">
        <v>328</v>
      </c>
      <c r="D220" s="231" t="s">
        <v>384</v>
      </c>
      <c r="E220" s="231"/>
      <c r="F220" s="231"/>
      <c r="G220" s="231"/>
      <c r="H220" s="21"/>
      <c r="I220" s="21"/>
      <c r="J220" s="21"/>
      <c r="K220" s="21"/>
      <c r="L220" s="21"/>
      <c r="M220" s="21"/>
      <c r="N220" s="21"/>
      <c r="O220" s="21"/>
      <c r="P220" s="231"/>
      <c r="Q220" s="21"/>
      <c r="R220" s="21"/>
      <c r="S220" s="231"/>
      <c r="T220" s="21"/>
      <c r="U220" s="21"/>
      <c r="V220" s="231"/>
      <c r="W220" s="21"/>
      <c r="X220" s="21"/>
      <c r="Y220" s="231"/>
      <c r="Z220" s="21"/>
      <c r="AA220" s="21"/>
      <c r="AB220" s="21"/>
      <c r="AC220" s="21"/>
      <c r="AD220" s="277"/>
      <c r="AE220" s="21"/>
      <c r="AF220" s="21"/>
      <c r="AG220" s="21"/>
      <c r="AH220" s="21"/>
      <c r="AI220" s="21"/>
      <c r="AJ220" s="21"/>
      <c r="AK220" s="21"/>
      <c r="AL220" s="21"/>
      <c r="AM220" s="21"/>
    </row>
    <row r="221" spans="2:39" ht="15.75">
      <c r="B221" s="21"/>
      <c r="C221" s="230" t="s">
        <v>385</v>
      </c>
      <c r="D221" s="279" t="s">
        <v>306</v>
      </c>
      <c r="E221" s="231"/>
      <c r="F221" s="231"/>
      <c r="G221" s="231"/>
      <c r="H221" s="231"/>
      <c r="I221" s="231"/>
      <c r="J221" s="231"/>
      <c r="K221" s="231"/>
      <c r="L221" s="231"/>
      <c r="M221" s="231"/>
      <c r="N221" s="231"/>
      <c r="O221" s="231"/>
      <c r="P221" s="231"/>
      <c r="Q221" s="231"/>
      <c r="R221" s="231"/>
      <c r="S221" s="231"/>
      <c r="T221" s="231"/>
      <c r="U221" s="231"/>
      <c r="V221" s="231"/>
      <c r="W221" s="231"/>
      <c r="X221" s="231"/>
      <c r="Y221" s="231"/>
      <c r="Z221" s="231"/>
      <c r="AA221" s="231"/>
      <c r="AB221" s="231"/>
      <c r="AC221" s="231"/>
      <c r="AD221" s="231"/>
      <c r="AE221" s="231"/>
      <c r="AF221" s="231"/>
      <c r="AG221" s="231"/>
      <c r="AH221" s="231"/>
      <c r="AI221" s="231"/>
      <c r="AJ221" s="231"/>
      <c r="AK221" s="231"/>
      <c r="AL221" s="231"/>
      <c r="AM221" s="231"/>
    </row>
    <row r="222" spans="2:39">
      <c r="B222" s="21"/>
      <c r="C222" s="230" t="s">
        <v>386</v>
      </c>
      <c r="D222" s="231" t="str">
        <f>Overview!$C$54</f>
        <v>7/1/2022 - 9/30/2022</v>
      </c>
      <c r="E222" s="231"/>
      <c r="F222" s="231"/>
      <c r="G222" s="231"/>
      <c r="H222" s="231"/>
      <c r="I222" s="231"/>
      <c r="J222" s="231"/>
      <c r="K222" s="231"/>
      <c r="L222" s="231"/>
      <c r="M222" s="231"/>
      <c r="N222" s="231"/>
      <c r="O222" s="231"/>
      <c r="P222" s="231"/>
      <c r="Q222" s="231"/>
      <c r="R222" s="231"/>
      <c r="S222" s="231"/>
      <c r="T222" s="231"/>
      <c r="U222" s="231"/>
      <c r="V222" s="231"/>
      <c r="W222" s="231"/>
      <c r="X222" s="231"/>
      <c r="Y222" s="231"/>
      <c r="Z222" s="231"/>
      <c r="AA222" s="231"/>
      <c r="AB222" s="231"/>
      <c r="AC222" s="231"/>
      <c r="AD222" s="231"/>
      <c r="AE222" s="231"/>
      <c r="AF222" s="231"/>
      <c r="AG222" s="231"/>
      <c r="AH222" s="231"/>
      <c r="AI222" s="231"/>
      <c r="AJ222" s="231"/>
      <c r="AK222" s="231"/>
      <c r="AL222" s="231"/>
      <c r="AM222" s="231"/>
    </row>
    <row r="223" spans="2:39">
      <c r="B223" s="21"/>
      <c r="C223" s="230"/>
      <c r="D223" s="280" t="s">
        <v>387</v>
      </c>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c r="AA223" s="280"/>
      <c r="AB223" s="280"/>
      <c r="AC223" s="280"/>
      <c r="AD223" s="280"/>
      <c r="AE223" s="280"/>
      <c r="AF223" s="280"/>
      <c r="AG223" s="280"/>
      <c r="AH223" s="280"/>
      <c r="AI223" s="280"/>
      <c r="AJ223" s="280"/>
      <c r="AK223" s="280"/>
      <c r="AL223" s="280"/>
      <c r="AM223" s="280"/>
    </row>
    <row r="224" spans="2:39">
      <c r="B224" s="21"/>
      <c r="C224" s="133"/>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c r="AD224" s="133"/>
      <c r="AE224" s="133"/>
      <c r="AF224" s="133"/>
      <c r="AG224" s="133"/>
      <c r="AH224" s="133"/>
      <c r="AI224" s="133"/>
      <c r="AJ224" s="133"/>
      <c r="AK224" s="133"/>
      <c r="AL224" s="133"/>
      <c r="AM224" s="133"/>
    </row>
    <row r="225" spans="2:39">
      <c r="B225" s="34"/>
      <c r="C225" s="281"/>
      <c r="D225" s="282" t="str">
        <f>D$9</f>
        <v>SFY23-Q1</v>
      </c>
      <c r="E225" s="283"/>
      <c r="F225" s="283"/>
      <c r="G225" s="283" t="str">
        <f>G$9</f>
        <v>SFY22-Q4</v>
      </c>
      <c r="H225" s="283"/>
      <c r="I225" s="283"/>
      <c r="J225" s="283" t="str">
        <f>J$9</f>
        <v>SFY22-Q3</v>
      </c>
      <c r="K225" s="283"/>
      <c r="L225" s="283"/>
      <c r="M225" s="283" t="str">
        <f>M$9</f>
        <v>SFY22-Q2</v>
      </c>
      <c r="N225" s="283"/>
      <c r="O225" s="283"/>
      <c r="P225" s="283" t="str">
        <f>P$9</f>
        <v>SFY22-Q1</v>
      </c>
      <c r="Q225" s="283"/>
      <c r="R225" s="283"/>
      <c r="S225" s="283" t="str">
        <f>S$9</f>
        <v>SFY21-Q4</v>
      </c>
      <c r="T225" s="283"/>
      <c r="U225" s="283"/>
      <c r="V225" s="283" t="str">
        <f>V$9</f>
        <v>SFY21-Q3</v>
      </c>
      <c r="W225" s="283"/>
      <c r="X225" s="283"/>
      <c r="Y225" s="283" t="str">
        <f>Y$9</f>
        <v>SFY21-Q2</v>
      </c>
      <c r="Z225" s="283"/>
      <c r="AA225" s="283"/>
      <c r="AB225" s="283" t="str">
        <f>AB$9</f>
        <v>SFY21-Q1</v>
      </c>
      <c r="AC225" s="283"/>
      <c r="AD225" s="283"/>
      <c r="AE225" s="283" t="str">
        <f>AE$9</f>
        <v>SFY20-Q4</v>
      </c>
      <c r="AF225" s="283"/>
      <c r="AG225" s="283"/>
      <c r="AH225" s="283" t="str">
        <f>AH$9</f>
        <v>SFY20-Q3</v>
      </c>
      <c r="AI225" s="283"/>
      <c r="AJ225" s="283"/>
      <c r="AK225" s="283" t="str">
        <f>AK$9</f>
        <v>SFY20-Q2</v>
      </c>
      <c r="AL225" s="283"/>
      <c r="AM225" s="283"/>
    </row>
    <row r="226" spans="2:39">
      <c r="B226" s="284" t="s">
        <v>388</v>
      </c>
      <c r="C226" s="284" t="s">
        <v>389</v>
      </c>
      <c r="D226" s="285">
        <f>D$10</f>
        <v>44805</v>
      </c>
      <c r="E226" s="286">
        <f t="shared" ref="E226:AM226" si="456">E$10</f>
        <v>44774</v>
      </c>
      <c r="F226" s="286">
        <f t="shared" si="456"/>
        <v>44743</v>
      </c>
      <c r="G226" s="286">
        <f t="shared" si="456"/>
        <v>44713</v>
      </c>
      <c r="H226" s="286">
        <f t="shared" si="456"/>
        <v>44682</v>
      </c>
      <c r="I226" s="286">
        <f t="shared" si="456"/>
        <v>44652</v>
      </c>
      <c r="J226" s="286">
        <f t="shared" si="456"/>
        <v>44621</v>
      </c>
      <c r="K226" s="286">
        <f t="shared" si="456"/>
        <v>44593</v>
      </c>
      <c r="L226" s="286">
        <f t="shared" si="456"/>
        <v>44562</v>
      </c>
      <c r="M226" s="286">
        <f t="shared" si="456"/>
        <v>44531</v>
      </c>
      <c r="N226" s="286">
        <f t="shared" si="456"/>
        <v>44501</v>
      </c>
      <c r="O226" s="286">
        <f t="shared" si="456"/>
        <v>44470</v>
      </c>
      <c r="P226" s="286">
        <f t="shared" si="456"/>
        <v>44440</v>
      </c>
      <c r="Q226" s="286">
        <f t="shared" si="456"/>
        <v>44409</v>
      </c>
      <c r="R226" s="286">
        <f t="shared" si="456"/>
        <v>44378</v>
      </c>
      <c r="S226" s="286">
        <f t="shared" si="456"/>
        <v>44348</v>
      </c>
      <c r="T226" s="286">
        <f t="shared" si="456"/>
        <v>44317</v>
      </c>
      <c r="U226" s="286">
        <f t="shared" si="456"/>
        <v>44287</v>
      </c>
      <c r="V226" s="286">
        <f t="shared" si="456"/>
        <v>44256</v>
      </c>
      <c r="W226" s="286">
        <f t="shared" si="456"/>
        <v>44228</v>
      </c>
      <c r="X226" s="286">
        <f t="shared" si="456"/>
        <v>44197</v>
      </c>
      <c r="Y226" s="286">
        <f t="shared" si="456"/>
        <v>44166</v>
      </c>
      <c r="Z226" s="286">
        <f t="shared" si="456"/>
        <v>44136</v>
      </c>
      <c r="AA226" s="286">
        <f t="shared" si="456"/>
        <v>44105</v>
      </c>
      <c r="AB226" s="286">
        <f t="shared" si="456"/>
        <v>44075</v>
      </c>
      <c r="AC226" s="286">
        <f t="shared" si="456"/>
        <v>44044</v>
      </c>
      <c r="AD226" s="286">
        <f t="shared" si="456"/>
        <v>44013</v>
      </c>
      <c r="AE226" s="286">
        <f t="shared" si="456"/>
        <v>43983</v>
      </c>
      <c r="AF226" s="286">
        <f t="shared" si="456"/>
        <v>43952</v>
      </c>
      <c r="AG226" s="286">
        <f t="shared" si="456"/>
        <v>43922</v>
      </c>
      <c r="AH226" s="286">
        <f t="shared" si="456"/>
        <v>43891</v>
      </c>
      <c r="AI226" s="286">
        <f t="shared" si="456"/>
        <v>43862</v>
      </c>
      <c r="AJ226" s="286">
        <f t="shared" si="456"/>
        <v>43831</v>
      </c>
      <c r="AK226" s="286">
        <f t="shared" si="456"/>
        <v>43800</v>
      </c>
      <c r="AL226" s="286">
        <f t="shared" si="456"/>
        <v>43770</v>
      </c>
      <c r="AM226" s="286">
        <f t="shared" si="456"/>
        <v>43739</v>
      </c>
    </row>
    <row r="227" spans="2:39">
      <c r="B227" s="45">
        <v>1</v>
      </c>
      <c r="C227" s="74">
        <f>$C$11</f>
        <v>44805</v>
      </c>
      <c r="D227" s="287">
        <v>0</v>
      </c>
      <c r="E227" s="287">
        <v>0</v>
      </c>
      <c r="F227" s="287">
        <v>0</v>
      </c>
      <c r="G227" s="287">
        <v>0</v>
      </c>
      <c r="H227" s="287">
        <v>0</v>
      </c>
      <c r="I227" s="287">
        <v>0</v>
      </c>
      <c r="J227" s="287">
        <v>0</v>
      </c>
      <c r="K227" s="287">
        <v>0</v>
      </c>
      <c r="L227" s="287">
        <v>0</v>
      </c>
      <c r="M227" s="287">
        <v>0</v>
      </c>
      <c r="N227" s="287">
        <v>0</v>
      </c>
      <c r="O227" s="287">
        <v>0</v>
      </c>
      <c r="P227" s="287">
        <v>0</v>
      </c>
      <c r="Q227" s="287">
        <v>0</v>
      </c>
      <c r="R227" s="287">
        <v>0</v>
      </c>
      <c r="S227" s="287">
        <v>0</v>
      </c>
      <c r="T227" s="287">
        <v>0</v>
      </c>
      <c r="U227" s="287">
        <v>0</v>
      </c>
      <c r="V227" s="287">
        <v>0</v>
      </c>
      <c r="W227" s="287">
        <v>0</v>
      </c>
      <c r="X227" s="287">
        <v>0</v>
      </c>
      <c r="Y227" s="287">
        <v>0</v>
      </c>
      <c r="Z227" s="287">
        <v>0</v>
      </c>
      <c r="AA227" s="287">
        <v>0</v>
      </c>
      <c r="AB227" s="287">
        <v>0</v>
      </c>
      <c r="AC227" s="287">
        <v>0</v>
      </c>
      <c r="AD227" s="287">
        <v>0</v>
      </c>
      <c r="AE227" s="287">
        <v>0</v>
      </c>
      <c r="AF227" s="287">
        <v>0</v>
      </c>
      <c r="AG227" s="287">
        <v>0</v>
      </c>
      <c r="AH227" s="287">
        <v>0</v>
      </c>
      <c r="AI227" s="287">
        <v>0</v>
      </c>
      <c r="AJ227" s="287">
        <v>0</v>
      </c>
      <c r="AK227" s="287">
        <v>0</v>
      </c>
      <c r="AL227" s="287">
        <v>0</v>
      </c>
      <c r="AM227" s="287">
        <v>0</v>
      </c>
    </row>
    <row r="228" spans="2:39">
      <c r="B228" s="45">
        <f t="shared" ref="B228:B263" si="457">B227+1</f>
        <v>2</v>
      </c>
      <c r="C228" s="74">
        <f>$C$12</f>
        <v>44774</v>
      </c>
      <c r="D228" s="14"/>
      <c r="E228" s="287">
        <v>0</v>
      </c>
      <c r="F228" s="287">
        <v>0</v>
      </c>
      <c r="G228" s="287">
        <v>0</v>
      </c>
      <c r="H228" s="287">
        <v>0</v>
      </c>
      <c r="I228" s="287">
        <v>0</v>
      </c>
      <c r="J228" s="287">
        <v>0</v>
      </c>
      <c r="K228" s="287">
        <v>0</v>
      </c>
      <c r="L228" s="287">
        <v>0</v>
      </c>
      <c r="M228" s="287">
        <v>0</v>
      </c>
      <c r="N228" s="287">
        <v>0</v>
      </c>
      <c r="O228" s="287">
        <v>0</v>
      </c>
      <c r="P228" s="287">
        <v>0</v>
      </c>
      <c r="Q228" s="287">
        <v>0</v>
      </c>
      <c r="R228" s="287">
        <v>0</v>
      </c>
      <c r="S228" s="287">
        <v>0</v>
      </c>
      <c r="T228" s="287">
        <v>0</v>
      </c>
      <c r="U228" s="287">
        <v>0</v>
      </c>
      <c r="V228" s="287">
        <v>0</v>
      </c>
      <c r="W228" s="287">
        <v>0</v>
      </c>
      <c r="X228" s="287">
        <v>0</v>
      </c>
      <c r="Y228" s="287">
        <v>0</v>
      </c>
      <c r="Z228" s="287">
        <v>0</v>
      </c>
      <c r="AA228" s="287">
        <v>0</v>
      </c>
      <c r="AB228" s="287">
        <v>0</v>
      </c>
      <c r="AC228" s="287">
        <v>0</v>
      </c>
      <c r="AD228" s="287">
        <v>0</v>
      </c>
      <c r="AE228" s="287">
        <v>0</v>
      </c>
      <c r="AF228" s="287">
        <v>0</v>
      </c>
      <c r="AG228" s="287">
        <v>0</v>
      </c>
      <c r="AH228" s="287">
        <v>0</v>
      </c>
      <c r="AI228" s="287">
        <v>0</v>
      </c>
      <c r="AJ228" s="287">
        <v>0</v>
      </c>
      <c r="AK228" s="287">
        <v>0</v>
      </c>
      <c r="AL228" s="287">
        <v>0</v>
      </c>
      <c r="AM228" s="287">
        <v>0</v>
      </c>
    </row>
    <row r="229" spans="2:39">
      <c r="B229" s="45">
        <f t="shared" si="457"/>
        <v>3</v>
      </c>
      <c r="C229" s="74">
        <f>$C$13</f>
        <v>44743</v>
      </c>
      <c r="D229" s="14"/>
      <c r="E229" s="14"/>
      <c r="F229" s="287">
        <v>0</v>
      </c>
      <c r="G229" s="287">
        <v>0</v>
      </c>
      <c r="H229" s="287">
        <v>0</v>
      </c>
      <c r="I229" s="287">
        <v>0</v>
      </c>
      <c r="J229" s="287">
        <v>0</v>
      </c>
      <c r="K229" s="287">
        <v>0</v>
      </c>
      <c r="L229" s="287">
        <v>0</v>
      </c>
      <c r="M229" s="287">
        <v>0</v>
      </c>
      <c r="N229" s="287">
        <v>0</v>
      </c>
      <c r="O229" s="287">
        <v>0</v>
      </c>
      <c r="P229" s="287">
        <v>0</v>
      </c>
      <c r="Q229" s="287">
        <v>0</v>
      </c>
      <c r="R229" s="287">
        <v>0</v>
      </c>
      <c r="S229" s="287">
        <v>0</v>
      </c>
      <c r="T229" s="287">
        <v>0</v>
      </c>
      <c r="U229" s="287">
        <v>0</v>
      </c>
      <c r="V229" s="287">
        <v>0</v>
      </c>
      <c r="W229" s="287">
        <v>0</v>
      </c>
      <c r="X229" s="287">
        <v>0</v>
      </c>
      <c r="Y229" s="287">
        <v>0</v>
      </c>
      <c r="Z229" s="287">
        <v>0</v>
      </c>
      <c r="AA229" s="287">
        <v>0</v>
      </c>
      <c r="AB229" s="287">
        <v>0</v>
      </c>
      <c r="AC229" s="287">
        <v>0</v>
      </c>
      <c r="AD229" s="287">
        <v>0</v>
      </c>
      <c r="AE229" s="287">
        <v>0</v>
      </c>
      <c r="AF229" s="287">
        <v>0</v>
      </c>
      <c r="AG229" s="287">
        <v>0</v>
      </c>
      <c r="AH229" s="287">
        <v>0</v>
      </c>
      <c r="AI229" s="287">
        <v>0</v>
      </c>
      <c r="AJ229" s="287">
        <v>0</v>
      </c>
      <c r="AK229" s="287">
        <v>0</v>
      </c>
      <c r="AL229" s="287">
        <v>0</v>
      </c>
      <c r="AM229" s="287">
        <v>0</v>
      </c>
    </row>
    <row r="230" spans="2:39">
      <c r="B230" s="45">
        <f t="shared" si="457"/>
        <v>4</v>
      </c>
      <c r="C230" s="74">
        <f>$C$14</f>
        <v>44713</v>
      </c>
      <c r="D230" s="14"/>
      <c r="E230" s="14"/>
      <c r="F230" s="14"/>
      <c r="G230" s="287">
        <v>0</v>
      </c>
      <c r="H230" s="287">
        <v>0</v>
      </c>
      <c r="I230" s="287">
        <v>0</v>
      </c>
      <c r="J230" s="287">
        <v>0</v>
      </c>
      <c r="K230" s="287">
        <v>0</v>
      </c>
      <c r="L230" s="287">
        <v>0</v>
      </c>
      <c r="M230" s="287">
        <v>0</v>
      </c>
      <c r="N230" s="287">
        <v>0</v>
      </c>
      <c r="O230" s="287">
        <v>0</v>
      </c>
      <c r="P230" s="287">
        <v>0</v>
      </c>
      <c r="Q230" s="287">
        <v>0</v>
      </c>
      <c r="R230" s="287">
        <v>0</v>
      </c>
      <c r="S230" s="287">
        <v>0</v>
      </c>
      <c r="T230" s="287">
        <v>0</v>
      </c>
      <c r="U230" s="287">
        <v>0</v>
      </c>
      <c r="V230" s="287">
        <v>0</v>
      </c>
      <c r="W230" s="287">
        <v>0</v>
      </c>
      <c r="X230" s="287">
        <v>0</v>
      </c>
      <c r="Y230" s="287">
        <v>0</v>
      </c>
      <c r="Z230" s="287">
        <v>0</v>
      </c>
      <c r="AA230" s="287">
        <v>0</v>
      </c>
      <c r="AB230" s="287">
        <v>0</v>
      </c>
      <c r="AC230" s="287">
        <v>0</v>
      </c>
      <c r="AD230" s="287">
        <v>0</v>
      </c>
      <c r="AE230" s="287">
        <v>0</v>
      </c>
      <c r="AF230" s="287">
        <v>0</v>
      </c>
      <c r="AG230" s="287">
        <v>0</v>
      </c>
      <c r="AH230" s="287">
        <v>0</v>
      </c>
      <c r="AI230" s="287">
        <v>0</v>
      </c>
      <c r="AJ230" s="287">
        <v>0</v>
      </c>
      <c r="AK230" s="287">
        <v>0</v>
      </c>
      <c r="AL230" s="287">
        <v>0</v>
      </c>
      <c r="AM230" s="287">
        <v>0</v>
      </c>
    </row>
    <row r="231" spans="2:39">
      <c r="B231" s="45">
        <f t="shared" si="457"/>
        <v>5</v>
      </c>
      <c r="C231" s="74">
        <f>$C$15</f>
        <v>44682</v>
      </c>
      <c r="D231" s="14"/>
      <c r="E231" s="14"/>
      <c r="F231" s="14"/>
      <c r="G231" s="14"/>
      <c r="H231" s="287">
        <v>0</v>
      </c>
      <c r="I231" s="287">
        <v>0</v>
      </c>
      <c r="J231" s="287">
        <v>0</v>
      </c>
      <c r="K231" s="287">
        <v>0</v>
      </c>
      <c r="L231" s="287">
        <v>0</v>
      </c>
      <c r="M231" s="287">
        <v>0</v>
      </c>
      <c r="N231" s="287">
        <v>0</v>
      </c>
      <c r="O231" s="287">
        <v>0</v>
      </c>
      <c r="P231" s="287">
        <v>0</v>
      </c>
      <c r="Q231" s="287">
        <v>0</v>
      </c>
      <c r="R231" s="287">
        <v>0</v>
      </c>
      <c r="S231" s="287">
        <v>0</v>
      </c>
      <c r="T231" s="287">
        <v>0</v>
      </c>
      <c r="U231" s="287">
        <v>0</v>
      </c>
      <c r="V231" s="287">
        <v>0</v>
      </c>
      <c r="W231" s="287">
        <v>0</v>
      </c>
      <c r="X231" s="287">
        <v>0</v>
      </c>
      <c r="Y231" s="287">
        <v>0</v>
      </c>
      <c r="Z231" s="287">
        <v>0</v>
      </c>
      <c r="AA231" s="287">
        <v>0</v>
      </c>
      <c r="AB231" s="287">
        <v>0</v>
      </c>
      <c r="AC231" s="287">
        <v>0</v>
      </c>
      <c r="AD231" s="287">
        <v>0</v>
      </c>
      <c r="AE231" s="287">
        <v>0</v>
      </c>
      <c r="AF231" s="287">
        <v>0</v>
      </c>
      <c r="AG231" s="287">
        <v>0</v>
      </c>
      <c r="AH231" s="287">
        <v>0</v>
      </c>
      <c r="AI231" s="287">
        <v>0</v>
      </c>
      <c r="AJ231" s="287">
        <v>0</v>
      </c>
      <c r="AK231" s="287">
        <v>0</v>
      </c>
      <c r="AL231" s="287">
        <v>0</v>
      </c>
      <c r="AM231" s="287">
        <v>0</v>
      </c>
    </row>
    <row r="232" spans="2:39">
      <c r="B232" s="45">
        <f t="shared" si="457"/>
        <v>6</v>
      </c>
      <c r="C232" s="74">
        <f>$C$16</f>
        <v>44652</v>
      </c>
      <c r="D232" s="14"/>
      <c r="E232" s="14"/>
      <c r="F232" s="14"/>
      <c r="G232" s="14"/>
      <c r="H232" s="14"/>
      <c r="I232" s="287">
        <v>0</v>
      </c>
      <c r="J232" s="287">
        <v>0</v>
      </c>
      <c r="K232" s="287">
        <v>0</v>
      </c>
      <c r="L232" s="287">
        <v>0</v>
      </c>
      <c r="M232" s="287">
        <v>0</v>
      </c>
      <c r="N232" s="287">
        <v>0</v>
      </c>
      <c r="O232" s="287">
        <v>0</v>
      </c>
      <c r="P232" s="287">
        <v>0</v>
      </c>
      <c r="Q232" s="287">
        <v>0</v>
      </c>
      <c r="R232" s="287">
        <v>0</v>
      </c>
      <c r="S232" s="287">
        <v>0</v>
      </c>
      <c r="T232" s="287">
        <v>0</v>
      </c>
      <c r="U232" s="287">
        <v>0</v>
      </c>
      <c r="V232" s="287">
        <v>0</v>
      </c>
      <c r="W232" s="287">
        <v>0</v>
      </c>
      <c r="X232" s="287">
        <v>0</v>
      </c>
      <c r="Y232" s="287">
        <v>0</v>
      </c>
      <c r="Z232" s="287">
        <v>0</v>
      </c>
      <c r="AA232" s="287">
        <v>0</v>
      </c>
      <c r="AB232" s="287">
        <v>0</v>
      </c>
      <c r="AC232" s="287">
        <v>0</v>
      </c>
      <c r="AD232" s="287">
        <v>0</v>
      </c>
      <c r="AE232" s="287">
        <v>0</v>
      </c>
      <c r="AF232" s="287">
        <v>0</v>
      </c>
      <c r="AG232" s="287">
        <v>0</v>
      </c>
      <c r="AH232" s="287">
        <v>0</v>
      </c>
      <c r="AI232" s="287">
        <v>0</v>
      </c>
      <c r="AJ232" s="287">
        <v>0</v>
      </c>
      <c r="AK232" s="287">
        <v>0</v>
      </c>
      <c r="AL232" s="287">
        <v>0</v>
      </c>
      <c r="AM232" s="287">
        <v>0</v>
      </c>
    </row>
    <row r="233" spans="2:39">
      <c r="B233" s="45">
        <f t="shared" si="457"/>
        <v>7</v>
      </c>
      <c r="C233" s="74">
        <f>$C$17</f>
        <v>44621</v>
      </c>
      <c r="D233" s="14"/>
      <c r="E233" s="14"/>
      <c r="F233" s="14"/>
      <c r="G233" s="14"/>
      <c r="H233" s="14"/>
      <c r="I233" s="14"/>
      <c r="J233" s="287">
        <v>0</v>
      </c>
      <c r="K233" s="287">
        <v>0</v>
      </c>
      <c r="L233" s="287">
        <v>0</v>
      </c>
      <c r="M233" s="287">
        <v>0</v>
      </c>
      <c r="N233" s="287">
        <v>0</v>
      </c>
      <c r="O233" s="287">
        <v>0</v>
      </c>
      <c r="P233" s="287">
        <v>0</v>
      </c>
      <c r="Q233" s="287">
        <v>0</v>
      </c>
      <c r="R233" s="287">
        <v>0</v>
      </c>
      <c r="S233" s="287">
        <v>0</v>
      </c>
      <c r="T233" s="287">
        <v>0</v>
      </c>
      <c r="U233" s="287">
        <v>0</v>
      </c>
      <c r="V233" s="287">
        <v>0</v>
      </c>
      <c r="W233" s="287">
        <v>0</v>
      </c>
      <c r="X233" s="287">
        <v>0</v>
      </c>
      <c r="Y233" s="287">
        <v>0</v>
      </c>
      <c r="Z233" s="287">
        <v>0</v>
      </c>
      <c r="AA233" s="287">
        <v>0</v>
      </c>
      <c r="AB233" s="287">
        <v>0</v>
      </c>
      <c r="AC233" s="287">
        <v>0</v>
      </c>
      <c r="AD233" s="287">
        <v>0</v>
      </c>
      <c r="AE233" s="287">
        <v>0</v>
      </c>
      <c r="AF233" s="287">
        <v>0</v>
      </c>
      <c r="AG233" s="287">
        <v>0</v>
      </c>
      <c r="AH233" s="287">
        <v>0</v>
      </c>
      <c r="AI233" s="287">
        <v>0</v>
      </c>
      <c r="AJ233" s="287">
        <v>0</v>
      </c>
      <c r="AK233" s="287">
        <v>0</v>
      </c>
      <c r="AL233" s="287">
        <v>0</v>
      </c>
      <c r="AM233" s="287">
        <v>0</v>
      </c>
    </row>
    <row r="234" spans="2:39">
      <c r="B234" s="45">
        <f t="shared" si="457"/>
        <v>8</v>
      </c>
      <c r="C234" s="74">
        <f>$C$18</f>
        <v>44593</v>
      </c>
      <c r="D234" s="14"/>
      <c r="E234" s="14"/>
      <c r="F234" s="14"/>
      <c r="G234" s="14"/>
      <c r="H234" s="14"/>
      <c r="I234" s="14"/>
      <c r="J234" s="14"/>
      <c r="K234" s="287">
        <v>0</v>
      </c>
      <c r="L234" s="287">
        <v>0</v>
      </c>
      <c r="M234" s="287">
        <v>0</v>
      </c>
      <c r="N234" s="287">
        <v>0</v>
      </c>
      <c r="O234" s="287">
        <v>0</v>
      </c>
      <c r="P234" s="287">
        <v>0</v>
      </c>
      <c r="Q234" s="287">
        <v>0</v>
      </c>
      <c r="R234" s="287">
        <v>0</v>
      </c>
      <c r="S234" s="287">
        <v>0</v>
      </c>
      <c r="T234" s="287">
        <v>0</v>
      </c>
      <c r="U234" s="287">
        <v>0</v>
      </c>
      <c r="V234" s="287">
        <v>0</v>
      </c>
      <c r="W234" s="287">
        <v>0</v>
      </c>
      <c r="X234" s="287">
        <v>0</v>
      </c>
      <c r="Y234" s="287">
        <v>0</v>
      </c>
      <c r="Z234" s="287">
        <v>0</v>
      </c>
      <c r="AA234" s="287">
        <v>0</v>
      </c>
      <c r="AB234" s="287">
        <v>0</v>
      </c>
      <c r="AC234" s="287">
        <v>0</v>
      </c>
      <c r="AD234" s="287">
        <v>0</v>
      </c>
      <c r="AE234" s="287">
        <v>0</v>
      </c>
      <c r="AF234" s="287">
        <v>0</v>
      </c>
      <c r="AG234" s="287">
        <v>0</v>
      </c>
      <c r="AH234" s="287">
        <v>0</v>
      </c>
      <c r="AI234" s="287">
        <v>0</v>
      </c>
      <c r="AJ234" s="287">
        <v>0</v>
      </c>
      <c r="AK234" s="287">
        <v>0</v>
      </c>
      <c r="AL234" s="287">
        <v>0</v>
      </c>
      <c r="AM234" s="287">
        <v>0</v>
      </c>
    </row>
    <row r="235" spans="2:39">
      <c r="B235" s="45">
        <f t="shared" si="457"/>
        <v>9</v>
      </c>
      <c r="C235" s="74">
        <f>$C$19</f>
        <v>44562</v>
      </c>
      <c r="D235" s="14"/>
      <c r="E235" s="14"/>
      <c r="F235" s="14"/>
      <c r="G235" s="14"/>
      <c r="H235" s="14"/>
      <c r="I235" s="14"/>
      <c r="J235" s="14"/>
      <c r="K235" s="71"/>
      <c r="L235" s="287">
        <v>0</v>
      </c>
      <c r="M235" s="287">
        <v>0</v>
      </c>
      <c r="N235" s="287">
        <v>0</v>
      </c>
      <c r="O235" s="287">
        <v>0</v>
      </c>
      <c r="P235" s="287">
        <v>0</v>
      </c>
      <c r="Q235" s="287">
        <v>0</v>
      </c>
      <c r="R235" s="287">
        <v>0</v>
      </c>
      <c r="S235" s="287">
        <v>0</v>
      </c>
      <c r="T235" s="287">
        <v>0</v>
      </c>
      <c r="U235" s="287">
        <v>0</v>
      </c>
      <c r="V235" s="287">
        <v>0</v>
      </c>
      <c r="W235" s="287">
        <v>0</v>
      </c>
      <c r="X235" s="287">
        <v>0</v>
      </c>
      <c r="Y235" s="287">
        <v>0</v>
      </c>
      <c r="Z235" s="287">
        <v>0</v>
      </c>
      <c r="AA235" s="287">
        <v>0</v>
      </c>
      <c r="AB235" s="287">
        <v>0</v>
      </c>
      <c r="AC235" s="287">
        <v>0</v>
      </c>
      <c r="AD235" s="287">
        <v>0</v>
      </c>
      <c r="AE235" s="287">
        <v>0</v>
      </c>
      <c r="AF235" s="287">
        <v>0</v>
      </c>
      <c r="AG235" s="287">
        <v>0</v>
      </c>
      <c r="AH235" s="287">
        <v>0</v>
      </c>
      <c r="AI235" s="287">
        <v>0</v>
      </c>
      <c r="AJ235" s="287">
        <v>0</v>
      </c>
      <c r="AK235" s="287">
        <v>0</v>
      </c>
      <c r="AL235" s="287">
        <v>0</v>
      </c>
      <c r="AM235" s="287">
        <v>0</v>
      </c>
    </row>
    <row r="236" spans="2:39">
      <c r="B236" s="45">
        <f t="shared" si="457"/>
        <v>10</v>
      </c>
      <c r="C236" s="74">
        <f>$C$20</f>
        <v>44531</v>
      </c>
      <c r="D236" s="14"/>
      <c r="E236" s="14"/>
      <c r="F236" s="14"/>
      <c r="G236" s="14"/>
      <c r="H236" s="14"/>
      <c r="I236" s="14"/>
      <c r="J236" s="14"/>
      <c r="K236" s="14"/>
      <c r="L236" s="14"/>
      <c r="M236" s="287">
        <v>0</v>
      </c>
      <c r="N236" s="287">
        <v>0</v>
      </c>
      <c r="O236" s="287">
        <v>0</v>
      </c>
      <c r="P236" s="287">
        <v>0</v>
      </c>
      <c r="Q236" s="287">
        <v>0</v>
      </c>
      <c r="R236" s="287">
        <v>0</v>
      </c>
      <c r="S236" s="287">
        <v>0</v>
      </c>
      <c r="T236" s="287">
        <v>0</v>
      </c>
      <c r="U236" s="287">
        <v>0</v>
      </c>
      <c r="V236" s="287">
        <v>0</v>
      </c>
      <c r="W236" s="287">
        <v>0</v>
      </c>
      <c r="X236" s="287">
        <v>0</v>
      </c>
      <c r="Y236" s="287">
        <v>0</v>
      </c>
      <c r="Z236" s="287">
        <v>0</v>
      </c>
      <c r="AA236" s="287">
        <v>0</v>
      </c>
      <c r="AB236" s="287">
        <v>0</v>
      </c>
      <c r="AC236" s="287">
        <v>0</v>
      </c>
      <c r="AD236" s="287">
        <v>0</v>
      </c>
      <c r="AE236" s="287">
        <v>0</v>
      </c>
      <c r="AF236" s="287">
        <v>0</v>
      </c>
      <c r="AG236" s="287">
        <v>0</v>
      </c>
      <c r="AH236" s="287">
        <v>0</v>
      </c>
      <c r="AI236" s="287">
        <v>0</v>
      </c>
      <c r="AJ236" s="287">
        <v>0</v>
      </c>
      <c r="AK236" s="287">
        <v>0</v>
      </c>
      <c r="AL236" s="287">
        <v>0</v>
      </c>
      <c r="AM236" s="287">
        <v>0</v>
      </c>
    </row>
    <row r="237" spans="2:39">
      <c r="B237" s="45">
        <f t="shared" si="457"/>
        <v>11</v>
      </c>
      <c r="C237" s="74">
        <f>$C$21</f>
        <v>44501</v>
      </c>
      <c r="D237" s="14"/>
      <c r="E237" s="14"/>
      <c r="F237" s="14"/>
      <c r="G237" s="14"/>
      <c r="H237" s="14"/>
      <c r="I237" s="14"/>
      <c r="J237" s="14"/>
      <c r="K237" s="14"/>
      <c r="L237" s="14"/>
      <c r="M237" s="14"/>
      <c r="N237" s="287">
        <v>0</v>
      </c>
      <c r="O237" s="287">
        <v>0</v>
      </c>
      <c r="P237" s="287">
        <v>0</v>
      </c>
      <c r="Q237" s="287">
        <v>0</v>
      </c>
      <c r="R237" s="287">
        <v>0</v>
      </c>
      <c r="S237" s="287">
        <v>0</v>
      </c>
      <c r="T237" s="287">
        <v>0</v>
      </c>
      <c r="U237" s="287">
        <v>0</v>
      </c>
      <c r="V237" s="287">
        <v>0</v>
      </c>
      <c r="W237" s="287">
        <v>0</v>
      </c>
      <c r="X237" s="287">
        <v>0</v>
      </c>
      <c r="Y237" s="287">
        <v>0</v>
      </c>
      <c r="Z237" s="287">
        <v>0</v>
      </c>
      <c r="AA237" s="287">
        <v>0</v>
      </c>
      <c r="AB237" s="287">
        <v>0</v>
      </c>
      <c r="AC237" s="287">
        <v>0</v>
      </c>
      <c r="AD237" s="287">
        <v>0</v>
      </c>
      <c r="AE237" s="287">
        <v>0</v>
      </c>
      <c r="AF237" s="287">
        <v>0</v>
      </c>
      <c r="AG237" s="287">
        <v>0</v>
      </c>
      <c r="AH237" s="287">
        <v>0</v>
      </c>
      <c r="AI237" s="287">
        <v>0</v>
      </c>
      <c r="AJ237" s="287">
        <v>0</v>
      </c>
      <c r="AK237" s="287">
        <v>0</v>
      </c>
      <c r="AL237" s="287">
        <v>0</v>
      </c>
      <c r="AM237" s="287">
        <v>0</v>
      </c>
    </row>
    <row r="238" spans="2:39">
      <c r="B238" s="45">
        <f t="shared" si="457"/>
        <v>12</v>
      </c>
      <c r="C238" s="74">
        <f>$C$22</f>
        <v>44470</v>
      </c>
      <c r="D238" s="14"/>
      <c r="E238" s="14"/>
      <c r="F238" s="14"/>
      <c r="G238" s="14"/>
      <c r="H238" s="14"/>
      <c r="I238" s="14"/>
      <c r="J238" s="14"/>
      <c r="K238" s="14"/>
      <c r="L238" s="14"/>
      <c r="M238" s="14"/>
      <c r="N238" s="14"/>
      <c r="O238" s="287">
        <v>0</v>
      </c>
      <c r="P238" s="287">
        <v>0</v>
      </c>
      <c r="Q238" s="287">
        <v>0</v>
      </c>
      <c r="R238" s="287">
        <v>0</v>
      </c>
      <c r="S238" s="287">
        <v>0</v>
      </c>
      <c r="T238" s="287">
        <v>0</v>
      </c>
      <c r="U238" s="287">
        <v>0</v>
      </c>
      <c r="V238" s="287">
        <v>0</v>
      </c>
      <c r="W238" s="287">
        <v>0</v>
      </c>
      <c r="X238" s="287">
        <v>0</v>
      </c>
      <c r="Y238" s="287">
        <v>0</v>
      </c>
      <c r="Z238" s="287">
        <v>0</v>
      </c>
      <c r="AA238" s="287">
        <v>0</v>
      </c>
      <c r="AB238" s="287">
        <v>0</v>
      </c>
      <c r="AC238" s="287">
        <v>0</v>
      </c>
      <c r="AD238" s="287">
        <v>0</v>
      </c>
      <c r="AE238" s="287">
        <v>0</v>
      </c>
      <c r="AF238" s="287">
        <v>0</v>
      </c>
      <c r="AG238" s="287">
        <v>0</v>
      </c>
      <c r="AH238" s="287">
        <v>0</v>
      </c>
      <c r="AI238" s="287">
        <v>0</v>
      </c>
      <c r="AJ238" s="287">
        <v>0</v>
      </c>
      <c r="AK238" s="287">
        <v>0</v>
      </c>
      <c r="AL238" s="287">
        <v>0</v>
      </c>
      <c r="AM238" s="287">
        <v>0</v>
      </c>
    </row>
    <row r="239" spans="2:39">
      <c r="B239" s="45">
        <f t="shared" si="457"/>
        <v>13</v>
      </c>
      <c r="C239" s="74">
        <f>$C$23</f>
        <v>44440</v>
      </c>
      <c r="D239" s="14"/>
      <c r="E239" s="14"/>
      <c r="F239" s="14"/>
      <c r="G239" s="14"/>
      <c r="H239" s="14"/>
      <c r="I239" s="14"/>
      <c r="J239" s="14"/>
      <c r="K239" s="14"/>
      <c r="L239" s="14"/>
      <c r="M239" s="14"/>
      <c r="N239" s="14"/>
      <c r="O239" s="14"/>
      <c r="P239" s="287">
        <v>0</v>
      </c>
      <c r="Q239" s="287">
        <v>0</v>
      </c>
      <c r="R239" s="287">
        <v>0</v>
      </c>
      <c r="S239" s="287">
        <v>0</v>
      </c>
      <c r="T239" s="287">
        <v>0</v>
      </c>
      <c r="U239" s="287">
        <v>0</v>
      </c>
      <c r="V239" s="287">
        <v>0</v>
      </c>
      <c r="W239" s="287">
        <v>0</v>
      </c>
      <c r="X239" s="287">
        <v>0</v>
      </c>
      <c r="Y239" s="287">
        <v>0</v>
      </c>
      <c r="Z239" s="287">
        <v>0</v>
      </c>
      <c r="AA239" s="287">
        <v>0</v>
      </c>
      <c r="AB239" s="287">
        <v>0</v>
      </c>
      <c r="AC239" s="287">
        <v>0</v>
      </c>
      <c r="AD239" s="287">
        <v>0</v>
      </c>
      <c r="AE239" s="287">
        <v>0</v>
      </c>
      <c r="AF239" s="287">
        <v>0</v>
      </c>
      <c r="AG239" s="287">
        <v>0</v>
      </c>
      <c r="AH239" s="287">
        <v>0</v>
      </c>
      <c r="AI239" s="287">
        <v>0</v>
      </c>
      <c r="AJ239" s="287">
        <v>0</v>
      </c>
      <c r="AK239" s="287">
        <v>0</v>
      </c>
      <c r="AL239" s="287">
        <v>0</v>
      </c>
      <c r="AM239" s="287">
        <v>0</v>
      </c>
    </row>
    <row r="240" spans="2:39">
      <c r="B240" s="45">
        <f t="shared" si="457"/>
        <v>14</v>
      </c>
      <c r="C240" s="74">
        <f>$C$24</f>
        <v>44409</v>
      </c>
      <c r="D240" s="14"/>
      <c r="E240" s="14"/>
      <c r="F240" s="14"/>
      <c r="G240" s="14"/>
      <c r="H240" s="14"/>
      <c r="I240" s="14"/>
      <c r="J240" s="14"/>
      <c r="K240" s="14"/>
      <c r="L240" s="14"/>
      <c r="M240" s="14"/>
      <c r="N240" s="14"/>
      <c r="O240" s="14"/>
      <c r="P240" s="14"/>
      <c r="Q240" s="287">
        <v>0</v>
      </c>
      <c r="R240" s="287">
        <v>0</v>
      </c>
      <c r="S240" s="287">
        <v>0</v>
      </c>
      <c r="T240" s="287">
        <v>0</v>
      </c>
      <c r="U240" s="287">
        <v>0</v>
      </c>
      <c r="V240" s="287">
        <v>0</v>
      </c>
      <c r="W240" s="287">
        <v>0</v>
      </c>
      <c r="X240" s="287">
        <v>0</v>
      </c>
      <c r="Y240" s="287">
        <v>0</v>
      </c>
      <c r="Z240" s="287">
        <v>0</v>
      </c>
      <c r="AA240" s="287">
        <v>0</v>
      </c>
      <c r="AB240" s="287">
        <v>0</v>
      </c>
      <c r="AC240" s="287">
        <v>0</v>
      </c>
      <c r="AD240" s="287">
        <v>0</v>
      </c>
      <c r="AE240" s="287">
        <v>0</v>
      </c>
      <c r="AF240" s="287">
        <v>0</v>
      </c>
      <c r="AG240" s="287">
        <v>0</v>
      </c>
      <c r="AH240" s="287">
        <v>0</v>
      </c>
      <c r="AI240" s="287">
        <v>0</v>
      </c>
      <c r="AJ240" s="287">
        <v>0</v>
      </c>
      <c r="AK240" s="287">
        <v>0</v>
      </c>
      <c r="AL240" s="287">
        <v>0</v>
      </c>
      <c r="AM240" s="287">
        <v>0</v>
      </c>
    </row>
    <row r="241" spans="2:39">
      <c r="B241" s="45">
        <f t="shared" si="457"/>
        <v>15</v>
      </c>
      <c r="C241" s="74">
        <f>$C$25</f>
        <v>44378</v>
      </c>
      <c r="D241" s="14"/>
      <c r="E241" s="14"/>
      <c r="F241" s="14"/>
      <c r="G241" s="14"/>
      <c r="H241" s="14"/>
      <c r="I241" s="14"/>
      <c r="J241" s="14"/>
      <c r="K241" s="14"/>
      <c r="L241" s="14"/>
      <c r="M241" s="14"/>
      <c r="N241" s="14"/>
      <c r="O241" s="14"/>
      <c r="P241" s="14"/>
      <c r="Q241" s="14"/>
      <c r="R241" s="287">
        <v>0</v>
      </c>
      <c r="S241" s="287">
        <v>0</v>
      </c>
      <c r="T241" s="287">
        <v>0</v>
      </c>
      <c r="U241" s="287">
        <v>0</v>
      </c>
      <c r="V241" s="287">
        <v>0</v>
      </c>
      <c r="W241" s="287">
        <v>0</v>
      </c>
      <c r="X241" s="287">
        <v>0</v>
      </c>
      <c r="Y241" s="287">
        <v>0</v>
      </c>
      <c r="Z241" s="287">
        <v>0</v>
      </c>
      <c r="AA241" s="287">
        <v>0</v>
      </c>
      <c r="AB241" s="287">
        <v>0</v>
      </c>
      <c r="AC241" s="287">
        <v>0</v>
      </c>
      <c r="AD241" s="287">
        <v>0</v>
      </c>
      <c r="AE241" s="287">
        <v>0</v>
      </c>
      <c r="AF241" s="287">
        <v>0</v>
      </c>
      <c r="AG241" s="287">
        <v>0</v>
      </c>
      <c r="AH241" s="287">
        <v>0</v>
      </c>
      <c r="AI241" s="287">
        <v>0</v>
      </c>
      <c r="AJ241" s="287">
        <v>0</v>
      </c>
      <c r="AK241" s="287">
        <v>0</v>
      </c>
      <c r="AL241" s="287">
        <v>0</v>
      </c>
      <c r="AM241" s="287">
        <v>0</v>
      </c>
    </row>
    <row r="242" spans="2:39">
      <c r="B242" s="45">
        <f t="shared" si="457"/>
        <v>16</v>
      </c>
      <c r="C242" s="74">
        <f>$C$26</f>
        <v>44348</v>
      </c>
      <c r="D242" s="14"/>
      <c r="E242" s="14"/>
      <c r="F242" s="14"/>
      <c r="G242" s="14"/>
      <c r="H242" s="14"/>
      <c r="I242" s="14"/>
      <c r="J242" s="14"/>
      <c r="K242" s="14"/>
      <c r="L242" s="14"/>
      <c r="M242" s="14"/>
      <c r="N242" s="14"/>
      <c r="O242" s="14"/>
      <c r="P242" s="14"/>
      <c r="Q242" s="14"/>
      <c r="R242" s="14"/>
      <c r="S242" s="287">
        <v>0</v>
      </c>
      <c r="T242" s="287">
        <v>0</v>
      </c>
      <c r="U242" s="287">
        <v>0</v>
      </c>
      <c r="V242" s="287">
        <v>0</v>
      </c>
      <c r="W242" s="287">
        <v>0</v>
      </c>
      <c r="X242" s="287">
        <v>0</v>
      </c>
      <c r="Y242" s="287">
        <v>0</v>
      </c>
      <c r="Z242" s="287">
        <v>0</v>
      </c>
      <c r="AA242" s="287">
        <v>0</v>
      </c>
      <c r="AB242" s="287">
        <v>0</v>
      </c>
      <c r="AC242" s="287">
        <v>0</v>
      </c>
      <c r="AD242" s="287">
        <v>0</v>
      </c>
      <c r="AE242" s="287">
        <v>0</v>
      </c>
      <c r="AF242" s="287">
        <v>0</v>
      </c>
      <c r="AG242" s="287">
        <v>0</v>
      </c>
      <c r="AH242" s="287">
        <v>0</v>
      </c>
      <c r="AI242" s="287">
        <v>0</v>
      </c>
      <c r="AJ242" s="287">
        <v>0</v>
      </c>
      <c r="AK242" s="287">
        <v>0</v>
      </c>
      <c r="AL242" s="287">
        <v>0</v>
      </c>
      <c r="AM242" s="287">
        <v>0</v>
      </c>
    </row>
    <row r="243" spans="2:39">
      <c r="B243" s="45">
        <f t="shared" si="457"/>
        <v>17</v>
      </c>
      <c r="C243" s="74">
        <f>$C$27</f>
        <v>44317</v>
      </c>
      <c r="D243" s="14"/>
      <c r="E243" s="14"/>
      <c r="F243" s="14"/>
      <c r="G243" s="14"/>
      <c r="H243" s="14"/>
      <c r="I243" s="14"/>
      <c r="J243" s="14"/>
      <c r="K243" s="14"/>
      <c r="L243" s="14"/>
      <c r="M243" s="14"/>
      <c r="N243" s="14"/>
      <c r="O243" s="14"/>
      <c r="P243" s="14"/>
      <c r="Q243" s="14"/>
      <c r="R243" s="14"/>
      <c r="S243" s="14"/>
      <c r="T243" s="287">
        <v>0</v>
      </c>
      <c r="U243" s="287">
        <v>0</v>
      </c>
      <c r="V243" s="287">
        <v>0</v>
      </c>
      <c r="W243" s="287">
        <v>0</v>
      </c>
      <c r="X243" s="287">
        <v>0</v>
      </c>
      <c r="Y243" s="287">
        <v>0</v>
      </c>
      <c r="Z243" s="287">
        <v>0</v>
      </c>
      <c r="AA243" s="287">
        <v>0</v>
      </c>
      <c r="AB243" s="287">
        <v>0</v>
      </c>
      <c r="AC243" s="287">
        <v>0</v>
      </c>
      <c r="AD243" s="287">
        <v>0</v>
      </c>
      <c r="AE243" s="287">
        <v>0</v>
      </c>
      <c r="AF243" s="287">
        <v>0</v>
      </c>
      <c r="AG243" s="287">
        <v>0</v>
      </c>
      <c r="AH243" s="287">
        <v>0</v>
      </c>
      <c r="AI243" s="287">
        <v>0</v>
      </c>
      <c r="AJ243" s="287">
        <v>0</v>
      </c>
      <c r="AK243" s="287">
        <v>0</v>
      </c>
      <c r="AL243" s="287">
        <v>0</v>
      </c>
      <c r="AM243" s="287">
        <v>0</v>
      </c>
    </row>
    <row r="244" spans="2:39">
      <c r="B244" s="45">
        <f t="shared" si="457"/>
        <v>18</v>
      </c>
      <c r="C244" s="74">
        <f>$C$28</f>
        <v>44287</v>
      </c>
      <c r="D244" s="14"/>
      <c r="E244" s="14"/>
      <c r="F244" s="14"/>
      <c r="G244" s="14"/>
      <c r="H244" s="14"/>
      <c r="I244" s="14"/>
      <c r="J244" s="14"/>
      <c r="K244" s="14"/>
      <c r="L244" s="14"/>
      <c r="M244" s="14"/>
      <c r="N244" s="14"/>
      <c r="O244" s="14"/>
      <c r="P244" s="14"/>
      <c r="Q244" s="14"/>
      <c r="R244" s="14"/>
      <c r="S244" s="14"/>
      <c r="T244" s="14"/>
      <c r="U244" s="287">
        <v>0</v>
      </c>
      <c r="V244" s="287">
        <v>0</v>
      </c>
      <c r="W244" s="287">
        <v>0</v>
      </c>
      <c r="X244" s="287">
        <v>0</v>
      </c>
      <c r="Y244" s="287">
        <v>0</v>
      </c>
      <c r="Z244" s="287">
        <v>0</v>
      </c>
      <c r="AA244" s="287">
        <v>0</v>
      </c>
      <c r="AB244" s="287">
        <v>0</v>
      </c>
      <c r="AC244" s="287">
        <v>0</v>
      </c>
      <c r="AD244" s="287">
        <v>0</v>
      </c>
      <c r="AE244" s="287">
        <v>0</v>
      </c>
      <c r="AF244" s="287">
        <v>0</v>
      </c>
      <c r="AG244" s="287">
        <v>0</v>
      </c>
      <c r="AH244" s="287">
        <v>0</v>
      </c>
      <c r="AI244" s="287">
        <v>0</v>
      </c>
      <c r="AJ244" s="287">
        <v>0</v>
      </c>
      <c r="AK244" s="287">
        <v>0</v>
      </c>
      <c r="AL244" s="287">
        <v>0</v>
      </c>
      <c r="AM244" s="287">
        <v>0</v>
      </c>
    </row>
    <row r="245" spans="2:39">
      <c r="B245" s="45">
        <f t="shared" si="457"/>
        <v>19</v>
      </c>
      <c r="C245" s="74">
        <f>$C$29</f>
        <v>44256</v>
      </c>
      <c r="D245" s="14"/>
      <c r="E245" s="14"/>
      <c r="F245" s="14"/>
      <c r="G245" s="14"/>
      <c r="H245" s="14"/>
      <c r="I245" s="14"/>
      <c r="J245" s="14"/>
      <c r="K245" s="14"/>
      <c r="L245" s="14"/>
      <c r="M245" s="14"/>
      <c r="N245" s="14"/>
      <c r="O245" s="14"/>
      <c r="P245" s="14"/>
      <c r="Q245" s="14"/>
      <c r="R245" s="14"/>
      <c r="S245" s="14"/>
      <c r="T245" s="14"/>
      <c r="U245" s="14"/>
      <c r="V245" s="287">
        <v>0</v>
      </c>
      <c r="W245" s="287">
        <v>0</v>
      </c>
      <c r="X245" s="287">
        <v>0</v>
      </c>
      <c r="Y245" s="287">
        <v>0</v>
      </c>
      <c r="Z245" s="287">
        <v>0</v>
      </c>
      <c r="AA245" s="287">
        <v>0</v>
      </c>
      <c r="AB245" s="287">
        <v>0</v>
      </c>
      <c r="AC245" s="287">
        <v>0</v>
      </c>
      <c r="AD245" s="287">
        <v>0</v>
      </c>
      <c r="AE245" s="287">
        <v>0</v>
      </c>
      <c r="AF245" s="287">
        <v>0</v>
      </c>
      <c r="AG245" s="287">
        <v>0</v>
      </c>
      <c r="AH245" s="287">
        <v>0</v>
      </c>
      <c r="AI245" s="287">
        <v>0</v>
      </c>
      <c r="AJ245" s="287">
        <v>0</v>
      </c>
      <c r="AK245" s="287">
        <v>0</v>
      </c>
      <c r="AL245" s="287">
        <v>0</v>
      </c>
      <c r="AM245" s="287">
        <v>0</v>
      </c>
    </row>
    <row r="246" spans="2:39">
      <c r="B246" s="45">
        <f t="shared" si="457"/>
        <v>20</v>
      </c>
      <c r="C246" s="74">
        <f>$C$30</f>
        <v>44228</v>
      </c>
      <c r="D246" s="14"/>
      <c r="E246" s="14"/>
      <c r="F246" s="14"/>
      <c r="G246" s="14"/>
      <c r="H246" s="14"/>
      <c r="I246" s="14"/>
      <c r="J246" s="14"/>
      <c r="K246" s="14"/>
      <c r="L246" s="14"/>
      <c r="M246" s="14"/>
      <c r="N246" s="14"/>
      <c r="O246" s="14"/>
      <c r="P246" s="14"/>
      <c r="Q246" s="14"/>
      <c r="R246" s="14"/>
      <c r="S246" s="14"/>
      <c r="T246" s="14"/>
      <c r="U246" s="14"/>
      <c r="V246" s="14"/>
      <c r="W246" s="287">
        <v>0</v>
      </c>
      <c r="X246" s="287">
        <v>0</v>
      </c>
      <c r="Y246" s="287">
        <v>0</v>
      </c>
      <c r="Z246" s="287">
        <v>0</v>
      </c>
      <c r="AA246" s="287">
        <v>0</v>
      </c>
      <c r="AB246" s="287">
        <v>0</v>
      </c>
      <c r="AC246" s="287">
        <v>0</v>
      </c>
      <c r="AD246" s="287">
        <v>0</v>
      </c>
      <c r="AE246" s="287">
        <v>0</v>
      </c>
      <c r="AF246" s="287">
        <v>0</v>
      </c>
      <c r="AG246" s="287">
        <v>0</v>
      </c>
      <c r="AH246" s="287">
        <v>0</v>
      </c>
      <c r="AI246" s="287">
        <v>0</v>
      </c>
      <c r="AJ246" s="287">
        <v>0</v>
      </c>
      <c r="AK246" s="287">
        <v>0</v>
      </c>
      <c r="AL246" s="287">
        <v>0</v>
      </c>
      <c r="AM246" s="287">
        <v>0</v>
      </c>
    </row>
    <row r="247" spans="2:39">
      <c r="B247" s="45">
        <f t="shared" si="457"/>
        <v>21</v>
      </c>
      <c r="C247" s="74">
        <f>$C$31</f>
        <v>44197</v>
      </c>
      <c r="D247" s="14"/>
      <c r="E247" s="14"/>
      <c r="F247" s="14"/>
      <c r="G247" s="14"/>
      <c r="H247" s="14"/>
      <c r="I247" s="14"/>
      <c r="J247" s="14"/>
      <c r="K247" s="14"/>
      <c r="L247" s="14"/>
      <c r="M247" s="14"/>
      <c r="N247" s="14"/>
      <c r="O247" s="14"/>
      <c r="P247" s="14"/>
      <c r="Q247" s="14"/>
      <c r="R247" s="14"/>
      <c r="S247" s="14"/>
      <c r="T247" s="14"/>
      <c r="U247" s="14"/>
      <c r="V247" s="14"/>
      <c r="W247" s="14"/>
      <c r="X247" s="287">
        <v>0</v>
      </c>
      <c r="Y247" s="287">
        <v>0</v>
      </c>
      <c r="Z247" s="287">
        <v>0</v>
      </c>
      <c r="AA247" s="287">
        <v>0</v>
      </c>
      <c r="AB247" s="287">
        <v>0</v>
      </c>
      <c r="AC247" s="287">
        <v>0</v>
      </c>
      <c r="AD247" s="287">
        <v>0</v>
      </c>
      <c r="AE247" s="287">
        <v>0</v>
      </c>
      <c r="AF247" s="287">
        <v>0</v>
      </c>
      <c r="AG247" s="287">
        <v>0</v>
      </c>
      <c r="AH247" s="287">
        <v>0</v>
      </c>
      <c r="AI247" s="287">
        <v>0</v>
      </c>
      <c r="AJ247" s="287">
        <v>0</v>
      </c>
      <c r="AK247" s="287">
        <v>0</v>
      </c>
      <c r="AL247" s="287">
        <v>0</v>
      </c>
      <c r="AM247" s="287">
        <v>0</v>
      </c>
    </row>
    <row r="248" spans="2:39">
      <c r="B248" s="45">
        <f t="shared" si="457"/>
        <v>22</v>
      </c>
      <c r="C248" s="74">
        <f>$C$32</f>
        <v>44166</v>
      </c>
      <c r="D248" s="14"/>
      <c r="E248" s="14"/>
      <c r="F248" s="14"/>
      <c r="G248" s="14"/>
      <c r="H248" s="14"/>
      <c r="I248" s="14"/>
      <c r="J248" s="14"/>
      <c r="K248" s="14"/>
      <c r="L248" s="14"/>
      <c r="M248" s="14"/>
      <c r="N248" s="14"/>
      <c r="O248" s="14"/>
      <c r="P248" s="14"/>
      <c r="Q248" s="14"/>
      <c r="R248" s="14"/>
      <c r="S248" s="14"/>
      <c r="T248" s="14"/>
      <c r="U248" s="14"/>
      <c r="V248" s="14"/>
      <c r="W248" s="14"/>
      <c r="X248" s="14"/>
      <c r="Y248" s="287">
        <v>0</v>
      </c>
      <c r="Z248" s="287">
        <v>0</v>
      </c>
      <c r="AA248" s="287">
        <v>0</v>
      </c>
      <c r="AB248" s="287">
        <v>0</v>
      </c>
      <c r="AC248" s="287">
        <v>0</v>
      </c>
      <c r="AD248" s="287">
        <v>0</v>
      </c>
      <c r="AE248" s="287">
        <v>0</v>
      </c>
      <c r="AF248" s="287">
        <v>0</v>
      </c>
      <c r="AG248" s="287">
        <v>0</v>
      </c>
      <c r="AH248" s="287">
        <v>0</v>
      </c>
      <c r="AI248" s="287">
        <v>0</v>
      </c>
      <c r="AJ248" s="287">
        <v>0</v>
      </c>
      <c r="AK248" s="287">
        <v>0</v>
      </c>
      <c r="AL248" s="287">
        <v>0</v>
      </c>
      <c r="AM248" s="287">
        <v>0</v>
      </c>
    </row>
    <row r="249" spans="2:39">
      <c r="B249" s="69">
        <f t="shared" si="457"/>
        <v>23</v>
      </c>
      <c r="C249" s="75">
        <f>$C$33</f>
        <v>44136</v>
      </c>
      <c r="D249" s="70"/>
      <c r="E249" s="70"/>
      <c r="F249" s="70"/>
      <c r="G249" s="70"/>
      <c r="H249" s="70"/>
      <c r="I249" s="70"/>
      <c r="J249" s="70"/>
      <c r="K249" s="70"/>
      <c r="L249" s="70"/>
      <c r="M249" s="70"/>
      <c r="N249" s="70"/>
      <c r="O249" s="70"/>
      <c r="P249" s="70"/>
      <c r="Q249" s="70"/>
      <c r="R249" s="70"/>
      <c r="S249" s="70"/>
      <c r="T249" s="70"/>
      <c r="U249" s="70"/>
      <c r="V249" s="70"/>
      <c r="W249" s="70"/>
      <c r="X249" s="70"/>
      <c r="Y249" s="70"/>
      <c r="Z249" s="287">
        <v>0</v>
      </c>
      <c r="AA249" s="287">
        <v>0</v>
      </c>
      <c r="AB249" s="287">
        <v>0</v>
      </c>
      <c r="AC249" s="287">
        <v>0</v>
      </c>
      <c r="AD249" s="287">
        <v>0</v>
      </c>
      <c r="AE249" s="287">
        <v>0</v>
      </c>
      <c r="AF249" s="287">
        <v>0</v>
      </c>
      <c r="AG249" s="287">
        <v>0</v>
      </c>
      <c r="AH249" s="287">
        <v>0</v>
      </c>
      <c r="AI249" s="287">
        <v>0</v>
      </c>
      <c r="AJ249" s="287">
        <v>0</v>
      </c>
      <c r="AK249" s="287">
        <v>0</v>
      </c>
      <c r="AL249" s="287">
        <v>0</v>
      </c>
      <c r="AM249" s="287">
        <v>0</v>
      </c>
    </row>
    <row r="250" spans="2:39">
      <c r="B250" s="45">
        <f t="shared" si="457"/>
        <v>24</v>
      </c>
      <c r="C250" s="74">
        <f>$C$34</f>
        <v>44105</v>
      </c>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287">
        <v>0</v>
      </c>
      <c r="AB250" s="287">
        <v>0</v>
      </c>
      <c r="AC250" s="287">
        <v>0</v>
      </c>
      <c r="AD250" s="287">
        <v>0</v>
      </c>
      <c r="AE250" s="287">
        <v>0</v>
      </c>
      <c r="AF250" s="287">
        <v>0</v>
      </c>
      <c r="AG250" s="287">
        <v>0</v>
      </c>
      <c r="AH250" s="287">
        <v>0</v>
      </c>
      <c r="AI250" s="287">
        <v>0</v>
      </c>
      <c r="AJ250" s="287">
        <v>0</v>
      </c>
      <c r="AK250" s="287">
        <v>0</v>
      </c>
      <c r="AL250" s="287">
        <v>0</v>
      </c>
      <c r="AM250" s="287">
        <v>0</v>
      </c>
    </row>
    <row r="251" spans="2:39">
      <c r="B251" s="45">
        <f t="shared" si="457"/>
        <v>25</v>
      </c>
      <c r="C251" s="74">
        <f>$C$35</f>
        <v>44075</v>
      </c>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287">
        <v>0</v>
      </c>
      <c r="AC251" s="287">
        <v>0</v>
      </c>
      <c r="AD251" s="287">
        <v>0</v>
      </c>
      <c r="AE251" s="287">
        <v>0</v>
      </c>
      <c r="AF251" s="287">
        <v>0</v>
      </c>
      <c r="AG251" s="287">
        <v>0</v>
      </c>
      <c r="AH251" s="287">
        <v>0</v>
      </c>
      <c r="AI251" s="287">
        <v>0</v>
      </c>
      <c r="AJ251" s="287">
        <v>0</v>
      </c>
      <c r="AK251" s="287">
        <v>0</v>
      </c>
      <c r="AL251" s="287">
        <v>0</v>
      </c>
      <c r="AM251" s="287">
        <v>0</v>
      </c>
    </row>
    <row r="252" spans="2:39">
      <c r="B252" s="45">
        <f t="shared" si="457"/>
        <v>26</v>
      </c>
      <c r="C252" s="74">
        <f>$C$36</f>
        <v>44044</v>
      </c>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287">
        <v>0</v>
      </c>
      <c r="AD252" s="287">
        <v>0</v>
      </c>
      <c r="AE252" s="287">
        <v>0</v>
      </c>
      <c r="AF252" s="287">
        <v>0</v>
      </c>
      <c r="AG252" s="287">
        <v>0</v>
      </c>
      <c r="AH252" s="287">
        <v>0</v>
      </c>
      <c r="AI252" s="287">
        <v>0</v>
      </c>
      <c r="AJ252" s="287">
        <v>0</v>
      </c>
      <c r="AK252" s="287">
        <v>0</v>
      </c>
      <c r="AL252" s="287">
        <v>0</v>
      </c>
      <c r="AM252" s="287">
        <v>0</v>
      </c>
    </row>
    <row r="253" spans="2:39">
      <c r="B253" s="45">
        <f t="shared" si="457"/>
        <v>27</v>
      </c>
      <c r="C253" s="74">
        <f>$C$37</f>
        <v>44013</v>
      </c>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287">
        <v>0</v>
      </c>
      <c r="AE253" s="287">
        <v>0</v>
      </c>
      <c r="AF253" s="287">
        <v>0</v>
      </c>
      <c r="AG253" s="287">
        <v>0</v>
      </c>
      <c r="AH253" s="287">
        <v>0</v>
      </c>
      <c r="AI253" s="287">
        <v>0</v>
      </c>
      <c r="AJ253" s="287">
        <v>0</v>
      </c>
      <c r="AK253" s="287">
        <v>0</v>
      </c>
      <c r="AL253" s="287">
        <v>0</v>
      </c>
      <c r="AM253" s="287">
        <v>0</v>
      </c>
    </row>
    <row r="254" spans="2:39">
      <c r="B254" s="45">
        <f t="shared" si="457"/>
        <v>28</v>
      </c>
      <c r="C254" s="74">
        <f>$C$38</f>
        <v>43983</v>
      </c>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71"/>
      <c r="AE254" s="287">
        <v>0</v>
      </c>
      <c r="AF254" s="287">
        <v>0</v>
      </c>
      <c r="AG254" s="287">
        <v>0</v>
      </c>
      <c r="AH254" s="287">
        <v>0</v>
      </c>
      <c r="AI254" s="287">
        <v>0</v>
      </c>
      <c r="AJ254" s="287">
        <v>0</v>
      </c>
      <c r="AK254" s="287">
        <v>0</v>
      </c>
      <c r="AL254" s="287">
        <v>0</v>
      </c>
      <c r="AM254" s="287">
        <v>0</v>
      </c>
    </row>
    <row r="255" spans="2:39">
      <c r="B255" s="45">
        <f t="shared" si="457"/>
        <v>29</v>
      </c>
      <c r="C255" s="74">
        <f>$C$39</f>
        <v>43952</v>
      </c>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71"/>
      <c r="AE255" s="71"/>
      <c r="AF255" s="287">
        <v>0</v>
      </c>
      <c r="AG255" s="287">
        <v>0</v>
      </c>
      <c r="AH255" s="287">
        <v>0</v>
      </c>
      <c r="AI255" s="287">
        <v>0</v>
      </c>
      <c r="AJ255" s="287">
        <v>0</v>
      </c>
      <c r="AK255" s="287">
        <v>0</v>
      </c>
      <c r="AL255" s="287">
        <v>0</v>
      </c>
      <c r="AM255" s="287">
        <v>0</v>
      </c>
    </row>
    <row r="256" spans="2:39">
      <c r="B256" s="45">
        <f t="shared" si="457"/>
        <v>30</v>
      </c>
      <c r="C256" s="74">
        <f>$C$40</f>
        <v>43922</v>
      </c>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71"/>
      <c r="AE256" s="71"/>
      <c r="AF256" s="71"/>
      <c r="AG256" s="287">
        <v>0</v>
      </c>
      <c r="AH256" s="287">
        <v>0</v>
      </c>
      <c r="AI256" s="287">
        <v>0</v>
      </c>
      <c r="AJ256" s="287">
        <v>0</v>
      </c>
      <c r="AK256" s="287">
        <v>0</v>
      </c>
      <c r="AL256" s="287">
        <v>0</v>
      </c>
      <c r="AM256" s="287">
        <v>0</v>
      </c>
    </row>
    <row r="257" spans="2:39">
      <c r="B257" s="45">
        <f t="shared" si="457"/>
        <v>31</v>
      </c>
      <c r="C257" s="74">
        <f>$C$41</f>
        <v>43891</v>
      </c>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71"/>
      <c r="AE257" s="71"/>
      <c r="AF257" s="71"/>
      <c r="AG257" s="71"/>
      <c r="AH257" s="287">
        <v>0</v>
      </c>
      <c r="AI257" s="287">
        <v>0</v>
      </c>
      <c r="AJ257" s="287">
        <v>0</v>
      </c>
      <c r="AK257" s="287">
        <v>0</v>
      </c>
      <c r="AL257" s="287">
        <v>0</v>
      </c>
      <c r="AM257" s="287">
        <v>0</v>
      </c>
    </row>
    <row r="258" spans="2:39">
      <c r="B258" s="45">
        <f t="shared" si="457"/>
        <v>32</v>
      </c>
      <c r="C258" s="74">
        <f>$C$42</f>
        <v>43862</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71"/>
      <c r="AE258" s="71"/>
      <c r="AF258" s="71"/>
      <c r="AG258" s="71"/>
      <c r="AH258" s="71"/>
      <c r="AI258" s="287">
        <v>0</v>
      </c>
      <c r="AJ258" s="287">
        <v>0</v>
      </c>
      <c r="AK258" s="287">
        <v>0</v>
      </c>
      <c r="AL258" s="287">
        <v>0</v>
      </c>
      <c r="AM258" s="287">
        <v>0</v>
      </c>
    </row>
    <row r="259" spans="2:39">
      <c r="B259" s="45">
        <f t="shared" si="457"/>
        <v>33</v>
      </c>
      <c r="C259" s="74">
        <f>$C$43</f>
        <v>43831</v>
      </c>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71"/>
      <c r="AE259" s="71"/>
      <c r="AF259" s="71"/>
      <c r="AG259" s="71"/>
      <c r="AH259" s="71"/>
      <c r="AI259" s="71"/>
      <c r="AJ259" s="287">
        <v>0</v>
      </c>
      <c r="AK259" s="287">
        <v>0</v>
      </c>
      <c r="AL259" s="287">
        <v>0</v>
      </c>
      <c r="AM259" s="287">
        <v>0</v>
      </c>
    </row>
    <row r="260" spans="2:39">
      <c r="B260" s="45">
        <f t="shared" si="457"/>
        <v>34</v>
      </c>
      <c r="C260" s="74">
        <f>$C$44</f>
        <v>43800</v>
      </c>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71"/>
      <c r="AE260" s="71"/>
      <c r="AF260" s="71"/>
      <c r="AG260" s="71"/>
      <c r="AH260" s="71"/>
      <c r="AI260" s="71"/>
      <c r="AJ260" s="71"/>
      <c r="AK260" s="287">
        <v>0</v>
      </c>
      <c r="AL260" s="287">
        <v>0</v>
      </c>
      <c r="AM260" s="287">
        <v>0</v>
      </c>
    </row>
    <row r="261" spans="2:39">
      <c r="B261" s="45">
        <f t="shared" si="457"/>
        <v>35</v>
      </c>
      <c r="C261" s="74">
        <f>$C$45</f>
        <v>43770</v>
      </c>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71"/>
      <c r="AE261" s="71"/>
      <c r="AF261" s="71"/>
      <c r="AG261" s="71"/>
      <c r="AH261" s="71"/>
      <c r="AI261" s="71"/>
      <c r="AJ261" s="71"/>
      <c r="AK261" s="71"/>
      <c r="AL261" s="287">
        <v>0</v>
      </c>
      <c r="AM261" s="287">
        <v>0</v>
      </c>
    </row>
    <row r="262" spans="2:39">
      <c r="B262" s="45">
        <f t="shared" si="457"/>
        <v>36</v>
      </c>
      <c r="C262" s="74">
        <f>$C$46</f>
        <v>43739</v>
      </c>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71"/>
      <c r="AE262" s="71"/>
      <c r="AF262" s="71"/>
      <c r="AG262" s="71"/>
      <c r="AH262" s="71"/>
      <c r="AI262" s="71"/>
      <c r="AJ262" s="71"/>
      <c r="AK262" s="71"/>
      <c r="AL262" s="71"/>
      <c r="AM262" s="287">
        <v>0</v>
      </c>
    </row>
    <row r="263" spans="2:39">
      <c r="B263" s="290">
        <f t="shared" si="457"/>
        <v>37</v>
      </c>
      <c r="C263" s="291" t="s">
        <v>390</v>
      </c>
      <c r="D263" s="288">
        <f>SUM(D227:D262)</f>
        <v>0</v>
      </c>
      <c r="E263" s="288">
        <f t="shared" ref="E263" si="458">SUM(E227:E262)</f>
        <v>0</v>
      </c>
      <c r="F263" s="288">
        <f t="shared" ref="F263" si="459">SUM(F227:F262)</f>
        <v>0</v>
      </c>
      <c r="G263" s="288">
        <f t="shared" ref="G263" si="460">SUM(G227:G262)</f>
        <v>0</v>
      </c>
      <c r="H263" s="288">
        <f t="shared" ref="H263" si="461">SUM(H227:H262)</f>
        <v>0</v>
      </c>
      <c r="I263" s="288">
        <f t="shared" ref="I263" si="462">SUM(I227:I262)</f>
        <v>0</v>
      </c>
      <c r="J263" s="288">
        <f t="shared" ref="J263" si="463">SUM(J227:J262)</f>
        <v>0</v>
      </c>
      <c r="K263" s="288">
        <f t="shared" ref="K263" si="464">SUM(K227:K262)</f>
        <v>0</v>
      </c>
      <c r="L263" s="288">
        <f t="shared" ref="L263" si="465">SUM(L227:L262)</f>
        <v>0</v>
      </c>
      <c r="M263" s="288">
        <f t="shared" ref="M263" si="466">SUM(M227:M262)</f>
        <v>0</v>
      </c>
      <c r="N263" s="288">
        <f t="shared" ref="N263" si="467">SUM(N227:N262)</f>
        <v>0</v>
      </c>
      <c r="O263" s="288">
        <f t="shared" ref="O263" si="468">SUM(O227:O262)</f>
        <v>0</v>
      </c>
      <c r="P263" s="288">
        <f t="shared" ref="P263" si="469">SUM(P227:P262)</f>
        <v>0</v>
      </c>
      <c r="Q263" s="288">
        <f t="shared" ref="Q263" si="470">SUM(Q227:Q262)</f>
        <v>0</v>
      </c>
      <c r="R263" s="288">
        <f t="shared" ref="R263" si="471">SUM(R227:R262)</f>
        <v>0</v>
      </c>
      <c r="S263" s="288">
        <f t="shared" ref="S263" si="472">SUM(S227:S262)</f>
        <v>0</v>
      </c>
      <c r="T263" s="288">
        <f t="shared" ref="T263" si="473">SUM(T227:T262)</f>
        <v>0</v>
      </c>
      <c r="U263" s="288">
        <f t="shared" ref="U263" si="474">SUM(U227:U262)</f>
        <v>0</v>
      </c>
      <c r="V263" s="288">
        <f t="shared" ref="V263" si="475">SUM(V227:V262)</f>
        <v>0</v>
      </c>
      <c r="W263" s="288">
        <f t="shared" ref="W263" si="476">SUM(W227:W262)</f>
        <v>0</v>
      </c>
      <c r="X263" s="288">
        <f t="shared" ref="X263" si="477">SUM(X227:X262)</f>
        <v>0</v>
      </c>
      <c r="Y263" s="288">
        <f t="shared" ref="Y263" si="478">SUM(Y227:Y262)</f>
        <v>0</v>
      </c>
      <c r="Z263" s="288">
        <f t="shared" ref="Z263" si="479">SUM(Z227:Z262)</f>
        <v>0</v>
      </c>
      <c r="AA263" s="288">
        <f t="shared" ref="AA263" si="480">SUM(AA227:AA262)</f>
        <v>0</v>
      </c>
      <c r="AB263" s="288">
        <f t="shared" ref="AB263" si="481">SUM(AB227:AB262)</f>
        <v>0</v>
      </c>
      <c r="AC263" s="288">
        <f t="shared" ref="AC263" si="482">SUM(AC227:AC262)</f>
        <v>0</v>
      </c>
      <c r="AD263" s="288">
        <f t="shared" ref="AD263" si="483">SUM(AD227:AD262)</f>
        <v>0</v>
      </c>
      <c r="AE263" s="288">
        <f t="shared" ref="AE263" si="484">SUM(AE227:AE262)</f>
        <v>0</v>
      </c>
      <c r="AF263" s="288">
        <f t="shared" ref="AF263" si="485">SUM(AF227:AF262)</f>
        <v>0</v>
      </c>
      <c r="AG263" s="288">
        <f t="shared" ref="AG263" si="486">SUM(AG227:AG262)</f>
        <v>0</v>
      </c>
      <c r="AH263" s="288">
        <f t="shared" ref="AH263" si="487">SUM(AH227:AH262)</f>
        <v>0</v>
      </c>
      <c r="AI263" s="288">
        <f t="shared" ref="AI263" si="488">SUM(AI227:AI262)</f>
        <v>0</v>
      </c>
      <c r="AJ263" s="288">
        <f t="shared" ref="AJ263" si="489">SUM(AJ227:AJ262)</f>
        <v>0</v>
      </c>
      <c r="AK263" s="288">
        <f t="shared" ref="AK263" si="490">SUM(AK227:AK262)</f>
        <v>0</v>
      </c>
      <c r="AL263" s="288">
        <f t="shared" ref="AL263" si="491">SUM(AL227:AL262)</f>
        <v>0</v>
      </c>
      <c r="AM263" s="288">
        <f t="shared" ref="AM263" si="492">SUM(AM227:AM262)</f>
        <v>0</v>
      </c>
    </row>
    <row r="264" spans="2:39">
      <c r="B264" s="44">
        <f>B263+1</f>
        <v>38</v>
      </c>
      <c r="C264" s="114" t="s">
        <v>391</v>
      </c>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row>
    <row r="265" spans="2:39" ht="30" customHeight="1">
      <c r="B265" s="45">
        <f t="shared" ref="B265:B271" si="493">B264+1</f>
        <v>39</v>
      </c>
      <c r="C265" s="115" t="s">
        <v>392</v>
      </c>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row>
    <row r="266" spans="2:39">
      <c r="B266" s="45">
        <f t="shared" si="493"/>
        <v>40</v>
      </c>
      <c r="C266" s="116" t="s">
        <v>393</v>
      </c>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row>
    <row r="267" spans="2:39" ht="26.25">
      <c r="B267" s="290">
        <f t="shared" si="493"/>
        <v>41</v>
      </c>
      <c r="C267" s="292" t="s">
        <v>394</v>
      </c>
      <c r="D267" s="289">
        <f>SUM(D263:D266)</f>
        <v>0</v>
      </c>
      <c r="E267" s="289">
        <f t="shared" ref="E267" si="494">SUM(E263:E266)</f>
        <v>0</v>
      </c>
      <c r="F267" s="289">
        <f t="shared" ref="F267" si="495">SUM(F263:F266)</f>
        <v>0</v>
      </c>
      <c r="G267" s="289">
        <f t="shared" ref="G267" si="496">SUM(G263:G266)</f>
        <v>0</v>
      </c>
      <c r="H267" s="289">
        <f t="shared" ref="H267" si="497">SUM(H263:H266)</f>
        <v>0</v>
      </c>
      <c r="I267" s="289">
        <f t="shared" ref="I267" si="498">SUM(I263:I266)</f>
        <v>0</v>
      </c>
      <c r="J267" s="289">
        <f t="shared" ref="J267" si="499">SUM(J263:J266)</f>
        <v>0</v>
      </c>
      <c r="K267" s="289">
        <f t="shared" ref="K267" si="500">SUM(K263:K266)</f>
        <v>0</v>
      </c>
      <c r="L267" s="289">
        <f t="shared" ref="L267" si="501">SUM(L263:L266)</f>
        <v>0</v>
      </c>
      <c r="M267" s="289">
        <f t="shared" ref="M267" si="502">SUM(M263:M266)</f>
        <v>0</v>
      </c>
      <c r="N267" s="289">
        <f t="shared" ref="N267" si="503">SUM(N263:N266)</f>
        <v>0</v>
      </c>
      <c r="O267" s="289">
        <f t="shared" ref="O267" si="504">SUM(O263:O266)</f>
        <v>0</v>
      </c>
      <c r="P267" s="289">
        <f t="shared" ref="P267" si="505">SUM(P263:P266)</f>
        <v>0</v>
      </c>
      <c r="Q267" s="289">
        <f t="shared" ref="Q267" si="506">SUM(Q263:Q266)</f>
        <v>0</v>
      </c>
      <c r="R267" s="289">
        <f t="shared" ref="R267" si="507">SUM(R263:R266)</f>
        <v>0</v>
      </c>
      <c r="S267" s="289">
        <f t="shared" ref="S267" si="508">SUM(S263:S266)</f>
        <v>0</v>
      </c>
      <c r="T267" s="289">
        <f t="shared" ref="T267" si="509">SUM(T263:T266)</f>
        <v>0</v>
      </c>
      <c r="U267" s="289">
        <f t="shared" ref="U267" si="510">SUM(U263:U266)</f>
        <v>0</v>
      </c>
      <c r="V267" s="289">
        <f t="shared" ref="V267" si="511">SUM(V263:V266)</f>
        <v>0</v>
      </c>
      <c r="W267" s="289">
        <f t="shared" ref="W267" si="512">SUM(W263:W266)</f>
        <v>0</v>
      </c>
      <c r="X267" s="289">
        <f t="shared" ref="X267" si="513">SUM(X263:X266)</f>
        <v>0</v>
      </c>
      <c r="Y267" s="289">
        <f t="shared" ref="Y267" si="514">SUM(Y263:Y266)</f>
        <v>0</v>
      </c>
      <c r="Z267" s="289">
        <f t="shared" ref="Z267" si="515">SUM(Z263:Z266)</f>
        <v>0</v>
      </c>
      <c r="AA267" s="289">
        <f t="shared" ref="AA267" si="516">SUM(AA263:AA266)</f>
        <v>0</v>
      </c>
      <c r="AB267" s="289">
        <f t="shared" ref="AB267" si="517">SUM(AB263:AB266)</f>
        <v>0</v>
      </c>
      <c r="AC267" s="289">
        <f t="shared" ref="AC267" si="518">SUM(AC263:AC266)</f>
        <v>0</v>
      </c>
      <c r="AD267" s="289">
        <f t="shared" ref="AD267" si="519">SUM(AD263:AD266)</f>
        <v>0</v>
      </c>
      <c r="AE267" s="289">
        <f t="shared" ref="AE267" si="520">SUM(AE263:AE266)</f>
        <v>0</v>
      </c>
      <c r="AF267" s="289">
        <f t="shared" ref="AF267" si="521">SUM(AF263:AF266)</f>
        <v>0</v>
      </c>
      <c r="AG267" s="289">
        <f t="shared" ref="AG267" si="522">SUM(AG263:AG266)</f>
        <v>0</v>
      </c>
      <c r="AH267" s="289">
        <f t="shared" ref="AH267" si="523">SUM(AH263:AH266)</f>
        <v>0</v>
      </c>
      <c r="AI267" s="289">
        <f t="shared" ref="AI267" si="524">SUM(AI263:AI266)</f>
        <v>0</v>
      </c>
      <c r="AJ267" s="289">
        <f t="shared" ref="AJ267" si="525">SUM(AJ263:AJ266)</f>
        <v>0</v>
      </c>
      <c r="AK267" s="289">
        <f t="shared" ref="AK267" si="526">SUM(AK263:AK266)</f>
        <v>0</v>
      </c>
      <c r="AL267" s="289">
        <f t="shared" ref="AL267" si="527">SUM(AL263:AL266)</f>
        <v>0</v>
      </c>
      <c r="AM267" s="289">
        <f t="shared" ref="AM267" si="528">SUM(AM263:AM266)</f>
        <v>0</v>
      </c>
    </row>
    <row r="268" spans="2:39" ht="30" customHeight="1">
      <c r="B268" s="45">
        <f t="shared" si="493"/>
        <v>42</v>
      </c>
      <c r="C268" s="115" t="s">
        <v>395</v>
      </c>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row>
    <row r="269" spans="2:39">
      <c r="B269" s="45">
        <f t="shared" si="493"/>
        <v>43</v>
      </c>
      <c r="C269" s="116" t="s">
        <v>396</v>
      </c>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row>
    <row r="270" spans="2:39" ht="30.75" customHeight="1">
      <c r="B270" s="290">
        <f t="shared" si="493"/>
        <v>44</v>
      </c>
      <c r="C270" s="294" t="s">
        <v>397</v>
      </c>
      <c r="D270" s="289">
        <f>D268+D269</f>
        <v>0</v>
      </c>
      <c r="E270" s="289">
        <f t="shared" ref="E270" si="529">E268+E269</f>
        <v>0</v>
      </c>
      <c r="F270" s="289">
        <f t="shared" ref="F270" si="530">F268+F269</f>
        <v>0</v>
      </c>
      <c r="G270" s="289">
        <f t="shared" ref="G270" si="531">G268+G269</f>
        <v>0</v>
      </c>
      <c r="H270" s="289">
        <f t="shared" ref="H270" si="532">H268+H269</f>
        <v>0</v>
      </c>
      <c r="I270" s="289">
        <f t="shared" ref="I270" si="533">I268+I269</f>
        <v>0</v>
      </c>
      <c r="J270" s="289">
        <f t="shared" ref="J270" si="534">J268+J269</f>
        <v>0</v>
      </c>
      <c r="K270" s="289">
        <f t="shared" ref="K270" si="535">K268+K269</f>
        <v>0</v>
      </c>
      <c r="L270" s="289">
        <f t="shared" ref="L270" si="536">L268+L269</f>
        <v>0</v>
      </c>
      <c r="M270" s="289">
        <f t="shared" ref="M270" si="537">M268+M269</f>
        <v>0</v>
      </c>
      <c r="N270" s="289">
        <f t="shared" ref="N270" si="538">N268+N269</f>
        <v>0</v>
      </c>
      <c r="O270" s="289">
        <f t="shared" ref="O270" si="539">O268+O269</f>
        <v>0</v>
      </c>
      <c r="P270" s="289">
        <f t="shared" ref="P270" si="540">P268+P269</f>
        <v>0</v>
      </c>
      <c r="Q270" s="289">
        <f t="shared" ref="Q270" si="541">Q268+Q269</f>
        <v>0</v>
      </c>
      <c r="R270" s="289">
        <f t="shared" ref="R270" si="542">R268+R269</f>
        <v>0</v>
      </c>
      <c r="S270" s="289">
        <f t="shared" ref="S270" si="543">S268+S269</f>
        <v>0</v>
      </c>
      <c r="T270" s="289">
        <f t="shared" ref="T270" si="544">T268+T269</f>
        <v>0</v>
      </c>
      <c r="U270" s="289">
        <f t="shared" ref="U270" si="545">U268+U269</f>
        <v>0</v>
      </c>
      <c r="V270" s="289">
        <f t="shared" ref="V270" si="546">V268+V269</f>
        <v>0</v>
      </c>
      <c r="W270" s="289">
        <f t="shared" ref="W270" si="547">W268+W269</f>
        <v>0</v>
      </c>
      <c r="X270" s="289">
        <f t="shared" ref="X270" si="548">X268+X269</f>
        <v>0</v>
      </c>
      <c r="Y270" s="289">
        <f t="shared" ref="Y270" si="549">Y268+Y269</f>
        <v>0</v>
      </c>
      <c r="Z270" s="289">
        <f t="shared" ref="Z270" si="550">Z268+Z269</f>
        <v>0</v>
      </c>
      <c r="AA270" s="289">
        <f t="shared" ref="AA270" si="551">AA268+AA269</f>
        <v>0</v>
      </c>
      <c r="AB270" s="289">
        <f t="shared" ref="AB270" si="552">AB268+AB269</f>
        <v>0</v>
      </c>
      <c r="AC270" s="289">
        <f t="shared" ref="AC270" si="553">AC268+AC269</f>
        <v>0</v>
      </c>
      <c r="AD270" s="289">
        <f t="shared" ref="AD270" si="554">AD268+AD269</f>
        <v>0</v>
      </c>
      <c r="AE270" s="289">
        <f t="shared" ref="AE270" si="555">AE268+AE269</f>
        <v>0</v>
      </c>
      <c r="AF270" s="289">
        <f t="shared" ref="AF270" si="556">AF268+AF269</f>
        <v>0</v>
      </c>
      <c r="AG270" s="289">
        <f t="shared" ref="AG270" si="557">AG268+AG269</f>
        <v>0</v>
      </c>
      <c r="AH270" s="289">
        <f t="shared" ref="AH270" si="558">AH268+AH269</f>
        <v>0</v>
      </c>
      <c r="AI270" s="289">
        <f t="shared" ref="AI270" si="559">AI268+AI269</f>
        <v>0</v>
      </c>
      <c r="AJ270" s="289">
        <f t="shared" ref="AJ270" si="560">AJ268+AJ269</f>
        <v>0</v>
      </c>
      <c r="AK270" s="289">
        <f t="shared" ref="AK270" si="561">AK268+AK269</f>
        <v>0</v>
      </c>
      <c r="AL270" s="289">
        <f t="shared" ref="AL270" si="562">AL268+AL269</f>
        <v>0</v>
      </c>
      <c r="AM270" s="289">
        <f t="shared" ref="AM270" si="563">AM268+AM269</f>
        <v>0</v>
      </c>
    </row>
    <row r="271" spans="2:39">
      <c r="B271" s="290">
        <f t="shared" si="493"/>
        <v>45</v>
      </c>
      <c r="C271" s="293" t="s">
        <v>398</v>
      </c>
      <c r="D271" s="288">
        <f>D267+D270</f>
        <v>0</v>
      </c>
      <c r="E271" s="288">
        <f t="shared" ref="E271" si="564">E267+E270</f>
        <v>0</v>
      </c>
      <c r="F271" s="288">
        <f t="shared" ref="F271" si="565">F267+F270</f>
        <v>0</v>
      </c>
      <c r="G271" s="288">
        <f t="shared" ref="G271" si="566">G267+G270</f>
        <v>0</v>
      </c>
      <c r="H271" s="288">
        <f t="shared" ref="H271" si="567">H267+H270</f>
        <v>0</v>
      </c>
      <c r="I271" s="288">
        <f t="shared" ref="I271" si="568">I267+I270</f>
        <v>0</v>
      </c>
      <c r="J271" s="288">
        <f t="shared" ref="J271" si="569">J267+J270</f>
        <v>0</v>
      </c>
      <c r="K271" s="288">
        <f t="shared" ref="K271" si="570">K267+K270</f>
        <v>0</v>
      </c>
      <c r="L271" s="288">
        <f t="shared" ref="L271" si="571">L267+L270</f>
        <v>0</v>
      </c>
      <c r="M271" s="288">
        <f t="shared" ref="M271" si="572">M267+M270</f>
        <v>0</v>
      </c>
      <c r="N271" s="288">
        <f t="shared" ref="N271" si="573">N267+N270</f>
        <v>0</v>
      </c>
      <c r="O271" s="288">
        <f t="shared" ref="O271" si="574">O267+O270</f>
        <v>0</v>
      </c>
      <c r="P271" s="288">
        <f t="shared" ref="P271" si="575">P267+P270</f>
        <v>0</v>
      </c>
      <c r="Q271" s="288">
        <f t="shared" ref="Q271" si="576">Q267+Q270</f>
        <v>0</v>
      </c>
      <c r="R271" s="288">
        <f t="shared" ref="R271" si="577">R267+R270</f>
        <v>0</v>
      </c>
      <c r="S271" s="288">
        <f t="shared" ref="S271" si="578">S267+S270</f>
        <v>0</v>
      </c>
      <c r="T271" s="288">
        <f t="shared" ref="T271" si="579">T267+T270</f>
        <v>0</v>
      </c>
      <c r="U271" s="288">
        <f t="shared" ref="U271" si="580">U267+U270</f>
        <v>0</v>
      </c>
      <c r="V271" s="288">
        <f t="shared" ref="V271" si="581">V267+V270</f>
        <v>0</v>
      </c>
      <c r="W271" s="288">
        <f t="shared" ref="W271" si="582">W267+W270</f>
        <v>0</v>
      </c>
      <c r="X271" s="288">
        <f t="shared" ref="X271" si="583">X267+X270</f>
        <v>0</v>
      </c>
      <c r="Y271" s="288">
        <f t="shared" ref="Y271" si="584">Y267+Y270</f>
        <v>0</v>
      </c>
      <c r="Z271" s="288">
        <f t="shared" ref="Z271" si="585">Z267+Z270</f>
        <v>0</v>
      </c>
      <c r="AA271" s="288">
        <f t="shared" ref="AA271" si="586">AA267+AA270</f>
        <v>0</v>
      </c>
      <c r="AB271" s="288">
        <f t="shared" ref="AB271" si="587">AB267+AB270</f>
        <v>0</v>
      </c>
      <c r="AC271" s="288">
        <f t="shared" ref="AC271" si="588">AC267+AC270</f>
        <v>0</v>
      </c>
      <c r="AD271" s="288">
        <f t="shared" ref="AD271" si="589">AD267+AD270</f>
        <v>0</v>
      </c>
      <c r="AE271" s="288">
        <f t="shared" ref="AE271" si="590">AE267+AE270</f>
        <v>0</v>
      </c>
      <c r="AF271" s="288">
        <f t="shared" ref="AF271" si="591">AF267+AF270</f>
        <v>0</v>
      </c>
      <c r="AG271" s="288">
        <f t="shared" ref="AG271" si="592">AG267+AG270</f>
        <v>0</v>
      </c>
      <c r="AH271" s="288">
        <f t="shared" ref="AH271" si="593">AH267+AH270</f>
        <v>0</v>
      </c>
      <c r="AI271" s="288">
        <f t="shared" ref="AI271" si="594">AI267+AI270</f>
        <v>0</v>
      </c>
      <c r="AJ271" s="288">
        <f t="shared" ref="AJ271" si="595">AJ267+AJ270</f>
        <v>0</v>
      </c>
      <c r="AK271" s="288">
        <f t="shared" ref="AK271" si="596">AK267+AK270</f>
        <v>0</v>
      </c>
      <c r="AL271" s="288">
        <f t="shared" ref="AL271" si="597">AL267+AL270</f>
        <v>0</v>
      </c>
      <c r="AM271" s="288">
        <f t="shared" ref="AM271" si="598">AM267+AM270</f>
        <v>0</v>
      </c>
    </row>
    <row r="273" spans="2:39">
      <c r="B273" s="21"/>
      <c r="C273" s="230" t="s">
        <v>327</v>
      </c>
      <c r="D273" s="231" t="str">
        <f>Overview!$C$32</f>
        <v>[Enter Plan Name]</v>
      </c>
      <c r="E273" s="231"/>
      <c r="F273" s="231"/>
      <c r="G273" s="231"/>
      <c r="H273" s="231"/>
      <c r="I273" s="231"/>
      <c r="J273" s="231"/>
      <c r="K273" s="231"/>
      <c r="L273" s="231"/>
      <c r="M273" s="231"/>
      <c r="N273" s="231"/>
      <c r="O273" s="231"/>
      <c r="P273" s="231"/>
      <c r="Q273" s="231"/>
      <c r="R273" s="231"/>
      <c r="S273" s="231"/>
      <c r="T273" s="231"/>
      <c r="U273" s="231"/>
      <c r="V273" s="231"/>
      <c r="W273" s="231"/>
      <c r="X273" s="231"/>
      <c r="Y273" s="231"/>
      <c r="Z273" s="231"/>
      <c r="AA273" s="231"/>
      <c r="AB273" s="231"/>
      <c r="AC273" s="231"/>
      <c r="AD273" s="278"/>
      <c r="AE273" s="231"/>
      <c r="AF273" s="231"/>
      <c r="AG273" s="231"/>
      <c r="AH273" s="231"/>
      <c r="AI273" s="231"/>
      <c r="AJ273" s="231"/>
      <c r="AK273" s="231"/>
      <c r="AL273" s="231"/>
      <c r="AM273" s="231"/>
    </row>
    <row r="274" spans="2:39">
      <c r="B274" s="21"/>
      <c r="C274" s="230" t="s">
        <v>328</v>
      </c>
      <c r="D274" s="231" t="s">
        <v>384</v>
      </c>
      <c r="E274" s="231"/>
      <c r="F274" s="231"/>
      <c r="G274" s="231"/>
      <c r="H274" s="21"/>
      <c r="I274" s="21"/>
      <c r="J274" s="21"/>
      <c r="K274" s="21"/>
      <c r="L274" s="21"/>
      <c r="M274" s="21"/>
      <c r="N274" s="21"/>
      <c r="O274" s="21"/>
      <c r="P274" s="231"/>
      <c r="Q274" s="21"/>
      <c r="R274" s="21"/>
      <c r="S274" s="231"/>
      <c r="T274" s="21"/>
      <c r="U274" s="21"/>
      <c r="V274" s="231"/>
      <c r="W274" s="21"/>
      <c r="X274" s="21"/>
      <c r="Y274" s="231"/>
      <c r="Z274" s="21"/>
      <c r="AA274" s="21"/>
      <c r="AB274" s="21"/>
      <c r="AC274" s="21"/>
      <c r="AD274" s="277"/>
      <c r="AE274" s="21"/>
      <c r="AF274" s="21"/>
      <c r="AG274" s="21"/>
      <c r="AH274" s="21"/>
      <c r="AI274" s="21"/>
      <c r="AJ274" s="21"/>
      <c r="AK274" s="21"/>
      <c r="AL274" s="21"/>
      <c r="AM274" s="21"/>
    </row>
    <row r="275" spans="2:39" ht="15.75">
      <c r="B275" s="21"/>
      <c r="C275" s="230" t="s">
        <v>385</v>
      </c>
      <c r="D275" s="279" t="s">
        <v>300</v>
      </c>
      <c r="E275" s="231"/>
      <c r="F275" s="231"/>
      <c r="G275" s="231"/>
      <c r="H275" s="231"/>
      <c r="I275" s="231"/>
      <c r="J275" s="231"/>
      <c r="K275" s="231"/>
      <c r="L275" s="231"/>
      <c r="M275" s="231"/>
      <c r="N275" s="231"/>
      <c r="O275" s="231"/>
      <c r="P275" s="231"/>
      <c r="Q275" s="231"/>
      <c r="R275" s="231"/>
      <c r="S275" s="231"/>
      <c r="T275" s="231"/>
      <c r="U275" s="231"/>
      <c r="V275" s="231"/>
      <c r="W275" s="231"/>
      <c r="X275" s="231"/>
      <c r="Y275" s="231"/>
      <c r="Z275" s="231"/>
      <c r="AA275" s="231"/>
      <c r="AB275" s="231"/>
      <c r="AC275" s="231"/>
      <c r="AD275" s="231"/>
      <c r="AE275" s="231"/>
      <c r="AF275" s="231"/>
      <c r="AG275" s="231"/>
      <c r="AH275" s="231"/>
      <c r="AI275" s="231"/>
      <c r="AJ275" s="231"/>
      <c r="AK275" s="231"/>
      <c r="AL275" s="231"/>
      <c r="AM275" s="231"/>
    </row>
    <row r="276" spans="2:39">
      <c r="B276" s="21"/>
      <c r="C276" s="230" t="s">
        <v>386</v>
      </c>
      <c r="D276" s="231" t="str">
        <f>Overview!$C$54</f>
        <v>7/1/2022 - 9/30/2022</v>
      </c>
      <c r="E276" s="231"/>
      <c r="F276" s="231"/>
      <c r="G276" s="231"/>
      <c r="H276" s="231"/>
      <c r="I276" s="231"/>
      <c r="J276" s="231"/>
      <c r="K276" s="231"/>
      <c r="L276" s="231"/>
      <c r="M276" s="231"/>
      <c r="N276" s="231"/>
      <c r="O276" s="231"/>
      <c r="P276" s="231"/>
      <c r="Q276" s="231"/>
      <c r="R276" s="231"/>
      <c r="S276" s="231"/>
      <c r="T276" s="231"/>
      <c r="U276" s="231"/>
      <c r="V276" s="231"/>
      <c r="W276" s="231"/>
      <c r="X276" s="231"/>
      <c r="Y276" s="231"/>
      <c r="Z276" s="231"/>
      <c r="AA276" s="231"/>
      <c r="AB276" s="231"/>
      <c r="AC276" s="231"/>
      <c r="AD276" s="231"/>
      <c r="AE276" s="231"/>
      <c r="AF276" s="231"/>
      <c r="AG276" s="231"/>
      <c r="AH276" s="231"/>
      <c r="AI276" s="231"/>
      <c r="AJ276" s="231"/>
      <c r="AK276" s="231"/>
      <c r="AL276" s="231"/>
      <c r="AM276" s="231"/>
    </row>
    <row r="277" spans="2:39">
      <c r="B277" s="21"/>
      <c r="C277" s="230"/>
      <c r="D277" s="280" t="s">
        <v>387</v>
      </c>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c r="AA277" s="280"/>
      <c r="AB277" s="280"/>
      <c r="AC277" s="280"/>
      <c r="AD277" s="280"/>
      <c r="AE277" s="280"/>
      <c r="AF277" s="280"/>
      <c r="AG277" s="280"/>
      <c r="AH277" s="280"/>
      <c r="AI277" s="280"/>
      <c r="AJ277" s="280"/>
      <c r="AK277" s="280"/>
      <c r="AL277" s="280"/>
      <c r="AM277" s="280"/>
    </row>
    <row r="278" spans="2:39">
      <c r="B278" s="21"/>
      <c r="C278" s="133"/>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c r="AA278" s="133"/>
      <c r="AB278" s="133"/>
      <c r="AC278" s="133"/>
      <c r="AD278" s="133"/>
      <c r="AE278" s="133"/>
      <c r="AF278" s="133"/>
      <c r="AG278" s="133"/>
      <c r="AH278" s="133"/>
      <c r="AI278" s="133"/>
      <c r="AJ278" s="133"/>
      <c r="AK278" s="133"/>
      <c r="AL278" s="133"/>
      <c r="AM278" s="133"/>
    </row>
    <row r="279" spans="2:39">
      <c r="B279" s="34"/>
      <c r="C279" s="281"/>
      <c r="D279" s="282" t="str">
        <f>D$9</f>
        <v>SFY23-Q1</v>
      </c>
      <c r="E279" s="283"/>
      <c r="F279" s="283"/>
      <c r="G279" s="283" t="str">
        <f>G$9</f>
        <v>SFY22-Q4</v>
      </c>
      <c r="H279" s="283"/>
      <c r="I279" s="283"/>
      <c r="J279" s="283" t="str">
        <f>J$9</f>
        <v>SFY22-Q3</v>
      </c>
      <c r="K279" s="283"/>
      <c r="L279" s="283"/>
      <c r="M279" s="283" t="str">
        <f>M$9</f>
        <v>SFY22-Q2</v>
      </c>
      <c r="N279" s="283"/>
      <c r="O279" s="283"/>
      <c r="P279" s="283" t="str">
        <f>P$9</f>
        <v>SFY22-Q1</v>
      </c>
      <c r="Q279" s="283"/>
      <c r="R279" s="283"/>
      <c r="S279" s="283" t="str">
        <f>S$9</f>
        <v>SFY21-Q4</v>
      </c>
      <c r="T279" s="283"/>
      <c r="U279" s="283"/>
      <c r="V279" s="283" t="str">
        <f>V$9</f>
        <v>SFY21-Q3</v>
      </c>
      <c r="W279" s="283"/>
      <c r="X279" s="283"/>
      <c r="Y279" s="283" t="str">
        <f>Y$9</f>
        <v>SFY21-Q2</v>
      </c>
      <c r="Z279" s="283"/>
      <c r="AA279" s="283"/>
      <c r="AB279" s="283" t="str">
        <f>AB$9</f>
        <v>SFY21-Q1</v>
      </c>
      <c r="AC279" s="283"/>
      <c r="AD279" s="283"/>
      <c r="AE279" s="283" t="str">
        <f>AE$9</f>
        <v>SFY20-Q4</v>
      </c>
      <c r="AF279" s="283"/>
      <c r="AG279" s="283"/>
      <c r="AH279" s="283" t="str">
        <f>AH$9</f>
        <v>SFY20-Q3</v>
      </c>
      <c r="AI279" s="283"/>
      <c r="AJ279" s="283"/>
      <c r="AK279" s="283" t="str">
        <f>AK$9</f>
        <v>SFY20-Q2</v>
      </c>
      <c r="AL279" s="283"/>
      <c r="AM279" s="283"/>
    </row>
    <row r="280" spans="2:39">
      <c r="B280" s="284" t="s">
        <v>388</v>
      </c>
      <c r="C280" s="284" t="s">
        <v>389</v>
      </c>
      <c r="D280" s="285">
        <f>D$10</f>
        <v>44805</v>
      </c>
      <c r="E280" s="286">
        <f t="shared" ref="E280:AM280" si="599">E$10</f>
        <v>44774</v>
      </c>
      <c r="F280" s="286">
        <f t="shared" si="599"/>
        <v>44743</v>
      </c>
      <c r="G280" s="286">
        <f t="shared" si="599"/>
        <v>44713</v>
      </c>
      <c r="H280" s="286">
        <f t="shared" si="599"/>
        <v>44682</v>
      </c>
      <c r="I280" s="286">
        <f t="shared" si="599"/>
        <v>44652</v>
      </c>
      <c r="J280" s="286">
        <f t="shared" si="599"/>
        <v>44621</v>
      </c>
      <c r="K280" s="286">
        <f t="shared" si="599"/>
        <v>44593</v>
      </c>
      <c r="L280" s="286">
        <f t="shared" si="599"/>
        <v>44562</v>
      </c>
      <c r="M280" s="286">
        <f t="shared" si="599"/>
        <v>44531</v>
      </c>
      <c r="N280" s="286">
        <f t="shared" si="599"/>
        <v>44501</v>
      </c>
      <c r="O280" s="286">
        <f t="shared" si="599"/>
        <v>44470</v>
      </c>
      <c r="P280" s="286">
        <f t="shared" si="599"/>
        <v>44440</v>
      </c>
      <c r="Q280" s="286">
        <f t="shared" si="599"/>
        <v>44409</v>
      </c>
      <c r="R280" s="286">
        <f t="shared" si="599"/>
        <v>44378</v>
      </c>
      <c r="S280" s="286">
        <f t="shared" si="599"/>
        <v>44348</v>
      </c>
      <c r="T280" s="286">
        <f t="shared" si="599"/>
        <v>44317</v>
      </c>
      <c r="U280" s="286">
        <f t="shared" si="599"/>
        <v>44287</v>
      </c>
      <c r="V280" s="286">
        <f t="shared" si="599"/>
        <v>44256</v>
      </c>
      <c r="W280" s="286">
        <f t="shared" si="599"/>
        <v>44228</v>
      </c>
      <c r="X280" s="286">
        <f t="shared" si="599"/>
        <v>44197</v>
      </c>
      <c r="Y280" s="286">
        <f t="shared" si="599"/>
        <v>44166</v>
      </c>
      <c r="Z280" s="286">
        <f t="shared" si="599"/>
        <v>44136</v>
      </c>
      <c r="AA280" s="286">
        <f t="shared" si="599"/>
        <v>44105</v>
      </c>
      <c r="AB280" s="286">
        <f t="shared" si="599"/>
        <v>44075</v>
      </c>
      <c r="AC280" s="286">
        <f t="shared" si="599"/>
        <v>44044</v>
      </c>
      <c r="AD280" s="286">
        <f t="shared" si="599"/>
        <v>44013</v>
      </c>
      <c r="AE280" s="286">
        <f t="shared" si="599"/>
        <v>43983</v>
      </c>
      <c r="AF280" s="286">
        <f t="shared" si="599"/>
        <v>43952</v>
      </c>
      <c r="AG280" s="286">
        <f t="shared" si="599"/>
        <v>43922</v>
      </c>
      <c r="AH280" s="286">
        <f t="shared" si="599"/>
        <v>43891</v>
      </c>
      <c r="AI280" s="286">
        <f t="shared" si="599"/>
        <v>43862</v>
      </c>
      <c r="AJ280" s="286">
        <f t="shared" si="599"/>
        <v>43831</v>
      </c>
      <c r="AK280" s="286">
        <f t="shared" si="599"/>
        <v>43800</v>
      </c>
      <c r="AL280" s="286">
        <f t="shared" si="599"/>
        <v>43770</v>
      </c>
      <c r="AM280" s="286">
        <f t="shared" si="599"/>
        <v>43739</v>
      </c>
    </row>
    <row r="281" spans="2:39">
      <c r="B281" s="45">
        <v>1</v>
      </c>
      <c r="C281" s="74">
        <f>$C$11</f>
        <v>44805</v>
      </c>
      <c r="D281" s="287">
        <v>0</v>
      </c>
      <c r="E281" s="287">
        <v>0</v>
      </c>
      <c r="F281" s="287">
        <v>0</v>
      </c>
      <c r="G281" s="287">
        <v>0</v>
      </c>
      <c r="H281" s="287">
        <v>0</v>
      </c>
      <c r="I281" s="287">
        <v>0</v>
      </c>
      <c r="J281" s="287">
        <v>0</v>
      </c>
      <c r="K281" s="287">
        <v>0</v>
      </c>
      <c r="L281" s="287">
        <v>0</v>
      </c>
      <c r="M281" s="287">
        <v>0</v>
      </c>
      <c r="N281" s="287">
        <v>0</v>
      </c>
      <c r="O281" s="287">
        <v>0</v>
      </c>
      <c r="P281" s="287">
        <v>0</v>
      </c>
      <c r="Q281" s="287">
        <v>0</v>
      </c>
      <c r="R281" s="287">
        <v>0</v>
      </c>
      <c r="S281" s="287">
        <v>0</v>
      </c>
      <c r="T281" s="287">
        <v>0</v>
      </c>
      <c r="U281" s="287">
        <v>0</v>
      </c>
      <c r="V281" s="287">
        <v>0</v>
      </c>
      <c r="W281" s="287">
        <v>0</v>
      </c>
      <c r="X281" s="287">
        <v>0</v>
      </c>
      <c r="Y281" s="287">
        <v>0</v>
      </c>
      <c r="Z281" s="287">
        <v>0</v>
      </c>
      <c r="AA281" s="287">
        <v>0</v>
      </c>
      <c r="AB281" s="287">
        <v>0</v>
      </c>
      <c r="AC281" s="287">
        <v>0</v>
      </c>
      <c r="AD281" s="287">
        <v>0</v>
      </c>
      <c r="AE281" s="287">
        <v>0</v>
      </c>
      <c r="AF281" s="287">
        <v>0</v>
      </c>
      <c r="AG281" s="287">
        <v>0</v>
      </c>
      <c r="AH281" s="287">
        <v>0</v>
      </c>
      <c r="AI281" s="287">
        <v>0</v>
      </c>
      <c r="AJ281" s="287">
        <v>0</v>
      </c>
      <c r="AK281" s="287">
        <v>0</v>
      </c>
      <c r="AL281" s="287">
        <v>0</v>
      </c>
      <c r="AM281" s="287">
        <v>0</v>
      </c>
    </row>
    <row r="282" spans="2:39">
      <c r="B282" s="45">
        <f t="shared" ref="B282:B317" si="600">B281+1</f>
        <v>2</v>
      </c>
      <c r="C282" s="74">
        <f>$C$12</f>
        <v>44774</v>
      </c>
      <c r="D282" s="14"/>
      <c r="E282" s="287">
        <v>0</v>
      </c>
      <c r="F282" s="287">
        <v>0</v>
      </c>
      <c r="G282" s="287">
        <v>0</v>
      </c>
      <c r="H282" s="287">
        <v>0</v>
      </c>
      <c r="I282" s="287">
        <v>0</v>
      </c>
      <c r="J282" s="287">
        <v>0</v>
      </c>
      <c r="K282" s="287">
        <v>0</v>
      </c>
      <c r="L282" s="287">
        <v>0</v>
      </c>
      <c r="M282" s="287">
        <v>0</v>
      </c>
      <c r="N282" s="287">
        <v>0</v>
      </c>
      <c r="O282" s="287">
        <v>0</v>
      </c>
      <c r="P282" s="287">
        <v>0</v>
      </c>
      <c r="Q282" s="287">
        <v>0</v>
      </c>
      <c r="R282" s="287">
        <v>0</v>
      </c>
      <c r="S282" s="287">
        <v>0</v>
      </c>
      <c r="T282" s="287">
        <v>0</v>
      </c>
      <c r="U282" s="287">
        <v>0</v>
      </c>
      <c r="V282" s="287">
        <v>0</v>
      </c>
      <c r="W282" s="287">
        <v>0</v>
      </c>
      <c r="X282" s="287">
        <v>0</v>
      </c>
      <c r="Y282" s="287">
        <v>0</v>
      </c>
      <c r="Z282" s="287">
        <v>0</v>
      </c>
      <c r="AA282" s="287">
        <v>0</v>
      </c>
      <c r="AB282" s="287">
        <v>0</v>
      </c>
      <c r="AC282" s="287">
        <v>0</v>
      </c>
      <c r="AD282" s="287">
        <v>0</v>
      </c>
      <c r="AE282" s="287">
        <v>0</v>
      </c>
      <c r="AF282" s="287">
        <v>0</v>
      </c>
      <c r="AG282" s="287">
        <v>0</v>
      </c>
      <c r="AH282" s="287">
        <v>0</v>
      </c>
      <c r="AI282" s="287">
        <v>0</v>
      </c>
      <c r="AJ282" s="287">
        <v>0</v>
      </c>
      <c r="AK282" s="287">
        <v>0</v>
      </c>
      <c r="AL282" s="287">
        <v>0</v>
      </c>
      <c r="AM282" s="287">
        <v>0</v>
      </c>
    </row>
    <row r="283" spans="2:39">
      <c r="B283" s="45">
        <f t="shared" si="600"/>
        <v>3</v>
      </c>
      <c r="C283" s="74">
        <f>$C$13</f>
        <v>44743</v>
      </c>
      <c r="D283" s="14"/>
      <c r="E283" s="14"/>
      <c r="F283" s="287">
        <v>0</v>
      </c>
      <c r="G283" s="287">
        <v>0</v>
      </c>
      <c r="H283" s="287">
        <v>0</v>
      </c>
      <c r="I283" s="287">
        <v>0</v>
      </c>
      <c r="J283" s="287">
        <v>0</v>
      </c>
      <c r="K283" s="287">
        <v>0</v>
      </c>
      <c r="L283" s="287">
        <v>0</v>
      </c>
      <c r="M283" s="287">
        <v>0</v>
      </c>
      <c r="N283" s="287">
        <v>0</v>
      </c>
      <c r="O283" s="287">
        <v>0</v>
      </c>
      <c r="P283" s="287">
        <v>0</v>
      </c>
      <c r="Q283" s="287">
        <v>0</v>
      </c>
      <c r="R283" s="287">
        <v>0</v>
      </c>
      <c r="S283" s="287">
        <v>0</v>
      </c>
      <c r="T283" s="287">
        <v>0</v>
      </c>
      <c r="U283" s="287">
        <v>0</v>
      </c>
      <c r="V283" s="287">
        <v>0</v>
      </c>
      <c r="W283" s="287">
        <v>0</v>
      </c>
      <c r="X283" s="287">
        <v>0</v>
      </c>
      <c r="Y283" s="287">
        <v>0</v>
      </c>
      <c r="Z283" s="287">
        <v>0</v>
      </c>
      <c r="AA283" s="287">
        <v>0</v>
      </c>
      <c r="AB283" s="287">
        <v>0</v>
      </c>
      <c r="AC283" s="287">
        <v>0</v>
      </c>
      <c r="AD283" s="287">
        <v>0</v>
      </c>
      <c r="AE283" s="287">
        <v>0</v>
      </c>
      <c r="AF283" s="287">
        <v>0</v>
      </c>
      <c r="AG283" s="287">
        <v>0</v>
      </c>
      <c r="AH283" s="287">
        <v>0</v>
      </c>
      <c r="AI283" s="287">
        <v>0</v>
      </c>
      <c r="AJ283" s="287">
        <v>0</v>
      </c>
      <c r="AK283" s="287">
        <v>0</v>
      </c>
      <c r="AL283" s="287">
        <v>0</v>
      </c>
      <c r="AM283" s="287">
        <v>0</v>
      </c>
    </row>
    <row r="284" spans="2:39">
      <c r="B284" s="45">
        <f t="shared" si="600"/>
        <v>4</v>
      </c>
      <c r="C284" s="74">
        <f>$C$14</f>
        <v>44713</v>
      </c>
      <c r="D284" s="14"/>
      <c r="E284" s="14"/>
      <c r="F284" s="14"/>
      <c r="G284" s="287">
        <v>0</v>
      </c>
      <c r="H284" s="287">
        <v>0</v>
      </c>
      <c r="I284" s="287">
        <v>0</v>
      </c>
      <c r="J284" s="287">
        <v>0</v>
      </c>
      <c r="K284" s="287">
        <v>0</v>
      </c>
      <c r="L284" s="287">
        <v>0</v>
      </c>
      <c r="M284" s="287">
        <v>0</v>
      </c>
      <c r="N284" s="287">
        <v>0</v>
      </c>
      <c r="O284" s="287">
        <v>0</v>
      </c>
      <c r="P284" s="287">
        <v>0</v>
      </c>
      <c r="Q284" s="287">
        <v>0</v>
      </c>
      <c r="R284" s="287">
        <v>0</v>
      </c>
      <c r="S284" s="287">
        <v>0</v>
      </c>
      <c r="T284" s="287">
        <v>0</v>
      </c>
      <c r="U284" s="287">
        <v>0</v>
      </c>
      <c r="V284" s="287">
        <v>0</v>
      </c>
      <c r="W284" s="287">
        <v>0</v>
      </c>
      <c r="X284" s="287">
        <v>0</v>
      </c>
      <c r="Y284" s="287">
        <v>0</v>
      </c>
      <c r="Z284" s="287">
        <v>0</v>
      </c>
      <c r="AA284" s="287">
        <v>0</v>
      </c>
      <c r="AB284" s="287">
        <v>0</v>
      </c>
      <c r="AC284" s="287">
        <v>0</v>
      </c>
      <c r="AD284" s="287">
        <v>0</v>
      </c>
      <c r="AE284" s="287">
        <v>0</v>
      </c>
      <c r="AF284" s="287">
        <v>0</v>
      </c>
      <c r="AG284" s="287">
        <v>0</v>
      </c>
      <c r="AH284" s="287">
        <v>0</v>
      </c>
      <c r="AI284" s="287">
        <v>0</v>
      </c>
      <c r="AJ284" s="287">
        <v>0</v>
      </c>
      <c r="AK284" s="287">
        <v>0</v>
      </c>
      <c r="AL284" s="287">
        <v>0</v>
      </c>
      <c r="AM284" s="287">
        <v>0</v>
      </c>
    </row>
    <row r="285" spans="2:39">
      <c r="B285" s="45">
        <f t="shared" si="600"/>
        <v>5</v>
      </c>
      <c r="C285" s="74">
        <f>$C$15</f>
        <v>44682</v>
      </c>
      <c r="D285" s="14"/>
      <c r="E285" s="14"/>
      <c r="F285" s="14"/>
      <c r="G285" s="14"/>
      <c r="H285" s="287">
        <v>0</v>
      </c>
      <c r="I285" s="287">
        <v>0</v>
      </c>
      <c r="J285" s="287">
        <v>0</v>
      </c>
      <c r="K285" s="287">
        <v>0</v>
      </c>
      <c r="L285" s="287">
        <v>0</v>
      </c>
      <c r="M285" s="287">
        <v>0</v>
      </c>
      <c r="N285" s="287">
        <v>0</v>
      </c>
      <c r="O285" s="287">
        <v>0</v>
      </c>
      <c r="P285" s="287">
        <v>0</v>
      </c>
      <c r="Q285" s="287">
        <v>0</v>
      </c>
      <c r="R285" s="287">
        <v>0</v>
      </c>
      <c r="S285" s="287">
        <v>0</v>
      </c>
      <c r="T285" s="287">
        <v>0</v>
      </c>
      <c r="U285" s="287">
        <v>0</v>
      </c>
      <c r="V285" s="287">
        <v>0</v>
      </c>
      <c r="W285" s="287">
        <v>0</v>
      </c>
      <c r="X285" s="287">
        <v>0</v>
      </c>
      <c r="Y285" s="287">
        <v>0</v>
      </c>
      <c r="Z285" s="287">
        <v>0</v>
      </c>
      <c r="AA285" s="287">
        <v>0</v>
      </c>
      <c r="AB285" s="287">
        <v>0</v>
      </c>
      <c r="AC285" s="287">
        <v>0</v>
      </c>
      <c r="AD285" s="287">
        <v>0</v>
      </c>
      <c r="AE285" s="287">
        <v>0</v>
      </c>
      <c r="AF285" s="287">
        <v>0</v>
      </c>
      <c r="AG285" s="287">
        <v>0</v>
      </c>
      <c r="AH285" s="287">
        <v>0</v>
      </c>
      <c r="AI285" s="287">
        <v>0</v>
      </c>
      <c r="AJ285" s="287">
        <v>0</v>
      </c>
      <c r="AK285" s="287">
        <v>0</v>
      </c>
      <c r="AL285" s="287">
        <v>0</v>
      </c>
      <c r="AM285" s="287">
        <v>0</v>
      </c>
    </row>
    <row r="286" spans="2:39">
      <c r="B286" s="45">
        <f t="shared" si="600"/>
        <v>6</v>
      </c>
      <c r="C286" s="74">
        <f>$C$16</f>
        <v>44652</v>
      </c>
      <c r="D286" s="14"/>
      <c r="E286" s="14"/>
      <c r="F286" s="14"/>
      <c r="G286" s="14"/>
      <c r="H286" s="14"/>
      <c r="I286" s="287">
        <v>0</v>
      </c>
      <c r="J286" s="287">
        <v>0</v>
      </c>
      <c r="K286" s="287">
        <v>0</v>
      </c>
      <c r="L286" s="287">
        <v>0</v>
      </c>
      <c r="M286" s="287">
        <v>0</v>
      </c>
      <c r="N286" s="287">
        <v>0</v>
      </c>
      <c r="O286" s="287">
        <v>0</v>
      </c>
      <c r="P286" s="287">
        <v>0</v>
      </c>
      <c r="Q286" s="287">
        <v>0</v>
      </c>
      <c r="R286" s="287">
        <v>0</v>
      </c>
      <c r="S286" s="287">
        <v>0</v>
      </c>
      <c r="T286" s="287">
        <v>0</v>
      </c>
      <c r="U286" s="287">
        <v>0</v>
      </c>
      <c r="V286" s="287">
        <v>0</v>
      </c>
      <c r="W286" s="287">
        <v>0</v>
      </c>
      <c r="X286" s="287">
        <v>0</v>
      </c>
      <c r="Y286" s="287">
        <v>0</v>
      </c>
      <c r="Z286" s="287">
        <v>0</v>
      </c>
      <c r="AA286" s="287">
        <v>0</v>
      </c>
      <c r="AB286" s="287">
        <v>0</v>
      </c>
      <c r="AC286" s="287">
        <v>0</v>
      </c>
      <c r="AD286" s="287">
        <v>0</v>
      </c>
      <c r="AE286" s="287">
        <v>0</v>
      </c>
      <c r="AF286" s="287">
        <v>0</v>
      </c>
      <c r="AG286" s="287">
        <v>0</v>
      </c>
      <c r="AH286" s="287">
        <v>0</v>
      </c>
      <c r="AI286" s="287">
        <v>0</v>
      </c>
      <c r="AJ286" s="287">
        <v>0</v>
      </c>
      <c r="AK286" s="287">
        <v>0</v>
      </c>
      <c r="AL286" s="287">
        <v>0</v>
      </c>
      <c r="AM286" s="287">
        <v>0</v>
      </c>
    </row>
    <row r="287" spans="2:39">
      <c r="B287" s="45">
        <f t="shared" si="600"/>
        <v>7</v>
      </c>
      <c r="C287" s="74">
        <f>$C$17</f>
        <v>44621</v>
      </c>
      <c r="D287" s="14"/>
      <c r="E287" s="14"/>
      <c r="F287" s="14"/>
      <c r="G287" s="14"/>
      <c r="H287" s="14"/>
      <c r="I287" s="14"/>
      <c r="J287" s="287">
        <v>0</v>
      </c>
      <c r="K287" s="287">
        <v>0</v>
      </c>
      <c r="L287" s="287">
        <v>0</v>
      </c>
      <c r="M287" s="287">
        <v>0</v>
      </c>
      <c r="N287" s="287">
        <v>0</v>
      </c>
      <c r="O287" s="287">
        <v>0</v>
      </c>
      <c r="P287" s="287">
        <v>0</v>
      </c>
      <c r="Q287" s="287">
        <v>0</v>
      </c>
      <c r="R287" s="287">
        <v>0</v>
      </c>
      <c r="S287" s="287">
        <v>0</v>
      </c>
      <c r="T287" s="287">
        <v>0</v>
      </c>
      <c r="U287" s="287">
        <v>0</v>
      </c>
      <c r="V287" s="287">
        <v>0</v>
      </c>
      <c r="W287" s="287">
        <v>0</v>
      </c>
      <c r="X287" s="287">
        <v>0</v>
      </c>
      <c r="Y287" s="287">
        <v>0</v>
      </c>
      <c r="Z287" s="287">
        <v>0</v>
      </c>
      <c r="AA287" s="287">
        <v>0</v>
      </c>
      <c r="AB287" s="287">
        <v>0</v>
      </c>
      <c r="AC287" s="287">
        <v>0</v>
      </c>
      <c r="AD287" s="287">
        <v>0</v>
      </c>
      <c r="AE287" s="287">
        <v>0</v>
      </c>
      <c r="AF287" s="287">
        <v>0</v>
      </c>
      <c r="AG287" s="287">
        <v>0</v>
      </c>
      <c r="AH287" s="287">
        <v>0</v>
      </c>
      <c r="AI287" s="287">
        <v>0</v>
      </c>
      <c r="AJ287" s="287">
        <v>0</v>
      </c>
      <c r="AK287" s="287">
        <v>0</v>
      </c>
      <c r="AL287" s="287">
        <v>0</v>
      </c>
      <c r="AM287" s="287">
        <v>0</v>
      </c>
    </row>
    <row r="288" spans="2:39">
      <c r="B288" s="45">
        <f t="shared" si="600"/>
        <v>8</v>
      </c>
      <c r="C288" s="74">
        <f>$C$18</f>
        <v>44593</v>
      </c>
      <c r="D288" s="14"/>
      <c r="E288" s="14"/>
      <c r="F288" s="14"/>
      <c r="G288" s="14"/>
      <c r="H288" s="14"/>
      <c r="I288" s="14"/>
      <c r="J288" s="14"/>
      <c r="K288" s="287">
        <v>0</v>
      </c>
      <c r="L288" s="287">
        <v>0</v>
      </c>
      <c r="M288" s="287">
        <v>0</v>
      </c>
      <c r="N288" s="287">
        <v>0</v>
      </c>
      <c r="O288" s="287">
        <v>0</v>
      </c>
      <c r="P288" s="287">
        <v>0</v>
      </c>
      <c r="Q288" s="287">
        <v>0</v>
      </c>
      <c r="R288" s="287">
        <v>0</v>
      </c>
      <c r="S288" s="287">
        <v>0</v>
      </c>
      <c r="T288" s="287">
        <v>0</v>
      </c>
      <c r="U288" s="287">
        <v>0</v>
      </c>
      <c r="V288" s="287">
        <v>0</v>
      </c>
      <c r="W288" s="287">
        <v>0</v>
      </c>
      <c r="X288" s="287">
        <v>0</v>
      </c>
      <c r="Y288" s="287">
        <v>0</v>
      </c>
      <c r="Z288" s="287">
        <v>0</v>
      </c>
      <c r="AA288" s="287">
        <v>0</v>
      </c>
      <c r="AB288" s="287">
        <v>0</v>
      </c>
      <c r="AC288" s="287">
        <v>0</v>
      </c>
      <c r="AD288" s="287">
        <v>0</v>
      </c>
      <c r="AE288" s="287">
        <v>0</v>
      </c>
      <c r="AF288" s="287">
        <v>0</v>
      </c>
      <c r="AG288" s="287">
        <v>0</v>
      </c>
      <c r="AH288" s="287">
        <v>0</v>
      </c>
      <c r="AI288" s="287">
        <v>0</v>
      </c>
      <c r="AJ288" s="287">
        <v>0</v>
      </c>
      <c r="AK288" s="287">
        <v>0</v>
      </c>
      <c r="AL288" s="287">
        <v>0</v>
      </c>
      <c r="AM288" s="287">
        <v>0</v>
      </c>
    </row>
    <row r="289" spans="2:39">
      <c r="B289" s="45">
        <f t="shared" si="600"/>
        <v>9</v>
      </c>
      <c r="C289" s="74">
        <f>$C$19</f>
        <v>44562</v>
      </c>
      <c r="D289" s="14"/>
      <c r="E289" s="14"/>
      <c r="F289" s="14"/>
      <c r="G289" s="14"/>
      <c r="H289" s="14"/>
      <c r="I289" s="14"/>
      <c r="J289" s="14"/>
      <c r="K289" s="71"/>
      <c r="L289" s="287">
        <v>0</v>
      </c>
      <c r="M289" s="287">
        <v>0</v>
      </c>
      <c r="N289" s="287">
        <v>0</v>
      </c>
      <c r="O289" s="287">
        <v>0</v>
      </c>
      <c r="P289" s="287">
        <v>0</v>
      </c>
      <c r="Q289" s="287">
        <v>0</v>
      </c>
      <c r="R289" s="287">
        <v>0</v>
      </c>
      <c r="S289" s="287">
        <v>0</v>
      </c>
      <c r="T289" s="287">
        <v>0</v>
      </c>
      <c r="U289" s="287">
        <v>0</v>
      </c>
      <c r="V289" s="287">
        <v>0</v>
      </c>
      <c r="W289" s="287">
        <v>0</v>
      </c>
      <c r="X289" s="287">
        <v>0</v>
      </c>
      <c r="Y289" s="287">
        <v>0</v>
      </c>
      <c r="Z289" s="287">
        <v>0</v>
      </c>
      <c r="AA289" s="287">
        <v>0</v>
      </c>
      <c r="AB289" s="287">
        <v>0</v>
      </c>
      <c r="AC289" s="287">
        <v>0</v>
      </c>
      <c r="AD289" s="287">
        <v>0</v>
      </c>
      <c r="AE289" s="287">
        <v>0</v>
      </c>
      <c r="AF289" s="287">
        <v>0</v>
      </c>
      <c r="AG289" s="287">
        <v>0</v>
      </c>
      <c r="AH289" s="287">
        <v>0</v>
      </c>
      <c r="AI289" s="287">
        <v>0</v>
      </c>
      <c r="AJ289" s="287">
        <v>0</v>
      </c>
      <c r="AK289" s="287">
        <v>0</v>
      </c>
      <c r="AL289" s="287">
        <v>0</v>
      </c>
      <c r="AM289" s="287">
        <v>0</v>
      </c>
    </row>
    <row r="290" spans="2:39">
      <c r="B290" s="45">
        <f t="shared" si="600"/>
        <v>10</v>
      </c>
      <c r="C290" s="74">
        <f>$C$20</f>
        <v>44531</v>
      </c>
      <c r="D290" s="14"/>
      <c r="E290" s="14"/>
      <c r="F290" s="14"/>
      <c r="G290" s="14"/>
      <c r="H290" s="14"/>
      <c r="I290" s="14"/>
      <c r="J290" s="14"/>
      <c r="K290" s="14"/>
      <c r="L290" s="14"/>
      <c r="M290" s="287">
        <v>0</v>
      </c>
      <c r="N290" s="287">
        <v>0</v>
      </c>
      <c r="O290" s="287">
        <v>0</v>
      </c>
      <c r="P290" s="287">
        <v>0</v>
      </c>
      <c r="Q290" s="287">
        <v>0</v>
      </c>
      <c r="R290" s="287">
        <v>0</v>
      </c>
      <c r="S290" s="287">
        <v>0</v>
      </c>
      <c r="T290" s="287">
        <v>0</v>
      </c>
      <c r="U290" s="287">
        <v>0</v>
      </c>
      <c r="V290" s="287">
        <v>0</v>
      </c>
      <c r="W290" s="287">
        <v>0</v>
      </c>
      <c r="X290" s="287">
        <v>0</v>
      </c>
      <c r="Y290" s="287">
        <v>0</v>
      </c>
      <c r="Z290" s="287">
        <v>0</v>
      </c>
      <c r="AA290" s="287">
        <v>0</v>
      </c>
      <c r="AB290" s="287">
        <v>0</v>
      </c>
      <c r="AC290" s="287">
        <v>0</v>
      </c>
      <c r="AD290" s="287">
        <v>0</v>
      </c>
      <c r="AE290" s="287">
        <v>0</v>
      </c>
      <c r="AF290" s="287">
        <v>0</v>
      </c>
      <c r="AG290" s="287">
        <v>0</v>
      </c>
      <c r="AH290" s="287">
        <v>0</v>
      </c>
      <c r="AI290" s="287">
        <v>0</v>
      </c>
      <c r="AJ290" s="287">
        <v>0</v>
      </c>
      <c r="AK290" s="287">
        <v>0</v>
      </c>
      <c r="AL290" s="287">
        <v>0</v>
      </c>
      <c r="AM290" s="287">
        <v>0</v>
      </c>
    </row>
    <row r="291" spans="2:39">
      <c r="B291" s="45">
        <f t="shared" si="600"/>
        <v>11</v>
      </c>
      <c r="C291" s="74">
        <f>$C$21</f>
        <v>44501</v>
      </c>
      <c r="D291" s="14"/>
      <c r="E291" s="14"/>
      <c r="F291" s="14"/>
      <c r="G291" s="14"/>
      <c r="H291" s="14"/>
      <c r="I291" s="14"/>
      <c r="J291" s="14"/>
      <c r="K291" s="14"/>
      <c r="L291" s="14"/>
      <c r="M291" s="14"/>
      <c r="N291" s="287">
        <v>0</v>
      </c>
      <c r="O291" s="287">
        <v>0</v>
      </c>
      <c r="P291" s="287">
        <v>0</v>
      </c>
      <c r="Q291" s="287">
        <v>0</v>
      </c>
      <c r="R291" s="287">
        <v>0</v>
      </c>
      <c r="S291" s="287">
        <v>0</v>
      </c>
      <c r="T291" s="287">
        <v>0</v>
      </c>
      <c r="U291" s="287">
        <v>0</v>
      </c>
      <c r="V291" s="287">
        <v>0</v>
      </c>
      <c r="W291" s="287">
        <v>0</v>
      </c>
      <c r="X291" s="287">
        <v>0</v>
      </c>
      <c r="Y291" s="287">
        <v>0</v>
      </c>
      <c r="Z291" s="287">
        <v>0</v>
      </c>
      <c r="AA291" s="287">
        <v>0</v>
      </c>
      <c r="AB291" s="287">
        <v>0</v>
      </c>
      <c r="AC291" s="287">
        <v>0</v>
      </c>
      <c r="AD291" s="287">
        <v>0</v>
      </c>
      <c r="AE291" s="287">
        <v>0</v>
      </c>
      <c r="AF291" s="287">
        <v>0</v>
      </c>
      <c r="AG291" s="287">
        <v>0</v>
      </c>
      <c r="AH291" s="287">
        <v>0</v>
      </c>
      <c r="AI291" s="287">
        <v>0</v>
      </c>
      <c r="AJ291" s="287">
        <v>0</v>
      </c>
      <c r="AK291" s="287">
        <v>0</v>
      </c>
      <c r="AL291" s="287">
        <v>0</v>
      </c>
      <c r="AM291" s="287">
        <v>0</v>
      </c>
    </row>
    <row r="292" spans="2:39">
      <c r="B292" s="45">
        <f t="shared" si="600"/>
        <v>12</v>
      </c>
      <c r="C292" s="74">
        <f>$C$22</f>
        <v>44470</v>
      </c>
      <c r="D292" s="14"/>
      <c r="E292" s="14"/>
      <c r="F292" s="14"/>
      <c r="G292" s="14"/>
      <c r="H292" s="14"/>
      <c r="I292" s="14"/>
      <c r="J292" s="14"/>
      <c r="K292" s="14"/>
      <c r="L292" s="14"/>
      <c r="M292" s="14"/>
      <c r="N292" s="14"/>
      <c r="O292" s="287">
        <v>0</v>
      </c>
      <c r="P292" s="287">
        <v>0</v>
      </c>
      <c r="Q292" s="287">
        <v>0</v>
      </c>
      <c r="R292" s="287">
        <v>0</v>
      </c>
      <c r="S292" s="287">
        <v>0</v>
      </c>
      <c r="T292" s="287">
        <v>0</v>
      </c>
      <c r="U292" s="287">
        <v>0</v>
      </c>
      <c r="V292" s="287">
        <v>0</v>
      </c>
      <c r="W292" s="287">
        <v>0</v>
      </c>
      <c r="X292" s="287">
        <v>0</v>
      </c>
      <c r="Y292" s="287">
        <v>0</v>
      </c>
      <c r="Z292" s="287">
        <v>0</v>
      </c>
      <c r="AA292" s="287">
        <v>0</v>
      </c>
      <c r="AB292" s="287">
        <v>0</v>
      </c>
      <c r="AC292" s="287">
        <v>0</v>
      </c>
      <c r="AD292" s="287">
        <v>0</v>
      </c>
      <c r="AE292" s="287">
        <v>0</v>
      </c>
      <c r="AF292" s="287">
        <v>0</v>
      </c>
      <c r="AG292" s="287">
        <v>0</v>
      </c>
      <c r="AH292" s="287">
        <v>0</v>
      </c>
      <c r="AI292" s="287">
        <v>0</v>
      </c>
      <c r="AJ292" s="287">
        <v>0</v>
      </c>
      <c r="AK292" s="287">
        <v>0</v>
      </c>
      <c r="AL292" s="287">
        <v>0</v>
      </c>
      <c r="AM292" s="287">
        <v>0</v>
      </c>
    </row>
    <row r="293" spans="2:39">
      <c r="B293" s="45">
        <f t="shared" si="600"/>
        <v>13</v>
      </c>
      <c r="C293" s="74">
        <f>$C$23</f>
        <v>44440</v>
      </c>
      <c r="D293" s="14"/>
      <c r="E293" s="14"/>
      <c r="F293" s="14"/>
      <c r="G293" s="14"/>
      <c r="H293" s="14"/>
      <c r="I293" s="14"/>
      <c r="J293" s="14"/>
      <c r="K293" s="14"/>
      <c r="L293" s="14"/>
      <c r="M293" s="14"/>
      <c r="N293" s="14"/>
      <c r="O293" s="14"/>
      <c r="P293" s="287">
        <v>0</v>
      </c>
      <c r="Q293" s="287">
        <v>0</v>
      </c>
      <c r="R293" s="287">
        <v>0</v>
      </c>
      <c r="S293" s="287">
        <v>0</v>
      </c>
      <c r="T293" s="287">
        <v>0</v>
      </c>
      <c r="U293" s="287">
        <v>0</v>
      </c>
      <c r="V293" s="287">
        <v>0</v>
      </c>
      <c r="W293" s="287">
        <v>0</v>
      </c>
      <c r="X293" s="287">
        <v>0</v>
      </c>
      <c r="Y293" s="287">
        <v>0</v>
      </c>
      <c r="Z293" s="287">
        <v>0</v>
      </c>
      <c r="AA293" s="287">
        <v>0</v>
      </c>
      <c r="AB293" s="287">
        <v>0</v>
      </c>
      <c r="AC293" s="287">
        <v>0</v>
      </c>
      <c r="AD293" s="287">
        <v>0</v>
      </c>
      <c r="AE293" s="287">
        <v>0</v>
      </c>
      <c r="AF293" s="287">
        <v>0</v>
      </c>
      <c r="AG293" s="287">
        <v>0</v>
      </c>
      <c r="AH293" s="287">
        <v>0</v>
      </c>
      <c r="AI293" s="287">
        <v>0</v>
      </c>
      <c r="AJ293" s="287">
        <v>0</v>
      </c>
      <c r="AK293" s="287">
        <v>0</v>
      </c>
      <c r="AL293" s="287">
        <v>0</v>
      </c>
      <c r="AM293" s="287">
        <v>0</v>
      </c>
    </row>
    <row r="294" spans="2:39">
      <c r="B294" s="45">
        <f t="shared" si="600"/>
        <v>14</v>
      </c>
      <c r="C294" s="74">
        <f>$C$24</f>
        <v>44409</v>
      </c>
      <c r="D294" s="14"/>
      <c r="E294" s="14"/>
      <c r="F294" s="14"/>
      <c r="G294" s="14"/>
      <c r="H294" s="14"/>
      <c r="I294" s="14"/>
      <c r="J294" s="14"/>
      <c r="K294" s="14"/>
      <c r="L294" s="14"/>
      <c r="M294" s="14"/>
      <c r="N294" s="14"/>
      <c r="O294" s="14"/>
      <c r="P294" s="14"/>
      <c r="Q294" s="287">
        <v>0</v>
      </c>
      <c r="R294" s="287">
        <v>0</v>
      </c>
      <c r="S294" s="287">
        <v>0</v>
      </c>
      <c r="T294" s="287">
        <v>0</v>
      </c>
      <c r="U294" s="287">
        <v>0</v>
      </c>
      <c r="V294" s="287">
        <v>0</v>
      </c>
      <c r="W294" s="287">
        <v>0</v>
      </c>
      <c r="X294" s="287">
        <v>0</v>
      </c>
      <c r="Y294" s="287">
        <v>0</v>
      </c>
      <c r="Z294" s="287">
        <v>0</v>
      </c>
      <c r="AA294" s="287">
        <v>0</v>
      </c>
      <c r="AB294" s="287">
        <v>0</v>
      </c>
      <c r="AC294" s="287">
        <v>0</v>
      </c>
      <c r="AD294" s="287">
        <v>0</v>
      </c>
      <c r="AE294" s="287">
        <v>0</v>
      </c>
      <c r="AF294" s="287">
        <v>0</v>
      </c>
      <c r="AG294" s="287">
        <v>0</v>
      </c>
      <c r="AH294" s="287">
        <v>0</v>
      </c>
      <c r="AI294" s="287">
        <v>0</v>
      </c>
      <c r="AJ294" s="287">
        <v>0</v>
      </c>
      <c r="AK294" s="287">
        <v>0</v>
      </c>
      <c r="AL294" s="287">
        <v>0</v>
      </c>
      <c r="AM294" s="287">
        <v>0</v>
      </c>
    </row>
    <row r="295" spans="2:39">
      <c r="B295" s="45">
        <f t="shared" si="600"/>
        <v>15</v>
      </c>
      <c r="C295" s="74">
        <f>$C$25</f>
        <v>44378</v>
      </c>
      <c r="D295" s="14"/>
      <c r="E295" s="14"/>
      <c r="F295" s="14"/>
      <c r="G295" s="14"/>
      <c r="H295" s="14"/>
      <c r="I295" s="14"/>
      <c r="J295" s="14"/>
      <c r="K295" s="14"/>
      <c r="L295" s="14"/>
      <c r="M295" s="14"/>
      <c r="N295" s="14"/>
      <c r="O295" s="14"/>
      <c r="P295" s="14"/>
      <c r="Q295" s="14"/>
      <c r="R295" s="287">
        <v>0</v>
      </c>
      <c r="S295" s="287">
        <v>0</v>
      </c>
      <c r="T295" s="287">
        <v>0</v>
      </c>
      <c r="U295" s="287">
        <v>0</v>
      </c>
      <c r="V295" s="287">
        <v>0</v>
      </c>
      <c r="W295" s="287">
        <v>0</v>
      </c>
      <c r="X295" s="287">
        <v>0</v>
      </c>
      <c r="Y295" s="287">
        <v>0</v>
      </c>
      <c r="Z295" s="287">
        <v>0</v>
      </c>
      <c r="AA295" s="287">
        <v>0</v>
      </c>
      <c r="AB295" s="287">
        <v>0</v>
      </c>
      <c r="AC295" s="287">
        <v>0</v>
      </c>
      <c r="AD295" s="287">
        <v>0</v>
      </c>
      <c r="AE295" s="287">
        <v>0</v>
      </c>
      <c r="AF295" s="287">
        <v>0</v>
      </c>
      <c r="AG295" s="287">
        <v>0</v>
      </c>
      <c r="AH295" s="287">
        <v>0</v>
      </c>
      <c r="AI295" s="287">
        <v>0</v>
      </c>
      <c r="AJ295" s="287">
        <v>0</v>
      </c>
      <c r="AK295" s="287">
        <v>0</v>
      </c>
      <c r="AL295" s="287">
        <v>0</v>
      </c>
      <c r="AM295" s="287">
        <v>0</v>
      </c>
    </row>
    <row r="296" spans="2:39">
      <c r="B296" s="45">
        <f t="shared" si="600"/>
        <v>16</v>
      </c>
      <c r="C296" s="74">
        <f>$C$26</f>
        <v>44348</v>
      </c>
      <c r="D296" s="14"/>
      <c r="E296" s="14"/>
      <c r="F296" s="14"/>
      <c r="G296" s="14"/>
      <c r="H296" s="14"/>
      <c r="I296" s="14"/>
      <c r="J296" s="14"/>
      <c r="K296" s="14"/>
      <c r="L296" s="14"/>
      <c r="M296" s="14"/>
      <c r="N296" s="14"/>
      <c r="O296" s="14"/>
      <c r="P296" s="14"/>
      <c r="Q296" s="14"/>
      <c r="R296" s="14"/>
      <c r="S296" s="287">
        <v>0</v>
      </c>
      <c r="T296" s="287">
        <v>0</v>
      </c>
      <c r="U296" s="287">
        <v>0</v>
      </c>
      <c r="V296" s="287">
        <v>0</v>
      </c>
      <c r="W296" s="287">
        <v>0</v>
      </c>
      <c r="X296" s="287">
        <v>0</v>
      </c>
      <c r="Y296" s="287">
        <v>0</v>
      </c>
      <c r="Z296" s="287">
        <v>0</v>
      </c>
      <c r="AA296" s="287">
        <v>0</v>
      </c>
      <c r="AB296" s="287">
        <v>0</v>
      </c>
      <c r="AC296" s="287">
        <v>0</v>
      </c>
      <c r="AD296" s="287">
        <v>0</v>
      </c>
      <c r="AE296" s="287">
        <v>0</v>
      </c>
      <c r="AF296" s="287">
        <v>0</v>
      </c>
      <c r="AG296" s="287">
        <v>0</v>
      </c>
      <c r="AH296" s="287">
        <v>0</v>
      </c>
      <c r="AI296" s="287">
        <v>0</v>
      </c>
      <c r="AJ296" s="287">
        <v>0</v>
      </c>
      <c r="AK296" s="287">
        <v>0</v>
      </c>
      <c r="AL296" s="287">
        <v>0</v>
      </c>
      <c r="AM296" s="287">
        <v>0</v>
      </c>
    </row>
    <row r="297" spans="2:39">
      <c r="B297" s="45">
        <f t="shared" si="600"/>
        <v>17</v>
      </c>
      <c r="C297" s="74">
        <f>$C$27</f>
        <v>44317</v>
      </c>
      <c r="D297" s="14"/>
      <c r="E297" s="14"/>
      <c r="F297" s="14"/>
      <c r="G297" s="14"/>
      <c r="H297" s="14"/>
      <c r="I297" s="14"/>
      <c r="J297" s="14"/>
      <c r="K297" s="14"/>
      <c r="L297" s="14"/>
      <c r="M297" s="14"/>
      <c r="N297" s="14"/>
      <c r="O297" s="14"/>
      <c r="P297" s="14"/>
      <c r="Q297" s="14"/>
      <c r="R297" s="14"/>
      <c r="S297" s="14"/>
      <c r="T297" s="287">
        <v>0</v>
      </c>
      <c r="U297" s="287">
        <v>0</v>
      </c>
      <c r="V297" s="287">
        <v>0</v>
      </c>
      <c r="W297" s="287">
        <v>0</v>
      </c>
      <c r="X297" s="287">
        <v>0</v>
      </c>
      <c r="Y297" s="287">
        <v>0</v>
      </c>
      <c r="Z297" s="287">
        <v>0</v>
      </c>
      <c r="AA297" s="287">
        <v>0</v>
      </c>
      <c r="AB297" s="287">
        <v>0</v>
      </c>
      <c r="AC297" s="287">
        <v>0</v>
      </c>
      <c r="AD297" s="287">
        <v>0</v>
      </c>
      <c r="AE297" s="287">
        <v>0</v>
      </c>
      <c r="AF297" s="287">
        <v>0</v>
      </c>
      <c r="AG297" s="287">
        <v>0</v>
      </c>
      <c r="AH297" s="287">
        <v>0</v>
      </c>
      <c r="AI297" s="287">
        <v>0</v>
      </c>
      <c r="AJ297" s="287">
        <v>0</v>
      </c>
      <c r="AK297" s="287">
        <v>0</v>
      </c>
      <c r="AL297" s="287">
        <v>0</v>
      </c>
      <c r="AM297" s="287">
        <v>0</v>
      </c>
    </row>
    <row r="298" spans="2:39">
      <c r="B298" s="45">
        <f t="shared" si="600"/>
        <v>18</v>
      </c>
      <c r="C298" s="74">
        <f>$C$28</f>
        <v>44287</v>
      </c>
      <c r="D298" s="14"/>
      <c r="E298" s="14"/>
      <c r="F298" s="14"/>
      <c r="G298" s="14"/>
      <c r="H298" s="14"/>
      <c r="I298" s="14"/>
      <c r="J298" s="14"/>
      <c r="K298" s="14"/>
      <c r="L298" s="14"/>
      <c r="M298" s="14"/>
      <c r="N298" s="14"/>
      <c r="O298" s="14"/>
      <c r="P298" s="14"/>
      <c r="Q298" s="14"/>
      <c r="R298" s="14"/>
      <c r="S298" s="14"/>
      <c r="T298" s="14"/>
      <c r="U298" s="287">
        <v>0</v>
      </c>
      <c r="V298" s="287">
        <v>0</v>
      </c>
      <c r="W298" s="287">
        <v>0</v>
      </c>
      <c r="X298" s="287">
        <v>0</v>
      </c>
      <c r="Y298" s="287">
        <v>0</v>
      </c>
      <c r="Z298" s="287">
        <v>0</v>
      </c>
      <c r="AA298" s="287">
        <v>0</v>
      </c>
      <c r="AB298" s="287">
        <v>0</v>
      </c>
      <c r="AC298" s="287">
        <v>0</v>
      </c>
      <c r="AD298" s="287">
        <v>0</v>
      </c>
      <c r="AE298" s="287">
        <v>0</v>
      </c>
      <c r="AF298" s="287">
        <v>0</v>
      </c>
      <c r="AG298" s="287">
        <v>0</v>
      </c>
      <c r="AH298" s="287">
        <v>0</v>
      </c>
      <c r="AI298" s="287">
        <v>0</v>
      </c>
      <c r="AJ298" s="287">
        <v>0</v>
      </c>
      <c r="AK298" s="287">
        <v>0</v>
      </c>
      <c r="AL298" s="287">
        <v>0</v>
      </c>
      <c r="AM298" s="287">
        <v>0</v>
      </c>
    </row>
    <row r="299" spans="2:39">
      <c r="B299" s="45">
        <f t="shared" si="600"/>
        <v>19</v>
      </c>
      <c r="C299" s="74">
        <f>$C$29</f>
        <v>44256</v>
      </c>
      <c r="D299" s="14"/>
      <c r="E299" s="14"/>
      <c r="F299" s="14"/>
      <c r="G299" s="14"/>
      <c r="H299" s="14"/>
      <c r="I299" s="14"/>
      <c r="J299" s="14"/>
      <c r="K299" s="14"/>
      <c r="L299" s="14"/>
      <c r="M299" s="14"/>
      <c r="N299" s="14"/>
      <c r="O299" s="14"/>
      <c r="P299" s="14"/>
      <c r="Q299" s="14"/>
      <c r="R299" s="14"/>
      <c r="S299" s="14"/>
      <c r="T299" s="14"/>
      <c r="U299" s="14"/>
      <c r="V299" s="287">
        <v>0</v>
      </c>
      <c r="W299" s="287">
        <v>0</v>
      </c>
      <c r="X299" s="287">
        <v>0</v>
      </c>
      <c r="Y299" s="287">
        <v>0</v>
      </c>
      <c r="Z299" s="287">
        <v>0</v>
      </c>
      <c r="AA299" s="287">
        <v>0</v>
      </c>
      <c r="AB299" s="287">
        <v>0</v>
      </c>
      <c r="AC299" s="287">
        <v>0</v>
      </c>
      <c r="AD299" s="287">
        <v>0</v>
      </c>
      <c r="AE299" s="287">
        <v>0</v>
      </c>
      <c r="AF299" s="287">
        <v>0</v>
      </c>
      <c r="AG299" s="287">
        <v>0</v>
      </c>
      <c r="AH299" s="287">
        <v>0</v>
      </c>
      <c r="AI299" s="287">
        <v>0</v>
      </c>
      <c r="AJ299" s="287">
        <v>0</v>
      </c>
      <c r="AK299" s="287">
        <v>0</v>
      </c>
      <c r="AL299" s="287">
        <v>0</v>
      </c>
      <c r="AM299" s="287">
        <v>0</v>
      </c>
    </row>
    <row r="300" spans="2:39">
      <c r="B300" s="45">
        <f t="shared" si="600"/>
        <v>20</v>
      </c>
      <c r="C300" s="74">
        <f>$C$30</f>
        <v>44228</v>
      </c>
      <c r="D300" s="14"/>
      <c r="E300" s="14"/>
      <c r="F300" s="14"/>
      <c r="G300" s="14"/>
      <c r="H300" s="14"/>
      <c r="I300" s="14"/>
      <c r="J300" s="14"/>
      <c r="K300" s="14"/>
      <c r="L300" s="14"/>
      <c r="M300" s="14"/>
      <c r="N300" s="14"/>
      <c r="O300" s="14"/>
      <c r="P300" s="14"/>
      <c r="Q300" s="14"/>
      <c r="R300" s="14"/>
      <c r="S300" s="14"/>
      <c r="T300" s="14"/>
      <c r="U300" s="14"/>
      <c r="V300" s="14"/>
      <c r="W300" s="287">
        <v>0</v>
      </c>
      <c r="X300" s="287">
        <v>0</v>
      </c>
      <c r="Y300" s="287">
        <v>0</v>
      </c>
      <c r="Z300" s="287">
        <v>0</v>
      </c>
      <c r="AA300" s="287">
        <v>0</v>
      </c>
      <c r="AB300" s="287">
        <v>0</v>
      </c>
      <c r="AC300" s="287">
        <v>0</v>
      </c>
      <c r="AD300" s="287">
        <v>0</v>
      </c>
      <c r="AE300" s="287">
        <v>0</v>
      </c>
      <c r="AF300" s="287">
        <v>0</v>
      </c>
      <c r="AG300" s="287">
        <v>0</v>
      </c>
      <c r="AH300" s="287">
        <v>0</v>
      </c>
      <c r="AI300" s="287">
        <v>0</v>
      </c>
      <c r="AJ300" s="287">
        <v>0</v>
      </c>
      <c r="AK300" s="287">
        <v>0</v>
      </c>
      <c r="AL300" s="287">
        <v>0</v>
      </c>
      <c r="AM300" s="287">
        <v>0</v>
      </c>
    </row>
    <row r="301" spans="2:39">
      <c r="B301" s="45">
        <f t="shared" si="600"/>
        <v>21</v>
      </c>
      <c r="C301" s="74">
        <f>$C$31</f>
        <v>44197</v>
      </c>
      <c r="D301" s="14"/>
      <c r="E301" s="14"/>
      <c r="F301" s="14"/>
      <c r="G301" s="14"/>
      <c r="H301" s="14"/>
      <c r="I301" s="14"/>
      <c r="J301" s="14"/>
      <c r="K301" s="14"/>
      <c r="L301" s="14"/>
      <c r="M301" s="14"/>
      <c r="N301" s="14"/>
      <c r="O301" s="14"/>
      <c r="P301" s="14"/>
      <c r="Q301" s="14"/>
      <c r="R301" s="14"/>
      <c r="S301" s="14"/>
      <c r="T301" s="14"/>
      <c r="U301" s="14"/>
      <c r="V301" s="14"/>
      <c r="W301" s="14"/>
      <c r="X301" s="287">
        <v>0</v>
      </c>
      <c r="Y301" s="287">
        <v>0</v>
      </c>
      <c r="Z301" s="287">
        <v>0</v>
      </c>
      <c r="AA301" s="287">
        <v>0</v>
      </c>
      <c r="AB301" s="287">
        <v>0</v>
      </c>
      <c r="AC301" s="287">
        <v>0</v>
      </c>
      <c r="AD301" s="287">
        <v>0</v>
      </c>
      <c r="AE301" s="287">
        <v>0</v>
      </c>
      <c r="AF301" s="287">
        <v>0</v>
      </c>
      <c r="AG301" s="287">
        <v>0</v>
      </c>
      <c r="AH301" s="287">
        <v>0</v>
      </c>
      <c r="AI301" s="287">
        <v>0</v>
      </c>
      <c r="AJ301" s="287">
        <v>0</v>
      </c>
      <c r="AK301" s="287">
        <v>0</v>
      </c>
      <c r="AL301" s="287">
        <v>0</v>
      </c>
      <c r="AM301" s="287">
        <v>0</v>
      </c>
    </row>
    <row r="302" spans="2:39">
      <c r="B302" s="45">
        <f t="shared" si="600"/>
        <v>22</v>
      </c>
      <c r="C302" s="74">
        <f>$C$32</f>
        <v>44166</v>
      </c>
      <c r="D302" s="14"/>
      <c r="E302" s="14"/>
      <c r="F302" s="14"/>
      <c r="G302" s="14"/>
      <c r="H302" s="14"/>
      <c r="I302" s="14"/>
      <c r="J302" s="14"/>
      <c r="K302" s="14"/>
      <c r="L302" s="14"/>
      <c r="M302" s="14"/>
      <c r="N302" s="14"/>
      <c r="O302" s="14"/>
      <c r="P302" s="14"/>
      <c r="Q302" s="14"/>
      <c r="R302" s="14"/>
      <c r="S302" s="14"/>
      <c r="T302" s="14"/>
      <c r="U302" s="14"/>
      <c r="V302" s="14"/>
      <c r="W302" s="14"/>
      <c r="X302" s="14"/>
      <c r="Y302" s="287">
        <v>0</v>
      </c>
      <c r="Z302" s="287">
        <v>0</v>
      </c>
      <c r="AA302" s="287">
        <v>0</v>
      </c>
      <c r="AB302" s="287">
        <v>0</v>
      </c>
      <c r="AC302" s="287">
        <v>0</v>
      </c>
      <c r="AD302" s="287">
        <v>0</v>
      </c>
      <c r="AE302" s="287">
        <v>0</v>
      </c>
      <c r="AF302" s="287">
        <v>0</v>
      </c>
      <c r="AG302" s="287">
        <v>0</v>
      </c>
      <c r="AH302" s="287">
        <v>0</v>
      </c>
      <c r="AI302" s="287">
        <v>0</v>
      </c>
      <c r="AJ302" s="287">
        <v>0</v>
      </c>
      <c r="AK302" s="287">
        <v>0</v>
      </c>
      <c r="AL302" s="287">
        <v>0</v>
      </c>
      <c r="AM302" s="287">
        <v>0</v>
      </c>
    </row>
    <row r="303" spans="2:39">
      <c r="B303" s="69">
        <f t="shared" si="600"/>
        <v>23</v>
      </c>
      <c r="C303" s="75">
        <f>$C$33</f>
        <v>44136</v>
      </c>
      <c r="D303" s="70"/>
      <c r="E303" s="70"/>
      <c r="F303" s="70"/>
      <c r="G303" s="70"/>
      <c r="H303" s="70"/>
      <c r="I303" s="70"/>
      <c r="J303" s="70"/>
      <c r="K303" s="70"/>
      <c r="L303" s="70"/>
      <c r="M303" s="70"/>
      <c r="N303" s="70"/>
      <c r="O303" s="70"/>
      <c r="P303" s="70"/>
      <c r="Q303" s="70"/>
      <c r="R303" s="70"/>
      <c r="S303" s="70"/>
      <c r="T303" s="70"/>
      <c r="U303" s="70"/>
      <c r="V303" s="70"/>
      <c r="W303" s="70"/>
      <c r="X303" s="70"/>
      <c r="Y303" s="70"/>
      <c r="Z303" s="287">
        <v>0</v>
      </c>
      <c r="AA303" s="287">
        <v>0</v>
      </c>
      <c r="AB303" s="287">
        <v>0</v>
      </c>
      <c r="AC303" s="287">
        <v>0</v>
      </c>
      <c r="AD303" s="287">
        <v>0</v>
      </c>
      <c r="AE303" s="287">
        <v>0</v>
      </c>
      <c r="AF303" s="287">
        <v>0</v>
      </c>
      <c r="AG303" s="287">
        <v>0</v>
      </c>
      <c r="AH303" s="287">
        <v>0</v>
      </c>
      <c r="AI303" s="287">
        <v>0</v>
      </c>
      <c r="AJ303" s="287">
        <v>0</v>
      </c>
      <c r="AK303" s="287">
        <v>0</v>
      </c>
      <c r="AL303" s="287">
        <v>0</v>
      </c>
      <c r="AM303" s="287">
        <v>0</v>
      </c>
    </row>
    <row r="304" spans="2:39">
      <c r="B304" s="45">
        <f t="shared" si="600"/>
        <v>24</v>
      </c>
      <c r="C304" s="74">
        <f>$C$34</f>
        <v>44105</v>
      </c>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287">
        <v>0</v>
      </c>
      <c r="AB304" s="287">
        <v>0</v>
      </c>
      <c r="AC304" s="287">
        <v>0</v>
      </c>
      <c r="AD304" s="287">
        <v>0</v>
      </c>
      <c r="AE304" s="287">
        <v>0</v>
      </c>
      <c r="AF304" s="287">
        <v>0</v>
      </c>
      <c r="AG304" s="287">
        <v>0</v>
      </c>
      <c r="AH304" s="287">
        <v>0</v>
      </c>
      <c r="AI304" s="287">
        <v>0</v>
      </c>
      <c r="AJ304" s="287">
        <v>0</v>
      </c>
      <c r="AK304" s="287">
        <v>0</v>
      </c>
      <c r="AL304" s="287">
        <v>0</v>
      </c>
      <c r="AM304" s="287">
        <v>0</v>
      </c>
    </row>
    <row r="305" spans="2:39">
      <c r="B305" s="45">
        <f t="shared" si="600"/>
        <v>25</v>
      </c>
      <c r="C305" s="74">
        <f>$C$35</f>
        <v>44075</v>
      </c>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287">
        <v>0</v>
      </c>
      <c r="AC305" s="287">
        <v>0</v>
      </c>
      <c r="AD305" s="287">
        <v>0</v>
      </c>
      <c r="AE305" s="287">
        <v>0</v>
      </c>
      <c r="AF305" s="287">
        <v>0</v>
      </c>
      <c r="AG305" s="287">
        <v>0</v>
      </c>
      <c r="AH305" s="287">
        <v>0</v>
      </c>
      <c r="AI305" s="287">
        <v>0</v>
      </c>
      <c r="AJ305" s="287">
        <v>0</v>
      </c>
      <c r="AK305" s="287">
        <v>0</v>
      </c>
      <c r="AL305" s="287">
        <v>0</v>
      </c>
      <c r="AM305" s="287">
        <v>0</v>
      </c>
    </row>
    <row r="306" spans="2:39">
      <c r="B306" s="45">
        <f t="shared" si="600"/>
        <v>26</v>
      </c>
      <c r="C306" s="74">
        <f>$C$36</f>
        <v>44044</v>
      </c>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287">
        <v>0</v>
      </c>
      <c r="AD306" s="287">
        <v>0</v>
      </c>
      <c r="AE306" s="287">
        <v>0</v>
      </c>
      <c r="AF306" s="287">
        <v>0</v>
      </c>
      <c r="AG306" s="287">
        <v>0</v>
      </c>
      <c r="AH306" s="287">
        <v>0</v>
      </c>
      <c r="AI306" s="287">
        <v>0</v>
      </c>
      <c r="AJ306" s="287">
        <v>0</v>
      </c>
      <c r="AK306" s="287">
        <v>0</v>
      </c>
      <c r="AL306" s="287">
        <v>0</v>
      </c>
      <c r="AM306" s="287">
        <v>0</v>
      </c>
    </row>
    <row r="307" spans="2:39">
      <c r="B307" s="45">
        <f t="shared" si="600"/>
        <v>27</v>
      </c>
      <c r="C307" s="74">
        <f>$C$37</f>
        <v>44013</v>
      </c>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287">
        <v>0</v>
      </c>
      <c r="AE307" s="287">
        <v>0</v>
      </c>
      <c r="AF307" s="287">
        <v>0</v>
      </c>
      <c r="AG307" s="287">
        <v>0</v>
      </c>
      <c r="AH307" s="287">
        <v>0</v>
      </c>
      <c r="AI307" s="287">
        <v>0</v>
      </c>
      <c r="AJ307" s="287">
        <v>0</v>
      </c>
      <c r="AK307" s="287">
        <v>0</v>
      </c>
      <c r="AL307" s="287">
        <v>0</v>
      </c>
      <c r="AM307" s="287">
        <v>0</v>
      </c>
    </row>
    <row r="308" spans="2:39">
      <c r="B308" s="45">
        <f t="shared" si="600"/>
        <v>28</v>
      </c>
      <c r="C308" s="74">
        <f>$C$38</f>
        <v>43983</v>
      </c>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71"/>
      <c r="AE308" s="287">
        <v>0</v>
      </c>
      <c r="AF308" s="287">
        <v>0</v>
      </c>
      <c r="AG308" s="287">
        <v>0</v>
      </c>
      <c r="AH308" s="287">
        <v>0</v>
      </c>
      <c r="AI308" s="287">
        <v>0</v>
      </c>
      <c r="AJ308" s="287">
        <v>0</v>
      </c>
      <c r="AK308" s="287">
        <v>0</v>
      </c>
      <c r="AL308" s="287">
        <v>0</v>
      </c>
      <c r="AM308" s="287">
        <v>0</v>
      </c>
    </row>
    <row r="309" spans="2:39">
      <c r="B309" s="45">
        <f t="shared" si="600"/>
        <v>29</v>
      </c>
      <c r="C309" s="74">
        <f>$C$39</f>
        <v>43952</v>
      </c>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71"/>
      <c r="AE309" s="71"/>
      <c r="AF309" s="287">
        <v>0</v>
      </c>
      <c r="AG309" s="287">
        <v>0</v>
      </c>
      <c r="AH309" s="287">
        <v>0</v>
      </c>
      <c r="AI309" s="287">
        <v>0</v>
      </c>
      <c r="AJ309" s="287">
        <v>0</v>
      </c>
      <c r="AK309" s="287">
        <v>0</v>
      </c>
      <c r="AL309" s="287">
        <v>0</v>
      </c>
      <c r="AM309" s="287">
        <v>0</v>
      </c>
    </row>
    <row r="310" spans="2:39">
      <c r="B310" s="45">
        <f t="shared" si="600"/>
        <v>30</v>
      </c>
      <c r="C310" s="74">
        <f>$C$40</f>
        <v>43922</v>
      </c>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71"/>
      <c r="AE310" s="71"/>
      <c r="AF310" s="71"/>
      <c r="AG310" s="287">
        <v>0</v>
      </c>
      <c r="AH310" s="287">
        <v>0</v>
      </c>
      <c r="AI310" s="287">
        <v>0</v>
      </c>
      <c r="AJ310" s="287">
        <v>0</v>
      </c>
      <c r="AK310" s="287">
        <v>0</v>
      </c>
      <c r="AL310" s="287">
        <v>0</v>
      </c>
      <c r="AM310" s="287">
        <v>0</v>
      </c>
    </row>
    <row r="311" spans="2:39">
      <c r="B311" s="45">
        <f t="shared" si="600"/>
        <v>31</v>
      </c>
      <c r="C311" s="74">
        <f>$C$41</f>
        <v>43891</v>
      </c>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71"/>
      <c r="AE311" s="71"/>
      <c r="AF311" s="71"/>
      <c r="AG311" s="71"/>
      <c r="AH311" s="287">
        <v>0</v>
      </c>
      <c r="AI311" s="287">
        <v>0</v>
      </c>
      <c r="AJ311" s="287">
        <v>0</v>
      </c>
      <c r="AK311" s="287">
        <v>0</v>
      </c>
      <c r="AL311" s="287">
        <v>0</v>
      </c>
      <c r="AM311" s="287">
        <v>0</v>
      </c>
    </row>
    <row r="312" spans="2:39">
      <c r="B312" s="45">
        <f t="shared" si="600"/>
        <v>32</v>
      </c>
      <c r="C312" s="74">
        <f>$C$42</f>
        <v>43862</v>
      </c>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71"/>
      <c r="AE312" s="71"/>
      <c r="AF312" s="71"/>
      <c r="AG312" s="71"/>
      <c r="AH312" s="71"/>
      <c r="AI312" s="287">
        <v>0</v>
      </c>
      <c r="AJ312" s="287">
        <v>0</v>
      </c>
      <c r="AK312" s="287">
        <v>0</v>
      </c>
      <c r="AL312" s="287">
        <v>0</v>
      </c>
      <c r="AM312" s="287">
        <v>0</v>
      </c>
    </row>
    <row r="313" spans="2:39">
      <c r="B313" s="45">
        <f t="shared" si="600"/>
        <v>33</v>
      </c>
      <c r="C313" s="74">
        <f>$C$43</f>
        <v>43831</v>
      </c>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71"/>
      <c r="AE313" s="71"/>
      <c r="AF313" s="71"/>
      <c r="AG313" s="71"/>
      <c r="AH313" s="71"/>
      <c r="AI313" s="71"/>
      <c r="AJ313" s="287">
        <v>0</v>
      </c>
      <c r="AK313" s="287">
        <v>0</v>
      </c>
      <c r="AL313" s="287">
        <v>0</v>
      </c>
      <c r="AM313" s="287">
        <v>0</v>
      </c>
    </row>
    <row r="314" spans="2:39">
      <c r="B314" s="45">
        <f t="shared" si="600"/>
        <v>34</v>
      </c>
      <c r="C314" s="74">
        <f>$C$44</f>
        <v>43800</v>
      </c>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71"/>
      <c r="AE314" s="71"/>
      <c r="AF314" s="71"/>
      <c r="AG314" s="71"/>
      <c r="AH314" s="71"/>
      <c r="AI314" s="71"/>
      <c r="AJ314" s="71"/>
      <c r="AK314" s="287">
        <v>0</v>
      </c>
      <c r="AL314" s="287">
        <v>0</v>
      </c>
      <c r="AM314" s="287">
        <v>0</v>
      </c>
    </row>
    <row r="315" spans="2:39">
      <c r="B315" s="45">
        <f t="shared" si="600"/>
        <v>35</v>
      </c>
      <c r="C315" s="74">
        <f>$C$45</f>
        <v>43770</v>
      </c>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71"/>
      <c r="AE315" s="71"/>
      <c r="AF315" s="71"/>
      <c r="AG315" s="71"/>
      <c r="AH315" s="71"/>
      <c r="AI315" s="71"/>
      <c r="AJ315" s="71"/>
      <c r="AK315" s="71"/>
      <c r="AL315" s="287">
        <v>0</v>
      </c>
      <c r="AM315" s="287">
        <v>0</v>
      </c>
    </row>
    <row r="316" spans="2:39">
      <c r="B316" s="45">
        <f t="shared" si="600"/>
        <v>36</v>
      </c>
      <c r="C316" s="74">
        <f>$C$46</f>
        <v>43739</v>
      </c>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71"/>
      <c r="AE316" s="71"/>
      <c r="AF316" s="71"/>
      <c r="AG316" s="71"/>
      <c r="AH316" s="71"/>
      <c r="AI316" s="71"/>
      <c r="AJ316" s="71"/>
      <c r="AK316" s="71"/>
      <c r="AL316" s="71"/>
      <c r="AM316" s="287">
        <v>0</v>
      </c>
    </row>
    <row r="317" spans="2:39">
      <c r="B317" s="290">
        <f t="shared" si="600"/>
        <v>37</v>
      </c>
      <c r="C317" s="291" t="s">
        <v>390</v>
      </c>
      <c r="D317" s="288">
        <f>SUM(D281:D316)</f>
        <v>0</v>
      </c>
      <c r="E317" s="288">
        <f t="shared" ref="E317" si="601">SUM(E281:E316)</f>
        <v>0</v>
      </c>
      <c r="F317" s="288">
        <f t="shared" ref="F317" si="602">SUM(F281:F316)</f>
        <v>0</v>
      </c>
      <c r="G317" s="288">
        <f t="shared" ref="G317" si="603">SUM(G281:G316)</f>
        <v>0</v>
      </c>
      <c r="H317" s="288">
        <f t="shared" ref="H317" si="604">SUM(H281:H316)</f>
        <v>0</v>
      </c>
      <c r="I317" s="288">
        <f t="shared" ref="I317" si="605">SUM(I281:I316)</f>
        <v>0</v>
      </c>
      <c r="J317" s="288">
        <f t="shared" ref="J317" si="606">SUM(J281:J316)</f>
        <v>0</v>
      </c>
      <c r="K317" s="288">
        <f t="shared" ref="K317" si="607">SUM(K281:K316)</f>
        <v>0</v>
      </c>
      <c r="L317" s="288">
        <f t="shared" ref="L317" si="608">SUM(L281:L316)</f>
        <v>0</v>
      </c>
      <c r="M317" s="288">
        <f t="shared" ref="M317" si="609">SUM(M281:M316)</f>
        <v>0</v>
      </c>
      <c r="N317" s="288">
        <f t="shared" ref="N317" si="610">SUM(N281:N316)</f>
        <v>0</v>
      </c>
      <c r="O317" s="288">
        <f t="shared" ref="O317" si="611">SUM(O281:O316)</f>
        <v>0</v>
      </c>
      <c r="P317" s="288">
        <f t="shared" ref="P317" si="612">SUM(P281:P316)</f>
        <v>0</v>
      </c>
      <c r="Q317" s="288">
        <f t="shared" ref="Q317" si="613">SUM(Q281:Q316)</f>
        <v>0</v>
      </c>
      <c r="R317" s="288">
        <f t="shared" ref="R317" si="614">SUM(R281:R316)</f>
        <v>0</v>
      </c>
      <c r="S317" s="288">
        <f t="shared" ref="S317" si="615">SUM(S281:S316)</f>
        <v>0</v>
      </c>
      <c r="T317" s="288">
        <f t="shared" ref="T317" si="616">SUM(T281:T316)</f>
        <v>0</v>
      </c>
      <c r="U317" s="288">
        <f t="shared" ref="U317" si="617">SUM(U281:U316)</f>
        <v>0</v>
      </c>
      <c r="V317" s="288">
        <f t="shared" ref="V317" si="618">SUM(V281:V316)</f>
        <v>0</v>
      </c>
      <c r="W317" s="288">
        <f t="shared" ref="W317" si="619">SUM(W281:W316)</f>
        <v>0</v>
      </c>
      <c r="X317" s="288">
        <f t="shared" ref="X317" si="620">SUM(X281:X316)</f>
        <v>0</v>
      </c>
      <c r="Y317" s="288">
        <f t="shared" ref="Y317" si="621">SUM(Y281:Y316)</f>
        <v>0</v>
      </c>
      <c r="Z317" s="288">
        <f t="shared" ref="Z317" si="622">SUM(Z281:Z316)</f>
        <v>0</v>
      </c>
      <c r="AA317" s="288">
        <f t="shared" ref="AA317" si="623">SUM(AA281:AA316)</f>
        <v>0</v>
      </c>
      <c r="AB317" s="288">
        <f t="shared" ref="AB317" si="624">SUM(AB281:AB316)</f>
        <v>0</v>
      </c>
      <c r="AC317" s="288">
        <f t="shared" ref="AC317" si="625">SUM(AC281:AC316)</f>
        <v>0</v>
      </c>
      <c r="AD317" s="288">
        <f t="shared" ref="AD317" si="626">SUM(AD281:AD316)</f>
        <v>0</v>
      </c>
      <c r="AE317" s="288">
        <f t="shared" ref="AE317" si="627">SUM(AE281:AE316)</f>
        <v>0</v>
      </c>
      <c r="AF317" s="288">
        <f t="shared" ref="AF317" si="628">SUM(AF281:AF316)</f>
        <v>0</v>
      </c>
      <c r="AG317" s="288">
        <f t="shared" ref="AG317" si="629">SUM(AG281:AG316)</f>
        <v>0</v>
      </c>
      <c r="AH317" s="288">
        <f t="shared" ref="AH317" si="630">SUM(AH281:AH316)</f>
        <v>0</v>
      </c>
      <c r="AI317" s="288">
        <f t="shared" ref="AI317" si="631">SUM(AI281:AI316)</f>
        <v>0</v>
      </c>
      <c r="AJ317" s="288">
        <f t="shared" ref="AJ317" si="632">SUM(AJ281:AJ316)</f>
        <v>0</v>
      </c>
      <c r="AK317" s="288">
        <f t="shared" ref="AK317" si="633">SUM(AK281:AK316)</f>
        <v>0</v>
      </c>
      <c r="AL317" s="288">
        <f t="shared" ref="AL317" si="634">SUM(AL281:AL316)</f>
        <v>0</v>
      </c>
      <c r="AM317" s="288">
        <f t="shared" ref="AM317" si="635">SUM(AM281:AM316)</f>
        <v>0</v>
      </c>
    </row>
    <row r="318" spans="2:39">
      <c r="B318" s="44">
        <f>B317+1</f>
        <v>38</v>
      </c>
      <c r="C318" s="114" t="s">
        <v>391</v>
      </c>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row>
    <row r="319" spans="2:39" ht="30" customHeight="1">
      <c r="B319" s="45">
        <f t="shared" ref="B319:B325" si="636">B318+1</f>
        <v>39</v>
      </c>
      <c r="C319" s="115" t="s">
        <v>392</v>
      </c>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row>
    <row r="320" spans="2:39">
      <c r="B320" s="45">
        <f t="shared" si="636"/>
        <v>40</v>
      </c>
      <c r="C320" s="116" t="s">
        <v>393</v>
      </c>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row>
    <row r="321" spans="2:39" ht="26.25">
      <c r="B321" s="290">
        <f t="shared" si="636"/>
        <v>41</v>
      </c>
      <c r="C321" s="292" t="s">
        <v>394</v>
      </c>
      <c r="D321" s="289">
        <f>SUM(D317:D320)</f>
        <v>0</v>
      </c>
      <c r="E321" s="289">
        <f t="shared" ref="E321" si="637">SUM(E317:E320)</f>
        <v>0</v>
      </c>
      <c r="F321" s="289">
        <f t="shared" ref="F321" si="638">SUM(F317:F320)</f>
        <v>0</v>
      </c>
      <c r="G321" s="289">
        <f t="shared" ref="G321" si="639">SUM(G317:G320)</f>
        <v>0</v>
      </c>
      <c r="H321" s="289">
        <f t="shared" ref="H321" si="640">SUM(H317:H320)</f>
        <v>0</v>
      </c>
      <c r="I321" s="289">
        <f t="shared" ref="I321" si="641">SUM(I317:I320)</f>
        <v>0</v>
      </c>
      <c r="J321" s="289">
        <f t="shared" ref="J321" si="642">SUM(J317:J320)</f>
        <v>0</v>
      </c>
      <c r="K321" s="289">
        <f t="shared" ref="K321" si="643">SUM(K317:K320)</f>
        <v>0</v>
      </c>
      <c r="L321" s="289">
        <f t="shared" ref="L321" si="644">SUM(L317:L320)</f>
        <v>0</v>
      </c>
      <c r="M321" s="289">
        <f t="shared" ref="M321" si="645">SUM(M317:M320)</f>
        <v>0</v>
      </c>
      <c r="N321" s="289">
        <f t="shared" ref="N321" si="646">SUM(N317:N320)</f>
        <v>0</v>
      </c>
      <c r="O321" s="289">
        <f t="shared" ref="O321" si="647">SUM(O317:O320)</f>
        <v>0</v>
      </c>
      <c r="P321" s="289">
        <f t="shared" ref="P321" si="648">SUM(P317:P320)</f>
        <v>0</v>
      </c>
      <c r="Q321" s="289">
        <f t="shared" ref="Q321" si="649">SUM(Q317:Q320)</f>
        <v>0</v>
      </c>
      <c r="R321" s="289">
        <f t="shared" ref="R321" si="650">SUM(R317:R320)</f>
        <v>0</v>
      </c>
      <c r="S321" s="289">
        <f t="shared" ref="S321" si="651">SUM(S317:S320)</f>
        <v>0</v>
      </c>
      <c r="T321" s="289">
        <f t="shared" ref="T321" si="652">SUM(T317:T320)</f>
        <v>0</v>
      </c>
      <c r="U321" s="289">
        <f t="shared" ref="U321" si="653">SUM(U317:U320)</f>
        <v>0</v>
      </c>
      <c r="V321" s="289">
        <f t="shared" ref="V321" si="654">SUM(V317:V320)</f>
        <v>0</v>
      </c>
      <c r="W321" s="289">
        <f t="shared" ref="W321" si="655">SUM(W317:W320)</f>
        <v>0</v>
      </c>
      <c r="X321" s="289">
        <f t="shared" ref="X321" si="656">SUM(X317:X320)</f>
        <v>0</v>
      </c>
      <c r="Y321" s="289">
        <f t="shared" ref="Y321" si="657">SUM(Y317:Y320)</f>
        <v>0</v>
      </c>
      <c r="Z321" s="289">
        <f t="shared" ref="Z321" si="658">SUM(Z317:Z320)</f>
        <v>0</v>
      </c>
      <c r="AA321" s="289">
        <f t="shared" ref="AA321" si="659">SUM(AA317:AA320)</f>
        <v>0</v>
      </c>
      <c r="AB321" s="289">
        <f t="shared" ref="AB321" si="660">SUM(AB317:AB320)</f>
        <v>0</v>
      </c>
      <c r="AC321" s="289">
        <f t="shared" ref="AC321" si="661">SUM(AC317:AC320)</f>
        <v>0</v>
      </c>
      <c r="AD321" s="289">
        <f t="shared" ref="AD321" si="662">SUM(AD317:AD320)</f>
        <v>0</v>
      </c>
      <c r="AE321" s="289">
        <f t="shared" ref="AE321" si="663">SUM(AE317:AE320)</f>
        <v>0</v>
      </c>
      <c r="AF321" s="289">
        <f t="shared" ref="AF321" si="664">SUM(AF317:AF320)</f>
        <v>0</v>
      </c>
      <c r="AG321" s="289">
        <f t="shared" ref="AG321" si="665">SUM(AG317:AG320)</f>
        <v>0</v>
      </c>
      <c r="AH321" s="289">
        <f t="shared" ref="AH321" si="666">SUM(AH317:AH320)</f>
        <v>0</v>
      </c>
      <c r="AI321" s="289">
        <f t="shared" ref="AI321" si="667">SUM(AI317:AI320)</f>
        <v>0</v>
      </c>
      <c r="AJ321" s="289">
        <f t="shared" ref="AJ321" si="668">SUM(AJ317:AJ320)</f>
        <v>0</v>
      </c>
      <c r="AK321" s="289">
        <f t="shared" ref="AK321" si="669">SUM(AK317:AK320)</f>
        <v>0</v>
      </c>
      <c r="AL321" s="289">
        <f t="shared" ref="AL321" si="670">SUM(AL317:AL320)</f>
        <v>0</v>
      </c>
      <c r="AM321" s="289">
        <f t="shared" ref="AM321" si="671">SUM(AM317:AM320)</f>
        <v>0</v>
      </c>
    </row>
    <row r="322" spans="2:39" ht="30" customHeight="1">
      <c r="B322" s="45">
        <f t="shared" si="636"/>
        <v>42</v>
      </c>
      <c r="C322" s="115" t="s">
        <v>395</v>
      </c>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row>
    <row r="323" spans="2:39">
      <c r="B323" s="45">
        <f t="shared" si="636"/>
        <v>43</v>
      </c>
      <c r="C323" s="116" t="s">
        <v>396</v>
      </c>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row>
    <row r="324" spans="2:39" ht="30.75" customHeight="1">
      <c r="B324" s="290">
        <f t="shared" si="636"/>
        <v>44</v>
      </c>
      <c r="C324" s="294" t="s">
        <v>397</v>
      </c>
      <c r="D324" s="289">
        <f>D322+D323</f>
        <v>0</v>
      </c>
      <c r="E324" s="289">
        <f t="shared" ref="E324" si="672">E322+E323</f>
        <v>0</v>
      </c>
      <c r="F324" s="289">
        <f t="shared" ref="F324" si="673">F322+F323</f>
        <v>0</v>
      </c>
      <c r="G324" s="289">
        <f t="shared" ref="G324" si="674">G322+G323</f>
        <v>0</v>
      </c>
      <c r="H324" s="289">
        <f t="shared" ref="H324" si="675">H322+H323</f>
        <v>0</v>
      </c>
      <c r="I324" s="289">
        <f t="shared" ref="I324" si="676">I322+I323</f>
        <v>0</v>
      </c>
      <c r="J324" s="289">
        <f t="shared" ref="J324" si="677">J322+J323</f>
        <v>0</v>
      </c>
      <c r="K324" s="289">
        <f t="shared" ref="K324" si="678">K322+K323</f>
        <v>0</v>
      </c>
      <c r="L324" s="289">
        <f t="shared" ref="L324" si="679">L322+L323</f>
        <v>0</v>
      </c>
      <c r="M324" s="289">
        <f t="shared" ref="M324" si="680">M322+M323</f>
        <v>0</v>
      </c>
      <c r="N324" s="289">
        <f t="shared" ref="N324" si="681">N322+N323</f>
        <v>0</v>
      </c>
      <c r="O324" s="289">
        <f t="shared" ref="O324" si="682">O322+O323</f>
        <v>0</v>
      </c>
      <c r="P324" s="289">
        <f t="shared" ref="P324" si="683">P322+P323</f>
        <v>0</v>
      </c>
      <c r="Q324" s="289">
        <f t="shared" ref="Q324" si="684">Q322+Q323</f>
        <v>0</v>
      </c>
      <c r="R324" s="289">
        <f t="shared" ref="R324" si="685">R322+R323</f>
        <v>0</v>
      </c>
      <c r="S324" s="289">
        <f t="shared" ref="S324" si="686">S322+S323</f>
        <v>0</v>
      </c>
      <c r="T324" s="289">
        <f t="shared" ref="T324" si="687">T322+T323</f>
        <v>0</v>
      </c>
      <c r="U324" s="289">
        <f t="shared" ref="U324" si="688">U322+U323</f>
        <v>0</v>
      </c>
      <c r="V324" s="289">
        <f t="shared" ref="V324" si="689">V322+V323</f>
        <v>0</v>
      </c>
      <c r="W324" s="289">
        <f t="shared" ref="W324" si="690">W322+W323</f>
        <v>0</v>
      </c>
      <c r="X324" s="289">
        <f t="shared" ref="X324" si="691">X322+X323</f>
        <v>0</v>
      </c>
      <c r="Y324" s="289">
        <f t="shared" ref="Y324" si="692">Y322+Y323</f>
        <v>0</v>
      </c>
      <c r="Z324" s="289">
        <f t="shared" ref="Z324" si="693">Z322+Z323</f>
        <v>0</v>
      </c>
      <c r="AA324" s="289">
        <f t="shared" ref="AA324" si="694">AA322+AA323</f>
        <v>0</v>
      </c>
      <c r="AB324" s="289">
        <f t="shared" ref="AB324" si="695">AB322+AB323</f>
        <v>0</v>
      </c>
      <c r="AC324" s="289">
        <f t="shared" ref="AC324" si="696">AC322+AC323</f>
        <v>0</v>
      </c>
      <c r="AD324" s="289">
        <f t="shared" ref="AD324" si="697">AD322+AD323</f>
        <v>0</v>
      </c>
      <c r="AE324" s="289">
        <f t="shared" ref="AE324" si="698">AE322+AE323</f>
        <v>0</v>
      </c>
      <c r="AF324" s="289">
        <f t="shared" ref="AF324" si="699">AF322+AF323</f>
        <v>0</v>
      </c>
      <c r="AG324" s="289">
        <f t="shared" ref="AG324" si="700">AG322+AG323</f>
        <v>0</v>
      </c>
      <c r="AH324" s="289">
        <f t="shared" ref="AH324" si="701">AH322+AH323</f>
        <v>0</v>
      </c>
      <c r="AI324" s="289">
        <f t="shared" ref="AI324" si="702">AI322+AI323</f>
        <v>0</v>
      </c>
      <c r="AJ324" s="289">
        <f t="shared" ref="AJ324" si="703">AJ322+AJ323</f>
        <v>0</v>
      </c>
      <c r="AK324" s="289">
        <f t="shared" ref="AK324" si="704">AK322+AK323</f>
        <v>0</v>
      </c>
      <c r="AL324" s="289">
        <f t="shared" ref="AL324" si="705">AL322+AL323</f>
        <v>0</v>
      </c>
      <c r="AM324" s="289">
        <f t="shared" ref="AM324" si="706">AM322+AM323</f>
        <v>0</v>
      </c>
    </row>
    <row r="325" spans="2:39">
      <c r="B325" s="290">
        <f t="shared" si="636"/>
        <v>45</v>
      </c>
      <c r="C325" s="293" t="s">
        <v>398</v>
      </c>
      <c r="D325" s="288">
        <f>D321+D324</f>
        <v>0</v>
      </c>
      <c r="E325" s="288">
        <f t="shared" ref="E325" si="707">E321+E324</f>
        <v>0</v>
      </c>
      <c r="F325" s="288">
        <f t="shared" ref="F325" si="708">F321+F324</f>
        <v>0</v>
      </c>
      <c r="G325" s="288">
        <f t="shared" ref="G325" si="709">G321+G324</f>
        <v>0</v>
      </c>
      <c r="H325" s="288">
        <f t="shared" ref="H325" si="710">H321+H324</f>
        <v>0</v>
      </c>
      <c r="I325" s="288">
        <f t="shared" ref="I325" si="711">I321+I324</f>
        <v>0</v>
      </c>
      <c r="J325" s="288">
        <f t="shared" ref="J325" si="712">J321+J324</f>
        <v>0</v>
      </c>
      <c r="K325" s="288">
        <f t="shared" ref="K325" si="713">K321+K324</f>
        <v>0</v>
      </c>
      <c r="L325" s="288">
        <f t="shared" ref="L325" si="714">L321+L324</f>
        <v>0</v>
      </c>
      <c r="M325" s="288">
        <f t="shared" ref="M325" si="715">M321+M324</f>
        <v>0</v>
      </c>
      <c r="N325" s="288">
        <f t="shared" ref="N325" si="716">N321+N324</f>
        <v>0</v>
      </c>
      <c r="O325" s="288">
        <f t="shared" ref="O325" si="717">O321+O324</f>
        <v>0</v>
      </c>
      <c r="P325" s="288">
        <f t="shared" ref="P325" si="718">P321+P324</f>
        <v>0</v>
      </c>
      <c r="Q325" s="288">
        <f t="shared" ref="Q325" si="719">Q321+Q324</f>
        <v>0</v>
      </c>
      <c r="R325" s="288">
        <f t="shared" ref="R325" si="720">R321+R324</f>
        <v>0</v>
      </c>
      <c r="S325" s="288">
        <f t="shared" ref="S325" si="721">S321+S324</f>
        <v>0</v>
      </c>
      <c r="T325" s="288">
        <f t="shared" ref="T325" si="722">T321+T324</f>
        <v>0</v>
      </c>
      <c r="U325" s="288">
        <f t="shared" ref="U325" si="723">U321+U324</f>
        <v>0</v>
      </c>
      <c r="V325" s="288">
        <f t="shared" ref="V325" si="724">V321+V324</f>
        <v>0</v>
      </c>
      <c r="W325" s="288">
        <f t="shared" ref="W325" si="725">W321+W324</f>
        <v>0</v>
      </c>
      <c r="X325" s="288">
        <f t="shared" ref="X325" si="726">X321+X324</f>
        <v>0</v>
      </c>
      <c r="Y325" s="288">
        <f t="shared" ref="Y325" si="727">Y321+Y324</f>
        <v>0</v>
      </c>
      <c r="Z325" s="288">
        <f t="shared" ref="Z325" si="728">Z321+Z324</f>
        <v>0</v>
      </c>
      <c r="AA325" s="288">
        <f t="shared" ref="AA325" si="729">AA321+AA324</f>
        <v>0</v>
      </c>
      <c r="AB325" s="288">
        <f t="shared" ref="AB325" si="730">AB321+AB324</f>
        <v>0</v>
      </c>
      <c r="AC325" s="288">
        <f t="shared" ref="AC325" si="731">AC321+AC324</f>
        <v>0</v>
      </c>
      <c r="AD325" s="288">
        <f t="shared" ref="AD325" si="732">AD321+AD324</f>
        <v>0</v>
      </c>
      <c r="AE325" s="288">
        <f t="shared" ref="AE325" si="733">AE321+AE324</f>
        <v>0</v>
      </c>
      <c r="AF325" s="288">
        <f t="shared" ref="AF325" si="734">AF321+AF324</f>
        <v>0</v>
      </c>
      <c r="AG325" s="288">
        <f t="shared" ref="AG325" si="735">AG321+AG324</f>
        <v>0</v>
      </c>
      <c r="AH325" s="288">
        <f t="shared" ref="AH325" si="736">AH321+AH324</f>
        <v>0</v>
      </c>
      <c r="AI325" s="288">
        <f t="shared" ref="AI325" si="737">AI321+AI324</f>
        <v>0</v>
      </c>
      <c r="AJ325" s="288">
        <f t="shared" ref="AJ325" si="738">AJ321+AJ324</f>
        <v>0</v>
      </c>
      <c r="AK325" s="288">
        <f t="shared" ref="AK325" si="739">AK321+AK324</f>
        <v>0</v>
      </c>
      <c r="AL325" s="288">
        <f t="shared" ref="AL325" si="740">AL321+AL324</f>
        <v>0</v>
      </c>
      <c r="AM325" s="288">
        <f t="shared" ref="AM325" si="741">AM321+AM324</f>
        <v>0</v>
      </c>
    </row>
    <row r="327" spans="2:39">
      <c r="B327" s="21"/>
      <c r="C327" s="230" t="s">
        <v>327</v>
      </c>
      <c r="D327" s="231" t="str">
        <f>Overview!$C$32</f>
        <v>[Enter Plan Name]</v>
      </c>
      <c r="E327" s="231"/>
      <c r="F327" s="231"/>
      <c r="G327" s="231"/>
      <c r="H327" s="231"/>
      <c r="I327" s="231"/>
      <c r="J327" s="231"/>
      <c r="K327" s="231"/>
      <c r="L327" s="231"/>
      <c r="M327" s="231"/>
      <c r="N327" s="231"/>
      <c r="O327" s="231"/>
      <c r="P327" s="231"/>
      <c r="Q327" s="231"/>
      <c r="R327" s="231"/>
      <c r="S327" s="231"/>
      <c r="T327" s="231"/>
      <c r="U327" s="231"/>
      <c r="V327" s="231"/>
      <c r="W327" s="231"/>
      <c r="X327" s="231"/>
      <c r="Y327" s="231"/>
      <c r="Z327" s="231"/>
      <c r="AA327" s="231"/>
      <c r="AB327" s="231"/>
      <c r="AC327" s="231"/>
      <c r="AD327" s="278"/>
      <c r="AE327" s="231"/>
      <c r="AF327" s="231"/>
      <c r="AG327" s="231"/>
      <c r="AH327" s="231"/>
      <c r="AI327" s="231"/>
      <c r="AJ327" s="231"/>
      <c r="AK327" s="231"/>
      <c r="AL327" s="231"/>
      <c r="AM327" s="231"/>
    </row>
    <row r="328" spans="2:39">
      <c r="B328" s="21"/>
      <c r="C328" s="230" t="s">
        <v>328</v>
      </c>
      <c r="D328" s="231" t="s">
        <v>384</v>
      </c>
      <c r="E328" s="231"/>
      <c r="F328" s="231"/>
      <c r="G328" s="231"/>
      <c r="H328" s="21"/>
      <c r="I328" s="21"/>
      <c r="J328" s="21"/>
      <c r="K328" s="21"/>
      <c r="L328" s="21"/>
      <c r="M328" s="21"/>
      <c r="N328" s="21"/>
      <c r="O328" s="21"/>
      <c r="P328" s="231"/>
      <c r="Q328" s="21"/>
      <c r="R328" s="21"/>
      <c r="S328" s="231"/>
      <c r="T328" s="21"/>
      <c r="U328" s="21"/>
      <c r="V328" s="231"/>
      <c r="W328" s="21"/>
      <c r="X328" s="21"/>
      <c r="Y328" s="231"/>
      <c r="Z328" s="21"/>
      <c r="AA328" s="21"/>
      <c r="AB328" s="21"/>
      <c r="AC328" s="21"/>
      <c r="AD328" s="277"/>
      <c r="AE328" s="21"/>
      <c r="AF328" s="21"/>
      <c r="AG328" s="21"/>
      <c r="AH328" s="21"/>
      <c r="AI328" s="21"/>
      <c r="AJ328" s="21"/>
      <c r="AK328" s="21"/>
      <c r="AL328" s="21"/>
      <c r="AM328" s="21"/>
    </row>
    <row r="329" spans="2:39" ht="15.75">
      <c r="B329" s="21"/>
      <c r="C329" s="230" t="s">
        <v>385</v>
      </c>
      <c r="D329" s="279" t="s">
        <v>294</v>
      </c>
      <c r="E329" s="231"/>
      <c r="F329" s="231"/>
      <c r="G329" s="231"/>
      <c r="H329" s="231"/>
      <c r="I329" s="231"/>
      <c r="J329" s="231"/>
      <c r="K329" s="231"/>
      <c r="L329" s="231"/>
      <c r="M329" s="231"/>
      <c r="N329" s="231"/>
      <c r="O329" s="231"/>
      <c r="P329" s="231"/>
      <c r="Q329" s="231"/>
      <c r="R329" s="231"/>
      <c r="S329" s="231"/>
      <c r="T329" s="231"/>
      <c r="U329" s="231"/>
      <c r="V329" s="231"/>
      <c r="W329" s="231"/>
      <c r="X329" s="231"/>
      <c r="Y329" s="231"/>
      <c r="Z329" s="231"/>
      <c r="AA329" s="231"/>
      <c r="AB329" s="231"/>
      <c r="AC329" s="231"/>
      <c r="AD329" s="231"/>
      <c r="AE329" s="231"/>
      <c r="AF329" s="231"/>
      <c r="AG329" s="231"/>
      <c r="AH329" s="231"/>
      <c r="AI329" s="231"/>
      <c r="AJ329" s="231"/>
      <c r="AK329" s="231"/>
      <c r="AL329" s="231"/>
      <c r="AM329" s="231"/>
    </row>
    <row r="330" spans="2:39">
      <c r="B330" s="21"/>
      <c r="C330" s="230" t="s">
        <v>386</v>
      </c>
      <c r="D330" s="231" t="str">
        <f>Overview!$C$54</f>
        <v>7/1/2022 - 9/30/2022</v>
      </c>
      <c r="E330" s="231"/>
      <c r="F330" s="231"/>
      <c r="G330" s="231"/>
      <c r="H330" s="231"/>
      <c r="I330" s="231"/>
      <c r="J330" s="231"/>
      <c r="K330" s="231"/>
      <c r="L330" s="231"/>
      <c r="M330" s="231"/>
      <c r="N330" s="231"/>
      <c r="O330" s="231"/>
      <c r="P330" s="231"/>
      <c r="Q330" s="231"/>
      <c r="R330" s="231"/>
      <c r="S330" s="231"/>
      <c r="T330" s="231"/>
      <c r="U330" s="231"/>
      <c r="V330" s="231"/>
      <c r="W330" s="231"/>
      <c r="X330" s="231"/>
      <c r="Y330" s="231"/>
      <c r="Z330" s="231"/>
      <c r="AA330" s="231"/>
      <c r="AB330" s="231"/>
      <c r="AC330" s="231"/>
      <c r="AD330" s="231"/>
      <c r="AE330" s="231"/>
      <c r="AF330" s="231"/>
      <c r="AG330" s="231"/>
      <c r="AH330" s="231"/>
      <c r="AI330" s="231"/>
      <c r="AJ330" s="231"/>
      <c r="AK330" s="231"/>
      <c r="AL330" s="231"/>
      <c r="AM330" s="231"/>
    </row>
    <row r="331" spans="2:39">
      <c r="B331" s="21"/>
      <c r="C331" s="230"/>
      <c r="D331" s="280" t="s">
        <v>387</v>
      </c>
      <c r="E331" s="280"/>
      <c r="F331" s="280"/>
      <c r="G331" s="280"/>
      <c r="H331" s="280"/>
      <c r="I331" s="280"/>
      <c r="J331" s="280"/>
      <c r="K331" s="280"/>
      <c r="L331" s="280"/>
      <c r="M331" s="280"/>
      <c r="N331" s="280"/>
      <c r="O331" s="280"/>
      <c r="P331" s="280"/>
      <c r="Q331" s="280"/>
      <c r="R331" s="280"/>
      <c r="S331" s="280"/>
      <c r="T331" s="280"/>
      <c r="U331" s="280"/>
      <c r="V331" s="280"/>
      <c r="W331" s="280"/>
      <c r="X331" s="280"/>
      <c r="Y331" s="280"/>
      <c r="Z331" s="280"/>
      <c r="AA331" s="280"/>
      <c r="AB331" s="280"/>
      <c r="AC331" s="280"/>
      <c r="AD331" s="280"/>
      <c r="AE331" s="280"/>
      <c r="AF331" s="280"/>
      <c r="AG331" s="280"/>
      <c r="AH331" s="280"/>
      <c r="AI331" s="280"/>
      <c r="AJ331" s="280"/>
      <c r="AK331" s="280"/>
      <c r="AL331" s="280"/>
      <c r="AM331" s="280"/>
    </row>
    <row r="332" spans="2:39">
      <c r="B332" s="21"/>
      <c r="C332" s="133"/>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c r="AD332" s="133"/>
      <c r="AE332" s="133"/>
      <c r="AF332" s="133"/>
      <c r="AG332" s="133"/>
      <c r="AH332" s="133"/>
      <c r="AI332" s="133"/>
      <c r="AJ332" s="133"/>
      <c r="AK332" s="133"/>
      <c r="AL332" s="133"/>
      <c r="AM332" s="133"/>
    </row>
    <row r="333" spans="2:39">
      <c r="B333" s="34"/>
      <c r="C333" s="281"/>
      <c r="D333" s="282" t="str">
        <f>D$9</f>
        <v>SFY23-Q1</v>
      </c>
      <c r="E333" s="283"/>
      <c r="F333" s="283"/>
      <c r="G333" s="283" t="str">
        <f>G$9</f>
        <v>SFY22-Q4</v>
      </c>
      <c r="H333" s="283"/>
      <c r="I333" s="283"/>
      <c r="J333" s="283" t="str">
        <f>J$9</f>
        <v>SFY22-Q3</v>
      </c>
      <c r="K333" s="283"/>
      <c r="L333" s="283"/>
      <c r="M333" s="283" t="str">
        <f>M$9</f>
        <v>SFY22-Q2</v>
      </c>
      <c r="N333" s="283"/>
      <c r="O333" s="283"/>
      <c r="P333" s="283" t="str">
        <f>P$9</f>
        <v>SFY22-Q1</v>
      </c>
      <c r="Q333" s="283"/>
      <c r="R333" s="283"/>
      <c r="S333" s="283" t="str">
        <f>S$9</f>
        <v>SFY21-Q4</v>
      </c>
      <c r="T333" s="283"/>
      <c r="U333" s="283"/>
      <c r="V333" s="283" t="str">
        <f>V$9</f>
        <v>SFY21-Q3</v>
      </c>
      <c r="W333" s="283"/>
      <c r="X333" s="283"/>
      <c r="Y333" s="283" t="str">
        <f>Y$9</f>
        <v>SFY21-Q2</v>
      </c>
      <c r="Z333" s="283"/>
      <c r="AA333" s="283"/>
      <c r="AB333" s="283" t="str">
        <f>AB$9</f>
        <v>SFY21-Q1</v>
      </c>
      <c r="AC333" s="283"/>
      <c r="AD333" s="283"/>
      <c r="AE333" s="283" t="str">
        <f>AE$9</f>
        <v>SFY20-Q4</v>
      </c>
      <c r="AF333" s="283"/>
      <c r="AG333" s="283"/>
      <c r="AH333" s="283" t="str">
        <f>AH$9</f>
        <v>SFY20-Q3</v>
      </c>
      <c r="AI333" s="283"/>
      <c r="AJ333" s="283"/>
      <c r="AK333" s="283" t="str">
        <f>AK$9</f>
        <v>SFY20-Q2</v>
      </c>
      <c r="AL333" s="283"/>
      <c r="AM333" s="283"/>
    </row>
    <row r="334" spans="2:39">
      <c r="B334" s="284" t="s">
        <v>388</v>
      </c>
      <c r="C334" s="284" t="s">
        <v>389</v>
      </c>
      <c r="D334" s="285">
        <f>D$10</f>
        <v>44805</v>
      </c>
      <c r="E334" s="286">
        <f t="shared" ref="E334:AM334" si="742">E$10</f>
        <v>44774</v>
      </c>
      <c r="F334" s="286">
        <f t="shared" si="742"/>
        <v>44743</v>
      </c>
      <c r="G334" s="286">
        <f t="shared" si="742"/>
        <v>44713</v>
      </c>
      <c r="H334" s="286">
        <f t="shared" si="742"/>
        <v>44682</v>
      </c>
      <c r="I334" s="286">
        <f t="shared" si="742"/>
        <v>44652</v>
      </c>
      <c r="J334" s="286">
        <f t="shared" si="742"/>
        <v>44621</v>
      </c>
      <c r="K334" s="286">
        <f t="shared" si="742"/>
        <v>44593</v>
      </c>
      <c r="L334" s="286">
        <f t="shared" si="742"/>
        <v>44562</v>
      </c>
      <c r="M334" s="286">
        <f t="shared" si="742"/>
        <v>44531</v>
      </c>
      <c r="N334" s="286">
        <f t="shared" si="742"/>
        <v>44501</v>
      </c>
      <c r="O334" s="286">
        <f t="shared" si="742"/>
        <v>44470</v>
      </c>
      <c r="P334" s="286">
        <f t="shared" si="742"/>
        <v>44440</v>
      </c>
      <c r="Q334" s="286">
        <f t="shared" si="742"/>
        <v>44409</v>
      </c>
      <c r="R334" s="286">
        <f t="shared" si="742"/>
        <v>44378</v>
      </c>
      <c r="S334" s="286">
        <f t="shared" si="742"/>
        <v>44348</v>
      </c>
      <c r="T334" s="286">
        <f t="shared" si="742"/>
        <v>44317</v>
      </c>
      <c r="U334" s="286">
        <f t="shared" si="742"/>
        <v>44287</v>
      </c>
      <c r="V334" s="286">
        <f t="shared" si="742"/>
        <v>44256</v>
      </c>
      <c r="W334" s="286">
        <f t="shared" si="742"/>
        <v>44228</v>
      </c>
      <c r="X334" s="286">
        <f t="shared" si="742"/>
        <v>44197</v>
      </c>
      <c r="Y334" s="286">
        <f t="shared" si="742"/>
        <v>44166</v>
      </c>
      <c r="Z334" s="286">
        <f t="shared" si="742"/>
        <v>44136</v>
      </c>
      <c r="AA334" s="286">
        <f t="shared" si="742"/>
        <v>44105</v>
      </c>
      <c r="AB334" s="286">
        <f t="shared" si="742"/>
        <v>44075</v>
      </c>
      <c r="AC334" s="286">
        <f t="shared" si="742"/>
        <v>44044</v>
      </c>
      <c r="AD334" s="286">
        <f t="shared" si="742"/>
        <v>44013</v>
      </c>
      <c r="AE334" s="286">
        <f t="shared" si="742"/>
        <v>43983</v>
      </c>
      <c r="AF334" s="286">
        <f t="shared" si="742"/>
        <v>43952</v>
      </c>
      <c r="AG334" s="286">
        <f t="shared" si="742"/>
        <v>43922</v>
      </c>
      <c r="AH334" s="286">
        <f t="shared" si="742"/>
        <v>43891</v>
      </c>
      <c r="AI334" s="286">
        <f t="shared" si="742"/>
        <v>43862</v>
      </c>
      <c r="AJ334" s="286">
        <f t="shared" si="742"/>
        <v>43831</v>
      </c>
      <c r="AK334" s="286">
        <f t="shared" si="742"/>
        <v>43800</v>
      </c>
      <c r="AL334" s="286">
        <f t="shared" si="742"/>
        <v>43770</v>
      </c>
      <c r="AM334" s="286">
        <f t="shared" si="742"/>
        <v>43739</v>
      </c>
    </row>
    <row r="335" spans="2:39">
      <c r="B335" s="45">
        <v>1</v>
      </c>
      <c r="C335" s="74">
        <f>$C$11</f>
        <v>44805</v>
      </c>
      <c r="D335" s="287">
        <v>0</v>
      </c>
      <c r="E335" s="287">
        <v>0</v>
      </c>
      <c r="F335" s="287">
        <v>0</v>
      </c>
      <c r="G335" s="287">
        <v>0</v>
      </c>
      <c r="H335" s="287">
        <v>0</v>
      </c>
      <c r="I335" s="287">
        <v>0</v>
      </c>
      <c r="J335" s="287">
        <v>0</v>
      </c>
      <c r="K335" s="287">
        <v>0</v>
      </c>
      <c r="L335" s="287">
        <v>0</v>
      </c>
      <c r="M335" s="287">
        <v>0</v>
      </c>
      <c r="N335" s="287">
        <v>0</v>
      </c>
      <c r="O335" s="287">
        <v>0</v>
      </c>
      <c r="P335" s="287">
        <v>0</v>
      </c>
      <c r="Q335" s="287">
        <v>0</v>
      </c>
      <c r="R335" s="287">
        <v>0</v>
      </c>
      <c r="S335" s="287">
        <v>0</v>
      </c>
      <c r="T335" s="287">
        <v>0</v>
      </c>
      <c r="U335" s="287">
        <v>0</v>
      </c>
      <c r="V335" s="287">
        <v>0</v>
      </c>
      <c r="W335" s="287">
        <v>0</v>
      </c>
      <c r="X335" s="287">
        <v>0</v>
      </c>
      <c r="Y335" s="287">
        <v>0</v>
      </c>
      <c r="Z335" s="287">
        <v>0</v>
      </c>
      <c r="AA335" s="287">
        <v>0</v>
      </c>
      <c r="AB335" s="287">
        <v>0</v>
      </c>
      <c r="AC335" s="287">
        <v>0</v>
      </c>
      <c r="AD335" s="287">
        <v>0</v>
      </c>
      <c r="AE335" s="287">
        <v>0</v>
      </c>
      <c r="AF335" s="287">
        <v>0</v>
      </c>
      <c r="AG335" s="287">
        <v>0</v>
      </c>
      <c r="AH335" s="287">
        <v>0</v>
      </c>
      <c r="AI335" s="287">
        <v>0</v>
      </c>
      <c r="AJ335" s="287">
        <v>0</v>
      </c>
      <c r="AK335" s="287">
        <v>0</v>
      </c>
      <c r="AL335" s="287">
        <v>0</v>
      </c>
      <c r="AM335" s="287">
        <v>0</v>
      </c>
    </row>
    <row r="336" spans="2:39">
      <c r="B336" s="45">
        <f t="shared" ref="B336:B371" si="743">B335+1</f>
        <v>2</v>
      </c>
      <c r="C336" s="74">
        <f>$C$12</f>
        <v>44774</v>
      </c>
      <c r="D336" s="14"/>
      <c r="E336" s="287">
        <v>0</v>
      </c>
      <c r="F336" s="287">
        <v>0</v>
      </c>
      <c r="G336" s="287">
        <v>0</v>
      </c>
      <c r="H336" s="287">
        <v>0</v>
      </c>
      <c r="I336" s="287">
        <v>0</v>
      </c>
      <c r="J336" s="287">
        <v>0</v>
      </c>
      <c r="K336" s="287">
        <v>0</v>
      </c>
      <c r="L336" s="287">
        <v>0</v>
      </c>
      <c r="M336" s="287">
        <v>0</v>
      </c>
      <c r="N336" s="287">
        <v>0</v>
      </c>
      <c r="O336" s="287">
        <v>0</v>
      </c>
      <c r="P336" s="287">
        <v>0</v>
      </c>
      <c r="Q336" s="287">
        <v>0</v>
      </c>
      <c r="R336" s="287">
        <v>0</v>
      </c>
      <c r="S336" s="287">
        <v>0</v>
      </c>
      <c r="T336" s="287">
        <v>0</v>
      </c>
      <c r="U336" s="287">
        <v>0</v>
      </c>
      <c r="V336" s="287">
        <v>0</v>
      </c>
      <c r="W336" s="287">
        <v>0</v>
      </c>
      <c r="X336" s="287">
        <v>0</v>
      </c>
      <c r="Y336" s="287">
        <v>0</v>
      </c>
      <c r="Z336" s="287">
        <v>0</v>
      </c>
      <c r="AA336" s="287">
        <v>0</v>
      </c>
      <c r="AB336" s="287">
        <v>0</v>
      </c>
      <c r="AC336" s="287">
        <v>0</v>
      </c>
      <c r="AD336" s="287">
        <v>0</v>
      </c>
      <c r="AE336" s="287">
        <v>0</v>
      </c>
      <c r="AF336" s="287">
        <v>0</v>
      </c>
      <c r="AG336" s="287">
        <v>0</v>
      </c>
      <c r="AH336" s="287">
        <v>0</v>
      </c>
      <c r="AI336" s="287">
        <v>0</v>
      </c>
      <c r="AJ336" s="287">
        <v>0</v>
      </c>
      <c r="AK336" s="287">
        <v>0</v>
      </c>
      <c r="AL336" s="287">
        <v>0</v>
      </c>
      <c r="AM336" s="287">
        <v>0</v>
      </c>
    </row>
    <row r="337" spans="2:39">
      <c r="B337" s="45">
        <f t="shared" si="743"/>
        <v>3</v>
      </c>
      <c r="C337" s="74">
        <f>$C$13</f>
        <v>44743</v>
      </c>
      <c r="D337" s="14"/>
      <c r="E337" s="14"/>
      <c r="F337" s="287">
        <v>0</v>
      </c>
      <c r="G337" s="287">
        <v>0</v>
      </c>
      <c r="H337" s="287">
        <v>0</v>
      </c>
      <c r="I337" s="287">
        <v>0</v>
      </c>
      <c r="J337" s="287">
        <v>0</v>
      </c>
      <c r="K337" s="287">
        <v>0</v>
      </c>
      <c r="L337" s="287">
        <v>0</v>
      </c>
      <c r="M337" s="287">
        <v>0</v>
      </c>
      <c r="N337" s="287">
        <v>0</v>
      </c>
      <c r="O337" s="287">
        <v>0</v>
      </c>
      <c r="P337" s="287">
        <v>0</v>
      </c>
      <c r="Q337" s="287">
        <v>0</v>
      </c>
      <c r="R337" s="287">
        <v>0</v>
      </c>
      <c r="S337" s="287">
        <v>0</v>
      </c>
      <c r="T337" s="287">
        <v>0</v>
      </c>
      <c r="U337" s="287">
        <v>0</v>
      </c>
      <c r="V337" s="287">
        <v>0</v>
      </c>
      <c r="W337" s="287">
        <v>0</v>
      </c>
      <c r="X337" s="287">
        <v>0</v>
      </c>
      <c r="Y337" s="287">
        <v>0</v>
      </c>
      <c r="Z337" s="287">
        <v>0</v>
      </c>
      <c r="AA337" s="287">
        <v>0</v>
      </c>
      <c r="AB337" s="287">
        <v>0</v>
      </c>
      <c r="AC337" s="287">
        <v>0</v>
      </c>
      <c r="AD337" s="287">
        <v>0</v>
      </c>
      <c r="AE337" s="287">
        <v>0</v>
      </c>
      <c r="AF337" s="287">
        <v>0</v>
      </c>
      <c r="AG337" s="287">
        <v>0</v>
      </c>
      <c r="AH337" s="287">
        <v>0</v>
      </c>
      <c r="AI337" s="287">
        <v>0</v>
      </c>
      <c r="AJ337" s="287">
        <v>0</v>
      </c>
      <c r="AK337" s="287">
        <v>0</v>
      </c>
      <c r="AL337" s="287">
        <v>0</v>
      </c>
      <c r="AM337" s="287">
        <v>0</v>
      </c>
    </row>
    <row r="338" spans="2:39">
      <c r="B338" s="45">
        <f t="shared" si="743"/>
        <v>4</v>
      </c>
      <c r="C338" s="74">
        <f>$C$14</f>
        <v>44713</v>
      </c>
      <c r="D338" s="14"/>
      <c r="E338" s="14"/>
      <c r="F338" s="14"/>
      <c r="G338" s="287">
        <v>0</v>
      </c>
      <c r="H338" s="287">
        <v>0</v>
      </c>
      <c r="I338" s="287">
        <v>0</v>
      </c>
      <c r="J338" s="287">
        <v>0</v>
      </c>
      <c r="K338" s="287">
        <v>0</v>
      </c>
      <c r="L338" s="287">
        <v>0</v>
      </c>
      <c r="M338" s="287">
        <v>0</v>
      </c>
      <c r="N338" s="287">
        <v>0</v>
      </c>
      <c r="O338" s="287">
        <v>0</v>
      </c>
      <c r="P338" s="287">
        <v>0</v>
      </c>
      <c r="Q338" s="287">
        <v>0</v>
      </c>
      <c r="R338" s="287">
        <v>0</v>
      </c>
      <c r="S338" s="287">
        <v>0</v>
      </c>
      <c r="T338" s="287">
        <v>0</v>
      </c>
      <c r="U338" s="287">
        <v>0</v>
      </c>
      <c r="V338" s="287">
        <v>0</v>
      </c>
      <c r="W338" s="287">
        <v>0</v>
      </c>
      <c r="X338" s="287">
        <v>0</v>
      </c>
      <c r="Y338" s="287">
        <v>0</v>
      </c>
      <c r="Z338" s="287">
        <v>0</v>
      </c>
      <c r="AA338" s="287">
        <v>0</v>
      </c>
      <c r="AB338" s="287">
        <v>0</v>
      </c>
      <c r="AC338" s="287">
        <v>0</v>
      </c>
      <c r="AD338" s="287">
        <v>0</v>
      </c>
      <c r="AE338" s="287">
        <v>0</v>
      </c>
      <c r="AF338" s="287">
        <v>0</v>
      </c>
      <c r="AG338" s="287">
        <v>0</v>
      </c>
      <c r="AH338" s="287">
        <v>0</v>
      </c>
      <c r="AI338" s="287">
        <v>0</v>
      </c>
      <c r="AJ338" s="287">
        <v>0</v>
      </c>
      <c r="AK338" s="287">
        <v>0</v>
      </c>
      <c r="AL338" s="287">
        <v>0</v>
      </c>
      <c r="AM338" s="287">
        <v>0</v>
      </c>
    </row>
    <row r="339" spans="2:39">
      <c r="B339" s="45">
        <f t="shared" si="743"/>
        <v>5</v>
      </c>
      <c r="C339" s="74">
        <f>$C$15</f>
        <v>44682</v>
      </c>
      <c r="D339" s="14"/>
      <c r="E339" s="14"/>
      <c r="F339" s="14"/>
      <c r="G339" s="14"/>
      <c r="H339" s="287">
        <v>0</v>
      </c>
      <c r="I339" s="287">
        <v>0</v>
      </c>
      <c r="J339" s="287">
        <v>0</v>
      </c>
      <c r="K339" s="287">
        <v>0</v>
      </c>
      <c r="L339" s="287">
        <v>0</v>
      </c>
      <c r="M339" s="287">
        <v>0</v>
      </c>
      <c r="N339" s="287">
        <v>0</v>
      </c>
      <c r="O339" s="287">
        <v>0</v>
      </c>
      <c r="P339" s="287">
        <v>0</v>
      </c>
      <c r="Q339" s="287">
        <v>0</v>
      </c>
      <c r="R339" s="287">
        <v>0</v>
      </c>
      <c r="S339" s="287">
        <v>0</v>
      </c>
      <c r="T339" s="287">
        <v>0</v>
      </c>
      <c r="U339" s="287">
        <v>0</v>
      </c>
      <c r="V339" s="287">
        <v>0</v>
      </c>
      <c r="W339" s="287">
        <v>0</v>
      </c>
      <c r="X339" s="287">
        <v>0</v>
      </c>
      <c r="Y339" s="287">
        <v>0</v>
      </c>
      <c r="Z339" s="287">
        <v>0</v>
      </c>
      <c r="AA339" s="287">
        <v>0</v>
      </c>
      <c r="AB339" s="287">
        <v>0</v>
      </c>
      <c r="AC339" s="287">
        <v>0</v>
      </c>
      <c r="AD339" s="287">
        <v>0</v>
      </c>
      <c r="AE339" s="287">
        <v>0</v>
      </c>
      <c r="AF339" s="287">
        <v>0</v>
      </c>
      <c r="AG339" s="287">
        <v>0</v>
      </c>
      <c r="AH339" s="287">
        <v>0</v>
      </c>
      <c r="AI339" s="287">
        <v>0</v>
      </c>
      <c r="AJ339" s="287">
        <v>0</v>
      </c>
      <c r="AK339" s="287">
        <v>0</v>
      </c>
      <c r="AL339" s="287">
        <v>0</v>
      </c>
      <c r="AM339" s="287">
        <v>0</v>
      </c>
    </row>
    <row r="340" spans="2:39">
      <c r="B340" s="45">
        <f t="shared" si="743"/>
        <v>6</v>
      </c>
      <c r="C340" s="74">
        <f>$C$16</f>
        <v>44652</v>
      </c>
      <c r="D340" s="14"/>
      <c r="E340" s="14"/>
      <c r="F340" s="14"/>
      <c r="G340" s="14"/>
      <c r="H340" s="14"/>
      <c r="I340" s="287">
        <v>0</v>
      </c>
      <c r="J340" s="287">
        <v>0</v>
      </c>
      <c r="K340" s="287">
        <v>0</v>
      </c>
      <c r="L340" s="287">
        <v>0</v>
      </c>
      <c r="M340" s="287">
        <v>0</v>
      </c>
      <c r="N340" s="287">
        <v>0</v>
      </c>
      <c r="O340" s="287">
        <v>0</v>
      </c>
      <c r="P340" s="287">
        <v>0</v>
      </c>
      <c r="Q340" s="287">
        <v>0</v>
      </c>
      <c r="R340" s="287">
        <v>0</v>
      </c>
      <c r="S340" s="287">
        <v>0</v>
      </c>
      <c r="T340" s="287">
        <v>0</v>
      </c>
      <c r="U340" s="287">
        <v>0</v>
      </c>
      <c r="V340" s="287">
        <v>0</v>
      </c>
      <c r="W340" s="287">
        <v>0</v>
      </c>
      <c r="X340" s="287">
        <v>0</v>
      </c>
      <c r="Y340" s="287">
        <v>0</v>
      </c>
      <c r="Z340" s="287">
        <v>0</v>
      </c>
      <c r="AA340" s="287">
        <v>0</v>
      </c>
      <c r="AB340" s="287">
        <v>0</v>
      </c>
      <c r="AC340" s="287">
        <v>0</v>
      </c>
      <c r="AD340" s="287">
        <v>0</v>
      </c>
      <c r="AE340" s="287">
        <v>0</v>
      </c>
      <c r="AF340" s="287">
        <v>0</v>
      </c>
      <c r="AG340" s="287">
        <v>0</v>
      </c>
      <c r="AH340" s="287">
        <v>0</v>
      </c>
      <c r="AI340" s="287">
        <v>0</v>
      </c>
      <c r="AJ340" s="287">
        <v>0</v>
      </c>
      <c r="AK340" s="287">
        <v>0</v>
      </c>
      <c r="AL340" s="287">
        <v>0</v>
      </c>
      <c r="AM340" s="287">
        <v>0</v>
      </c>
    </row>
    <row r="341" spans="2:39">
      <c r="B341" s="45">
        <f t="shared" si="743"/>
        <v>7</v>
      </c>
      <c r="C341" s="74">
        <f>$C$17</f>
        <v>44621</v>
      </c>
      <c r="D341" s="14"/>
      <c r="E341" s="14"/>
      <c r="F341" s="14"/>
      <c r="G341" s="14"/>
      <c r="H341" s="14"/>
      <c r="I341" s="14"/>
      <c r="J341" s="287">
        <v>0</v>
      </c>
      <c r="K341" s="287">
        <v>0</v>
      </c>
      <c r="L341" s="287">
        <v>0</v>
      </c>
      <c r="M341" s="287">
        <v>0</v>
      </c>
      <c r="N341" s="287">
        <v>0</v>
      </c>
      <c r="O341" s="287">
        <v>0</v>
      </c>
      <c r="P341" s="287">
        <v>0</v>
      </c>
      <c r="Q341" s="287">
        <v>0</v>
      </c>
      <c r="R341" s="287">
        <v>0</v>
      </c>
      <c r="S341" s="287">
        <v>0</v>
      </c>
      <c r="T341" s="287">
        <v>0</v>
      </c>
      <c r="U341" s="287">
        <v>0</v>
      </c>
      <c r="V341" s="287">
        <v>0</v>
      </c>
      <c r="W341" s="287">
        <v>0</v>
      </c>
      <c r="X341" s="287">
        <v>0</v>
      </c>
      <c r="Y341" s="287">
        <v>0</v>
      </c>
      <c r="Z341" s="287">
        <v>0</v>
      </c>
      <c r="AA341" s="287">
        <v>0</v>
      </c>
      <c r="AB341" s="287">
        <v>0</v>
      </c>
      <c r="AC341" s="287">
        <v>0</v>
      </c>
      <c r="AD341" s="287">
        <v>0</v>
      </c>
      <c r="AE341" s="287">
        <v>0</v>
      </c>
      <c r="AF341" s="287">
        <v>0</v>
      </c>
      <c r="AG341" s="287">
        <v>0</v>
      </c>
      <c r="AH341" s="287">
        <v>0</v>
      </c>
      <c r="AI341" s="287">
        <v>0</v>
      </c>
      <c r="AJ341" s="287">
        <v>0</v>
      </c>
      <c r="AK341" s="287">
        <v>0</v>
      </c>
      <c r="AL341" s="287">
        <v>0</v>
      </c>
      <c r="AM341" s="287">
        <v>0</v>
      </c>
    </row>
    <row r="342" spans="2:39">
      <c r="B342" s="45">
        <f t="shared" si="743"/>
        <v>8</v>
      </c>
      <c r="C342" s="74">
        <f>$C$18</f>
        <v>44593</v>
      </c>
      <c r="D342" s="14"/>
      <c r="E342" s="14"/>
      <c r="F342" s="14"/>
      <c r="G342" s="14"/>
      <c r="H342" s="14"/>
      <c r="I342" s="14"/>
      <c r="J342" s="14"/>
      <c r="K342" s="287">
        <v>0</v>
      </c>
      <c r="L342" s="287">
        <v>0</v>
      </c>
      <c r="M342" s="287">
        <v>0</v>
      </c>
      <c r="N342" s="287">
        <v>0</v>
      </c>
      <c r="O342" s="287">
        <v>0</v>
      </c>
      <c r="P342" s="287">
        <v>0</v>
      </c>
      <c r="Q342" s="287">
        <v>0</v>
      </c>
      <c r="R342" s="287">
        <v>0</v>
      </c>
      <c r="S342" s="287">
        <v>0</v>
      </c>
      <c r="T342" s="287">
        <v>0</v>
      </c>
      <c r="U342" s="287">
        <v>0</v>
      </c>
      <c r="V342" s="287">
        <v>0</v>
      </c>
      <c r="W342" s="287">
        <v>0</v>
      </c>
      <c r="X342" s="287">
        <v>0</v>
      </c>
      <c r="Y342" s="287">
        <v>0</v>
      </c>
      <c r="Z342" s="287">
        <v>0</v>
      </c>
      <c r="AA342" s="287">
        <v>0</v>
      </c>
      <c r="AB342" s="287">
        <v>0</v>
      </c>
      <c r="AC342" s="287">
        <v>0</v>
      </c>
      <c r="AD342" s="287">
        <v>0</v>
      </c>
      <c r="AE342" s="287">
        <v>0</v>
      </c>
      <c r="AF342" s="287">
        <v>0</v>
      </c>
      <c r="AG342" s="287">
        <v>0</v>
      </c>
      <c r="AH342" s="287">
        <v>0</v>
      </c>
      <c r="AI342" s="287">
        <v>0</v>
      </c>
      <c r="AJ342" s="287">
        <v>0</v>
      </c>
      <c r="AK342" s="287">
        <v>0</v>
      </c>
      <c r="AL342" s="287">
        <v>0</v>
      </c>
      <c r="AM342" s="287">
        <v>0</v>
      </c>
    </row>
    <row r="343" spans="2:39">
      <c r="B343" s="45">
        <f t="shared" si="743"/>
        <v>9</v>
      </c>
      <c r="C343" s="74">
        <f>$C$19</f>
        <v>44562</v>
      </c>
      <c r="D343" s="14"/>
      <c r="E343" s="14"/>
      <c r="F343" s="14"/>
      <c r="G343" s="14"/>
      <c r="H343" s="14"/>
      <c r="I343" s="14"/>
      <c r="J343" s="14"/>
      <c r="K343" s="71"/>
      <c r="L343" s="287">
        <v>0</v>
      </c>
      <c r="M343" s="287">
        <v>0</v>
      </c>
      <c r="N343" s="287">
        <v>0</v>
      </c>
      <c r="O343" s="287">
        <v>0</v>
      </c>
      <c r="P343" s="287">
        <v>0</v>
      </c>
      <c r="Q343" s="287">
        <v>0</v>
      </c>
      <c r="R343" s="287">
        <v>0</v>
      </c>
      <c r="S343" s="287">
        <v>0</v>
      </c>
      <c r="T343" s="287">
        <v>0</v>
      </c>
      <c r="U343" s="287">
        <v>0</v>
      </c>
      <c r="V343" s="287">
        <v>0</v>
      </c>
      <c r="W343" s="287">
        <v>0</v>
      </c>
      <c r="X343" s="287">
        <v>0</v>
      </c>
      <c r="Y343" s="287">
        <v>0</v>
      </c>
      <c r="Z343" s="287">
        <v>0</v>
      </c>
      <c r="AA343" s="287">
        <v>0</v>
      </c>
      <c r="AB343" s="287">
        <v>0</v>
      </c>
      <c r="AC343" s="287">
        <v>0</v>
      </c>
      <c r="AD343" s="287">
        <v>0</v>
      </c>
      <c r="AE343" s="287">
        <v>0</v>
      </c>
      <c r="AF343" s="287">
        <v>0</v>
      </c>
      <c r="AG343" s="287">
        <v>0</v>
      </c>
      <c r="AH343" s="287">
        <v>0</v>
      </c>
      <c r="AI343" s="287">
        <v>0</v>
      </c>
      <c r="AJ343" s="287">
        <v>0</v>
      </c>
      <c r="AK343" s="287">
        <v>0</v>
      </c>
      <c r="AL343" s="287">
        <v>0</v>
      </c>
      <c r="AM343" s="287">
        <v>0</v>
      </c>
    </row>
    <row r="344" spans="2:39">
      <c r="B344" s="45">
        <f t="shared" si="743"/>
        <v>10</v>
      </c>
      <c r="C344" s="74">
        <f>$C$20</f>
        <v>44531</v>
      </c>
      <c r="D344" s="14"/>
      <c r="E344" s="14"/>
      <c r="F344" s="14"/>
      <c r="G344" s="14"/>
      <c r="H344" s="14"/>
      <c r="I344" s="14"/>
      <c r="J344" s="14"/>
      <c r="K344" s="14"/>
      <c r="L344" s="14"/>
      <c r="M344" s="287">
        <v>0</v>
      </c>
      <c r="N344" s="287">
        <v>0</v>
      </c>
      <c r="O344" s="287">
        <v>0</v>
      </c>
      <c r="P344" s="287">
        <v>0</v>
      </c>
      <c r="Q344" s="287">
        <v>0</v>
      </c>
      <c r="R344" s="287">
        <v>0</v>
      </c>
      <c r="S344" s="287">
        <v>0</v>
      </c>
      <c r="T344" s="287">
        <v>0</v>
      </c>
      <c r="U344" s="287">
        <v>0</v>
      </c>
      <c r="V344" s="287">
        <v>0</v>
      </c>
      <c r="W344" s="287">
        <v>0</v>
      </c>
      <c r="X344" s="287">
        <v>0</v>
      </c>
      <c r="Y344" s="287">
        <v>0</v>
      </c>
      <c r="Z344" s="287">
        <v>0</v>
      </c>
      <c r="AA344" s="287">
        <v>0</v>
      </c>
      <c r="AB344" s="287">
        <v>0</v>
      </c>
      <c r="AC344" s="287">
        <v>0</v>
      </c>
      <c r="AD344" s="287">
        <v>0</v>
      </c>
      <c r="AE344" s="287">
        <v>0</v>
      </c>
      <c r="AF344" s="287">
        <v>0</v>
      </c>
      <c r="AG344" s="287">
        <v>0</v>
      </c>
      <c r="AH344" s="287">
        <v>0</v>
      </c>
      <c r="AI344" s="287">
        <v>0</v>
      </c>
      <c r="AJ344" s="287">
        <v>0</v>
      </c>
      <c r="AK344" s="287">
        <v>0</v>
      </c>
      <c r="AL344" s="287">
        <v>0</v>
      </c>
      <c r="AM344" s="287">
        <v>0</v>
      </c>
    </row>
    <row r="345" spans="2:39">
      <c r="B345" s="45">
        <f t="shared" si="743"/>
        <v>11</v>
      </c>
      <c r="C345" s="74">
        <f>$C$21</f>
        <v>44501</v>
      </c>
      <c r="D345" s="14"/>
      <c r="E345" s="14"/>
      <c r="F345" s="14"/>
      <c r="G345" s="14"/>
      <c r="H345" s="14"/>
      <c r="I345" s="14"/>
      <c r="J345" s="14"/>
      <c r="K345" s="14"/>
      <c r="L345" s="14"/>
      <c r="M345" s="14"/>
      <c r="N345" s="287">
        <v>0</v>
      </c>
      <c r="O345" s="287">
        <v>0</v>
      </c>
      <c r="P345" s="287">
        <v>0</v>
      </c>
      <c r="Q345" s="287">
        <v>0</v>
      </c>
      <c r="R345" s="287">
        <v>0</v>
      </c>
      <c r="S345" s="287">
        <v>0</v>
      </c>
      <c r="T345" s="287">
        <v>0</v>
      </c>
      <c r="U345" s="287">
        <v>0</v>
      </c>
      <c r="V345" s="287">
        <v>0</v>
      </c>
      <c r="W345" s="287">
        <v>0</v>
      </c>
      <c r="X345" s="287">
        <v>0</v>
      </c>
      <c r="Y345" s="287">
        <v>0</v>
      </c>
      <c r="Z345" s="287">
        <v>0</v>
      </c>
      <c r="AA345" s="287">
        <v>0</v>
      </c>
      <c r="AB345" s="287">
        <v>0</v>
      </c>
      <c r="AC345" s="287">
        <v>0</v>
      </c>
      <c r="AD345" s="287">
        <v>0</v>
      </c>
      <c r="AE345" s="287">
        <v>0</v>
      </c>
      <c r="AF345" s="287">
        <v>0</v>
      </c>
      <c r="AG345" s="287">
        <v>0</v>
      </c>
      <c r="AH345" s="287">
        <v>0</v>
      </c>
      <c r="AI345" s="287">
        <v>0</v>
      </c>
      <c r="AJ345" s="287">
        <v>0</v>
      </c>
      <c r="AK345" s="287">
        <v>0</v>
      </c>
      <c r="AL345" s="287">
        <v>0</v>
      </c>
      <c r="AM345" s="287">
        <v>0</v>
      </c>
    </row>
    <row r="346" spans="2:39">
      <c r="B346" s="45">
        <f t="shared" si="743"/>
        <v>12</v>
      </c>
      <c r="C346" s="74">
        <f>$C$22</f>
        <v>44470</v>
      </c>
      <c r="D346" s="14"/>
      <c r="E346" s="14"/>
      <c r="F346" s="14"/>
      <c r="G346" s="14"/>
      <c r="H346" s="14"/>
      <c r="I346" s="14"/>
      <c r="J346" s="14"/>
      <c r="K346" s="14"/>
      <c r="L346" s="14"/>
      <c r="M346" s="14"/>
      <c r="N346" s="14"/>
      <c r="O346" s="287">
        <v>0</v>
      </c>
      <c r="P346" s="287">
        <v>0</v>
      </c>
      <c r="Q346" s="287">
        <v>0</v>
      </c>
      <c r="R346" s="287">
        <v>0</v>
      </c>
      <c r="S346" s="287">
        <v>0</v>
      </c>
      <c r="T346" s="287">
        <v>0</v>
      </c>
      <c r="U346" s="287">
        <v>0</v>
      </c>
      <c r="V346" s="287">
        <v>0</v>
      </c>
      <c r="W346" s="287">
        <v>0</v>
      </c>
      <c r="X346" s="287">
        <v>0</v>
      </c>
      <c r="Y346" s="287">
        <v>0</v>
      </c>
      <c r="Z346" s="287">
        <v>0</v>
      </c>
      <c r="AA346" s="287">
        <v>0</v>
      </c>
      <c r="AB346" s="287">
        <v>0</v>
      </c>
      <c r="AC346" s="287">
        <v>0</v>
      </c>
      <c r="AD346" s="287">
        <v>0</v>
      </c>
      <c r="AE346" s="287">
        <v>0</v>
      </c>
      <c r="AF346" s="287">
        <v>0</v>
      </c>
      <c r="AG346" s="287">
        <v>0</v>
      </c>
      <c r="AH346" s="287">
        <v>0</v>
      </c>
      <c r="AI346" s="287">
        <v>0</v>
      </c>
      <c r="AJ346" s="287">
        <v>0</v>
      </c>
      <c r="AK346" s="287">
        <v>0</v>
      </c>
      <c r="AL346" s="287">
        <v>0</v>
      </c>
      <c r="AM346" s="287">
        <v>0</v>
      </c>
    </row>
    <row r="347" spans="2:39">
      <c r="B347" s="45">
        <f t="shared" si="743"/>
        <v>13</v>
      </c>
      <c r="C347" s="74">
        <f>$C$23</f>
        <v>44440</v>
      </c>
      <c r="D347" s="14"/>
      <c r="E347" s="14"/>
      <c r="F347" s="14"/>
      <c r="G347" s="14"/>
      <c r="H347" s="14"/>
      <c r="I347" s="14"/>
      <c r="J347" s="14"/>
      <c r="K347" s="14"/>
      <c r="L347" s="14"/>
      <c r="M347" s="14"/>
      <c r="N347" s="14"/>
      <c r="O347" s="14"/>
      <c r="P347" s="287">
        <v>0</v>
      </c>
      <c r="Q347" s="287">
        <v>0</v>
      </c>
      <c r="R347" s="287">
        <v>0</v>
      </c>
      <c r="S347" s="287">
        <v>0</v>
      </c>
      <c r="T347" s="287">
        <v>0</v>
      </c>
      <c r="U347" s="287">
        <v>0</v>
      </c>
      <c r="V347" s="287">
        <v>0</v>
      </c>
      <c r="W347" s="287">
        <v>0</v>
      </c>
      <c r="X347" s="287">
        <v>0</v>
      </c>
      <c r="Y347" s="287">
        <v>0</v>
      </c>
      <c r="Z347" s="287">
        <v>0</v>
      </c>
      <c r="AA347" s="287">
        <v>0</v>
      </c>
      <c r="AB347" s="287">
        <v>0</v>
      </c>
      <c r="AC347" s="287">
        <v>0</v>
      </c>
      <c r="AD347" s="287">
        <v>0</v>
      </c>
      <c r="AE347" s="287">
        <v>0</v>
      </c>
      <c r="AF347" s="287">
        <v>0</v>
      </c>
      <c r="AG347" s="287">
        <v>0</v>
      </c>
      <c r="AH347" s="287">
        <v>0</v>
      </c>
      <c r="AI347" s="287">
        <v>0</v>
      </c>
      <c r="AJ347" s="287">
        <v>0</v>
      </c>
      <c r="AK347" s="287">
        <v>0</v>
      </c>
      <c r="AL347" s="287">
        <v>0</v>
      </c>
      <c r="AM347" s="287">
        <v>0</v>
      </c>
    </row>
    <row r="348" spans="2:39">
      <c r="B348" s="45">
        <f t="shared" si="743"/>
        <v>14</v>
      </c>
      <c r="C348" s="74">
        <f>$C$24</f>
        <v>44409</v>
      </c>
      <c r="D348" s="14"/>
      <c r="E348" s="14"/>
      <c r="F348" s="14"/>
      <c r="G348" s="14"/>
      <c r="H348" s="14"/>
      <c r="I348" s="14"/>
      <c r="J348" s="14"/>
      <c r="K348" s="14"/>
      <c r="L348" s="14"/>
      <c r="M348" s="14"/>
      <c r="N348" s="14"/>
      <c r="O348" s="14"/>
      <c r="P348" s="14"/>
      <c r="Q348" s="287">
        <v>0</v>
      </c>
      <c r="R348" s="287">
        <v>0</v>
      </c>
      <c r="S348" s="287">
        <v>0</v>
      </c>
      <c r="T348" s="287">
        <v>0</v>
      </c>
      <c r="U348" s="287">
        <v>0</v>
      </c>
      <c r="V348" s="287">
        <v>0</v>
      </c>
      <c r="W348" s="287">
        <v>0</v>
      </c>
      <c r="X348" s="287">
        <v>0</v>
      </c>
      <c r="Y348" s="287">
        <v>0</v>
      </c>
      <c r="Z348" s="287">
        <v>0</v>
      </c>
      <c r="AA348" s="287">
        <v>0</v>
      </c>
      <c r="AB348" s="287">
        <v>0</v>
      </c>
      <c r="AC348" s="287">
        <v>0</v>
      </c>
      <c r="AD348" s="287">
        <v>0</v>
      </c>
      <c r="AE348" s="287">
        <v>0</v>
      </c>
      <c r="AF348" s="287">
        <v>0</v>
      </c>
      <c r="AG348" s="287">
        <v>0</v>
      </c>
      <c r="AH348" s="287">
        <v>0</v>
      </c>
      <c r="AI348" s="287">
        <v>0</v>
      </c>
      <c r="AJ348" s="287">
        <v>0</v>
      </c>
      <c r="AK348" s="287">
        <v>0</v>
      </c>
      <c r="AL348" s="287">
        <v>0</v>
      </c>
      <c r="AM348" s="287">
        <v>0</v>
      </c>
    </row>
    <row r="349" spans="2:39">
      <c r="B349" s="45">
        <f t="shared" si="743"/>
        <v>15</v>
      </c>
      <c r="C349" s="74">
        <f>$C$25</f>
        <v>44378</v>
      </c>
      <c r="D349" s="14"/>
      <c r="E349" s="14"/>
      <c r="F349" s="14"/>
      <c r="G349" s="14"/>
      <c r="H349" s="14"/>
      <c r="I349" s="14"/>
      <c r="J349" s="14"/>
      <c r="K349" s="14"/>
      <c r="L349" s="14"/>
      <c r="M349" s="14"/>
      <c r="N349" s="14"/>
      <c r="O349" s="14"/>
      <c r="P349" s="14"/>
      <c r="Q349" s="14"/>
      <c r="R349" s="287">
        <v>0</v>
      </c>
      <c r="S349" s="287">
        <v>0</v>
      </c>
      <c r="T349" s="287">
        <v>0</v>
      </c>
      <c r="U349" s="287">
        <v>0</v>
      </c>
      <c r="V349" s="287">
        <v>0</v>
      </c>
      <c r="W349" s="287">
        <v>0</v>
      </c>
      <c r="X349" s="287">
        <v>0</v>
      </c>
      <c r="Y349" s="287">
        <v>0</v>
      </c>
      <c r="Z349" s="287">
        <v>0</v>
      </c>
      <c r="AA349" s="287">
        <v>0</v>
      </c>
      <c r="AB349" s="287">
        <v>0</v>
      </c>
      <c r="AC349" s="287">
        <v>0</v>
      </c>
      <c r="AD349" s="287">
        <v>0</v>
      </c>
      <c r="AE349" s="287">
        <v>0</v>
      </c>
      <c r="AF349" s="287">
        <v>0</v>
      </c>
      <c r="AG349" s="287">
        <v>0</v>
      </c>
      <c r="AH349" s="287">
        <v>0</v>
      </c>
      <c r="AI349" s="287">
        <v>0</v>
      </c>
      <c r="AJ349" s="287">
        <v>0</v>
      </c>
      <c r="AK349" s="287">
        <v>0</v>
      </c>
      <c r="AL349" s="287">
        <v>0</v>
      </c>
      <c r="AM349" s="287">
        <v>0</v>
      </c>
    </row>
    <row r="350" spans="2:39">
      <c r="B350" s="45">
        <f t="shared" si="743"/>
        <v>16</v>
      </c>
      <c r="C350" s="74">
        <f>$C$26</f>
        <v>44348</v>
      </c>
      <c r="D350" s="14"/>
      <c r="E350" s="14"/>
      <c r="F350" s="14"/>
      <c r="G350" s="14"/>
      <c r="H350" s="14"/>
      <c r="I350" s="14"/>
      <c r="J350" s="14"/>
      <c r="K350" s="14"/>
      <c r="L350" s="14"/>
      <c r="M350" s="14"/>
      <c r="N350" s="14"/>
      <c r="O350" s="14"/>
      <c r="P350" s="14"/>
      <c r="Q350" s="14"/>
      <c r="R350" s="14"/>
      <c r="S350" s="287">
        <v>0</v>
      </c>
      <c r="T350" s="287">
        <v>0</v>
      </c>
      <c r="U350" s="287">
        <v>0</v>
      </c>
      <c r="V350" s="287">
        <v>0</v>
      </c>
      <c r="W350" s="287">
        <v>0</v>
      </c>
      <c r="X350" s="287">
        <v>0</v>
      </c>
      <c r="Y350" s="287">
        <v>0</v>
      </c>
      <c r="Z350" s="287">
        <v>0</v>
      </c>
      <c r="AA350" s="287">
        <v>0</v>
      </c>
      <c r="AB350" s="287">
        <v>0</v>
      </c>
      <c r="AC350" s="287">
        <v>0</v>
      </c>
      <c r="AD350" s="287">
        <v>0</v>
      </c>
      <c r="AE350" s="287">
        <v>0</v>
      </c>
      <c r="AF350" s="287">
        <v>0</v>
      </c>
      <c r="AG350" s="287">
        <v>0</v>
      </c>
      <c r="AH350" s="287">
        <v>0</v>
      </c>
      <c r="AI350" s="287">
        <v>0</v>
      </c>
      <c r="AJ350" s="287">
        <v>0</v>
      </c>
      <c r="AK350" s="287">
        <v>0</v>
      </c>
      <c r="AL350" s="287">
        <v>0</v>
      </c>
      <c r="AM350" s="287">
        <v>0</v>
      </c>
    </row>
    <row r="351" spans="2:39">
      <c r="B351" s="45">
        <f t="shared" si="743"/>
        <v>17</v>
      </c>
      <c r="C351" s="74">
        <f>$C$27</f>
        <v>44317</v>
      </c>
      <c r="D351" s="14"/>
      <c r="E351" s="14"/>
      <c r="F351" s="14"/>
      <c r="G351" s="14"/>
      <c r="H351" s="14"/>
      <c r="I351" s="14"/>
      <c r="J351" s="14"/>
      <c r="K351" s="14"/>
      <c r="L351" s="14"/>
      <c r="M351" s="14"/>
      <c r="N351" s="14"/>
      <c r="O351" s="14"/>
      <c r="P351" s="14"/>
      <c r="Q351" s="14"/>
      <c r="R351" s="14"/>
      <c r="S351" s="14"/>
      <c r="T351" s="287">
        <v>0</v>
      </c>
      <c r="U351" s="287">
        <v>0</v>
      </c>
      <c r="V351" s="287">
        <v>0</v>
      </c>
      <c r="W351" s="287">
        <v>0</v>
      </c>
      <c r="X351" s="287">
        <v>0</v>
      </c>
      <c r="Y351" s="287">
        <v>0</v>
      </c>
      <c r="Z351" s="287">
        <v>0</v>
      </c>
      <c r="AA351" s="287">
        <v>0</v>
      </c>
      <c r="AB351" s="287">
        <v>0</v>
      </c>
      <c r="AC351" s="287">
        <v>0</v>
      </c>
      <c r="AD351" s="287">
        <v>0</v>
      </c>
      <c r="AE351" s="287">
        <v>0</v>
      </c>
      <c r="AF351" s="287">
        <v>0</v>
      </c>
      <c r="AG351" s="287">
        <v>0</v>
      </c>
      <c r="AH351" s="287">
        <v>0</v>
      </c>
      <c r="AI351" s="287">
        <v>0</v>
      </c>
      <c r="AJ351" s="287">
        <v>0</v>
      </c>
      <c r="AK351" s="287">
        <v>0</v>
      </c>
      <c r="AL351" s="287">
        <v>0</v>
      </c>
      <c r="AM351" s="287">
        <v>0</v>
      </c>
    </row>
    <row r="352" spans="2:39">
      <c r="B352" s="45">
        <f t="shared" si="743"/>
        <v>18</v>
      </c>
      <c r="C352" s="74">
        <f>$C$28</f>
        <v>44287</v>
      </c>
      <c r="D352" s="14"/>
      <c r="E352" s="14"/>
      <c r="F352" s="14"/>
      <c r="G352" s="14"/>
      <c r="H352" s="14"/>
      <c r="I352" s="14"/>
      <c r="J352" s="14"/>
      <c r="K352" s="14"/>
      <c r="L352" s="14"/>
      <c r="M352" s="14"/>
      <c r="N352" s="14"/>
      <c r="O352" s="14"/>
      <c r="P352" s="14"/>
      <c r="Q352" s="14"/>
      <c r="R352" s="14"/>
      <c r="S352" s="14"/>
      <c r="T352" s="14"/>
      <c r="U352" s="287">
        <v>0</v>
      </c>
      <c r="V352" s="287">
        <v>0</v>
      </c>
      <c r="W352" s="287">
        <v>0</v>
      </c>
      <c r="X352" s="287">
        <v>0</v>
      </c>
      <c r="Y352" s="287">
        <v>0</v>
      </c>
      <c r="Z352" s="287">
        <v>0</v>
      </c>
      <c r="AA352" s="287">
        <v>0</v>
      </c>
      <c r="AB352" s="287">
        <v>0</v>
      </c>
      <c r="AC352" s="287">
        <v>0</v>
      </c>
      <c r="AD352" s="287">
        <v>0</v>
      </c>
      <c r="AE352" s="287">
        <v>0</v>
      </c>
      <c r="AF352" s="287">
        <v>0</v>
      </c>
      <c r="AG352" s="287">
        <v>0</v>
      </c>
      <c r="AH352" s="287">
        <v>0</v>
      </c>
      <c r="AI352" s="287">
        <v>0</v>
      </c>
      <c r="AJ352" s="287">
        <v>0</v>
      </c>
      <c r="AK352" s="287">
        <v>0</v>
      </c>
      <c r="AL352" s="287">
        <v>0</v>
      </c>
      <c r="AM352" s="287">
        <v>0</v>
      </c>
    </row>
    <row r="353" spans="2:39">
      <c r="B353" s="45">
        <f t="shared" si="743"/>
        <v>19</v>
      </c>
      <c r="C353" s="74">
        <f>$C$29</f>
        <v>44256</v>
      </c>
      <c r="D353" s="14"/>
      <c r="E353" s="14"/>
      <c r="F353" s="14"/>
      <c r="G353" s="14"/>
      <c r="H353" s="14"/>
      <c r="I353" s="14"/>
      <c r="J353" s="14"/>
      <c r="K353" s="14"/>
      <c r="L353" s="14"/>
      <c r="M353" s="14"/>
      <c r="N353" s="14"/>
      <c r="O353" s="14"/>
      <c r="P353" s="14"/>
      <c r="Q353" s="14"/>
      <c r="R353" s="14"/>
      <c r="S353" s="14"/>
      <c r="T353" s="14"/>
      <c r="U353" s="14"/>
      <c r="V353" s="287">
        <v>0</v>
      </c>
      <c r="W353" s="287">
        <v>0</v>
      </c>
      <c r="X353" s="287">
        <v>0</v>
      </c>
      <c r="Y353" s="287">
        <v>0</v>
      </c>
      <c r="Z353" s="287">
        <v>0</v>
      </c>
      <c r="AA353" s="287">
        <v>0</v>
      </c>
      <c r="AB353" s="287">
        <v>0</v>
      </c>
      <c r="AC353" s="287">
        <v>0</v>
      </c>
      <c r="AD353" s="287">
        <v>0</v>
      </c>
      <c r="AE353" s="287">
        <v>0</v>
      </c>
      <c r="AF353" s="287">
        <v>0</v>
      </c>
      <c r="AG353" s="287">
        <v>0</v>
      </c>
      <c r="AH353" s="287">
        <v>0</v>
      </c>
      <c r="AI353" s="287">
        <v>0</v>
      </c>
      <c r="AJ353" s="287">
        <v>0</v>
      </c>
      <c r="AK353" s="287">
        <v>0</v>
      </c>
      <c r="AL353" s="287">
        <v>0</v>
      </c>
      <c r="AM353" s="287">
        <v>0</v>
      </c>
    </row>
    <row r="354" spans="2:39">
      <c r="B354" s="45">
        <f t="shared" si="743"/>
        <v>20</v>
      </c>
      <c r="C354" s="74">
        <f>$C$30</f>
        <v>44228</v>
      </c>
      <c r="D354" s="14"/>
      <c r="E354" s="14"/>
      <c r="F354" s="14"/>
      <c r="G354" s="14"/>
      <c r="H354" s="14"/>
      <c r="I354" s="14"/>
      <c r="J354" s="14"/>
      <c r="K354" s="14"/>
      <c r="L354" s="14"/>
      <c r="M354" s="14"/>
      <c r="N354" s="14"/>
      <c r="O354" s="14"/>
      <c r="P354" s="14"/>
      <c r="Q354" s="14"/>
      <c r="R354" s="14"/>
      <c r="S354" s="14"/>
      <c r="T354" s="14"/>
      <c r="U354" s="14"/>
      <c r="V354" s="14"/>
      <c r="W354" s="287">
        <v>0</v>
      </c>
      <c r="X354" s="287">
        <v>0</v>
      </c>
      <c r="Y354" s="287">
        <v>0</v>
      </c>
      <c r="Z354" s="287">
        <v>0</v>
      </c>
      <c r="AA354" s="287">
        <v>0</v>
      </c>
      <c r="AB354" s="287">
        <v>0</v>
      </c>
      <c r="AC354" s="287">
        <v>0</v>
      </c>
      <c r="AD354" s="287">
        <v>0</v>
      </c>
      <c r="AE354" s="287">
        <v>0</v>
      </c>
      <c r="AF354" s="287">
        <v>0</v>
      </c>
      <c r="AG354" s="287">
        <v>0</v>
      </c>
      <c r="AH354" s="287">
        <v>0</v>
      </c>
      <c r="AI354" s="287">
        <v>0</v>
      </c>
      <c r="AJ354" s="287">
        <v>0</v>
      </c>
      <c r="AK354" s="287">
        <v>0</v>
      </c>
      <c r="AL354" s="287">
        <v>0</v>
      </c>
      <c r="AM354" s="287">
        <v>0</v>
      </c>
    </row>
    <row r="355" spans="2:39">
      <c r="B355" s="45">
        <f t="shared" si="743"/>
        <v>21</v>
      </c>
      <c r="C355" s="74">
        <f>$C$31</f>
        <v>44197</v>
      </c>
      <c r="D355" s="14"/>
      <c r="E355" s="14"/>
      <c r="F355" s="14"/>
      <c r="G355" s="14"/>
      <c r="H355" s="14"/>
      <c r="I355" s="14"/>
      <c r="J355" s="14"/>
      <c r="K355" s="14"/>
      <c r="L355" s="14"/>
      <c r="M355" s="14"/>
      <c r="N355" s="14"/>
      <c r="O355" s="14"/>
      <c r="P355" s="14"/>
      <c r="Q355" s="14"/>
      <c r="R355" s="14"/>
      <c r="S355" s="14"/>
      <c r="T355" s="14"/>
      <c r="U355" s="14"/>
      <c r="V355" s="14"/>
      <c r="W355" s="14"/>
      <c r="X355" s="287">
        <v>0</v>
      </c>
      <c r="Y355" s="287">
        <v>0</v>
      </c>
      <c r="Z355" s="287">
        <v>0</v>
      </c>
      <c r="AA355" s="287">
        <v>0</v>
      </c>
      <c r="AB355" s="287">
        <v>0</v>
      </c>
      <c r="AC355" s="287">
        <v>0</v>
      </c>
      <c r="AD355" s="287">
        <v>0</v>
      </c>
      <c r="AE355" s="287">
        <v>0</v>
      </c>
      <c r="AF355" s="287">
        <v>0</v>
      </c>
      <c r="AG355" s="287">
        <v>0</v>
      </c>
      <c r="AH355" s="287">
        <v>0</v>
      </c>
      <c r="AI355" s="287">
        <v>0</v>
      </c>
      <c r="AJ355" s="287">
        <v>0</v>
      </c>
      <c r="AK355" s="287">
        <v>0</v>
      </c>
      <c r="AL355" s="287">
        <v>0</v>
      </c>
      <c r="AM355" s="287">
        <v>0</v>
      </c>
    </row>
    <row r="356" spans="2:39">
      <c r="B356" s="45">
        <f t="shared" si="743"/>
        <v>22</v>
      </c>
      <c r="C356" s="74">
        <f>$C$32</f>
        <v>44166</v>
      </c>
      <c r="D356" s="14"/>
      <c r="E356" s="14"/>
      <c r="F356" s="14"/>
      <c r="G356" s="14"/>
      <c r="H356" s="14"/>
      <c r="I356" s="14"/>
      <c r="J356" s="14"/>
      <c r="K356" s="14"/>
      <c r="L356" s="14"/>
      <c r="M356" s="14"/>
      <c r="N356" s="14"/>
      <c r="O356" s="14"/>
      <c r="P356" s="14"/>
      <c r="Q356" s="14"/>
      <c r="R356" s="14"/>
      <c r="S356" s="14"/>
      <c r="T356" s="14"/>
      <c r="U356" s="14"/>
      <c r="V356" s="14"/>
      <c r="W356" s="14"/>
      <c r="X356" s="14"/>
      <c r="Y356" s="287">
        <v>0</v>
      </c>
      <c r="Z356" s="287">
        <v>0</v>
      </c>
      <c r="AA356" s="287">
        <v>0</v>
      </c>
      <c r="AB356" s="287">
        <v>0</v>
      </c>
      <c r="AC356" s="287">
        <v>0</v>
      </c>
      <c r="AD356" s="287">
        <v>0</v>
      </c>
      <c r="AE356" s="287">
        <v>0</v>
      </c>
      <c r="AF356" s="287">
        <v>0</v>
      </c>
      <c r="AG356" s="287">
        <v>0</v>
      </c>
      <c r="AH356" s="287">
        <v>0</v>
      </c>
      <c r="AI356" s="287">
        <v>0</v>
      </c>
      <c r="AJ356" s="287">
        <v>0</v>
      </c>
      <c r="AK356" s="287">
        <v>0</v>
      </c>
      <c r="AL356" s="287">
        <v>0</v>
      </c>
      <c r="AM356" s="287">
        <v>0</v>
      </c>
    </row>
    <row r="357" spans="2:39">
      <c r="B357" s="69">
        <f t="shared" si="743"/>
        <v>23</v>
      </c>
      <c r="C357" s="75">
        <f>$C$33</f>
        <v>44136</v>
      </c>
      <c r="D357" s="70"/>
      <c r="E357" s="70"/>
      <c r="F357" s="70"/>
      <c r="G357" s="70"/>
      <c r="H357" s="70"/>
      <c r="I357" s="70"/>
      <c r="J357" s="70"/>
      <c r="K357" s="70"/>
      <c r="L357" s="70"/>
      <c r="M357" s="70"/>
      <c r="N357" s="70"/>
      <c r="O357" s="70"/>
      <c r="P357" s="70"/>
      <c r="Q357" s="70"/>
      <c r="R357" s="70"/>
      <c r="S357" s="70"/>
      <c r="T357" s="70"/>
      <c r="U357" s="70"/>
      <c r="V357" s="70"/>
      <c r="W357" s="70"/>
      <c r="X357" s="70"/>
      <c r="Y357" s="70"/>
      <c r="Z357" s="287">
        <v>0</v>
      </c>
      <c r="AA357" s="287">
        <v>0</v>
      </c>
      <c r="AB357" s="287">
        <v>0</v>
      </c>
      <c r="AC357" s="287">
        <v>0</v>
      </c>
      <c r="AD357" s="287">
        <v>0</v>
      </c>
      <c r="AE357" s="287">
        <v>0</v>
      </c>
      <c r="AF357" s="287">
        <v>0</v>
      </c>
      <c r="AG357" s="287">
        <v>0</v>
      </c>
      <c r="AH357" s="287">
        <v>0</v>
      </c>
      <c r="AI357" s="287">
        <v>0</v>
      </c>
      <c r="AJ357" s="287">
        <v>0</v>
      </c>
      <c r="AK357" s="287">
        <v>0</v>
      </c>
      <c r="AL357" s="287">
        <v>0</v>
      </c>
      <c r="AM357" s="287">
        <v>0</v>
      </c>
    </row>
    <row r="358" spans="2:39">
      <c r="B358" s="45">
        <f t="shared" si="743"/>
        <v>24</v>
      </c>
      <c r="C358" s="74">
        <f>$C$34</f>
        <v>44105</v>
      </c>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287">
        <v>0</v>
      </c>
      <c r="AB358" s="287">
        <v>0</v>
      </c>
      <c r="AC358" s="287">
        <v>0</v>
      </c>
      <c r="AD358" s="287">
        <v>0</v>
      </c>
      <c r="AE358" s="287">
        <v>0</v>
      </c>
      <c r="AF358" s="287">
        <v>0</v>
      </c>
      <c r="AG358" s="287">
        <v>0</v>
      </c>
      <c r="AH358" s="287">
        <v>0</v>
      </c>
      <c r="AI358" s="287">
        <v>0</v>
      </c>
      <c r="AJ358" s="287">
        <v>0</v>
      </c>
      <c r="AK358" s="287">
        <v>0</v>
      </c>
      <c r="AL358" s="287">
        <v>0</v>
      </c>
      <c r="AM358" s="287">
        <v>0</v>
      </c>
    </row>
    <row r="359" spans="2:39">
      <c r="B359" s="45">
        <f t="shared" si="743"/>
        <v>25</v>
      </c>
      <c r="C359" s="74">
        <f>$C$35</f>
        <v>44075</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287">
        <v>0</v>
      </c>
      <c r="AC359" s="287">
        <v>0</v>
      </c>
      <c r="AD359" s="287">
        <v>0</v>
      </c>
      <c r="AE359" s="287">
        <v>0</v>
      </c>
      <c r="AF359" s="287">
        <v>0</v>
      </c>
      <c r="AG359" s="287">
        <v>0</v>
      </c>
      <c r="AH359" s="287">
        <v>0</v>
      </c>
      <c r="AI359" s="287">
        <v>0</v>
      </c>
      <c r="AJ359" s="287">
        <v>0</v>
      </c>
      <c r="AK359" s="287">
        <v>0</v>
      </c>
      <c r="AL359" s="287">
        <v>0</v>
      </c>
      <c r="AM359" s="287">
        <v>0</v>
      </c>
    </row>
    <row r="360" spans="2:39">
      <c r="B360" s="45">
        <f t="shared" si="743"/>
        <v>26</v>
      </c>
      <c r="C360" s="74">
        <f>$C$36</f>
        <v>44044</v>
      </c>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287">
        <v>0</v>
      </c>
      <c r="AD360" s="287">
        <v>0</v>
      </c>
      <c r="AE360" s="287">
        <v>0</v>
      </c>
      <c r="AF360" s="287">
        <v>0</v>
      </c>
      <c r="AG360" s="287">
        <v>0</v>
      </c>
      <c r="AH360" s="287">
        <v>0</v>
      </c>
      <c r="AI360" s="287">
        <v>0</v>
      </c>
      <c r="AJ360" s="287">
        <v>0</v>
      </c>
      <c r="AK360" s="287">
        <v>0</v>
      </c>
      <c r="AL360" s="287">
        <v>0</v>
      </c>
      <c r="AM360" s="287">
        <v>0</v>
      </c>
    </row>
    <row r="361" spans="2:39">
      <c r="B361" s="45">
        <f t="shared" si="743"/>
        <v>27</v>
      </c>
      <c r="C361" s="74">
        <f>$C$37</f>
        <v>44013</v>
      </c>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287">
        <v>0</v>
      </c>
      <c r="AE361" s="287">
        <v>0</v>
      </c>
      <c r="AF361" s="287">
        <v>0</v>
      </c>
      <c r="AG361" s="287">
        <v>0</v>
      </c>
      <c r="AH361" s="287">
        <v>0</v>
      </c>
      <c r="AI361" s="287">
        <v>0</v>
      </c>
      <c r="AJ361" s="287">
        <v>0</v>
      </c>
      <c r="AK361" s="287">
        <v>0</v>
      </c>
      <c r="AL361" s="287">
        <v>0</v>
      </c>
      <c r="AM361" s="287">
        <v>0</v>
      </c>
    </row>
    <row r="362" spans="2:39">
      <c r="B362" s="45">
        <f t="shared" si="743"/>
        <v>28</v>
      </c>
      <c r="C362" s="74">
        <f>$C$38</f>
        <v>43983</v>
      </c>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71"/>
      <c r="AE362" s="287">
        <v>0</v>
      </c>
      <c r="AF362" s="287">
        <v>0</v>
      </c>
      <c r="AG362" s="287">
        <v>0</v>
      </c>
      <c r="AH362" s="287">
        <v>0</v>
      </c>
      <c r="AI362" s="287">
        <v>0</v>
      </c>
      <c r="AJ362" s="287">
        <v>0</v>
      </c>
      <c r="AK362" s="287">
        <v>0</v>
      </c>
      <c r="AL362" s="287">
        <v>0</v>
      </c>
      <c r="AM362" s="287">
        <v>0</v>
      </c>
    </row>
    <row r="363" spans="2:39">
      <c r="B363" s="45">
        <f t="shared" si="743"/>
        <v>29</v>
      </c>
      <c r="C363" s="74">
        <f>$C$39</f>
        <v>43952</v>
      </c>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71"/>
      <c r="AE363" s="71"/>
      <c r="AF363" s="287">
        <v>0</v>
      </c>
      <c r="AG363" s="287">
        <v>0</v>
      </c>
      <c r="AH363" s="287">
        <v>0</v>
      </c>
      <c r="AI363" s="287">
        <v>0</v>
      </c>
      <c r="AJ363" s="287">
        <v>0</v>
      </c>
      <c r="AK363" s="287">
        <v>0</v>
      </c>
      <c r="AL363" s="287">
        <v>0</v>
      </c>
      <c r="AM363" s="287">
        <v>0</v>
      </c>
    </row>
    <row r="364" spans="2:39">
      <c r="B364" s="45">
        <f t="shared" si="743"/>
        <v>30</v>
      </c>
      <c r="C364" s="74">
        <f>$C$40</f>
        <v>43922</v>
      </c>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71"/>
      <c r="AE364" s="71"/>
      <c r="AF364" s="71"/>
      <c r="AG364" s="287">
        <v>0</v>
      </c>
      <c r="AH364" s="287">
        <v>0</v>
      </c>
      <c r="AI364" s="287">
        <v>0</v>
      </c>
      <c r="AJ364" s="287">
        <v>0</v>
      </c>
      <c r="AK364" s="287">
        <v>0</v>
      </c>
      <c r="AL364" s="287">
        <v>0</v>
      </c>
      <c r="AM364" s="287">
        <v>0</v>
      </c>
    </row>
    <row r="365" spans="2:39">
      <c r="B365" s="45">
        <f t="shared" si="743"/>
        <v>31</v>
      </c>
      <c r="C365" s="74">
        <f>$C$41</f>
        <v>43891</v>
      </c>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71"/>
      <c r="AE365" s="71"/>
      <c r="AF365" s="71"/>
      <c r="AG365" s="71"/>
      <c r="AH365" s="287">
        <v>0</v>
      </c>
      <c r="AI365" s="287">
        <v>0</v>
      </c>
      <c r="AJ365" s="287">
        <v>0</v>
      </c>
      <c r="AK365" s="287">
        <v>0</v>
      </c>
      <c r="AL365" s="287">
        <v>0</v>
      </c>
      <c r="AM365" s="287">
        <v>0</v>
      </c>
    </row>
    <row r="366" spans="2:39">
      <c r="B366" s="45">
        <f t="shared" si="743"/>
        <v>32</v>
      </c>
      <c r="C366" s="74">
        <f>$C$42</f>
        <v>43862</v>
      </c>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71"/>
      <c r="AE366" s="71"/>
      <c r="AF366" s="71"/>
      <c r="AG366" s="71"/>
      <c r="AH366" s="71"/>
      <c r="AI366" s="287">
        <v>0</v>
      </c>
      <c r="AJ366" s="287">
        <v>0</v>
      </c>
      <c r="AK366" s="287">
        <v>0</v>
      </c>
      <c r="AL366" s="287">
        <v>0</v>
      </c>
      <c r="AM366" s="287">
        <v>0</v>
      </c>
    </row>
    <row r="367" spans="2:39">
      <c r="B367" s="45">
        <f t="shared" si="743"/>
        <v>33</v>
      </c>
      <c r="C367" s="74">
        <f>$C$43</f>
        <v>43831</v>
      </c>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71"/>
      <c r="AE367" s="71"/>
      <c r="AF367" s="71"/>
      <c r="AG367" s="71"/>
      <c r="AH367" s="71"/>
      <c r="AI367" s="71"/>
      <c r="AJ367" s="287">
        <v>0</v>
      </c>
      <c r="AK367" s="287">
        <v>0</v>
      </c>
      <c r="AL367" s="287">
        <v>0</v>
      </c>
      <c r="AM367" s="287">
        <v>0</v>
      </c>
    </row>
    <row r="368" spans="2:39">
      <c r="B368" s="45">
        <f t="shared" si="743"/>
        <v>34</v>
      </c>
      <c r="C368" s="74">
        <f>$C$44</f>
        <v>43800</v>
      </c>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71"/>
      <c r="AE368" s="71"/>
      <c r="AF368" s="71"/>
      <c r="AG368" s="71"/>
      <c r="AH368" s="71"/>
      <c r="AI368" s="71"/>
      <c r="AJ368" s="71"/>
      <c r="AK368" s="287">
        <v>0</v>
      </c>
      <c r="AL368" s="287">
        <v>0</v>
      </c>
      <c r="AM368" s="287">
        <v>0</v>
      </c>
    </row>
    <row r="369" spans="2:39">
      <c r="B369" s="45">
        <f t="shared" si="743"/>
        <v>35</v>
      </c>
      <c r="C369" s="74">
        <f>$C$45</f>
        <v>43770</v>
      </c>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71"/>
      <c r="AE369" s="71"/>
      <c r="AF369" s="71"/>
      <c r="AG369" s="71"/>
      <c r="AH369" s="71"/>
      <c r="AI369" s="71"/>
      <c r="AJ369" s="71"/>
      <c r="AK369" s="71"/>
      <c r="AL369" s="287">
        <v>0</v>
      </c>
      <c r="AM369" s="287">
        <v>0</v>
      </c>
    </row>
    <row r="370" spans="2:39">
      <c r="B370" s="45">
        <f t="shared" si="743"/>
        <v>36</v>
      </c>
      <c r="C370" s="74">
        <f>$C$46</f>
        <v>43739</v>
      </c>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71"/>
      <c r="AE370" s="71"/>
      <c r="AF370" s="71"/>
      <c r="AG370" s="71"/>
      <c r="AH370" s="71"/>
      <c r="AI370" s="71"/>
      <c r="AJ370" s="71"/>
      <c r="AK370" s="71"/>
      <c r="AL370" s="71"/>
      <c r="AM370" s="287">
        <v>0</v>
      </c>
    </row>
    <row r="371" spans="2:39">
      <c r="B371" s="290">
        <f t="shared" si="743"/>
        <v>37</v>
      </c>
      <c r="C371" s="291" t="s">
        <v>390</v>
      </c>
      <c r="D371" s="288">
        <f>SUM(D335:D370)</f>
        <v>0</v>
      </c>
      <c r="E371" s="288">
        <f t="shared" ref="E371" si="744">SUM(E335:E370)</f>
        <v>0</v>
      </c>
      <c r="F371" s="288">
        <f t="shared" ref="F371" si="745">SUM(F335:F370)</f>
        <v>0</v>
      </c>
      <c r="G371" s="288">
        <f t="shared" ref="G371" si="746">SUM(G335:G370)</f>
        <v>0</v>
      </c>
      <c r="H371" s="288">
        <f t="shared" ref="H371" si="747">SUM(H335:H370)</f>
        <v>0</v>
      </c>
      <c r="I371" s="288">
        <f t="shared" ref="I371" si="748">SUM(I335:I370)</f>
        <v>0</v>
      </c>
      <c r="J371" s="288">
        <f t="shared" ref="J371" si="749">SUM(J335:J370)</f>
        <v>0</v>
      </c>
      <c r="K371" s="288">
        <f t="shared" ref="K371" si="750">SUM(K335:K370)</f>
        <v>0</v>
      </c>
      <c r="L371" s="288">
        <f t="shared" ref="L371" si="751">SUM(L335:L370)</f>
        <v>0</v>
      </c>
      <c r="M371" s="288">
        <f t="shared" ref="M371" si="752">SUM(M335:M370)</f>
        <v>0</v>
      </c>
      <c r="N371" s="288">
        <f t="shared" ref="N371" si="753">SUM(N335:N370)</f>
        <v>0</v>
      </c>
      <c r="O371" s="288">
        <f t="shared" ref="O371" si="754">SUM(O335:O370)</f>
        <v>0</v>
      </c>
      <c r="P371" s="288">
        <f t="shared" ref="P371" si="755">SUM(P335:P370)</f>
        <v>0</v>
      </c>
      <c r="Q371" s="288">
        <f t="shared" ref="Q371" si="756">SUM(Q335:Q370)</f>
        <v>0</v>
      </c>
      <c r="R371" s="288">
        <f t="shared" ref="R371" si="757">SUM(R335:R370)</f>
        <v>0</v>
      </c>
      <c r="S371" s="288">
        <f t="shared" ref="S371" si="758">SUM(S335:S370)</f>
        <v>0</v>
      </c>
      <c r="T371" s="288">
        <f t="shared" ref="T371" si="759">SUM(T335:T370)</f>
        <v>0</v>
      </c>
      <c r="U371" s="288">
        <f t="shared" ref="U371" si="760">SUM(U335:U370)</f>
        <v>0</v>
      </c>
      <c r="V371" s="288">
        <f t="shared" ref="V371" si="761">SUM(V335:V370)</f>
        <v>0</v>
      </c>
      <c r="W371" s="288">
        <f t="shared" ref="W371" si="762">SUM(W335:W370)</f>
        <v>0</v>
      </c>
      <c r="X371" s="288">
        <f t="shared" ref="X371" si="763">SUM(X335:X370)</f>
        <v>0</v>
      </c>
      <c r="Y371" s="288">
        <f t="shared" ref="Y371" si="764">SUM(Y335:Y370)</f>
        <v>0</v>
      </c>
      <c r="Z371" s="288">
        <f t="shared" ref="Z371" si="765">SUM(Z335:Z370)</f>
        <v>0</v>
      </c>
      <c r="AA371" s="288">
        <f t="shared" ref="AA371" si="766">SUM(AA335:AA370)</f>
        <v>0</v>
      </c>
      <c r="AB371" s="288">
        <f t="shared" ref="AB371" si="767">SUM(AB335:AB370)</f>
        <v>0</v>
      </c>
      <c r="AC371" s="288">
        <f t="shared" ref="AC371" si="768">SUM(AC335:AC370)</f>
        <v>0</v>
      </c>
      <c r="AD371" s="288">
        <f t="shared" ref="AD371" si="769">SUM(AD335:AD370)</f>
        <v>0</v>
      </c>
      <c r="AE371" s="288">
        <f t="shared" ref="AE371" si="770">SUM(AE335:AE370)</f>
        <v>0</v>
      </c>
      <c r="AF371" s="288">
        <f t="shared" ref="AF371" si="771">SUM(AF335:AF370)</f>
        <v>0</v>
      </c>
      <c r="AG371" s="288">
        <f t="shared" ref="AG371" si="772">SUM(AG335:AG370)</f>
        <v>0</v>
      </c>
      <c r="AH371" s="288">
        <f t="shared" ref="AH371" si="773">SUM(AH335:AH370)</f>
        <v>0</v>
      </c>
      <c r="AI371" s="288">
        <f t="shared" ref="AI371" si="774">SUM(AI335:AI370)</f>
        <v>0</v>
      </c>
      <c r="AJ371" s="288">
        <f t="shared" ref="AJ371" si="775">SUM(AJ335:AJ370)</f>
        <v>0</v>
      </c>
      <c r="AK371" s="288">
        <f t="shared" ref="AK371" si="776">SUM(AK335:AK370)</f>
        <v>0</v>
      </c>
      <c r="AL371" s="288">
        <f t="shared" ref="AL371" si="777">SUM(AL335:AL370)</f>
        <v>0</v>
      </c>
      <c r="AM371" s="288">
        <f t="shared" ref="AM371" si="778">SUM(AM335:AM370)</f>
        <v>0</v>
      </c>
    </row>
    <row r="372" spans="2:39">
      <c r="B372" s="44">
        <f>B371+1</f>
        <v>38</v>
      </c>
      <c r="C372" s="114" t="s">
        <v>391</v>
      </c>
      <c r="D372" s="71"/>
      <c r="E372" s="71"/>
      <c r="F372" s="71"/>
      <c r="G372" s="71"/>
      <c r="H372" s="71"/>
      <c r="I372" s="71"/>
      <c r="J372" s="71"/>
      <c r="K372" s="71"/>
      <c r="L372" s="71"/>
      <c r="M372" s="71"/>
      <c r="N372" s="71"/>
      <c r="O372" s="71"/>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row>
    <row r="373" spans="2:39" ht="30" customHeight="1">
      <c r="B373" s="45">
        <f t="shared" ref="B373:B379" si="779">B372+1</f>
        <v>39</v>
      </c>
      <c r="C373" s="115" t="s">
        <v>392</v>
      </c>
      <c r="D373" s="71"/>
      <c r="E373" s="71"/>
      <c r="F373" s="71"/>
      <c r="G373" s="71"/>
      <c r="H373" s="71"/>
      <c r="I373" s="71"/>
      <c r="J373" s="71"/>
      <c r="K373" s="71"/>
      <c r="L373" s="71"/>
      <c r="M373" s="71"/>
      <c r="N373" s="71"/>
      <c r="O373" s="71"/>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row>
    <row r="374" spans="2:39">
      <c r="B374" s="45">
        <f t="shared" si="779"/>
        <v>40</v>
      </c>
      <c r="C374" s="116" t="s">
        <v>393</v>
      </c>
      <c r="D374" s="71"/>
      <c r="E374" s="71"/>
      <c r="F374" s="71"/>
      <c r="G374" s="71"/>
      <c r="H374" s="71"/>
      <c r="I374" s="71"/>
      <c r="J374" s="71"/>
      <c r="K374" s="71"/>
      <c r="L374" s="71"/>
      <c r="M374" s="71"/>
      <c r="N374" s="71"/>
      <c r="O374" s="71"/>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row>
    <row r="375" spans="2:39" ht="26.25">
      <c r="B375" s="290">
        <f t="shared" si="779"/>
        <v>41</v>
      </c>
      <c r="C375" s="292" t="s">
        <v>394</v>
      </c>
      <c r="D375" s="289">
        <f>SUM(D371:D374)</f>
        <v>0</v>
      </c>
      <c r="E375" s="289">
        <f t="shared" ref="E375" si="780">SUM(E371:E374)</f>
        <v>0</v>
      </c>
      <c r="F375" s="289">
        <f t="shared" ref="F375" si="781">SUM(F371:F374)</f>
        <v>0</v>
      </c>
      <c r="G375" s="289">
        <f t="shared" ref="G375" si="782">SUM(G371:G374)</f>
        <v>0</v>
      </c>
      <c r="H375" s="289">
        <f t="shared" ref="H375" si="783">SUM(H371:H374)</f>
        <v>0</v>
      </c>
      <c r="I375" s="289">
        <f t="shared" ref="I375" si="784">SUM(I371:I374)</f>
        <v>0</v>
      </c>
      <c r="J375" s="289">
        <f t="shared" ref="J375" si="785">SUM(J371:J374)</f>
        <v>0</v>
      </c>
      <c r="K375" s="289">
        <f t="shared" ref="K375" si="786">SUM(K371:K374)</f>
        <v>0</v>
      </c>
      <c r="L375" s="289">
        <f t="shared" ref="L375" si="787">SUM(L371:L374)</f>
        <v>0</v>
      </c>
      <c r="M375" s="289">
        <f t="shared" ref="M375" si="788">SUM(M371:M374)</f>
        <v>0</v>
      </c>
      <c r="N375" s="289">
        <f t="shared" ref="N375" si="789">SUM(N371:N374)</f>
        <v>0</v>
      </c>
      <c r="O375" s="289">
        <f t="shared" ref="O375" si="790">SUM(O371:O374)</f>
        <v>0</v>
      </c>
      <c r="P375" s="289">
        <f t="shared" ref="P375" si="791">SUM(P371:P374)</f>
        <v>0</v>
      </c>
      <c r="Q375" s="289">
        <f t="shared" ref="Q375" si="792">SUM(Q371:Q374)</f>
        <v>0</v>
      </c>
      <c r="R375" s="289">
        <f t="shared" ref="R375" si="793">SUM(R371:R374)</f>
        <v>0</v>
      </c>
      <c r="S375" s="289">
        <f t="shared" ref="S375" si="794">SUM(S371:S374)</f>
        <v>0</v>
      </c>
      <c r="T375" s="289">
        <f t="shared" ref="T375" si="795">SUM(T371:T374)</f>
        <v>0</v>
      </c>
      <c r="U375" s="289">
        <f t="shared" ref="U375" si="796">SUM(U371:U374)</f>
        <v>0</v>
      </c>
      <c r="V375" s="289">
        <f t="shared" ref="V375" si="797">SUM(V371:V374)</f>
        <v>0</v>
      </c>
      <c r="W375" s="289">
        <f t="shared" ref="W375" si="798">SUM(W371:W374)</f>
        <v>0</v>
      </c>
      <c r="X375" s="289">
        <f t="shared" ref="X375" si="799">SUM(X371:X374)</f>
        <v>0</v>
      </c>
      <c r="Y375" s="289">
        <f t="shared" ref="Y375" si="800">SUM(Y371:Y374)</f>
        <v>0</v>
      </c>
      <c r="Z375" s="289">
        <f t="shared" ref="Z375" si="801">SUM(Z371:Z374)</f>
        <v>0</v>
      </c>
      <c r="AA375" s="289">
        <f t="shared" ref="AA375" si="802">SUM(AA371:AA374)</f>
        <v>0</v>
      </c>
      <c r="AB375" s="289">
        <f t="shared" ref="AB375" si="803">SUM(AB371:AB374)</f>
        <v>0</v>
      </c>
      <c r="AC375" s="289">
        <f t="shared" ref="AC375" si="804">SUM(AC371:AC374)</f>
        <v>0</v>
      </c>
      <c r="AD375" s="289">
        <f t="shared" ref="AD375" si="805">SUM(AD371:AD374)</f>
        <v>0</v>
      </c>
      <c r="AE375" s="289">
        <f t="shared" ref="AE375" si="806">SUM(AE371:AE374)</f>
        <v>0</v>
      </c>
      <c r="AF375" s="289">
        <f t="shared" ref="AF375" si="807">SUM(AF371:AF374)</f>
        <v>0</v>
      </c>
      <c r="AG375" s="289">
        <f t="shared" ref="AG375" si="808">SUM(AG371:AG374)</f>
        <v>0</v>
      </c>
      <c r="AH375" s="289">
        <f t="shared" ref="AH375" si="809">SUM(AH371:AH374)</f>
        <v>0</v>
      </c>
      <c r="AI375" s="289">
        <f t="shared" ref="AI375" si="810">SUM(AI371:AI374)</f>
        <v>0</v>
      </c>
      <c r="AJ375" s="289">
        <f t="shared" ref="AJ375" si="811">SUM(AJ371:AJ374)</f>
        <v>0</v>
      </c>
      <c r="AK375" s="289">
        <f t="shared" ref="AK375" si="812">SUM(AK371:AK374)</f>
        <v>0</v>
      </c>
      <c r="AL375" s="289">
        <f t="shared" ref="AL375" si="813">SUM(AL371:AL374)</f>
        <v>0</v>
      </c>
      <c r="AM375" s="289">
        <f t="shared" ref="AM375" si="814">SUM(AM371:AM374)</f>
        <v>0</v>
      </c>
    </row>
    <row r="376" spans="2:39" ht="30" customHeight="1">
      <c r="B376" s="45">
        <f t="shared" si="779"/>
        <v>42</v>
      </c>
      <c r="C376" s="115" t="s">
        <v>395</v>
      </c>
      <c r="D376" s="71"/>
      <c r="E376" s="71"/>
      <c r="F376" s="71"/>
      <c r="G376" s="71"/>
      <c r="H376" s="71"/>
      <c r="I376" s="71"/>
      <c r="J376" s="71"/>
      <c r="K376" s="71"/>
      <c r="L376" s="71"/>
      <c r="M376" s="71"/>
      <c r="N376" s="71"/>
      <c r="O376" s="71"/>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row>
    <row r="377" spans="2:39">
      <c r="B377" s="45">
        <f t="shared" si="779"/>
        <v>43</v>
      </c>
      <c r="C377" s="116" t="s">
        <v>396</v>
      </c>
      <c r="D377" s="71"/>
      <c r="E377" s="71"/>
      <c r="F377" s="71"/>
      <c r="G377" s="71"/>
      <c r="H377" s="71"/>
      <c r="I377" s="71"/>
      <c r="J377" s="71"/>
      <c r="K377" s="71"/>
      <c r="L377" s="71"/>
      <c r="M377" s="71"/>
      <c r="N377" s="71"/>
      <c r="O377" s="71"/>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row>
    <row r="378" spans="2:39" ht="30.75" customHeight="1">
      <c r="B378" s="290">
        <f t="shared" si="779"/>
        <v>44</v>
      </c>
      <c r="C378" s="294" t="s">
        <v>397</v>
      </c>
      <c r="D378" s="289">
        <f>D376+D377</f>
        <v>0</v>
      </c>
      <c r="E378" s="289">
        <f t="shared" ref="E378" si="815">E376+E377</f>
        <v>0</v>
      </c>
      <c r="F378" s="289">
        <f t="shared" ref="F378" si="816">F376+F377</f>
        <v>0</v>
      </c>
      <c r="G378" s="289">
        <f t="shared" ref="G378" si="817">G376+G377</f>
        <v>0</v>
      </c>
      <c r="H378" s="289">
        <f t="shared" ref="H378" si="818">H376+H377</f>
        <v>0</v>
      </c>
      <c r="I378" s="289">
        <f t="shared" ref="I378" si="819">I376+I377</f>
        <v>0</v>
      </c>
      <c r="J378" s="289">
        <f t="shared" ref="J378" si="820">J376+J377</f>
        <v>0</v>
      </c>
      <c r="K378" s="289">
        <f t="shared" ref="K378" si="821">K376+K377</f>
        <v>0</v>
      </c>
      <c r="L378" s="289">
        <f t="shared" ref="L378" si="822">L376+L377</f>
        <v>0</v>
      </c>
      <c r="M378" s="289">
        <f t="shared" ref="M378" si="823">M376+M377</f>
        <v>0</v>
      </c>
      <c r="N378" s="289">
        <f t="shared" ref="N378" si="824">N376+N377</f>
        <v>0</v>
      </c>
      <c r="O378" s="289">
        <f t="shared" ref="O378" si="825">O376+O377</f>
        <v>0</v>
      </c>
      <c r="P378" s="289">
        <f t="shared" ref="P378" si="826">P376+P377</f>
        <v>0</v>
      </c>
      <c r="Q378" s="289">
        <f t="shared" ref="Q378" si="827">Q376+Q377</f>
        <v>0</v>
      </c>
      <c r="R378" s="289">
        <f t="shared" ref="R378" si="828">R376+R377</f>
        <v>0</v>
      </c>
      <c r="S378" s="289">
        <f t="shared" ref="S378" si="829">S376+S377</f>
        <v>0</v>
      </c>
      <c r="T378" s="289">
        <f t="shared" ref="T378" si="830">T376+T377</f>
        <v>0</v>
      </c>
      <c r="U378" s="289">
        <f t="shared" ref="U378" si="831">U376+U377</f>
        <v>0</v>
      </c>
      <c r="V378" s="289">
        <f t="shared" ref="V378" si="832">V376+V377</f>
        <v>0</v>
      </c>
      <c r="W378" s="289">
        <f t="shared" ref="W378" si="833">W376+W377</f>
        <v>0</v>
      </c>
      <c r="X378" s="289">
        <f t="shared" ref="X378" si="834">X376+X377</f>
        <v>0</v>
      </c>
      <c r="Y378" s="289">
        <f t="shared" ref="Y378" si="835">Y376+Y377</f>
        <v>0</v>
      </c>
      <c r="Z378" s="289">
        <f t="shared" ref="Z378" si="836">Z376+Z377</f>
        <v>0</v>
      </c>
      <c r="AA378" s="289">
        <f t="shared" ref="AA378" si="837">AA376+AA377</f>
        <v>0</v>
      </c>
      <c r="AB378" s="289">
        <f t="shared" ref="AB378" si="838">AB376+AB377</f>
        <v>0</v>
      </c>
      <c r="AC378" s="289">
        <f t="shared" ref="AC378" si="839">AC376+AC377</f>
        <v>0</v>
      </c>
      <c r="AD378" s="289">
        <f t="shared" ref="AD378" si="840">AD376+AD377</f>
        <v>0</v>
      </c>
      <c r="AE378" s="289">
        <f t="shared" ref="AE378" si="841">AE376+AE377</f>
        <v>0</v>
      </c>
      <c r="AF378" s="289">
        <f t="shared" ref="AF378" si="842">AF376+AF377</f>
        <v>0</v>
      </c>
      <c r="AG378" s="289">
        <f t="shared" ref="AG378" si="843">AG376+AG377</f>
        <v>0</v>
      </c>
      <c r="AH378" s="289">
        <f t="shared" ref="AH378" si="844">AH376+AH377</f>
        <v>0</v>
      </c>
      <c r="AI378" s="289">
        <f t="shared" ref="AI378" si="845">AI376+AI377</f>
        <v>0</v>
      </c>
      <c r="AJ378" s="289">
        <f t="shared" ref="AJ378" si="846">AJ376+AJ377</f>
        <v>0</v>
      </c>
      <c r="AK378" s="289">
        <f t="shared" ref="AK378" si="847">AK376+AK377</f>
        <v>0</v>
      </c>
      <c r="AL378" s="289">
        <f t="shared" ref="AL378" si="848">AL376+AL377</f>
        <v>0</v>
      </c>
      <c r="AM378" s="289">
        <f t="shared" ref="AM378" si="849">AM376+AM377</f>
        <v>0</v>
      </c>
    </row>
    <row r="379" spans="2:39">
      <c r="B379" s="290">
        <f t="shared" si="779"/>
        <v>45</v>
      </c>
      <c r="C379" s="293" t="s">
        <v>398</v>
      </c>
      <c r="D379" s="288">
        <f>D375+D378</f>
        <v>0</v>
      </c>
      <c r="E379" s="288">
        <f t="shared" ref="E379" si="850">E375+E378</f>
        <v>0</v>
      </c>
      <c r="F379" s="288">
        <f t="shared" ref="F379" si="851">F375+F378</f>
        <v>0</v>
      </c>
      <c r="G379" s="288">
        <f t="shared" ref="G379" si="852">G375+G378</f>
        <v>0</v>
      </c>
      <c r="H379" s="288">
        <f t="shared" ref="H379" si="853">H375+H378</f>
        <v>0</v>
      </c>
      <c r="I379" s="288">
        <f t="shared" ref="I379" si="854">I375+I378</f>
        <v>0</v>
      </c>
      <c r="J379" s="288">
        <f t="shared" ref="J379" si="855">J375+J378</f>
        <v>0</v>
      </c>
      <c r="K379" s="288">
        <f t="shared" ref="K379" si="856">K375+K378</f>
        <v>0</v>
      </c>
      <c r="L379" s="288">
        <f t="shared" ref="L379" si="857">L375+L378</f>
        <v>0</v>
      </c>
      <c r="M379" s="288">
        <f t="shared" ref="M379" si="858">M375+M378</f>
        <v>0</v>
      </c>
      <c r="N379" s="288">
        <f t="shared" ref="N379" si="859">N375+N378</f>
        <v>0</v>
      </c>
      <c r="O379" s="288">
        <f t="shared" ref="O379" si="860">O375+O378</f>
        <v>0</v>
      </c>
      <c r="P379" s="288">
        <f t="shared" ref="P379" si="861">P375+P378</f>
        <v>0</v>
      </c>
      <c r="Q379" s="288">
        <f t="shared" ref="Q379" si="862">Q375+Q378</f>
        <v>0</v>
      </c>
      <c r="R379" s="288">
        <f t="shared" ref="R379" si="863">R375+R378</f>
        <v>0</v>
      </c>
      <c r="S379" s="288">
        <f t="shared" ref="S379" si="864">S375+S378</f>
        <v>0</v>
      </c>
      <c r="T379" s="288">
        <f t="shared" ref="T379" si="865">T375+T378</f>
        <v>0</v>
      </c>
      <c r="U379" s="288">
        <f t="shared" ref="U379" si="866">U375+U378</f>
        <v>0</v>
      </c>
      <c r="V379" s="288">
        <f t="shared" ref="V379" si="867">V375+V378</f>
        <v>0</v>
      </c>
      <c r="W379" s="288">
        <f t="shared" ref="W379" si="868">W375+W378</f>
        <v>0</v>
      </c>
      <c r="X379" s="288">
        <f t="shared" ref="X379" si="869">X375+X378</f>
        <v>0</v>
      </c>
      <c r="Y379" s="288">
        <f t="shared" ref="Y379" si="870">Y375+Y378</f>
        <v>0</v>
      </c>
      <c r="Z379" s="288">
        <f t="shared" ref="Z379" si="871">Z375+Z378</f>
        <v>0</v>
      </c>
      <c r="AA379" s="288">
        <f t="shared" ref="AA379" si="872">AA375+AA378</f>
        <v>0</v>
      </c>
      <c r="AB379" s="288">
        <f t="shared" ref="AB379" si="873">AB375+AB378</f>
        <v>0</v>
      </c>
      <c r="AC379" s="288">
        <f t="shared" ref="AC379" si="874">AC375+AC378</f>
        <v>0</v>
      </c>
      <c r="AD379" s="288">
        <f t="shared" ref="AD379" si="875">AD375+AD378</f>
        <v>0</v>
      </c>
      <c r="AE379" s="288">
        <f t="shared" ref="AE379" si="876">AE375+AE378</f>
        <v>0</v>
      </c>
      <c r="AF379" s="288">
        <f t="shared" ref="AF379" si="877">AF375+AF378</f>
        <v>0</v>
      </c>
      <c r="AG379" s="288">
        <f t="shared" ref="AG379" si="878">AG375+AG378</f>
        <v>0</v>
      </c>
      <c r="AH379" s="288">
        <f t="shared" ref="AH379" si="879">AH375+AH378</f>
        <v>0</v>
      </c>
      <c r="AI379" s="288">
        <f t="shared" ref="AI379" si="880">AI375+AI378</f>
        <v>0</v>
      </c>
      <c r="AJ379" s="288">
        <f t="shared" ref="AJ379" si="881">AJ375+AJ378</f>
        <v>0</v>
      </c>
      <c r="AK379" s="288">
        <f t="shared" ref="AK379" si="882">AK375+AK378</f>
        <v>0</v>
      </c>
      <c r="AL379" s="288">
        <f t="shared" ref="AL379" si="883">AL375+AL378</f>
        <v>0</v>
      </c>
      <c r="AM379" s="288">
        <f t="shared" ref="AM379" si="884">AM375+AM378</f>
        <v>0</v>
      </c>
    </row>
    <row r="381" spans="2:39">
      <c r="B381" s="21"/>
      <c r="C381" s="230" t="s">
        <v>327</v>
      </c>
      <c r="D381" s="231" t="str">
        <f>Overview!$C$32</f>
        <v>[Enter Plan Name]</v>
      </c>
      <c r="E381" s="231"/>
      <c r="F381" s="231"/>
      <c r="G381" s="231"/>
      <c r="H381" s="231"/>
      <c r="I381" s="231"/>
      <c r="J381" s="231"/>
      <c r="K381" s="231"/>
      <c r="L381" s="231"/>
      <c r="M381" s="231"/>
      <c r="N381" s="231"/>
      <c r="O381" s="231"/>
      <c r="P381" s="231"/>
      <c r="Q381" s="231"/>
      <c r="R381" s="231"/>
      <c r="S381" s="231"/>
      <c r="T381" s="231"/>
      <c r="U381" s="231"/>
      <c r="V381" s="231"/>
      <c r="W381" s="231"/>
      <c r="X381" s="231"/>
      <c r="Y381" s="231"/>
      <c r="Z381" s="231"/>
      <c r="AA381" s="231"/>
      <c r="AB381" s="231"/>
      <c r="AC381" s="231"/>
      <c r="AD381" s="278"/>
      <c r="AE381" s="231"/>
      <c r="AF381" s="231"/>
      <c r="AG381" s="231"/>
      <c r="AH381" s="231"/>
      <c r="AI381" s="231"/>
      <c r="AJ381" s="231"/>
      <c r="AK381" s="231"/>
      <c r="AL381" s="231"/>
      <c r="AM381" s="231"/>
    </row>
    <row r="382" spans="2:39">
      <c r="B382" s="21"/>
      <c r="C382" s="230" t="s">
        <v>328</v>
      </c>
      <c r="D382" s="231" t="s">
        <v>384</v>
      </c>
      <c r="E382" s="231"/>
      <c r="F382" s="231"/>
      <c r="G382" s="231"/>
      <c r="H382" s="21"/>
      <c r="I382" s="21"/>
      <c r="J382" s="21"/>
      <c r="K382" s="21"/>
      <c r="L382" s="21"/>
      <c r="M382" s="21"/>
      <c r="N382" s="21"/>
      <c r="O382" s="21"/>
      <c r="P382" s="231"/>
      <c r="Q382" s="21"/>
      <c r="R382" s="21"/>
      <c r="S382" s="231"/>
      <c r="T382" s="21"/>
      <c r="U382" s="21"/>
      <c r="V382" s="231"/>
      <c r="W382" s="21"/>
      <c r="X382" s="21"/>
      <c r="Y382" s="231"/>
      <c r="Z382" s="21"/>
      <c r="AA382" s="21"/>
      <c r="AB382" s="21"/>
      <c r="AC382" s="21"/>
      <c r="AD382" s="277"/>
      <c r="AE382" s="21"/>
      <c r="AF382" s="21"/>
      <c r="AG382" s="21"/>
      <c r="AH382" s="21"/>
      <c r="AI382" s="21"/>
      <c r="AJ382" s="21"/>
      <c r="AK382" s="21"/>
      <c r="AL382" s="21"/>
      <c r="AM382" s="21"/>
    </row>
    <row r="383" spans="2:39" ht="15.75">
      <c r="B383" s="21"/>
      <c r="C383" s="230" t="s">
        <v>385</v>
      </c>
      <c r="D383" s="279" t="s">
        <v>302</v>
      </c>
      <c r="E383" s="231"/>
      <c r="F383" s="231"/>
      <c r="G383" s="231"/>
      <c r="H383" s="231"/>
      <c r="I383" s="231"/>
      <c r="J383" s="231"/>
      <c r="K383" s="231"/>
      <c r="L383" s="231"/>
      <c r="M383" s="231"/>
      <c r="N383" s="231"/>
      <c r="O383" s="231"/>
      <c r="P383" s="231"/>
      <c r="Q383" s="231"/>
      <c r="R383" s="231"/>
      <c r="S383" s="231"/>
      <c r="T383" s="231"/>
      <c r="U383" s="231"/>
      <c r="V383" s="231"/>
      <c r="W383" s="231"/>
      <c r="X383" s="231"/>
      <c r="Y383" s="231"/>
      <c r="Z383" s="231"/>
      <c r="AA383" s="231"/>
      <c r="AB383" s="231"/>
      <c r="AC383" s="231"/>
      <c r="AD383" s="231"/>
      <c r="AE383" s="231"/>
      <c r="AF383" s="231"/>
      <c r="AG383" s="231"/>
      <c r="AH383" s="231"/>
      <c r="AI383" s="231"/>
      <c r="AJ383" s="231"/>
      <c r="AK383" s="231"/>
      <c r="AL383" s="231"/>
      <c r="AM383" s="231"/>
    </row>
    <row r="384" spans="2:39">
      <c r="B384" s="21"/>
      <c r="C384" s="230" t="s">
        <v>386</v>
      </c>
      <c r="D384" s="231" t="str">
        <f>Overview!$C$54</f>
        <v>7/1/2022 - 9/30/2022</v>
      </c>
      <c r="E384" s="231"/>
      <c r="F384" s="231"/>
      <c r="G384" s="231"/>
      <c r="H384" s="231"/>
      <c r="I384" s="231"/>
      <c r="J384" s="231"/>
      <c r="K384" s="231"/>
      <c r="L384" s="231"/>
      <c r="M384" s="231"/>
      <c r="N384" s="231"/>
      <c r="O384" s="231"/>
      <c r="P384" s="231"/>
      <c r="Q384" s="231"/>
      <c r="R384" s="231"/>
      <c r="S384" s="231"/>
      <c r="T384" s="231"/>
      <c r="U384" s="231"/>
      <c r="V384" s="231"/>
      <c r="W384" s="231"/>
      <c r="X384" s="231"/>
      <c r="Y384" s="231"/>
      <c r="Z384" s="231"/>
      <c r="AA384" s="231"/>
      <c r="AB384" s="231"/>
      <c r="AC384" s="231"/>
      <c r="AD384" s="231"/>
      <c r="AE384" s="231"/>
      <c r="AF384" s="231"/>
      <c r="AG384" s="231"/>
      <c r="AH384" s="231"/>
      <c r="AI384" s="231"/>
      <c r="AJ384" s="231"/>
      <c r="AK384" s="231"/>
      <c r="AL384" s="231"/>
      <c r="AM384" s="231"/>
    </row>
    <row r="385" spans="2:39">
      <c r="B385" s="21"/>
      <c r="C385" s="230"/>
      <c r="D385" s="280" t="s">
        <v>387</v>
      </c>
      <c r="E385" s="280"/>
      <c r="F385" s="280"/>
      <c r="G385" s="280"/>
      <c r="H385" s="280"/>
      <c r="I385" s="280"/>
      <c r="J385" s="280"/>
      <c r="K385" s="280"/>
      <c r="L385" s="280"/>
      <c r="M385" s="280"/>
      <c r="N385" s="280"/>
      <c r="O385" s="280"/>
      <c r="P385" s="280"/>
      <c r="Q385" s="280"/>
      <c r="R385" s="280"/>
      <c r="S385" s="280"/>
      <c r="T385" s="280"/>
      <c r="U385" s="280"/>
      <c r="V385" s="280"/>
      <c r="W385" s="280"/>
      <c r="X385" s="280"/>
      <c r="Y385" s="280"/>
      <c r="Z385" s="280"/>
      <c r="AA385" s="280"/>
      <c r="AB385" s="280"/>
      <c r="AC385" s="280"/>
      <c r="AD385" s="280"/>
      <c r="AE385" s="280"/>
      <c r="AF385" s="280"/>
      <c r="AG385" s="280"/>
      <c r="AH385" s="280"/>
      <c r="AI385" s="280"/>
      <c r="AJ385" s="280"/>
      <c r="AK385" s="280"/>
      <c r="AL385" s="280"/>
      <c r="AM385" s="280"/>
    </row>
    <row r="386" spans="2:39">
      <c r="B386" s="21"/>
      <c r="C386" s="133"/>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c r="AA386" s="133"/>
      <c r="AB386" s="133"/>
      <c r="AC386" s="133"/>
      <c r="AD386" s="133"/>
      <c r="AE386" s="133"/>
      <c r="AF386" s="133"/>
      <c r="AG386" s="133"/>
      <c r="AH386" s="133"/>
      <c r="AI386" s="133"/>
      <c r="AJ386" s="133"/>
      <c r="AK386" s="133"/>
      <c r="AL386" s="133"/>
      <c r="AM386" s="133"/>
    </row>
    <row r="387" spans="2:39">
      <c r="B387" s="34"/>
      <c r="C387" s="281"/>
      <c r="D387" s="282" t="str">
        <f>D$9</f>
        <v>SFY23-Q1</v>
      </c>
      <c r="E387" s="283"/>
      <c r="F387" s="283"/>
      <c r="G387" s="283" t="str">
        <f>G$9</f>
        <v>SFY22-Q4</v>
      </c>
      <c r="H387" s="283"/>
      <c r="I387" s="283"/>
      <c r="J387" s="283" t="str">
        <f>J$9</f>
        <v>SFY22-Q3</v>
      </c>
      <c r="K387" s="283"/>
      <c r="L387" s="283"/>
      <c r="M387" s="283" t="str">
        <f>M$9</f>
        <v>SFY22-Q2</v>
      </c>
      <c r="N387" s="283"/>
      <c r="O387" s="283"/>
      <c r="P387" s="283" t="str">
        <f>P$9</f>
        <v>SFY22-Q1</v>
      </c>
      <c r="Q387" s="283"/>
      <c r="R387" s="283"/>
      <c r="S387" s="283" t="str">
        <f>S$9</f>
        <v>SFY21-Q4</v>
      </c>
      <c r="T387" s="283"/>
      <c r="U387" s="283"/>
      <c r="V387" s="283" t="str">
        <f>V$9</f>
        <v>SFY21-Q3</v>
      </c>
      <c r="W387" s="283"/>
      <c r="X387" s="283"/>
      <c r="Y387" s="283" t="str">
        <f>Y$9</f>
        <v>SFY21-Q2</v>
      </c>
      <c r="Z387" s="283"/>
      <c r="AA387" s="283"/>
      <c r="AB387" s="283" t="str">
        <f>AB$9</f>
        <v>SFY21-Q1</v>
      </c>
      <c r="AC387" s="283"/>
      <c r="AD387" s="283"/>
      <c r="AE387" s="283" t="str">
        <f>AE$9</f>
        <v>SFY20-Q4</v>
      </c>
      <c r="AF387" s="283"/>
      <c r="AG387" s="283"/>
      <c r="AH387" s="283" t="str">
        <f>AH$9</f>
        <v>SFY20-Q3</v>
      </c>
      <c r="AI387" s="283"/>
      <c r="AJ387" s="283"/>
      <c r="AK387" s="283" t="str">
        <f>AK$9</f>
        <v>SFY20-Q2</v>
      </c>
      <c r="AL387" s="283"/>
      <c r="AM387" s="283"/>
    </row>
    <row r="388" spans="2:39">
      <c r="B388" s="284" t="s">
        <v>388</v>
      </c>
      <c r="C388" s="284" t="s">
        <v>389</v>
      </c>
      <c r="D388" s="285">
        <f>D$10</f>
        <v>44805</v>
      </c>
      <c r="E388" s="286">
        <f t="shared" ref="E388:AM388" si="885">E$10</f>
        <v>44774</v>
      </c>
      <c r="F388" s="286">
        <f t="shared" si="885"/>
        <v>44743</v>
      </c>
      <c r="G388" s="286">
        <f t="shared" si="885"/>
        <v>44713</v>
      </c>
      <c r="H388" s="286">
        <f t="shared" si="885"/>
        <v>44682</v>
      </c>
      <c r="I388" s="286">
        <f t="shared" si="885"/>
        <v>44652</v>
      </c>
      <c r="J388" s="286">
        <f t="shared" si="885"/>
        <v>44621</v>
      </c>
      <c r="K388" s="286">
        <f t="shared" si="885"/>
        <v>44593</v>
      </c>
      <c r="L388" s="286">
        <f t="shared" si="885"/>
        <v>44562</v>
      </c>
      <c r="M388" s="286">
        <f t="shared" si="885"/>
        <v>44531</v>
      </c>
      <c r="N388" s="286">
        <f t="shared" si="885"/>
        <v>44501</v>
      </c>
      <c r="O388" s="286">
        <f t="shared" si="885"/>
        <v>44470</v>
      </c>
      <c r="P388" s="286">
        <f t="shared" si="885"/>
        <v>44440</v>
      </c>
      <c r="Q388" s="286">
        <f t="shared" si="885"/>
        <v>44409</v>
      </c>
      <c r="R388" s="286">
        <f t="shared" si="885"/>
        <v>44378</v>
      </c>
      <c r="S388" s="286">
        <f t="shared" si="885"/>
        <v>44348</v>
      </c>
      <c r="T388" s="286">
        <f t="shared" si="885"/>
        <v>44317</v>
      </c>
      <c r="U388" s="286">
        <f t="shared" si="885"/>
        <v>44287</v>
      </c>
      <c r="V388" s="286">
        <f t="shared" si="885"/>
        <v>44256</v>
      </c>
      <c r="W388" s="286">
        <f t="shared" si="885"/>
        <v>44228</v>
      </c>
      <c r="X388" s="286">
        <f t="shared" si="885"/>
        <v>44197</v>
      </c>
      <c r="Y388" s="286">
        <f t="shared" si="885"/>
        <v>44166</v>
      </c>
      <c r="Z388" s="286">
        <f t="shared" si="885"/>
        <v>44136</v>
      </c>
      <c r="AA388" s="286">
        <f t="shared" si="885"/>
        <v>44105</v>
      </c>
      <c r="AB388" s="286">
        <f t="shared" si="885"/>
        <v>44075</v>
      </c>
      <c r="AC388" s="286">
        <f t="shared" si="885"/>
        <v>44044</v>
      </c>
      <c r="AD388" s="286">
        <f t="shared" si="885"/>
        <v>44013</v>
      </c>
      <c r="AE388" s="286">
        <f t="shared" si="885"/>
        <v>43983</v>
      </c>
      <c r="AF388" s="286">
        <f t="shared" si="885"/>
        <v>43952</v>
      </c>
      <c r="AG388" s="286">
        <f t="shared" si="885"/>
        <v>43922</v>
      </c>
      <c r="AH388" s="286">
        <f t="shared" si="885"/>
        <v>43891</v>
      </c>
      <c r="AI388" s="286">
        <f t="shared" si="885"/>
        <v>43862</v>
      </c>
      <c r="AJ388" s="286">
        <f t="shared" si="885"/>
        <v>43831</v>
      </c>
      <c r="AK388" s="286">
        <f t="shared" si="885"/>
        <v>43800</v>
      </c>
      <c r="AL388" s="286">
        <f t="shared" si="885"/>
        <v>43770</v>
      </c>
      <c r="AM388" s="286">
        <f t="shared" si="885"/>
        <v>43739</v>
      </c>
    </row>
    <row r="389" spans="2:39">
      <c r="B389" s="45">
        <v>1</v>
      </c>
      <c r="C389" s="74">
        <f>$C$11</f>
        <v>44805</v>
      </c>
      <c r="D389" s="287">
        <v>0</v>
      </c>
      <c r="E389" s="287">
        <v>0</v>
      </c>
      <c r="F389" s="287">
        <v>0</v>
      </c>
      <c r="G389" s="287">
        <v>0</v>
      </c>
      <c r="H389" s="287">
        <v>0</v>
      </c>
      <c r="I389" s="287">
        <v>0</v>
      </c>
      <c r="J389" s="287">
        <v>0</v>
      </c>
      <c r="K389" s="287">
        <v>0</v>
      </c>
      <c r="L389" s="287">
        <v>0</v>
      </c>
      <c r="M389" s="287">
        <v>0</v>
      </c>
      <c r="N389" s="287">
        <v>0</v>
      </c>
      <c r="O389" s="287">
        <v>0</v>
      </c>
      <c r="P389" s="287">
        <v>0</v>
      </c>
      <c r="Q389" s="287">
        <v>0</v>
      </c>
      <c r="R389" s="287">
        <v>0</v>
      </c>
      <c r="S389" s="287">
        <v>0</v>
      </c>
      <c r="T389" s="287">
        <v>0</v>
      </c>
      <c r="U389" s="287">
        <v>0</v>
      </c>
      <c r="V389" s="287">
        <v>0</v>
      </c>
      <c r="W389" s="287">
        <v>0</v>
      </c>
      <c r="X389" s="287">
        <v>0</v>
      </c>
      <c r="Y389" s="287">
        <v>0</v>
      </c>
      <c r="Z389" s="287">
        <v>0</v>
      </c>
      <c r="AA389" s="287">
        <v>0</v>
      </c>
      <c r="AB389" s="287">
        <v>0</v>
      </c>
      <c r="AC389" s="287">
        <v>0</v>
      </c>
      <c r="AD389" s="287">
        <v>0</v>
      </c>
      <c r="AE389" s="287">
        <v>0</v>
      </c>
      <c r="AF389" s="287">
        <v>0</v>
      </c>
      <c r="AG389" s="287">
        <v>0</v>
      </c>
      <c r="AH389" s="287">
        <v>0</v>
      </c>
      <c r="AI389" s="287">
        <v>0</v>
      </c>
      <c r="AJ389" s="287">
        <v>0</v>
      </c>
      <c r="AK389" s="287">
        <v>0</v>
      </c>
      <c r="AL389" s="287">
        <v>0</v>
      </c>
      <c r="AM389" s="287">
        <v>0</v>
      </c>
    </row>
    <row r="390" spans="2:39">
      <c r="B390" s="45">
        <f t="shared" ref="B390:B425" si="886">B389+1</f>
        <v>2</v>
      </c>
      <c r="C390" s="74">
        <f>$C$12</f>
        <v>44774</v>
      </c>
      <c r="D390" s="14"/>
      <c r="E390" s="287">
        <v>0</v>
      </c>
      <c r="F390" s="287">
        <v>0</v>
      </c>
      <c r="G390" s="287">
        <v>0</v>
      </c>
      <c r="H390" s="287">
        <v>0</v>
      </c>
      <c r="I390" s="287">
        <v>0</v>
      </c>
      <c r="J390" s="287">
        <v>0</v>
      </c>
      <c r="K390" s="287">
        <v>0</v>
      </c>
      <c r="L390" s="287">
        <v>0</v>
      </c>
      <c r="M390" s="287">
        <v>0</v>
      </c>
      <c r="N390" s="287">
        <v>0</v>
      </c>
      <c r="O390" s="287">
        <v>0</v>
      </c>
      <c r="P390" s="287">
        <v>0</v>
      </c>
      <c r="Q390" s="287">
        <v>0</v>
      </c>
      <c r="R390" s="287">
        <v>0</v>
      </c>
      <c r="S390" s="287">
        <v>0</v>
      </c>
      <c r="T390" s="287">
        <v>0</v>
      </c>
      <c r="U390" s="287">
        <v>0</v>
      </c>
      <c r="V390" s="287">
        <v>0</v>
      </c>
      <c r="W390" s="287">
        <v>0</v>
      </c>
      <c r="X390" s="287">
        <v>0</v>
      </c>
      <c r="Y390" s="287">
        <v>0</v>
      </c>
      <c r="Z390" s="287">
        <v>0</v>
      </c>
      <c r="AA390" s="287">
        <v>0</v>
      </c>
      <c r="AB390" s="287">
        <v>0</v>
      </c>
      <c r="AC390" s="287">
        <v>0</v>
      </c>
      <c r="AD390" s="287">
        <v>0</v>
      </c>
      <c r="AE390" s="287">
        <v>0</v>
      </c>
      <c r="AF390" s="287">
        <v>0</v>
      </c>
      <c r="AG390" s="287">
        <v>0</v>
      </c>
      <c r="AH390" s="287">
        <v>0</v>
      </c>
      <c r="AI390" s="287">
        <v>0</v>
      </c>
      <c r="AJ390" s="287">
        <v>0</v>
      </c>
      <c r="AK390" s="287">
        <v>0</v>
      </c>
      <c r="AL390" s="287">
        <v>0</v>
      </c>
      <c r="AM390" s="287">
        <v>0</v>
      </c>
    </row>
    <row r="391" spans="2:39">
      <c r="B391" s="45">
        <f t="shared" si="886"/>
        <v>3</v>
      </c>
      <c r="C391" s="74">
        <f>$C$13</f>
        <v>44743</v>
      </c>
      <c r="D391" s="14"/>
      <c r="E391" s="14"/>
      <c r="F391" s="287">
        <v>0</v>
      </c>
      <c r="G391" s="287">
        <v>0</v>
      </c>
      <c r="H391" s="287">
        <v>0</v>
      </c>
      <c r="I391" s="287">
        <v>0</v>
      </c>
      <c r="J391" s="287">
        <v>0</v>
      </c>
      <c r="K391" s="287">
        <v>0</v>
      </c>
      <c r="L391" s="287">
        <v>0</v>
      </c>
      <c r="M391" s="287">
        <v>0</v>
      </c>
      <c r="N391" s="287">
        <v>0</v>
      </c>
      <c r="O391" s="287">
        <v>0</v>
      </c>
      <c r="P391" s="287">
        <v>0</v>
      </c>
      <c r="Q391" s="287">
        <v>0</v>
      </c>
      <c r="R391" s="287">
        <v>0</v>
      </c>
      <c r="S391" s="287">
        <v>0</v>
      </c>
      <c r="T391" s="287">
        <v>0</v>
      </c>
      <c r="U391" s="287">
        <v>0</v>
      </c>
      <c r="V391" s="287">
        <v>0</v>
      </c>
      <c r="W391" s="287">
        <v>0</v>
      </c>
      <c r="X391" s="287">
        <v>0</v>
      </c>
      <c r="Y391" s="287">
        <v>0</v>
      </c>
      <c r="Z391" s="287">
        <v>0</v>
      </c>
      <c r="AA391" s="287">
        <v>0</v>
      </c>
      <c r="AB391" s="287">
        <v>0</v>
      </c>
      <c r="AC391" s="287">
        <v>0</v>
      </c>
      <c r="AD391" s="287">
        <v>0</v>
      </c>
      <c r="AE391" s="287">
        <v>0</v>
      </c>
      <c r="AF391" s="287">
        <v>0</v>
      </c>
      <c r="AG391" s="287">
        <v>0</v>
      </c>
      <c r="AH391" s="287">
        <v>0</v>
      </c>
      <c r="AI391" s="287">
        <v>0</v>
      </c>
      <c r="AJ391" s="287">
        <v>0</v>
      </c>
      <c r="AK391" s="287">
        <v>0</v>
      </c>
      <c r="AL391" s="287">
        <v>0</v>
      </c>
      <c r="AM391" s="287">
        <v>0</v>
      </c>
    </row>
    <row r="392" spans="2:39">
      <c r="B392" s="45">
        <f t="shared" si="886"/>
        <v>4</v>
      </c>
      <c r="C392" s="74">
        <f>$C$14</f>
        <v>44713</v>
      </c>
      <c r="D392" s="14"/>
      <c r="E392" s="14"/>
      <c r="F392" s="14"/>
      <c r="G392" s="287">
        <v>0</v>
      </c>
      <c r="H392" s="287">
        <v>0</v>
      </c>
      <c r="I392" s="287">
        <v>0</v>
      </c>
      <c r="J392" s="287">
        <v>0</v>
      </c>
      <c r="K392" s="287">
        <v>0</v>
      </c>
      <c r="L392" s="287">
        <v>0</v>
      </c>
      <c r="M392" s="287">
        <v>0</v>
      </c>
      <c r="N392" s="287">
        <v>0</v>
      </c>
      <c r="O392" s="287">
        <v>0</v>
      </c>
      <c r="P392" s="287">
        <v>0</v>
      </c>
      <c r="Q392" s="287">
        <v>0</v>
      </c>
      <c r="R392" s="287">
        <v>0</v>
      </c>
      <c r="S392" s="287">
        <v>0</v>
      </c>
      <c r="T392" s="287">
        <v>0</v>
      </c>
      <c r="U392" s="287">
        <v>0</v>
      </c>
      <c r="V392" s="287">
        <v>0</v>
      </c>
      <c r="W392" s="287">
        <v>0</v>
      </c>
      <c r="X392" s="287">
        <v>0</v>
      </c>
      <c r="Y392" s="287">
        <v>0</v>
      </c>
      <c r="Z392" s="287">
        <v>0</v>
      </c>
      <c r="AA392" s="287">
        <v>0</v>
      </c>
      <c r="AB392" s="287">
        <v>0</v>
      </c>
      <c r="AC392" s="287">
        <v>0</v>
      </c>
      <c r="AD392" s="287">
        <v>0</v>
      </c>
      <c r="AE392" s="287">
        <v>0</v>
      </c>
      <c r="AF392" s="287">
        <v>0</v>
      </c>
      <c r="AG392" s="287">
        <v>0</v>
      </c>
      <c r="AH392" s="287">
        <v>0</v>
      </c>
      <c r="AI392" s="287">
        <v>0</v>
      </c>
      <c r="AJ392" s="287">
        <v>0</v>
      </c>
      <c r="AK392" s="287">
        <v>0</v>
      </c>
      <c r="AL392" s="287">
        <v>0</v>
      </c>
      <c r="AM392" s="287">
        <v>0</v>
      </c>
    </row>
    <row r="393" spans="2:39">
      <c r="B393" s="45">
        <f t="shared" si="886"/>
        <v>5</v>
      </c>
      <c r="C393" s="74">
        <f>$C$15</f>
        <v>44682</v>
      </c>
      <c r="D393" s="14"/>
      <c r="E393" s="14"/>
      <c r="F393" s="14"/>
      <c r="G393" s="14"/>
      <c r="H393" s="287">
        <v>0</v>
      </c>
      <c r="I393" s="287">
        <v>0</v>
      </c>
      <c r="J393" s="287">
        <v>0</v>
      </c>
      <c r="K393" s="287">
        <v>0</v>
      </c>
      <c r="L393" s="287">
        <v>0</v>
      </c>
      <c r="M393" s="287">
        <v>0</v>
      </c>
      <c r="N393" s="287">
        <v>0</v>
      </c>
      <c r="O393" s="287">
        <v>0</v>
      </c>
      <c r="P393" s="287">
        <v>0</v>
      </c>
      <c r="Q393" s="287">
        <v>0</v>
      </c>
      <c r="R393" s="287">
        <v>0</v>
      </c>
      <c r="S393" s="287">
        <v>0</v>
      </c>
      <c r="T393" s="287">
        <v>0</v>
      </c>
      <c r="U393" s="287">
        <v>0</v>
      </c>
      <c r="V393" s="287">
        <v>0</v>
      </c>
      <c r="W393" s="287">
        <v>0</v>
      </c>
      <c r="X393" s="287">
        <v>0</v>
      </c>
      <c r="Y393" s="287">
        <v>0</v>
      </c>
      <c r="Z393" s="287">
        <v>0</v>
      </c>
      <c r="AA393" s="287">
        <v>0</v>
      </c>
      <c r="AB393" s="287">
        <v>0</v>
      </c>
      <c r="AC393" s="287">
        <v>0</v>
      </c>
      <c r="AD393" s="287">
        <v>0</v>
      </c>
      <c r="AE393" s="287">
        <v>0</v>
      </c>
      <c r="AF393" s="287">
        <v>0</v>
      </c>
      <c r="AG393" s="287">
        <v>0</v>
      </c>
      <c r="AH393" s="287">
        <v>0</v>
      </c>
      <c r="AI393" s="287">
        <v>0</v>
      </c>
      <c r="AJ393" s="287">
        <v>0</v>
      </c>
      <c r="AK393" s="287">
        <v>0</v>
      </c>
      <c r="AL393" s="287">
        <v>0</v>
      </c>
      <c r="AM393" s="287">
        <v>0</v>
      </c>
    </row>
    <row r="394" spans="2:39">
      <c r="B394" s="45">
        <f t="shared" si="886"/>
        <v>6</v>
      </c>
      <c r="C394" s="74">
        <f>$C$16</f>
        <v>44652</v>
      </c>
      <c r="D394" s="14"/>
      <c r="E394" s="14"/>
      <c r="F394" s="14"/>
      <c r="G394" s="14"/>
      <c r="H394" s="14"/>
      <c r="I394" s="287">
        <v>0</v>
      </c>
      <c r="J394" s="287">
        <v>0</v>
      </c>
      <c r="K394" s="287">
        <v>0</v>
      </c>
      <c r="L394" s="287">
        <v>0</v>
      </c>
      <c r="M394" s="287">
        <v>0</v>
      </c>
      <c r="N394" s="287">
        <v>0</v>
      </c>
      <c r="O394" s="287">
        <v>0</v>
      </c>
      <c r="P394" s="287">
        <v>0</v>
      </c>
      <c r="Q394" s="287">
        <v>0</v>
      </c>
      <c r="R394" s="287">
        <v>0</v>
      </c>
      <c r="S394" s="287">
        <v>0</v>
      </c>
      <c r="T394" s="287">
        <v>0</v>
      </c>
      <c r="U394" s="287">
        <v>0</v>
      </c>
      <c r="V394" s="287">
        <v>0</v>
      </c>
      <c r="W394" s="287">
        <v>0</v>
      </c>
      <c r="X394" s="287">
        <v>0</v>
      </c>
      <c r="Y394" s="287">
        <v>0</v>
      </c>
      <c r="Z394" s="287">
        <v>0</v>
      </c>
      <c r="AA394" s="287">
        <v>0</v>
      </c>
      <c r="AB394" s="287">
        <v>0</v>
      </c>
      <c r="AC394" s="287">
        <v>0</v>
      </c>
      <c r="AD394" s="287">
        <v>0</v>
      </c>
      <c r="AE394" s="287">
        <v>0</v>
      </c>
      <c r="AF394" s="287">
        <v>0</v>
      </c>
      <c r="AG394" s="287">
        <v>0</v>
      </c>
      <c r="AH394" s="287">
        <v>0</v>
      </c>
      <c r="AI394" s="287">
        <v>0</v>
      </c>
      <c r="AJ394" s="287">
        <v>0</v>
      </c>
      <c r="AK394" s="287">
        <v>0</v>
      </c>
      <c r="AL394" s="287">
        <v>0</v>
      </c>
      <c r="AM394" s="287">
        <v>0</v>
      </c>
    </row>
    <row r="395" spans="2:39">
      <c r="B395" s="45">
        <f t="shared" si="886"/>
        <v>7</v>
      </c>
      <c r="C395" s="74">
        <f>$C$17</f>
        <v>44621</v>
      </c>
      <c r="D395" s="14"/>
      <c r="E395" s="14"/>
      <c r="F395" s="14"/>
      <c r="G395" s="14"/>
      <c r="H395" s="14"/>
      <c r="I395" s="14"/>
      <c r="J395" s="287">
        <v>0</v>
      </c>
      <c r="K395" s="287">
        <v>0</v>
      </c>
      <c r="L395" s="287">
        <v>0</v>
      </c>
      <c r="M395" s="287">
        <v>0</v>
      </c>
      <c r="N395" s="287">
        <v>0</v>
      </c>
      <c r="O395" s="287">
        <v>0</v>
      </c>
      <c r="P395" s="287">
        <v>0</v>
      </c>
      <c r="Q395" s="287">
        <v>0</v>
      </c>
      <c r="R395" s="287">
        <v>0</v>
      </c>
      <c r="S395" s="287">
        <v>0</v>
      </c>
      <c r="T395" s="287">
        <v>0</v>
      </c>
      <c r="U395" s="287">
        <v>0</v>
      </c>
      <c r="V395" s="287">
        <v>0</v>
      </c>
      <c r="W395" s="287">
        <v>0</v>
      </c>
      <c r="X395" s="287">
        <v>0</v>
      </c>
      <c r="Y395" s="287">
        <v>0</v>
      </c>
      <c r="Z395" s="287">
        <v>0</v>
      </c>
      <c r="AA395" s="287">
        <v>0</v>
      </c>
      <c r="AB395" s="287">
        <v>0</v>
      </c>
      <c r="AC395" s="287">
        <v>0</v>
      </c>
      <c r="AD395" s="287">
        <v>0</v>
      </c>
      <c r="AE395" s="287">
        <v>0</v>
      </c>
      <c r="AF395" s="287">
        <v>0</v>
      </c>
      <c r="AG395" s="287">
        <v>0</v>
      </c>
      <c r="AH395" s="287">
        <v>0</v>
      </c>
      <c r="AI395" s="287">
        <v>0</v>
      </c>
      <c r="AJ395" s="287">
        <v>0</v>
      </c>
      <c r="AK395" s="287">
        <v>0</v>
      </c>
      <c r="AL395" s="287">
        <v>0</v>
      </c>
      <c r="AM395" s="287">
        <v>0</v>
      </c>
    </row>
    <row r="396" spans="2:39">
      <c r="B396" s="45">
        <f t="shared" si="886"/>
        <v>8</v>
      </c>
      <c r="C396" s="74">
        <f>$C$18</f>
        <v>44593</v>
      </c>
      <c r="D396" s="14"/>
      <c r="E396" s="14"/>
      <c r="F396" s="14"/>
      <c r="G396" s="14"/>
      <c r="H396" s="14"/>
      <c r="I396" s="14"/>
      <c r="J396" s="14"/>
      <c r="K396" s="287">
        <v>0</v>
      </c>
      <c r="L396" s="287">
        <v>0</v>
      </c>
      <c r="M396" s="287">
        <v>0</v>
      </c>
      <c r="N396" s="287">
        <v>0</v>
      </c>
      <c r="O396" s="287">
        <v>0</v>
      </c>
      <c r="P396" s="287">
        <v>0</v>
      </c>
      <c r="Q396" s="287">
        <v>0</v>
      </c>
      <c r="R396" s="287">
        <v>0</v>
      </c>
      <c r="S396" s="287">
        <v>0</v>
      </c>
      <c r="T396" s="287">
        <v>0</v>
      </c>
      <c r="U396" s="287">
        <v>0</v>
      </c>
      <c r="V396" s="287">
        <v>0</v>
      </c>
      <c r="W396" s="287">
        <v>0</v>
      </c>
      <c r="X396" s="287">
        <v>0</v>
      </c>
      <c r="Y396" s="287">
        <v>0</v>
      </c>
      <c r="Z396" s="287">
        <v>0</v>
      </c>
      <c r="AA396" s="287">
        <v>0</v>
      </c>
      <c r="AB396" s="287">
        <v>0</v>
      </c>
      <c r="AC396" s="287">
        <v>0</v>
      </c>
      <c r="AD396" s="287">
        <v>0</v>
      </c>
      <c r="AE396" s="287">
        <v>0</v>
      </c>
      <c r="AF396" s="287">
        <v>0</v>
      </c>
      <c r="AG396" s="287">
        <v>0</v>
      </c>
      <c r="AH396" s="287">
        <v>0</v>
      </c>
      <c r="AI396" s="287">
        <v>0</v>
      </c>
      <c r="AJ396" s="287">
        <v>0</v>
      </c>
      <c r="AK396" s="287">
        <v>0</v>
      </c>
      <c r="AL396" s="287">
        <v>0</v>
      </c>
      <c r="AM396" s="287">
        <v>0</v>
      </c>
    </row>
    <row r="397" spans="2:39">
      <c r="B397" s="45">
        <f t="shared" si="886"/>
        <v>9</v>
      </c>
      <c r="C397" s="74">
        <f>$C$19</f>
        <v>44562</v>
      </c>
      <c r="D397" s="14"/>
      <c r="E397" s="14"/>
      <c r="F397" s="14"/>
      <c r="G397" s="14"/>
      <c r="H397" s="14"/>
      <c r="I397" s="14"/>
      <c r="J397" s="14"/>
      <c r="K397" s="71"/>
      <c r="L397" s="287">
        <v>0</v>
      </c>
      <c r="M397" s="287">
        <v>0</v>
      </c>
      <c r="N397" s="287">
        <v>0</v>
      </c>
      <c r="O397" s="287">
        <v>0</v>
      </c>
      <c r="P397" s="287">
        <v>0</v>
      </c>
      <c r="Q397" s="287">
        <v>0</v>
      </c>
      <c r="R397" s="287">
        <v>0</v>
      </c>
      <c r="S397" s="287">
        <v>0</v>
      </c>
      <c r="T397" s="287">
        <v>0</v>
      </c>
      <c r="U397" s="287">
        <v>0</v>
      </c>
      <c r="V397" s="287">
        <v>0</v>
      </c>
      <c r="W397" s="287">
        <v>0</v>
      </c>
      <c r="X397" s="287">
        <v>0</v>
      </c>
      <c r="Y397" s="287">
        <v>0</v>
      </c>
      <c r="Z397" s="287">
        <v>0</v>
      </c>
      <c r="AA397" s="287">
        <v>0</v>
      </c>
      <c r="AB397" s="287">
        <v>0</v>
      </c>
      <c r="AC397" s="287">
        <v>0</v>
      </c>
      <c r="AD397" s="287">
        <v>0</v>
      </c>
      <c r="AE397" s="287">
        <v>0</v>
      </c>
      <c r="AF397" s="287">
        <v>0</v>
      </c>
      <c r="AG397" s="287">
        <v>0</v>
      </c>
      <c r="AH397" s="287">
        <v>0</v>
      </c>
      <c r="AI397" s="287">
        <v>0</v>
      </c>
      <c r="AJ397" s="287">
        <v>0</v>
      </c>
      <c r="AK397" s="287">
        <v>0</v>
      </c>
      <c r="AL397" s="287">
        <v>0</v>
      </c>
      <c r="AM397" s="287">
        <v>0</v>
      </c>
    </row>
    <row r="398" spans="2:39">
      <c r="B398" s="45">
        <f t="shared" si="886"/>
        <v>10</v>
      </c>
      <c r="C398" s="74">
        <f>$C$20</f>
        <v>44531</v>
      </c>
      <c r="D398" s="14"/>
      <c r="E398" s="14"/>
      <c r="F398" s="14"/>
      <c r="G398" s="14"/>
      <c r="H398" s="14"/>
      <c r="I398" s="14"/>
      <c r="J398" s="14"/>
      <c r="K398" s="14"/>
      <c r="L398" s="14"/>
      <c r="M398" s="287">
        <v>0</v>
      </c>
      <c r="N398" s="287">
        <v>0</v>
      </c>
      <c r="O398" s="287">
        <v>0</v>
      </c>
      <c r="P398" s="287">
        <v>0</v>
      </c>
      <c r="Q398" s="287">
        <v>0</v>
      </c>
      <c r="R398" s="287">
        <v>0</v>
      </c>
      <c r="S398" s="287">
        <v>0</v>
      </c>
      <c r="T398" s="287">
        <v>0</v>
      </c>
      <c r="U398" s="287">
        <v>0</v>
      </c>
      <c r="V398" s="287">
        <v>0</v>
      </c>
      <c r="W398" s="287">
        <v>0</v>
      </c>
      <c r="X398" s="287">
        <v>0</v>
      </c>
      <c r="Y398" s="287">
        <v>0</v>
      </c>
      <c r="Z398" s="287">
        <v>0</v>
      </c>
      <c r="AA398" s="287">
        <v>0</v>
      </c>
      <c r="AB398" s="287">
        <v>0</v>
      </c>
      <c r="AC398" s="287">
        <v>0</v>
      </c>
      <c r="AD398" s="287">
        <v>0</v>
      </c>
      <c r="AE398" s="287">
        <v>0</v>
      </c>
      <c r="AF398" s="287">
        <v>0</v>
      </c>
      <c r="AG398" s="287">
        <v>0</v>
      </c>
      <c r="AH398" s="287">
        <v>0</v>
      </c>
      <c r="AI398" s="287">
        <v>0</v>
      </c>
      <c r="AJ398" s="287">
        <v>0</v>
      </c>
      <c r="AK398" s="287">
        <v>0</v>
      </c>
      <c r="AL398" s="287">
        <v>0</v>
      </c>
      <c r="AM398" s="287">
        <v>0</v>
      </c>
    </row>
    <row r="399" spans="2:39">
      <c r="B399" s="45">
        <f t="shared" si="886"/>
        <v>11</v>
      </c>
      <c r="C399" s="74">
        <f>$C$21</f>
        <v>44501</v>
      </c>
      <c r="D399" s="14"/>
      <c r="E399" s="14"/>
      <c r="F399" s="14"/>
      <c r="G399" s="14"/>
      <c r="H399" s="14"/>
      <c r="I399" s="14"/>
      <c r="J399" s="14"/>
      <c r="K399" s="14"/>
      <c r="L399" s="14"/>
      <c r="M399" s="14"/>
      <c r="N399" s="287">
        <v>0</v>
      </c>
      <c r="O399" s="287">
        <v>0</v>
      </c>
      <c r="P399" s="287">
        <v>0</v>
      </c>
      <c r="Q399" s="287">
        <v>0</v>
      </c>
      <c r="R399" s="287">
        <v>0</v>
      </c>
      <c r="S399" s="287">
        <v>0</v>
      </c>
      <c r="T399" s="287">
        <v>0</v>
      </c>
      <c r="U399" s="287">
        <v>0</v>
      </c>
      <c r="V399" s="287">
        <v>0</v>
      </c>
      <c r="W399" s="287">
        <v>0</v>
      </c>
      <c r="X399" s="287">
        <v>0</v>
      </c>
      <c r="Y399" s="287">
        <v>0</v>
      </c>
      <c r="Z399" s="287">
        <v>0</v>
      </c>
      <c r="AA399" s="287">
        <v>0</v>
      </c>
      <c r="AB399" s="287">
        <v>0</v>
      </c>
      <c r="AC399" s="287">
        <v>0</v>
      </c>
      <c r="AD399" s="287">
        <v>0</v>
      </c>
      <c r="AE399" s="287">
        <v>0</v>
      </c>
      <c r="AF399" s="287">
        <v>0</v>
      </c>
      <c r="AG399" s="287">
        <v>0</v>
      </c>
      <c r="AH399" s="287">
        <v>0</v>
      </c>
      <c r="AI399" s="287">
        <v>0</v>
      </c>
      <c r="AJ399" s="287">
        <v>0</v>
      </c>
      <c r="AK399" s="287">
        <v>0</v>
      </c>
      <c r="AL399" s="287">
        <v>0</v>
      </c>
      <c r="AM399" s="287">
        <v>0</v>
      </c>
    </row>
    <row r="400" spans="2:39">
      <c r="B400" s="45">
        <f t="shared" si="886"/>
        <v>12</v>
      </c>
      <c r="C400" s="74">
        <f>$C$22</f>
        <v>44470</v>
      </c>
      <c r="D400" s="14"/>
      <c r="E400" s="14"/>
      <c r="F400" s="14"/>
      <c r="G400" s="14"/>
      <c r="H400" s="14"/>
      <c r="I400" s="14"/>
      <c r="J400" s="14"/>
      <c r="K400" s="14"/>
      <c r="L400" s="14"/>
      <c r="M400" s="14"/>
      <c r="N400" s="14"/>
      <c r="O400" s="287">
        <v>0</v>
      </c>
      <c r="P400" s="287">
        <v>0</v>
      </c>
      <c r="Q400" s="287">
        <v>0</v>
      </c>
      <c r="R400" s="287">
        <v>0</v>
      </c>
      <c r="S400" s="287">
        <v>0</v>
      </c>
      <c r="T400" s="287">
        <v>0</v>
      </c>
      <c r="U400" s="287">
        <v>0</v>
      </c>
      <c r="V400" s="287">
        <v>0</v>
      </c>
      <c r="W400" s="287">
        <v>0</v>
      </c>
      <c r="X400" s="287">
        <v>0</v>
      </c>
      <c r="Y400" s="287">
        <v>0</v>
      </c>
      <c r="Z400" s="287">
        <v>0</v>
      </c>
      <c r="AA400" s="287">
        <v>0</v>
      </c>
      <c r="AB400" s="287">
        <v>0</v>
      </c>
      <c r="AC400" s="287">
        <v>0</v>
      </c>
      <c r="AD400" s="287">
        <v>0</v>
      </c>
      <c r="AE400" s="287">
        <v>0</v>
      </c>
      <c r="AF400" s="287">
        <v>0</v>
      </c>
      <c r="AG400" s="287">
        <v>0</v>
      </c>
      <c r="AH400" s="287">
        <v>0</v>
      </c>
      <c r="AI400" s="287">
        <v>0</v>
      </c>
      <c r="AJ400" s="287">
        <v>0</v>
      </c>
      <c r="AK400" s="287">
        <v>0</v>
      </c>
      <c r="AL400" s="287">
        <v>0</v>
      </c>
      <c r="AM400" s="287">
        <v>0</v>
      </c>
    </row>
    <row r="401" spans="2:39">
      <c r="B401" s="45">
        <f t="shared" si="886"/>
        <v>13</v>
      </c>
      <c r="C401" s="74">
        <f>$C$23</f>
        <v>44440</v>
      </c>
      <c r="D401" s="14"/>
      <c r="E401" s="14"/>
      <c r="F401" s="14"/>
      <c r="G401" s="14"/>
      <c r="H401" s="14"/>
      <c r="I401" s="14"/>
      <c r="J401" s="14"/>
      <c r="K401" s="14"/>
      <c r="L401" s="14"/>
      <c r="M401" s="14"/>
      <c r="N401" s="14"/>
      <c r="O401" s="14"/>
      <c r="P401" s="287">
        <v>0</v>
      </c>
      <c r="Q401" s="287">
        <v>0</v>
      </c>
      <c r="R401" s="287">
        <v>0</v>
      </c>
      <c r="S401" s="287">
        <v>0</v>
      </c>
      <c r="T401" s="287">
        <v>0</v>
      </c>
      <c r="U401" s="287">
        <v>0</v>
      </c>
      <c r="V401" s="287">
        <v>0</v>
      </c>
      <c r="W401" s="287">
        <v>0</v>
      </c>
      <c r="X401" s="287">
        <v>0</v>
      </c>
      <c r="Y401" s="287">
        <v>0</v>
      </c>
      <c r="Z401" s="287">
        <v>0</v>
      </c>
      <c r="AA401" s="287">
        <v>0</v>
      </c>
      <c r="AB401" s="287">
        <v>0</v>
      </c>
      <c r="AC401" s="287">
        <v>0</v>
      </c>
      <c r="AD401" s="287">
        <v>0</v>
      </c>
      <c r="AE401" s="287">
        <v>0</v>
      </c>
      <c r="AF401" s="287">
        <v>0</v>
      </c>
      <c r="AG401" s="287">
        <v>0</v>
      </c>
      <c r="AH401" s="287">
        <v>0</v>
      </c>
      <c r="AI401" s="287">
        <v>0</v>
      </c>
      <c r="AJ401" s="287">
        <v>0</v>
      </c>
      <c r="AK401" s="287">
        <v>0</v>
      </c>
      <c r="AL401" s="287">
        <v>0</v>
      </c>
      <c r="AM401" s="287">
        <v>0</v>
      </c>
    </row>
    <row r="402" spans="2:39">
      <c r="B402" s="45">
        <f t="shared" si="886"/>
        <v>14</v>
      </c>
      <c r="C402" s="74">
        <f>$C$24</f>
        <v>44409</v>
      </c>
      <c r="D402" s="14"/>
      <c r="E402" s="14"/>
      <c r="F402" s="14"/>
      <c r="G402" s="14"/>
      <c r="H402" s="14"/>
      <c r="I402" s="14"/>
      <c r="J402" s="14"/>
      <c r="K402" s="14"/>
      <c r="L402" s="14"/>
      <c r="M402" s="14"/>
      <c r="N402" s="14"/>
      <c r="O402" s="14"/>
      <c r="P402" s="14"/>
      <c r="Q402" s="287">
        <v>0</v>
      </c>
      <c r="R402" s="287">
        <v>0</v>
      </c>
      <c r="S402" s="287">
        <v>0</v>
      </c>
      <c r="T402" s="287">
        <v>0</v>
      </c>
      <c r="U402" s="287">
        <v>0</v>
      </c>
      <c r="V402" s="287">
        <v>0</v>
      </c>
      <c r="W402" s="287">
        <v>0</v>
      </c>
      <c r="X402" s="287">
        <v>0</v>
      </c>
      <c r="Y402" s="287">
        <v>0</v>
      </c>
      <c r="Z402" s="287">
        <v>0</v>
      </c>
      <c r="AA402" s="287">
        <v>0</v>
      </c>
      <c r="AB402" s="287">
        <v>0</v>
      </c>
      <c r="AC402" s="287">
        <v>0</v>
      </c>
      <c r="AD402" s="287">
        <v>0</v>
      </c>
      <c r="AE402" s="287">
        <v>0</v>
      </c>
      <c r="AF402" s="287">
        <v>0</v>
      </c>
      <c r="AG402" s="287">
        <v>0</v>
      </c>
      <c r="AH402" s="287">
        <v>0</v>
      </c>
      <c r="AI402" s="287">
        <v>0</v>
      </c>
      <c r="AJ402" s="287">
        <v>0</v>
      </c>
      <c r="AK402" s="287">
        <v>0</v>
      </c>
      <c r="AL402" s="287">
        <v>0</v>
      </c>
      <c r="AM402" s="287">
        <v>0</v>
      </c>
    </row>
    <row r="403" spans="2:39">
      <c r="B403" s="45">
        <f t="shared" si="886"/>
        <v>15</v>
      </c>
      <c r="C403" s="74">
        <f>$C$25</f>
        <v>44378</v>
      </c>
      <c r="D403" s="14"/>
      <c r="E403" s="14"/>
      <c r="F403" s="14"/>
      <c r="G403" s="14"/>
      <c r="H403" s="14"/>
      <c r="I403" s="14"/>
      <c r="J403" s="14"/>
      <c r="K403" s="14"/>
      <c r="L403" s="14"/>
      <c r="M403" s="14"/>
      <c r="N403" s="14"/>
      <c r="O403" s="14"/>
      <c r="P403" s="14"/>
      <c r="Q403" s="14"/>
      <c r="R403" s="287">
        <v>0</v>
      </c>
      <c r="S403" s="287">
        <v>0</v>
      </c>
      <c r="T403" s="287">
        <v>0</v>
      </c>
      <c r="U403" s="287">
        <v>0</v>
      </c>
      <c r="V403" s="287">
        <v>0</v>
      </c>
      <c r="W403" s="287">
        <v>0</v>
      </c>
      <c r="X403" s="287">
        <v>0</v>
      </c>
      <c r="Y403" s="287">
        <v>0</v>
      </c>
      <c r="Z403" s="287">
        <v>0</v>
      </c>
      <c r="AA403" s="287">
        <v>0</v>
      </c>
      <c r="AB403" s="287">
        <v>0</v>
      </c>
      <c r="AC403" s="287">
        <v>0</v>
      </c>
      <c r="AD403" s="287">
        <v>0</v>
      </c>
      <c r="AE403" s="287">
        <v>0</v>
      </c>
      <c r="AF403" s="287">
        <v>0</v>
      </c>
      <c r="AG403" s="287">
        <v>0</v>
      </c>
      <c r="AH403" s="287">
        <v>0</v>
      </c>
      <c r="AI403" s="287">
        <v>0</v>
      </c>
      <c r="AJ403" s="287">
        <v>0</v>
      </c>
      <c r="AK403" s="287">
        <v>0</v>
      </c>
      <c r="AL403" s="287">
        <v>0</v>
      </c>
      <c r="AM403" s="287">
        <v>0</v>
      </c>
    </row>
    <row r="404" spans="2:39">
      <c r="B404" s="45">
        <f t="shared" si="886"/>
        <v>16</v>
      </c>
      <c r="C404" s="74">
        <f>$C$26</f>
        <v>44348</v>
      </c>
      <c r="D404" s="14"/>
      <c r="E404" s="14"/>
      <c r="F404" s="14"/>
      <c r="G404" s="14"/>
      <c r="H404" s="14"/>
      <c r="I404" s="14"/>
      <c r="J404" s="14"/>
      <c r="K404" s="14"/>
      <c r="L404" s="14"/>
      <c r="M404" s="14"/>
      <c r="N404" s="14"/>
      <c r="O404" s="14"/>
      <c r="P404" s="14"/>
      <c r="Q404" s="14"/>
      <c r="R404" s="14"/>
      <c r="S404" s="287">
        <v>0</v>
      </c>
      <c r="T404" s="287">
        <v>0</v>
      </c>
      <c r="U404" s="287">
        <v>0</v>
      </c>
      <c r="V404" s="287">
        <v>0</v>
      </c>
      <c r="W404" s="287">
        <v>0</v>
      </c>
      <c r="X404" s="287">
        <v>0</v>
      </c>
      <c r="Y404" s="287">
        <v>0</v>
      </c>
      <c r="Z404" s="287">
        <v>0</v>
      </c>
      <c r="AA404" s="287">
        <v>0</v>
      </c>
      <c r="AB404" s="287">
        <v>0</v>
      </c>
      <c r="AC404" s="287">
        <v>0</v>
      </c>
      <c r="AD404" s="287">
        <v>0</v>
      </c>
      <c r="AE404" s="287">
        <v>0</v>
      </c>
      <c r="AF404" s="287">
        <v>0</v>
      </c>
      <c r="AG404" s="287">
        <v>0</v>
      </c>
      <c r="AH404" s="287">
        <v>0</v>
      </c>
      <c r="AI404" s="287">
        <v>0</v>
      </c>
      <c r="AJ404" s="287">
        <v>0</v>
      </c>
      <c r="AK404" s="287">
        <v>0</v>
      </c>
      <c r="AL404" s="287">
        <v>0</v>
      </c>
      <c r="AM404" s="287">
        <v>0</v>
      </c>
    </row>
    <row r="405" spans="2:39">
      <c r="B405" s="45">
        <f t="shared" si="886"/>
        <v>17</v>
      </c>
      <c r="C405" s="74">
        <f>$C$27</f>
        <v>44317</v>
      </c>
      <c r="D405" s="14"/>
      <c r="E405" s="14"/>
      <c r="F405" s="14"/>
      <c r="G405" s="14"/>
      <c r="H405" s="14"/>
      <c r="I405" s="14"/>
      <c r="J405" s="14"/>
      <c r="K405" s="14"/>
      <c r="L405" s="14"/>
      <c r="M405" s="14"/>
      <c r="N405" s="14"/>
      <c r="O405" s="14"/>
      <c r="P405" s="14"/>
      <c r="Q405" s="14"/>
      <c r="R405" s="14"/>
      <c r="S405" s="14"/>
      <c r="T405" s="287">
        <v>0</v>
      </c>
      <c r="U405" s="287">
        <v>0</v>
      </c>
      <c r="V405" s="287">
        <v>0</v>
      </c>
      <c r="W405" s="287">
        <v>0</v>
      </c>
      <c r="X405" s="287">
        <v>0</v>
      </c>
      <c r="Y405" s="287">
        <v>0</v>
      </c>
      <c r="Z405" s="287">
        <v>0</v>
      </c>
      <c r="AA405" s="287">
        <v>0</v>
      </c>
      <c r="AB405" s="287">
        <v>0</v>
      </c>
      <c r="AC405" s="287">
        <v>0</v>
      </c>
      <c r="AD405" s="287">
        <v>0</v>
      </c>
      <c r="AE405" s="287">
        <v>0</v>
      </c>
      <c r="AF405" s="287">
        <v>0</v>
      </c>
      <c r="AG405" s="287">
        <v>0</v>
      </c>
      <c r="AH405" s="287">
        <v>0</v>
      </c>
      <c r="AI405" s="287">
        <v>0</v>
      </c>
      <c r="AJ405" s="287">
        <v>0</v>
      </c>
      <c r="AK405" s="287">
        <v>0</v>
      </c>
      <c r="AL405" s="287">
        <v>0</v>
      </c>
      <c r="AM405" s="287">
        <v>0</v>
      </c>
    </row>
    <row r="406" spans="2:39">
      <c r="B406" s="45">
        <f t="shared" si="886"/>
        <v>18</v>
      </c>
      <c r="C406" s="74">
        <f>$C$28</f>
        <v>44287</v>
      </c>
      <c r="D406" s="14"/>
      <c r="E406" s="14"/>
      <c r="F406" s="14"/>
      <c r="G406" s="14"/>
      <c r="H406" s="14"/>
      <c r="I406" s="14"/>
      <c r="J406" s="14"/>
      <c r="K406" s="14"/>
      <c r="L406" s="14"/>
      <c r="M406" s="14"/>
      <c r="N406" s="14"/>
      <c r="O406" s="14"/>
      <c r="P406" s="14"/>
      <c r="Q406" s="14"/>
      <c r="R406" s="14"/>
      <c r="S406" s="14"/>
      <c r="T406" s="14"/>
      <c r="U406" s="287">
        <v>0</v>
      </c>
      <c r="V406" s="287">
        <v>0</v>
      </c>
      <c r="W406" s="287">
        <v>0</v>
      </c>
      <c r="X406" s="287">
        <v>0</v>
      </c>
      <c r="Y406" s="287">
        <v>0</v>
      </c>
      <c r="Z406" s="287">
        <v>0</v>
      </c>
      <c r="AA406" s="287">
        <v>0</v>
      </c>
      <c r="AB406" s="287">
        <v>0</v>
      </c>
      <c r="AC406" s="287">
        <v>0</v>
      </c>
      <c r="AD406" s="287">
        <v>0</v>
      </c>
      <c r="AE406" s="287">
        <v>0</v>
      </c>
      <c r="AF406" s="287">
        <v>0</v>
      </c>
      <c r="AG406" s="287">
        <v>0</v>
      </c>
      <c r="AH406" s="287">
        <v>0</v>
      </c>
      <c r="AI406" s="287">
        <v>0</v>
      </c>
      <c r="AJ406" s="287">
        <v>0</v>
      </c>
      <c r="AK406" s="287">
        <v>0</v>
      </c>
      <c r="AL406" s="287">
        <v>0</v>
      </c>
      <c r="AM406" s="287">
        <v>0</v>
      </c>
    </row>
    <row r="407" spans="2:39">
      <c r="B407" s="45">
        <f t="shared" si="886"/>
        <v>19</v>
      </c>
      <c r="C407" s="74">
        <f>$C$29</f>
        <v>44256</v>
      </c>
      <c r="D407" s="14"/>
      <c r="E407" s="14"/>
      <c r="F407" s="14"/>
      <c r="G407" s="14"/>
      <c r="H407" s="14"/>
      <c r="I407" s="14"/>
      <c r="J407" s="14"/>
      <c r="K407" s="14"/>
      <c r="L407" s="14"/>
      <c r="M407" s="14"/>
      <c r="N407" s="14"/>
      <c r="O407" s="14"/>
      <c r="P407" s="14"/>
      <c r="Q407" s="14"/>
      <c r="R407" s="14"/>
      <c r="S407" s="14"/>
      <c r="T407" s="14"/>
      <c r="U407" s="14"/>
      <c r="V407" s="287">
        <v>0</v>
      </c>
      <c r="W407" s="287">
        <v>0</v>
      </c>
      <c r="X407" s="287">
        <v>0</v>
      </c>
      <c r="Y407" s="287">
        <v>0</v>
      </c>
      <c r="Z407" s="287">
        <v>0</v>
      </c>
      <c r="AA407" s="287">
        <v>0</v>
      </c>
      <c r="AB407" s="287">
        <v>0</v>
      </c>
      <c r="AC407" s="287">
        <v>0</v>
      </c>
      <c r="AD407" s="287">
        <v>0</v>
      </c>
      <c r="AE407" s="287">
        <v>0</v>
      </c>
      <c r="AF407" s="287">
        <v>0</v>
      </c>
      <c r="AG407" s="287">
        <v>0</v>
      </c>
      <c r="AH407" s="287">
        <v>0</v>
      </c>
      <c r="AI407" s="287">
        <v>0</v>
      </c>
      <c r="AJ407" s="287">
        <v>0</v>
      </c>
      <c r="AK407" s="287">
        <v>0</v>
      </c>
      <c r="AL407" s="287">
        <v>0</v>
      </c>
      <c r="AM407" s="287">
        <v>0</v>
      </c>
    </row>
    <row r="408" spans="2:39">
      <c r="B408" s="45">
        <f t="shared" si="886"/>
        <v>20</v>
      </c>
      <c r="C408" s="74">
        <f>$C$30</f>
        <v>44228</v>
      </c>
      <c r="D408" s="14"/>
      <c r="E408" s="14"/>
      <c r="F408" s="14"/>
      <c r="G408" s="14"/>
      <c r="H408" s="14"/>
      <c r="I408" s="14"/>
      <c r="J408" s="14"/>
      <c r="K408" s="14"/>
      <c r="L408" s="14"/>
      <c r="M408" s="14"/>
      <c r="N408" s="14"/>
      <c r="O408" s="14"/>
      <c r="P408" s="14"/>
      <c r="Q408" s="14"/>
      <c r="R408" s="14"/>
      <c r="S408" s="14"/>
      <c r="T408" s="14"/>
      <c r="U408" s="14"/>
      <c r="V408" s="14"/>
      <c r="W408" s="287">
        <v>0</v>
      </c>
      <c r="X408" s="287">
        <v>0</v>
      </c>
      <c r="Y408" s="287">
        <v>0</v>
      </c>
      <c r="Z408" s="287">
        <v>0</v>
      </c>
      <c r="AA408" s="287">
        <v>0</v>
      </c>
      <c r="AB408" s="287">
        <v>0</v>
      </c>
      <c r="AC408" s="287">
        <v>0</v>
      </c>
      <c r="AD408" s="287">
        <v>0</v>
      </c>
      <c r="AE408" s="287">
        <v>0</v>
      </c>
      <c r="AF408" s="287">
        <v>0</v>
      </c>
      <c r="AG408" s="287">
        <v>0</v>
      </c>
      <c r="AH408" s="287">
        <v>0</v>
      </c>
      <c r="AI408" s="287">
        <v>0</v>
      </c>
      <c r="AJ408" s="287">
        <v>0</v>
      </c>
      <c r="AK408" s="287">
        <v>0</v>
      </c>
      <c r="AL408" s="287">
        <v>0</v>
      </c>
      <c r="AM408" s="287">
        <v>0</v>
      </c>
    </row>
    <row r="409" spans="2:39">
      <c r="B409" s="45">
        <f t="shared" si="886"/>
        <v>21</v>
      </c>
      <c r="C409" s="74">
        <f>$C$31</f>
        <v>44197</v>
      </c>
      <c r="D409" s="14"/>
      <c r="E409" s="14"/>
      <c r="F409" s="14"/>
      <c r="G409" s="14"/>
      <c r="H409" s="14"/>
      <c r="I409" s="14"/>
      <c r="J409" s="14"/>
      <c r="K409" s="14"/>
      <c r="L409" s="14"/>
      <c r="M409" s="14"/>
      <c r="N409" s="14"/>
      <c r="O409" s="14"/>
      <c r="P409" s="14"/>
      <c r="Q409" s="14"/>
      <c r="R409" s="14"/>
      <c r="S409" s="14"/>
      <c r="T409" s="14"/>
      <c r="U409" s="14"/>
      <c r="V409" s="14"/>
      <c r="W409" s="14"/>
      <c r="X409" s="287">
        <v>0</v>
      </c>
      <c r="Y409" s="287">
        <v>0</v>
      </c>
      <c r="Z409" s="287">
        <v>0</v>
      </c>
      <c r="AA409" s="287">
        <v>0</v>
      </c>
      <c r="AB409" s="287">
        <v>0</v>
      </c>
      <c r="AC409" s="287">
        <v>0</v>
      </c>
      <c r="AD409" s="287">
        <v>0</v>
      </c>
      <c r="AE409" s="287">
        <v>0</v>
      </c>
      <c r="AF409" s="287">
        <v>0</v>
      </c>
      <c r="AG409" s="287">
        <v>0</v>
      </c>
      <c r="AH409" s="287">
        <v>0</v>
      </c>
      <c r="AI409" s="287">
        <v>0</v>
      </c>
      <c r="AJ409" s="287">
        <v>0</v>
      </c>
      <c r="AK409" s="287">
        <v>0</v>
      </c>
      <c r="AL409" s="287">
        <v>0</v>
      </c>
      <c r="AM409" s="287">
        <v>0</v>
      </c>
    </row>
    <row r="410" spans="2:39">
      <c r="B410" s="45">
        <f t="shared" si="886"/>
        <v>22</v>
      </c>
      <c r="C410" s="74">
        <f>$C$32</f>
        <v>44166</v>
      </c>
      <c r="D410" s="14"/>
      <c r="E410" s="14"/>
      <c r="F410" s="14"/>
      <c r="G410" s="14"/>
      <c r="H410" s="14"/>
      <c r="I410" s="14"/>
      <c r="J410" s="14"/>
      <c r="K410" s="14"/>
      <c r="L410" s="14"/>
      <c r="M410" s="14"/>
      <c r="N410" s="14"/>
      <c r="O410" s="14"/>
      <c r="P410" s="14"/>
      <c r="Q410" s="14"/>
      <c r="R410" s="14"/>
      <c r="S410" s="14"/>
      <c r="T410" s="14"/>
      <c r="U410" s="14"/>
      <c r="V410" s="14"/>
      <c r="W410" s="14"/>
      <c r="X410" s="14"/>
      <c r="Y410" s="287">
        <v>0</v>
      </c>
      <c r="Z410" s="287">
        <v>0</v>
      </c>
      <c r="AA410" s="287">
        <v>0</v>
      </c>
      <c r="AB410" s="287">
        <v>0</v>
      </c>
      <c r="AC410" s="287">
        <v>0</v>
      </c>
      <c r="AD410" s="287">
        <v>0</v>
      </c>
      <c r="AE410" s="287">
        <v>0</v>
      </c>
      <c r="AF410" s="287">
        <v>0</v>
      </c>
      <c r="AG410" s="287">
        <v>0</v>
      </c>
      <c r="AH410" s="287">
        <v>0</v>
      </c>
      <c r="AI410" s="287">
        <v>0</v>
      </c>
      <c r="AJ410" s="287">
        <v>0</v>
      </c>
      <c r="AK410" s="287">
        <v>0</v>
      </c>
      <c r="AL410" s="287">
        <v>0</v>
      </c>
      <c r="AM410" s="287">
        <v>0</v>
      </c>
    </row>
    <row r="411" spans="2:39">
      <c r="B411" s="69">
        <f t="shared" si="886"/>
        <v>23</v>
      </c>
      <c r="C411" s="75">
        <f>$C$33</f>
        <v>44136</v>
      </c>
      <c r="D411" s="70"/>
      <c r="E411" s="70"/>
      <c r="F411" s="70"/>
      <c r="G411" s="70"/>
      <c r="H411" s="70"/>
      <c r="I411" s="70"/>
      <c r="J411" s="70"/>
      <c r="K411" s="70"/>
      <c r="L411" s="70"/>
      <c r="M411" s="70"/>
      <c r="N411" s="70"/>
      <c r="O411" s="70"/>
      <c r="P411" s="70"/>
      <c r="Q411" s="70"/>
      <c r="R411" s="70"/>
      <c r="S411" s="70"/>
      <c r="T411" s="70"/>
      <c r="U411" s="70"/>
      <c r="V411" s="70"/>
      <c r="W411" s="70"/>
      <c r="X411" s="70"/>
      <c r="Y411" s="70"/>
      <c r="Z411" s="287">
        <v>0</v>
      </c>
      <c r="AA411" s="287">
        <v>0</v>
      </c>
      <c r="AB411" s="287">
        <v>0</v>
      </c>
      <c r="AC411" s="287">
        <v>0</v>
      </c>
      <c r="AD411" s="287">
        <v>0</v>
      </c>
      <c r="AE411" s="287">
        <v>0</v>
      </c>
      <c r="AF411" s="287">
        <v>0</v>
      </c>
      <c r="AG411" s="287">
        <v>0</v>
      </c>
      <c r="AH411" s="287">
        <v>0</v>
      </c>
      <c r="AI411" s="287">
        <v>0</v>
      </c>
      <c r="AJ411" s="287">
        <v>0</v>
      </c>
      <c r="AK411" s="287">
        <v>0</v>
      </c>
      <c r="AL411" s="287">
        <v>0</v>
      </c>
      <c r="AM411" s="287">
        <v>0</v>
      </c>
    </row>
    <row r="412" spans="2:39">
      <c r="B412" s="45">
        <f t="shared" si="886"/>
        <v>24</v>
      </c>
      <c r="C412" s="74">
        <f>$C$34</f>
        <v>44105</v>
      </c>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287">
        <v>0</v>
      </c>
      <c r="AB412" s="287">
        <v>0</v>
      </c>
      <c r="AC412" s="287">
        <v>0</v>
      </c>
      <c r="AD412" s="287">
        <v>0</v>
      </c>
      <c r="AE412" s="287">
        <v>0</v>
      </c>
      <c r="AF412" s="287">
        <v>0</v>
      </c>
      <c r="AG412" s="287">
        <v>0</v>
      </c>
      <c r="AH412" s="287">
        <v>0</v>
      </c>
      <c r="AI412" s="287">
        <v>0</v>
      </c>
      <c r="AJ412" s="287">
        <v>0</v>
      </c>
      <c r="AK412" s="287">
        <v>0</v>
      </c>
      <c r="AL412" s="287">
        <v>0</v>
      </c>
      <c r="AM412" s="287">
        <v>0</v>
      </c>
    </row>
    <row r="413" spans="2:39">
      <c r="B413" s="45">
        <f t="shared" si="886"/>
        <v>25</v>
      </c>
      <c r="C413" s="74">
        <f>$C$35</f>
        <v>44075</v>
      </c>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287">
        <v>0</v>
      </c>
      <c r="AC413" s="287">
        <v>0</v>
      </c>
      <c r="AD413" s="287">
        <v>0</v>
      </c>
      <c r="AE413" s="287">
        <v>0</v>
      </c>
      <c r="AF413" s="287">
        <v>0</v>
      </c>
      <c r="AG413" s="287">
        <v>0</v>
      </c>
      <c r="AH413" s="287">
        <v>0</v>
      </c>
      <c r="AI413" s="287">
        <v>0</v>
      </c>
      <c r="AJ413" s="287">
        <v>0</v>
      </c>
      <c r="AK413" s="287">
        <v>0</v>
      </c>
      <c r="AL413" s="287">
        <v>0</v>
      </c>
      <c r="AM413" s="287">
        <v>0</v>
      </c>
    </row>
    <row r="414" spans="2:39">
      <c r="B414" s="45">
        <f t="shared" si="886"/>
        <v>26</v>
      </c>
      <c r="C414" s="74">
        <f>$C$36</f>
        <v>44044</v>
      </c>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287">
        <v>0</v>
      </c>
      <c r="AD414" s="287">
        <v>0</v>
      </c>
      <c r="AE414" s="287">
        <v>0</v>
      </c>
      <c r="AF414" s="287">
        <v>0</v>
      </c>
      <c r="AG414" s="287">
        <v>0</v>
      </c>
      <c r="AH414" s="287">
        <v>0</v>
      </c>
      <c r="AI414" s="287">
        <v>0</v>
      </c>
      <c r="AJ414" s="287">
        <v>0</v>
      </c>
      <c r="AK414" s="287">
        <v>0</v>
      </c>
      <c r="AL414" s="287">
        <v>0</v>
      </c>
      <c r="AM414" s="287">
        <v>0</v>
      </c>
    </row>
    <row r="415" spans="2:39">
      <c r="B415" s="45">
        <f t="shared" si="886"/>
        <v>27</v>
      </c>
      <c r="C415" s="74">
        <f>$C$37</f>
        <v>44013</v>
      </c>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287">
        <v>0</v>
      </c>
      <c r="AE415" s="287">
        <v>0</v>
      </c>
      <c r="AF415" s="287">
        <v>0</v>
      </c>
      <c r="AG415" s="287">
        <v>0</v>
      </c>
      <c r="AH415" s="287">
        <v>0</v>
      </c>
      <c r="AI415" s="287">
        <v>0</v>
      </c>
      <c r="AJ415" s="287">
        <v>0</v>
      </c>
      <c r="AK415" s="287">
        <v>0</v>
      </c>
      <c r="AL415" s="287">
        <v>0</v>
      </c>
      <c r="AM415" s="287">
        <v>0</v>
      </c>
    </row>
    <row r="416" spans="2:39">
      <c r="B416" s="45">
        <f t="shared" si="886"/>
        <v>28</v>
      </c>
      <c r="C416" s="74">
        <f>$C$38</f>
        <v>43983</v>
      </c>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71"/>
      <c r="AE416" s="287">
        <v>0</v>
      </c>
      <c r="AF416" s="287">
        <v>0</v>
      </c>
      <c r="AG416" s="287">
        <v>0</v>
      </c>
      <c r="AH416" s="287">
        <v>0</v>
      </c>
      <c r="AI416" s="287">
        <v>0</v>
      </c>
      <c r="AJ416" s="287">
        <v>0</v>
      </c>
      <c r="AK416" s="287">
        <v>0</v>
      </c>
      <c r="AL416" s="287">
        <v>0</v>
      </c>
      <c r="AM416" s="287">
        <v>0</v>
      </c>
    </row>
    <row r="417" spans="2:39">
      <c r="B417" s="45">
        <f t="shared" si="886"/>
        <v>29</v>
      </c>
      <c r="C417" s="74">
        <f>$C$39</f>
        <v>43952</v>
      </c>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71"/>
      <c r="AE417" s="71"/>
      <c r="AF417" s="287">
        <v>0</v>
      </c>
      <c r="AG417" s="287">
        <v>0</v>
      </c>
      <c r="AH417" s="287">
        <v>0</v>
      </c>
      <c r="AI417" s="287">
        <v>0</v>
      </c>
      <c r="AJ417" s="287">
        <v>0</v>
      </c>
      <c r="AK417" s="287">
        <v>0</v>
      </c>
      <c r="AL417" s="287">
        <v>0</v>
      </c>
      <c r="AM417" s="287">
        <v>0</v>
      </c>
    </row>
    <row r="418" spans="2:39">
      <c r="B418" s="45">
        <f t="shared" si="886"/>
        <v>30</v>
      </c>
      <c r="C418" s="74">
        <f>$C$40</f>
        <v>43922</v>
      </c>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71"/>
      <c r="AE418" s="71"/>
      <c r="AF418" s="71"/>
      <c r="AG418" s="287">
        <v>0</v>
      </c>
      <c r="AH418" s="287">
        <v>0</v>
      </c>
      <c r="AI418" s="287">
        <v>0</v>
      </c>
      <c r="AJ418" s="287">
        <v>0</v>
      </c>
      <c r="AK418" s="287">
        <v>0</v>
      </c>
      <c r="AL418" s="287">
        <v>0</v>
      </c>
      <c r="AM418" s="287">
        <v>0</v>
      </c>
    </row>
    <row r="419" spans="2:39">
      <c r="B419" s="45">
        <f t="shared" si="886"/>
        <v>31</v>
      </c>
      <c r="C419" s="74">
        <f>$C$41</f>
        <v>43891</v>
      </c>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71"/>
      <c r="AE419" s="71"/>
      <c r="AF419" s="71"/>
      <c r="AG419" s="71"/>
      <c r="AH419" s="287">
        <v>0</v>
      </c>
      <c r="AI419" s="287">
        <v>0</v>
      </c>
      <c r="AJ419" s="287">
        <v>0</v>
      </c>
      <c r="AK419" s="287">
        <v>0</v>
      </c>
      <c r="AL419" s="287">
        <v>0</v>
      </c>
      <c r="AM419" s="287">
        <v>0</v>
      </c>
    </row>
    <row r="420" spans="2:39">
      <c r="B420" s="45">
        <f t="shared" si="886"/>
        <v>32</v>
      </c>
      <c r="C420" s="74">
        <f>$C$42</f>
        <v>43862</v>
      </c>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71"/>
      <c r="AE420" s="71"/>
      <c r="AF420" s="71"/>
      <c r="AG420" s="71"/>
      <c r="AH420" s="71"/>
      <c r="AI420" s="287">
        <v>0</v>
      </c>
      <c r="AJ420" s="287">
        <v>0</v>
      </c>
      <c r="AK420" s="287">
        <v>0</v>
      </c>
      <c r="AL420" s="287">
        <v>0</v>
      </c>
      <c r="AM420" s="287">
        <v>0</v>
      </c>
    </row>
    <row r="421" spans="2:39">
      <c r="B421" s="45">
        <f t="shared" si="886"/>
        <v>33</v>
      </c>
      <c r="C421" s="74">
        <f>$C$43</f>
        <v>43831</v>
      </c>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71"/>
      <c r="AE421" s="71"/>
      <c r="AF421" s="71"/>
      <c r="AG421" s="71"/>
      <c r="AH421" s="71"/>
      <c r="AI421" s="71"/>
      <c r="AJ421" s="287">
        <v>0</v>
      </c>
      <c r="AK421" s="287">
        <v>0</v>
      </c>
      <c r="AL421" s="287">
        <v>0</v>
      </c>
      <c r="AM421" s="287">
        <v>0</v>
      </c>
    </row>
    <row r="422" spans="2:39">
      <c r="B422" s="45">
        <f t="shared" si="886"/>
        <v>34</v>
      </c>
      <c r="C422" s="74">
        <f>$C$44</f>
        <v>43800</v>
      </c>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71"/>
      <c r="AE422" s="71"/>
      <c r="AF422" s="71"/>
      <c r="AG422" s="71"/>
      <c r="AH422" s="71"/>
      <c r="AI422" s="71"/>
      <c r="AJ422" s="71"/>
      <c r="AK422" s="287">
        <v>0</v>
      </c>
      <c r="AL422" s="287">
        <v>0</v>
      </c>
      <c r="AM422" s="287">
        <v>0</v>
      </c>
    </row>
    <row r="423" spans="2:39">
      <c r="B423" s="45">
        <f t="shared" si="886"/>
        <v>35</v>
      </c>
      <c r="C423" s="74">
        <f>$C$45</f>
        <v>43770</v>
      </c>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71"/>
      <c r="AE423" s="71"/>
      <c r="AF423" s="71"/>
      <c r="AG423" s="71"/>
      <c r="AH423" s="71"/>
      <c r="AI423" s="71"/>
      <c r="AJ423" s="71"/>
      <c r="AK423" s="71"/>
      <c r="AL423" s="287">
        <v>0</v>
      </c>
      <c r="AM423" s="287">
        <v>0</v>
      </c>
    </row>
    <row r="424" spans="2:39">
      <c r="B424" s="45">
        <f t="shared" si="886"/>
        <v>36</v>
      </c>
      <c r="C424" s="74">
        <f>$C$46</f>
        <v>43739</v>
      </c>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71"/>
      <c r="AE424" s="71"/>
      <c r="AF424" s="71"/>
      <c r="AG424" s="71"/>
      <c r="AH424" s="71"/>
      <c r="AI424" s="71"/>
      <c r="AJ424" s="71"/>
      <c r="AK424" s="71"/>
      <c r="AL424" s="71"/>
      <c r="AM424" s="287">
        <v>0</v>
      </c>
    </row>
    <row r="425" spans="2:39">
      <c r="B425" s="290">
        <f t="shared" si="886"/>
        <v>37</v>
      </c>
      <c r="C425" s="291" t="s">
        <v>390</v>
      </c>
      <c r="D425" s="288">
        <f>SUM(D389:D424)</f>
        <v>0</v>
      </c>
      <c r="E425" s="288">
        <f t="shared" ref="E425" si="887">SUM(E389:E424)</f>
        <v>0</v>
      </c>
      <c r="F425" s="288">
        <f t="shared" ref="F425" si="888">SUM(F389:F424)</f>
        <v>0</v>
      </c>
      <c r="G425" s="288">
        <f t="shared" ref="G425" si="889">SUM(G389:G424)</f>
        <v>0</v>
      </c>
      <c r="H425" s="288">
        <f t="shared" ref="H425" si="890">SUM(H389:H424)</f>
        <v>0</v>
      </c>
      <c r="I425" s="288">
        <f t="shared" ref="I425" si="891">SUM(I389:I424)</f>
        <v>0</v>
      </c>
      <c r="J425" s="288">
        <f t="shared" ref="J425" si="892">SUM(J389:J424)</f>
        <v>0</v>
      </c>
      <c r="K425" s="288">
        <f t="shared" ref="K425" si="893">SUM(K389:K424)</f>
        <v>0</v>
      </c>
      <c r="L425" s="288">
        <f t="shared" ref="L425" si="894">SUM(L389:L424)</f>
        <v>0</v>
      </c>
      <c r="M425" s="288">
        <f t="shared" ref="M425" si="895">SUM(M389:M424)</f>
        <v>0</v>
      </c>
      <c r="N425" s="288">
        <f t="shared" ref="N425" si="896">SUM(N389:N424)</f>
        <v>0</v>
      </c>
      <c r="O425" s="288">
        <f t="shared" ref="O425" si="897">SUM(O389:O424)</f>
        <v>0</v>
      </c>
      <c r="P425" s="288">
        <f t="shared" ref="P425" si="898">SUM(P389:P424)</f>
        <v>0</v>
      </c>
      <c r="Q425" s="288">
        <f t="shared" ref="Q425" si="899">SUM(Q389:Q424)</f>
        <v>0</v>
      </c>
      <c r="R425" s="288">
        <f t="shared" ref="R425" si="900">SUM(R389:R424)</f>
        <v>0</v>
      </c>
      <c r="S425" s="288">
        <f t="shared" ref="S425" si="901">SUM(S389:S424)</f>
        <v>0</v>
      </c>
      <c r="T425" s="288">
        <f t="shared" ref="T425" si="902">SUM(T389:T424)</f>
        <v>0</v>
      </c>
      <c r="U425" s="288">
        <f t="shared" ref="U425" si="903">SUM(U389:U424)</f>
        <v>0</v>
      </c>
      <c r="V425" s="288">
        <f t="shared" ref="V425" si="904">SUM(V389:V424)</f>
        <v>0</v>
      </c>
      <c r="W425" s="288">
        <f t="shared" ref="W425" si="905">SUM(W389:W424)</f>
        <v>0</v>
      </c>
      <c r="X425" s="288">
        <f t="shared" ref="X425" si="906">SUM(X389:X424)</f>
        <v>0</v>
      </c>
      <c r="Y425" s="288">
        <f t="shared" ref="Y425" si="907">SUM(Y389:Y424)</f>
        <v>0</v>
      </c>
      <c r="Z425" s="288">
        <f t="shared" ref="Z425" si="908">SUM(Z389:Z424)</f>
        <v>0</v>
      </c>
      <c r="AA425" s="288">
        <f t="shared" ref="AA425" si="909">SUM(AA389:AA424)</f>
        <v>0</v>
      </c>
      <c r="AB425" s="288">
        <f t="shared" ref="AB425" si="910">SUM(AB389:AB424)</f>
        <v>0</v>
      </c>
      <c r="AC425" s="288">
        <f t="shared" ref="AC425" si="911">SUM(AC389:AC424)</f>
        <v>0</v>
      </c>
      <c r="AD425" s="288">
        <f t="shared" ref="AD425" si="912">SUM(AD389:AD424)</f>
        <v>0</v>
      </c>
      <c r="AE425" s="288">
        <f t="shared" ref="AE425" si="913">SUM(AE389:AE424)</f>
        <v>0</v>
      </c>
      <c r="AF425" s="288">
        <f t="shared" ref="AF425" si="914">SUM(AF389:AF424)</f>
        <v>0</v>
      </c>
      <c r="AG425" s="288">
        <f t="shared" ref="AG425" si="915">SUM(AG389:AG424)</f>
        <v>0</v>
      </c>
      <c r="AH425" s="288">
        <f t="shared" ref="AH425" si="916">SUM(AH389:AH424)</f>
        <v>0</v>
      </c>
      <c r="AI425" s="288">
        <f t="shared" ref="AI425" si="917">SUM(AI389:AI424)</f>
        <v>0</v>
      </c>
      <c r="AJ425" s="288">
        <f t="shared" ref="AJ425" si="918">SUM(AJ389:AJ424)</f>
        <v>0</v>
      </c>
      <c r="AK425" s="288">
        <f t="shared" ref="AK425" si="919">SUM(AK389:AK424)</f>
        <v>0</v>
      </c>
      <c r="AL425" s="288">
        <f t="shared" ref="AL425" si="920">SUM(AL389:AL424)</f>
        <v>0</v>
      </c>
      <c r="AM425" s="288">
        <f t="shared" ref="AM425" si="921">SUM(AM389:AM424)</f>
        <v>0</v>
      </c>
    </row>
    <row r="426" spans="2:39">
      <c r="B426" s="44">
        <f>B425+1</f>
        <v>38</v>
      </c>
      <c r="C426" s="114" t="s">
        <v>391</v>
      </c>
      <c r="D426" s="71"/>
      <c r="E426" s="71"/>
      <c r="F426" s="71"/>
      <c r="G426" s="71"/>
      <c r="H426" s="71"/>
      <c r="I426" s="71"/>
      <c r="J426" s="71"/>
      <c r="K426" s="71"/>
      <c r="L426" s="71"/>
      <c r="M426" s="71"/>
      <c r="N426" s="71"/>
      <c r="O426" s="71"/>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row>
    <row r="427" spans="2:39" ht="30" customHeight="1">
      <c r="B427" s="45">
        <f t="shared" ref="B427:B433" si="922">B426+1</f>
        <v>39</v>
      </c>
      <c r="C427" s="115" t="s">
        <v>392</v>
      </c>
      <c r="D427" s="71"/>
      <c r="E427" s="71"/>
      <c r="F427" s="71"/>
      <c r="G427" s="71"/>
      <c r="H427" s="71"/>
      <c r="I427" s="71"/>
      <c r="J427" s="71"/>
      <c r="K427" s="71"/>
      <c r="L427" s="71"/>
      <c r="M427" s="71"/>
      <c r="N427" s="71"/>
      <c r="O427" s="71"/>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row>
    <row r="428" spans="2:39">
      <c r="B428" s="45">
        <f t="shared" si="922"/>
        <v>40</v>
      </c>
      <c r="C428" s="116" t="s">
        <v>393</v>
      </c>
      <c r="D428" s="71"/>
      <c r="E428" s="71"/>
      <c r="F428" s="71"/>
      <c r="G428" s="71"/>
      <c r="H428" s="71"/>
      <c r="I428" s="71"/>
      <c r="J428" s="71"/>
      <c r="K428" s="71"/>
      <c r="L428" s="71"/>
      <c r="M428" s="71"/>
      <c r="N428" s="71"/>
      <c r="O428" s="71"/>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row>
    <row r="429" spans="2:39" ht="26.25">
      <c r="B429" s="290">
        <f t="shared" si="922"/>
        <v>41</v>
      </c>
      <c r="C429" s="292" t="s">
        <v>394</v>
      </c>
      <c r="D429" s="289">
        <f>SUM(D425:D428)</f>
        <v>0</v>
      </c>
      <c r="E429" s="289">
        <f t="shared" ref="E429" si="923">SUM(E425:E428)</f>
        <v>0</v>
      </c>
      <c r="F429" s="289">
        <f t="shared" ref="F429" si="924">SUM(F425:F428)</f>
        <v>0</v>
      </c>
      <c r="G429" s="289">
        <f t="shared" ref="G429" si="925">SUM(G425:G428)</f>
        <v>0</v>
      </c>
      <c r="H429" s="289">
        <f t="shared" ref="H429" si="926">SUM(H425:H428)</f>
        <v>0</v>
      </c>
      <c r="I429" s="289">
        <f t="shared" ref="I429" si="927">SUM(I425:I428)</f>
        <v>0</v>
      </c>
      <c r="J429" s="289">
        <f t="shared" ref="J429" si="928">SUM(J425:J428)</f>
        <v>0</v>
      </c>
      <c r="K429" s="289">
        <f t="shared" ref="K429" si="929">SUM(K425:K428)</f>
        <v>0</v>
      </c>
      <c r="L429" s="289">
        <f t="shared" ref="L429" si="930">SUM(L425:L428)</f>
        <v>0</v>
      </c>
      <c r="M429" s="289">
        <f t="shared" ref="M429" si="931">SUM(M425:M428)</f>
        <v>0</v>
      </c>
      <c r="N429" s="289">
        <f t="shared" ref="N429" si="932">SUM(N425:N428)</f>
        <v>0</v>
      </c>
      <c r="O429" s="289">
        <f t="shared" ref="O429" si="933">SUM(O425:O428)</f>
        <v>0</v>
      </c>
      <c r="P429" s="289">
        <f t="shared" ref="P429" si="934">SUM(P425:P428)</f>
        <v>0</v>
      </c>
      <c r="Q429" s="289">
        <f t="shared" ref="Q429" si="935">SUM(Q425:Q428)</f>
        <v>0</v>
      </c>
      <c r="R429" s="289">
        <f t="shared" ref="R429" si="936">SUM(R425:R428)</f>
        <v>0</v>
      </c>
      <c r="S429" s="289">
        <f t="shared" ref="S429" si="937">SUM(S425:S428)</f>
        <v>0</v>
      </c>
      <c r="T429" s="289">
        <f t="shared" ref="T429" si="938">SUM(T425:T428)</f>
        <v>0</v>
      </c>
      <c r="U429" s="289">
        <f t="shared" ref="U429" si="939">SUM(U425:U428)</f>
        <v>0</v>
      </c>
      <c r="V429" s="289">
        <f t="shared" ref="V429" si="940">SUM(V425:V428)</f>
        <v>0</v>
      </c>
      <c r="W429" s="289">
        <f t="shared" ref="W429" si="941">SUM(W425:W428)</f>
        <v>0</v>
      </c>
      <c r="X429" s="289">
        <f t="shared" ref="X429" si="942">SUM(X425:X428)</f>
        <v>0</v>
      </c>
      <c r="Y429" s="289">
        <f t="shared" ref="Y429" si="943">SUM(Y425:Y428)</f>
        <v>0</v>
      </c>
      <c r="Z429" s="289">
        <f t="shared" ref="Z429" si="944">SUM(Z425:Z428)</f>
        <v>0</v>
      </c>
      <c r="AA429" s="289">
        <f t="shared" ref="AA429" si="945">SUM(AA425:AA428)</f>
        <v>0</v>
      </c>
      <c r="AB429" s="289">
        <f t="shared" ref="AB429" si="946">SUM(AB425:AB428)</f>
        <v>0</v>
      </c>
      <c r="AC429" s="289">
        <f t="shared" ref="AC429" si="947">SUM(AC425:AC428)</f>
        <v>0</v>
      </c>
      <c r="AD429" s="289">
        <f t="shared" ref="AD429" si="948">SUM(AD425:AD428)</f>
        <v>0</v>
      </c>
      <c r="AE429" s="289">
        <f t="shared" ref="AE429" si="949">SUM(AE425:AE428)</f>
        <v>0</v>
      </c>
      <c r="AF429" s="289">
        <f t="shared" ref="AF429" si="950">SUM(AF425:AF428)</f>
        <v>0</v>
      </c>
      <c r="AG429" s="289">
        <f t="shared" ref="AG429" si="951">SUM(AG425:AG428)</f>
        <v>0</v>
      </c>
      <c r="AH429" s="289">
        <f t="shared" ref="AH429" si="952">SUM(AH425:AH428)</f>
        <v>0</v>
      </c>
      <c r="AI429" s="289">
        <f t="shared" ref="AI429" si="953">SUM(AI425:AI428)</f>
        <v>0</v>
      </c>
      <c r="AJ429" s="289">
        <f t="shared" ref="AJ429" si="954">SUM(AJ425:AJ428)</f>
        <v>0</v>
      </c>
      <c r="AK429" s="289">
        <f t="shared" ref="AK429" si="955">SUM(AK425:AK428)</f>
        <v>0</v>
      </c>
      <c r="AL429" s="289">
        <f t="shared" ref="AL429" si="956">SUM(AL425:AL428)</f>
        <v>0</v>
      </c>
      <c r="AM429" s="289">
        <f t="shared" ref="AM429" si="957">SUM(AM425:AM428)</f>
        <v>0</v>
      </c>
    </row>
    <row r="430" spans="2:39" ht="30" customHeight="1">
      <c r="B430" s="45">
        <f t="shared" si="922"/>
        <v>42</v>
      </c>
      <c r="C430" s="115" t="s">
        <v>395</v>
      </c>
      <c r="D430" s="71"/>
      <c r="E430" s="71"/>
      <c r="F430" s="71"/>
      <c r="G430" s="71"/>
      <c r="H430" s="71"/>
      <c r="I430" s="71"/>
      <c r="J430" s="71"/>
      <c r="K430" s="71"/>
      <c r="L430" s="71"/>
      <c r="M430" s="71"/>
      <c r="N430" s="71"/>
      <c r="O430" s="71"/>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row>
    <row r="431" spans="2:39">
      <c r="B431" s="45">
        <f t="shared" si="922"/>
        <v>43</v>
      </c>
      <c r="C431" s="116" t="s">
        <v>396</v>
      </c>
      <c r="D431" s="71"/>
      <c r="E431" s="71"/>
      <c r="F431" s="71"/>
      <c r="G431" s="71"/>
      <c r="H431" s="71"/>
      <c r="I431" s="71"/>
      <c r="J431" s="71"/>
      <c r="K431" s="71"/>
      <c r="L431" s="71"/>
      <c r="M431" s="71"/>
      <c r="N431" s="71"/>
      <c r="O431" s="71"/>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row>
    <row r="432" spans="2:39" ht="30.75" customHeight="1">
      <c r="B432" s="290">
        <f t="shared" si="922"/>
        <v>44</v>
      </c>
      <c r="C432" s="294" t="s">
        <v>397</v>
      </c>
      <c r="D432" s="289">
        <f>D430+D431</f>
        <v>0</v>
      </c>
      <c r="E432" s="289">
        <f t="shared" ref="E432" si="958">E430+E431</f>
        <v>0</v>
      </c>
      <c r="F432" s="289">
        <f t="shared" ref="F432" si="959">F430+F431</f>
        <v>0</v>
      </c>
      <c r="G432" s="289">
        <f t="shared" ref="G432" si="960">G430+G431</f>
        <v>0</v>
      </c>
      <c r="H432" s="289">
        <f t="shared" ref="H432" si="961">H430+H431</f>
        <v>0</v>
      </c>
      <c r="I432" s="289">
        <f t="shared" ref="I432" si="962">I430+I431</f>
        <v>0</v>
      </c>
      <c r="J432" s="289">
        <f t="shared" ref="J432" si="963">J430+J431</f>
        <v>0</v>
      </c>
      <c r="K432" s="289">
        <f t="shared" ref="K432" si="964">K430+K431</f>
        <v>0</v>
      </c>
      <c r="L432" s="289">
        <f t="shared" ref="L432" si="965">L430+L431</f>
        <v>0</v>
      </c>
      <c r="M432" s="289">
        <f t="shared" ref="M432" si="966">M430+M431</f>
        <v>0</v>
      </c>
      <c r="N432" s="289">
        <f t="shared" ref="N432" si="967">N430+N431</f>
        <v>0</v>
      </c>
      <c r="O432" s="289">
        <f t="shared" ref="O432" si="968">O430+O431</f>
        <v>0</v>
      </c>
      <c r="P432" s="289">
        <f t="shared" ref="P432" si="969">P430+P431</f>
        <v>0</v>
      </c>
      <c r="Q432" s="289">
        <f t="shared" ref="Q432" si="970">Q430+Q431</f>
        <v>0</v>
      </c>
      <c r="R432" s="289">
        <f t="shared" ref="R432" si="971">R430+R431</f>
        <v>0</v>
      </c>
      <c r="S432" s="289">
        <f t="shared" ref="S432" si="972">S430+S431</f>
        <v>0</v>
      </c>
      <c r="T432" s="289">
        <f t="shared" ref="T432" si="973">T430+T431</f>
        <v>0</v>
      </c>
      <c r="U432" s="289">
        <f t="shared" ref="U432" si="974">U430+U431</f>
        <v>0</v>
      </c>
      <c r="V432" s="289">
        <f t="shared" ref="V432" si="975">V430+V431</f>
        <v>0</v>
      </c>
      <c r="W432" s="289">
        <f t="shared" ref="W432" si="976">W430+W431</f>
        <v>0</v>
      </c>
      <c r="X432" s="289">
        <f t="shared" ref="X432" si="977">X430+X431</f>
        <v>0</v>
      </c>
      <c r="Y432" s="289">
        <f t="shared" ref="Y432" si="978">Y430+Y431</f>
        <v>0</v>
      </c>
      <c r="Z432" s="289">
        <f t="shared" ref="Z432" si="979">Z430+Z431</f>
        <v>0</v>
      </c>
      <c r="AA432" s="289">
        <f t="shared" ref="AA432" si="980">AA430+AA431</f>
        <v>0</v>
      </c>
      <c r="AB432" s="289">
        <f t="shared" ref="AB432" si="981">AB430+AB431</f>
        <v>0</v>
      </c>
      <c r="AC432" s="289">
        <f t="shared" ref="AC432" si="982">AC430+AC431</f>
        <v>0</v>
      </c>
      <c r="AD432" s="289">
        <f t="shared" ref="AD432" si="983">AD430+AD431</f>
        <v>0</v>
      </c>
      <c r="AE432" s="289">
        <f t="shared" ref="AE432" si="984">AE430+AE431</f>
        <v>0</v>
      </c>
      <c r="AF432" s="289">
        <f t="shared" ref="AF432" si="985">AF430+AF431</f>
        <v>0</v>
      </c>
      <c r="AG432" s="289">
        <f t="shared" ref="AG432" si="986">AG430+AG431</f>
        <v>0</v>
      </c>
      <c r="AH432" s="289">
        <f t="shared" ref="AH432" si="987">AH430+AH431</f>
        <v>0</v>
      </c>
      <c r="AI432" s="289">
        <f t="shared" ref="AI432" si="988">AI430+AI431</f>
        <v>0</v>
      </c>
      <c r="AJ432" s="289">
        <f t="shared" ref="AJ432" si="989">AJ430+AJ431</f>
        <v>0</v>
      </c>
      <c r="AK432" s="289">
        <f t="shared" ref="AK432" si="990">AK430+AK431</f>
        <v>0</v>
      </c>
      <c r="AL432" s="289">
        <f t="shared" ref="AL432" si="991">AL430+AL431</f>
        <v>0</v>
      </c>
      <c r="AM432" s="289">
        <f t="shared" ref="AM432" si="992">AM430+AM431</f>
        <v>0</v>
      </c>
    </row>
    <row r="433" spans="2:39">
      <c r="B433" s="290">
        <f t="shared" si="922"/>
        <v>45</v>
      </c>
      <c r="C433" s="293" t="s">
        <v>398</v>
      </c>
      <c r="D433" s="288">
        <f>D429+D432</f>
        <v>0</v>
      </c>
      <c r="E433" s="288">
        <f t="shared" ref="E433" si="993">E429+E432</f>
        <v>0</v>
      </c>
      <c r="F433" s="288">
        <f t="shared" ref="F433" si="994">F429+F432</f>
        <v>0</v>
      </c>
      <c r="G433" s="288">
        <f t="shared" ref="G433" si="995">G429+G432</f>
        <v>0</v>
      </c>
      <c r="H433" s="288">
        <f t="shared" ref="H433" si="996">H429+H432</f>
        <v>0</v>
      </c>
      <c r="I433" s="288">
        <f t="shared" ref="I433" si="997">I429+I432</f>
        <v>0</v>
      </c>
      <c r="J433" s="288">
        <f t="shared" ref="J433" si="998">J429+J432</f>
        <v>0</v>
      </c>
      <c r="K433" s="288">
        <f t="shared" ref="K433" si="999">K429+K432</f>
        <v>0</v>
      </c>
      <c r="L433" s="288">
        <f t="shared" ref="L433" si="1000">L429+L432</f>
        <v>0</v>
      </c>
      <c r="M433" s="288">
        <f t="shared" ref="M433" si="1001">M429+M432</f>
        <v>0</v>
      </c>
      <c r="N433" s="288">
        <f t="shared" ref="N433" si="1002">N429+N432</f>
        <v>0</v>
      </c>
      <c r="O433" s="288">
        <f t="shared" ref="O433" si="1003">O429+O432</f>
        <v>0</v>
      </c>
      <c r="P433" s="288">
        <f t="shared" ref="P433" si="1004">P429+P432</f>
        <v>0</v>
      </c>
      <c r="Q433" s="288">
        <f t="shared" ref="Q433" si="1005">Q429+Q432</f>
        <v>0</v>
      </c>
      <c r="R433" s="288">
        <f t="shared" ref="R433" si="1006">R429+R432</f>
        <v>0</v>
      </c>
      <c r="S433" s="288">
        <f t="shared" ref="S433" si="1007">S429+S432</f>
        <v>0</v>
      </c>
      <c r="T433" s="288">
        <f t="shared" ref="T433" si="1008">T429+T432</f>
        <v>0</v>
      </c>
      <c r="U433" s="288">
        <f t="shared" ref="U433" si="1009">U429+U432</f>
        <v>0</v>
      </c>
      <c r="V433" s="288">
        <f t="shared" ref="V433" si="1010">V429+V432</f>
        <v>0</v>
      </c>
      <c r="W433" s="288">
        <f t="shared" ref="W433" si="1011">W429+W432</f>
        <v>0</v>
      </c>
      <c r="X433" s="288">
        <f t="shared" ref="X433" si="1012">X429+X432</f>
        <v>0</v>
      </c>
      <c r="Y433" s="288">
        <f t="shared" ref="Y433" si="1013">Y429+Y432</f>
        <v>0</v>
      </c>
      <c r="Z433" s="288">
        <f t="shared" ref="Z433" si="1014">Z429+Z432</f>
        <v>0</v>
      </c>
      <c r="AA433" s="288">
        <f t="shared" ref="AA433" si="1015">AA429+AA432</f>
        <v>0</v>
      </c>
      <c r="AB433" s="288">
        <f t="shared" ref="AB433" si="1016">AB429+AB432</f>
        <v>0</v>
      </c>
      <c r="AC433" s="288">
        <f t="shared" ref="AC433" si="1017">AC429+AC432</f>
        <v>0</v>
      </c>
      <c r="AD433" s="288">
        <f t="shared" ref="AD433" si="1018">AD429+AD432</f>
        <v>0</v>
      </c>
      <c r="AE433" s="288">
        <f t="shared" ref="AE433" si="1019">AE429+AE432</f>
        <v>0</v>
      </c>
      <c r="AF433" s="288">
        <f t="shared" ref="AF433" si="1020">AF429+AF432</f>
        <v>0</v>
      </c>
      <c r="AG433" s="288">
        <f t="shared" ref="AG433" si="1021">AG429+AG432</f>
        <v>0</v>
      </c>
      <c r="AH433" s="288">
        <f t="shared" ref="AH433" si="1022">AH429+AH432</f>
        <v>0</v>
      </c>
      <c r="AI433" s="288">
        <f t="shared" ref="AI433" si="1023">AI429+AI432</f>
        <v>0</v>
      </c>
      <c r="AJ433" s="288">
        <f t="shared" ref="AJ433" si="1024">AJ429+AJ432</f>
        <v>0</v>
      </c>
      <c r="AK433" s="288">
        <f t="shared" ref="AK433" si="1025">AK429+AK432</f>
        <v>0</v>
      </c>
      <c r="AL433" s="288">
        <f t="shared" ref="AL433" si="1026">AL429+AL432</f>
        <v>0</v>
      </c>
      <c r="AM433" s="288">
        <f t="shared" ref="AM433" si="1027">AM429+AM432</f>
        <v>0</v>
      </c>
    </row>
    <row r="435" spans="2:39">
      <c r="B435" s="21"/>
      <c r="C435" s="230" t="s">
        <v>327</v>
      </c>
      <c r="D435" s="231" t="str">
        <f>Overview!$C$32</f>
        <v>[Enter Plan Name]</v>
      </c>
      <c r="E435" s="231"/>
      <c r="F435" s="231"/>
      <c r="G435" s="231"/>
      <c r="H435" s="231"/>
      <c r="I435" s="231"/>
      <c r="J435" s="231"/>
      <c r="K435" s="231"/>
      <c r="L435" s="231"/>
      <c r="M435" s="231"/>
      <c r="N435" s="231"/>
      <c r="O435" s="231"/>
      <c r="P435" s="231"/>
      <c r="Q435" s="231"/>
      <c r="R435" s="231"/>
      <c r="S435" s="231"/>
      <c r="T435" s="231"/>
      <c r="U435" s="231"/>
      <c r="V435" s="231"/>
      <c r="W435" s="231"/>
      <c r="X435" s="231"/>
      <c r="Y435" s="231"/>
      <c r="Z435" s="231"/>
      <c r="AA435" s="231"/>
      <c r="AB435" s="231"/>
      <c r="AC435" s="231"/>
      <c r="AD435" s="278"/>
      <c r="AE435" s="231"/>
      <c r="AF435" s="231"/>
      <c r="AG435" s="231"/>
      <c r="AH435" s="231"/>
      <c r="AI435" s="231"/>
      <c r="AJ435" s="231"/>
      <c r="AK435" s="231"/>
      <c r="AL435" s="231"/>
      <c r="AM435" s="231"/>
    </row>
    <row r="436" spans="2:39">
      <c r="B436" s="21"/>
      <c r="C436" s="230" t="s">
        <v>328</v>
      </c>
      <c r="D436" s="231" t="s">
        <v>384</v>
      </c>
      <c r="E436" s="231"/>
      <c r="F436" s="231"/>
      <c r="G436" s="231"/>
      <c r="H436" s="21"/>
      <c r="I436" s="21"/>
      <c r="J436" s="21"/>
      <c r="K436" s="21"/>
      <c r="L436" s="21"/>
      <c r="M436" s="21"/>
      <c r="N436" s="21"/>
      <c r="O436" s="21"/>
      <c r="P436" s="231"/>
      <c r="Q436" s="21"/>
      <c r="R436" s="21"/>
      <c r="S436" s="231"/>
      <c r="T436" s="21"/>
      <c r="U436" s="21"/>
      <c r="V436" s="231"/>
      <c r="W436" s="21"/>
      <c r="X436" s="21"/>
      <c r="Y436" s="231"/>
      <c r="Z436" s="21"/>
      <c r="AA436" s="21"/>
      <c r="AB436" s="21"/>
      <c r="AC436" s="21"/>
      <c r="AD436" s="277"/>
      <c r="AE436" s="21"/>
      <c r="AF436" s="21"/>
      <c r="AG436" s="21"/>
      <c r="AH436" s="21"/>
      <c r="AI436" s="21"/>
      <c r="AJ436" s="21"/>
      <c r="AK436" s="21"/>
      <c r="AL436" s="21"/>
      <c r="AM436" s="21"/>
    </row>
    <row r="437" spans="2:39" ht="15.75">
      <c r="B437" s="21"/>
      <c r="C437" s="230" t="s">
        <v>385</v>
      </c>
      <c r="D437" s="279" t="s">
        <v>304</v>
      </c>
      <c r="E437" s="231"/>
      <c r="F437" s="231"/>
      <c r="G437" s="231"/>
      <c r="H437" s="231"/>
      <c r="I437" s="231"/>
      <c r="J437" s="231"/>
      <c r="K437" s="231"/>
      <c r="L437" s="231"/>
      <c r="M437" s="231"/>
      <c r="N437" s="231"/>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row>
    <row r="438" spans="2:39">
      <c r="B438" s="21"/>
      <c r="C438" s="230" t="s">
        <v>386</v>
      </c>
      <c r="D438" s="231" t="str">
        <f>Overview!$C$54</f>
        <v>7/1/2022 - 9/30/2022</v>
      </c>
      <c r="E438" s="231"/>
      <c r="F438" s="231"/>
      <c r="G438" s="231"/>
      <c r="H438" s="231"/>
      <c r="I438" s="231"/>
      <c r="J438" s="231"/>
      <c r="K438" s="231"/>
      <c r="L438" s="231"/>
      <c r="M438" s="231"/>
      <c r="N438" s="231"/>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row>
    <row r="439" spans="2:39">
      <c r="B439" s="21"/>
      <c r="C439" s="230"/>
      <c r="D439" s="280" t="s">
        <v>387</v>
      </c>
      <c r="E439" s="280"/>
      <c r="F439" s="280"/>
      <c r="G439" s="280"/>
      <c r="H439" s="280"/>
      <c r="I439" s="280"/>
      <c r="J439" s="280"/>
      <c r="K439" s="280"/>
      <c r="L439" s="280"/>
      <c r="M439" s="280"/>
      <c r="N439" s="280"/>
      <c r="O439" s="280"/>
      <c r="P439" s="280"/>
      <c r="Q439" s="280"/>
      <c r="R439" s="280"/>
      <c r="S439" s="280"/>
      <c r="T439" s="280"/>
      <c r="U439" s="280"/>
      <c r="V439" s="280"/>
      <c r="W439" s="280"/>
      <c r="X439" s="280"/>
      <c r="Y439" s="280"/>
      <c r="Z439" s="280"/>
      <c r="AA439" s="280"/>
      <c r="AB439" s="280"/>
      <c r="AC439" s="280"/>
      <c r="AD439" s="280"/>
      <c r="AE439" s="280"/>
      <c r="AF439" s="280"/>
      <c r="AG439" s="280"/>
      <c r="AH439" s="280"/>
      <c r="AI439" s="280"/>
      <c r="AJ439" s="280"/>
      <c r="AK439" s="280"/>
      <c r="AL439" s="280"/>
      <c r="AM439" s="280"/>
    </row>
    <row r="440" spans="2:39">
      <c r="B440" s="21"/>
      <c r="C440" s="133"/>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c r="AA440" s="133"/>
      <c r="AB440" s="133"/>
      <c r="AC440" s="133"/>
      <c r="AD440" s="133"/>
      <c r="AE440" s="133"/>
      <c r="AF440" s="133"/>
      <c r="AG440" s="133"/>
      <c r="AH440" s="133"/>
      <c r="AI440" s="133"/>
      <c r="AJ440" s="133"/>
      <c r="AK440" s="133"/>
      <c r="AL440" s="133"/>
      <c r="AM440" s="133"/>
    </row>
    <row r="441" spans="2:39">
      <c r="B441" s="34"/>
      <c r="C441" s="281"/>
      <c r="D441" s="282" t="str">
        <f>D$9</f>
        <v>SFY23-Q1</v>
      </c>
      <c r="E441" s="283"/>
      <c r="F441" s="283"/>
      <c r="G441" s="283" t="str">
        <f>G$9</f>
        <v>SFY22-Q4</v>
      </c>
      <c r="H441" s="283"/>
      <c r="I441" s="283"/>
      <c r="J441" s="283" t="str">
        <f>J$9</f>
        <v>SFY22-Q3</v>
      </c>
      <c r="K441" s="283"/>
      <c r="L441" s="283"/>
      <c r="M441" s="283" t="str">
        <f>M$9</f>
        <v>SFY22-Q2</v>
      </c>
      <c r="N441" s="283"/>
      <c r="O441" s="283"/>
      <c r="P441" s="283" t="str">
        <f>P$9</f>
        <v>SFY22-Q1</v>
      </c>
      <c r="Q441" s="283"/>
      <c r="R441" s="283"/>
      <c r="S441" s="283" t="str">
        <f>S$9</f>
        <v>SFY21-Q4</v>
      </c>
      <c r="T441" s="283"/>
      <c r="U441" s="283"/>
      <c r="V441" s="283" t="str">
        <f>V$9</f>
        <v>SFY21-Q3</v>
      </c>
      <c r="W441" s="283"/>
      <c r="X441" s="283"/>
      <c r="Y441" s="283" t="str">
        <f>Y$9</f>
        <v>SFY21-Q2</v>
      </c>
      <c r="Z441" s="283"/>
      <c r="AA441" s="283"/>
      <c r="AB441" s="283" t="str">
        <f>AB$9</f>
        <v>SFY21-Q1</v>
      </c>
      <c r="AC441" s="283"/>
      <c r="AD441" s="283"/>
      <c r="AE441" s="283" t="str">
        <f>AE$9</f>
        <v>SFY20-Q4</v>
      </c>
      <c r="AF441" s="283"/>
      <c r="AG441" s="283"/>
      <c r="AH441" s="283" t="str">
        <f>AH$9</f>
        <v>SFY20-Q3</v>
      </c>
      <c r="AI441" s="283"/>
      <c r="AJ441" s="283"/>
      <c r="AK441" s="283" t="str">
        <f>AK$9</f>
        <v>SFY20-Q2</v>
      </c>
      <c r="AL441" s="283"/>
      <c r="AM441" s="283"/>
    </row>
    <row r="442" spans="2:39">
      <c r="B442" s="284" t="s">
        <v>388</v>
      </c>
      <c r="C442" s="284" t="s">
        <v>389</v>
      </c>
      <c r="D442" s="285">
        <f>D$10</f>
        <v>44805</v>
      </c>
      <c r="E442" s="286">
        <f t="shared" ref="E442:AM442" si="1028">E$10</f>
        <v>44774</v>
      </c>
      <c r="F442" s="286">
        <f t="shared" si="1028"/>
        <v>44743</v>
      </c>
      <c r="G442" s="286">
        <f t="shared" si="1028"/>
        <v>44713</v>
      </c>
      <c r="H442" s="286">
        <f t="shared" si="1028"/>
        <v>44682</v>
      </c>
      <c r="I442" s="286">
        <f t="shared" si="1028"/>
        <v>44652</v>
      </c>
      <c r="J442" s="286">
        <f t="shared" si="1028"/>
        <v>44621</v>
      </c>
      <c r="K442" s="286">
        <f t="shared" si="1028"/>
        <v>44593</v>
      </c>
      <c r="L442" s="286">
        <f t="shared" si="1028"/>
        <v>44562</v>
      </c>
      <c r="M442" s="286">
        <f t="shared" si="1028"/>
        <v>44531</v>
      </c>
      <c r="N442" s="286">
        <f t="shared" si="1028"/>
        <v>44501</v>
      </c>
      <c r="O442" s="286">
        <f t="shared" si="1028"/>
        <v>44470</v>
      </c>
      <c r="P442" s="286">
        <f t="shared" si="1028"/>
        <v>44440</v>
      </c>
      <c r="Q442" s="286">
        <f t="shared" si="1028"/>
        <v>44409</v>
      </c>
      <c r="R442" s="286">
        <f t="shared" si="1028"/>
        <v>44378</v>
      </c>
      <c r="S442" s="286">
        <f t="shared" si="1028"/>
        <v>44348</v>
      </c>
      <c r="T442" s="286">
        <f t="shared" si="1028"/>
        <v>44317</v>
      </c>
      <c r="U442" s="286">
        <f t="shared" si="1028"/>
        <v>44287</v>
      </c>
      <c r="V442" s="286">
        <f t="shared" si="1028"/>
        <v>44256</v>
      </c>
      <c r="W442" s="286">
        <f t="shared" si="1028"/>
        <v>44228</v>
      </c>
      <c r="X442" s="286">
        <f t="shared" si="1028"/>
        <v>44197</v>
      </c>
      <c r="Y442" s="286">
        <f t="shared" si="1028"/>
        <v>44166</v>
      </c>
      <c r="Z442" s="286">
        <f t="shared" si="1028"/>
        <v>44136</v>
      </c>
      <c r="AA442" s="286">
        <f t="shared" si="1028"/>
        <v>44105</v>
      </c>
      <c r="AB442" s="286">
        <f t="shared" si="1028"/>
        <v>44075</v>
      </c>
      <c r="AC442" s="286">
        <f t="shared" si="1028"/>
        <v>44044</v>
      </c>
      <c r="AD442" s="286">
        <f t="shared" si="1028"/>
        <v>44013</v>
      </c>
      <c r="AE442" s="286">
        <f t="shared" si="1028"/>
        <v>43983</v>
      </c>
      <c r="AF442" s="286">
        <f t="shared" si="1028"/>
        <v>43952</v>
      </c>
      <c r="AG442" s="286">
        <f t="shared" si="1028"/>
        <v>43922</v>
      </c>
      <c r="AH442" s="286">
        <f t="shared" si="1028"/>
        <v>43891</v>
      </c>
      <c r="AI442" s="286">
        <f t="shared" si="1028"/>
        <v>43862</v>
      </c>
      <c r="AJ442" s="286">
        <f t="shared" si="1028"/>
        <v>43831</v>
      </c>
      <c r="AK442" s="286">
        <f t="shared" si="1028"/>
        <v>43800</v>
      </c>
      <c r="AL442" s="286">
        <f t="shared" si="1028"/>
        <v>43770</v>
      </c>
      <c r="AM442" s="286">
        <f t="shared" si="1028"/>
        <v>43739</v>
      </c>
    </row>
    <row r="443" spans="2:39">
      <c r="B443" s="45">
        <v>1</v>
      </c>
      <c r="C443" s="74">
        <f>$C$11</f>
        <v>44805</v>
      </c>
      <c r="D443" s="287">
        <v>0</v>
      </c>
      <c r="E443" s="287">
        <v>0</v>
      </c>
      <c r="F443" s="287">
        <v>0</v>
      </c>
      <c r="G443" s="287">
        <v>0</v>
      </c>
      <c r="H443" s="287">
        <v>0</v>
      </c>
      <c r="I443" s="287">
        <v>0</v>
      </c>
      <c r="J443" s="287">
        <v>0</v>
      </c>
      <c r="K443" s="287">
        <v>0</v>
      </c>
      <c r="L443" s="287">
        <v>0</v>
      </c>
      <c r="M443" s="287">
        <v>0</v>
      </c>
      <c r="N443" s="287">
        <v>0</v>
      </c>
      <c r="O443" s="287">
        <v>0</v>
      </c>
      <c r="P443" s="287">
        <v>0</v>
      </c>
      <c r="Q443" s="287">
        <v>0</v>
      </c>
      <c r="R443" s="287">
        <v>0</v>
      </c>
      <c r="S443" s="287">
        <v>0</v>
      </c>
      <c r="T443" s="287">
        <v>0</v>
      </c>
      <c r="U443" s="287">
        <v>0</v>
      </c>
      <c r="V443" s="287">
        <v>0</v>
      </c>
      <c r="W443" s="287">
        <v>0</v>
      </c>
      <c r="X443" s="287">
        <v>0</v>
      </c>
      <c r="Y443" s="287">
        <v>0</v>
      </c>
      <c r="Z443" s="287">
        <v>0</v>
      </c>
      <c r="AA443" s="287">
        <v>0</v>
      </c>
      <c r="AB443" s="287">
        <v>0</v>
      </c>
      <c r="AC443" s="287">
        <v>0</v>
      </c>
      <c r="AD443" s="287">
        <v>0</v>
      </c>
      <c r="AE443" s="287">
        <v>0</v>
      </c>
      <c r="AF443" s="287">
        <v>0</v>
      </c>
      <c r="AG443" s="287">
        <v>0</v>
      </c>
      <c r="AH443" s="287">
        <v>0</v>
      </c>
      <c r="AI443" s="287">
        <v>0</v>
      </c>
      <c r="AJ443" s="287">
        <v>0</v>
      </c>
      <c r="AK443" s="287">
        <v>0</v>
      </c>
      <c r="AL443" s="287">
        <v>0</v>
      </c>
      <c r="AM443" s="287">
        <v>0</v>
      </c>
    </row>
    <row r="444" spans="2:39">
      <c r="B444" s="45">
        <f t="shared" ref="B444:B479" si="1029">B443+1</f>
        <v>2</v>
      </c>
      <c r="C444" s="74">
        <f>$C$12</f>
        <v>44774</v>
      </c>
      <c r="D444" s="14"/>
      <c r="E444" s="287">
        <v>0</v>
      </c>
      <c r="F444" s="287">
        <v>0</v>
      </c>
      <c r="G444" s="287">
        <v>0</v>
      </c>
      <c r="H444" s="287">
        <v>0</v>
      </c>
      <c r="I444" s="287">
        <v>0</v>
      </c>
      <c r="J444" s="287">
        <v>0</v>
      </c>
      <c r="K444" s="287">
        <v>0</v>
      </c>
      <c r="L444" s="287">
        <v>0</v>
      </c>
      <c r="M444" s="287">
        <v>0</v>
      </c>
      <c r="N444" s="287">
        <v>0</v>
      </c>
      <c r="O444" s="287">
        <v>0</v>
      </c>
      <c r="P444" s="287">
        <v>0</v>
      </c>
      <c r="Q444" s="287">
        <v>0</v>
      </c>
      <c r="R444" s="287">
        <v>0</v>
      </c>
      <c r="S444" s="287">
        <v>0</v>
      </c>
      <c r="T444" s="287">
        <v>0</v>
      </c>
      <c r="U444" s="287">
        <v>0</v>
      </c>
      <c r="V444" s="287">
        <v>0</v>
      </c>
      <c r="W444" s="287">
        <v>0</v>
      </c>
      <c r="X444" s="287">
        <v>0</v>
      </c>
      <c r="Y444" s="287">
        <v>0</v>
      </c>
      <c r="Z444" s="287">
        <v>0</v>
      </c>
      <c r="AA444" s="287">
        <v>0</v>
      </c>
      <c r="AB444" s="287">
        <v>0</v>
      </c>
      <c r="AC444" s="287">
        <v>0</v>
      </c>
      <c r="AD444" s="287">
        <v>0</v>
      </c>
      <c r="AE444" s="287">
        <v>0</v>
      </c>
      <c r="AF444" s="287">
        <v>0</v>
      </c>
      <c r="AG444" s="287">
        <v>0</v>
      </c>
      <c r="AH444" s="287">
        <v>0</v>
      </c>
      <c r="AI444" s="287">
        <v>0</v>
      </c>
      <c r="AJ444" s="287">
        <v>0</v>
      </c>
      <c r="AK444" s="287">
        <v>0</v>
      </c>
      <c r="AL444" s="287">
        <v>0</v>
      </c>
      <c r="AM444" s="287">
        <v>0</v>
      </c>
    </row>
    <row r="445" spans="2:39">
      <c r="B445" s="45">
        <f t="shared" si="1029"/>
        <v>3</v>
      </c>
      <c r="C445" s="74">
        <f>$C$13</f>
        <v>44743</v>
      </c>
      <c r="D445" s="14"/>
      <c r="E445" s="14"/>
      <c r="F445" s="287">
        <v>0</v>
      </c>
      <c r="G445" s="287">
        <v>0</v>
      </c>
      <c r="H445" s="287">
        <v>0</v>
      </c>
      <c r="I445" s="287">
        <v>0</v>
      </c>
      <c r="J445" s="287">
        <v>0</v>
      </c>
      <c r="K445" s="287">
        <v>0</v>
      </c>
      <c r="L445" s="287">
        <v>0</v>
      </c>
      <c r="M445" s="287">
        <v>0</v>
      </c>
      <c r="N445" s="287">
        <v>0</v>
      </c>
      <c r="O445" s="287">
        <v>0</v>
      </c>
      <c r="P445" s="287">
        <v>0</v>
      </c>
      <c r="Q445" s="287">
        <v>0</v>
      </c>
      <c r="R445" s="287">
        <v>0</v>
      </c>
      <c r="S445" s="287">
        <v>0</v>
      </c>
      <c r="T445" s="287">
        <v>0</v>
      </c>
      <c r="U445" s="287">
        <v>0</v>
      </c>
      <c r="V445" s="287">
        <v>0</v>
      </c>
      <c r="W445" s="287">
        <v>0</v>
      </c>
      <c r="X445" s="287">
        <v>0</v>
      </c>
      <c r="Y445" s="287">
        <v>0</v>
      </c>
      <c r="Z445" s="287">
        <v>0</v>
      </c>
      <c r="AA445" s="287">
        <v>0</v>
      </c>
      <c r="AB445" s="287">
        <v>0</v>
      </c>
      <c r="AC445" s="287">
        <v>0</v>
      </c>
      <c r="AD445" s="287">
        <v>0</v>
      </c>
      <c r="AE445" s="287">
        <v>0</v>
      </c>
      <c r="AF445" s="287">
        <v>0</v>
      </c>
      <c r="AG445" s="287">
        <v>0</v>
      </c>
      <c r="AH445" s="287">
        <v>0</v>
      </c>
      <c r="AI445" s="287">
        <v>0</v>
      </c>
      <c r="AJ445" s="287">
        <v>0</v>
      </c>
      <c r="AK445" s="287">
        <v>0</v>
      </c>
      <c r="AL445" s="287">
        <v>0</v>
      </c>
      <c r="AM445" s="287">
        <v>0</v>
      </c>
    </row>
    <row r="446" spans="2:39">
      <c r="B446" s="45">
        <f t="shared" si="1029"/>
        <v>4</v>
      </c>
      <c r="C446" s="74">
        <f>$C$14</f>
        <v>44713</v>
      </c>
      <c r="D446" s="14"/>
      <c r="E446" s="14"/>
      <c r="F446" s="14"/>
      <c r="G446" s="287">
        <v>0</v>
      </c>
      <c r="H446" s="287">
        <v>0</v>
      </c>
      <c r="I446" s="287">
        <v>0</v>
      </c>
      <c r="J446" s="287">
        <v>0</v>
      </c>
      <c r="K446" s="287">
        <v>0</v>
      </c>
      <c r="L446" s="287">
        <v>0</v>
      </c>
      <c r="M446" s="287">
        <v>0</v>
      </c>
      <c r="N446" s="287">
        <v>0</v>
      </c>
      <c r="O446" s="287">
        <v>0</v>
      </c>
      <c r="P446" s="287">
        <v>0</v>
      </c>
      <c r="Q446" s="287">
        <v>0</v>
      </c>
      <c r="R446" s="287">
        <v>0</v>
      </c>
      <c r="S446" s="287">
        <v>0</v>
      </c>
      <c r="T446" s="287">
        <v>0</v>
      </c>
      <c r="U446" s="287">
        <v>0</v>
      </c>
      <c r="V446" s="287">
        <v>0</v>
      </c>
      <c r="W446" s="287">
        <v>0</v>
      </c>
      <c r="X446" s="287">
        <v>0</v>
      </c>
      <c r="Y446" s="287">
        <v>0</v>
      </c>
      <c r="Z446" s="287">
        <v>0</v>
      </c>
      <c r="AA446" s="287">
        <v>0</v>
      </c>
      <c r="AB446" s="287">
        <v>0</v>
      </c>
      <c r="AC446" s="287">
        <v>0</v>
      </c>
      <c r="AD446" s="287">
        <v>0</v>
      </c>
      <c r="AE446" s="287">
        <v>0</v>
      </c>
      <c r="AF446" s="287">
        <v>0</v>
      </c>
      <c r="AG446" s="287">
        <v>0</v>
      </c>
      <c r="AH446" s="287">
        <v>0</v>
      </c>
      <c r="AI446" s="287">
        <v>0</v>
      </c>
      <c r="AJ446" s="287">
        <v>0</v>
      </c>
      <c r="AK446" s="287">
        <v>0</v>
      </c>
      <c r="AL446" s="287">
        <v>0</v>
      </c>
      <c r="AM446" s="287">
        <v>0</v>
      </c>
    </row>
    <row r="447" spans="2:39">
      <c r="B447" s="45">
        <f t="shared" si="1029"/>
        <v>5</v>
      </c>
      <c r="C447" s="74">
        <f>$C$15</f>
        <v>44682</v>
      </c>
      <c r="D447" s="14"/>
      <c r="E447" s="14"/>
      <c r="F447" s="14"/>
      <c r="G447" s="14"/>
      <c r="H447" s="287">
        <v>0</v>
      </c>
      <c r="I447" s="287">
        <v>0</v>
      </c>
      <c r="J447" s="287">
        <v>0</v>
      </c>
      <c r="K447" s="287">
        <v>0</v>
      </c>
      <c r="L447" s="287">
        <v>0</v>
      </c>
      <c r="M447" s="287">
        <v>0</v>
      </c>
      <c r="N447" s="287">
        <v>0</v>
      </c>
      <c r="O447" s="287">
        <v>0</v>
      </c>
      <c r="P447" s="287">
        <v>0</v>
      </c>
      <c r="Q447" s="287">
        <v>0</v>
      </c>
      <c r="R447" s="287">
        <v>0</v>
      </c>
      <c r="S447" s="287">
        <v>0</v>
      </c>
      <c r="T447" s="287">
        <v>0</v>
      </c>
      <c r="U447" s="287">
        <v>0</v>
      </c>
      <c r="V447" s="287">
        <v>0</v>
      </c>
      <c r="W447" s="287">
        <v>0</v>
      </c>
      <c r="X447" s="287">
        <v>0</v>
      </c>
      <c r="Y447" s="287">
        <v>0</v>
      </c>
      <c r="Z447" s="287">
        <v>0</v>
      </c>
      <c r="AA447" s="287">
        <v>0</v>
      </c>
      <c r="AB447" s="287">
        <v>0</v>
      </c>
      <c r="AC447" s="287">
        <v>0</v>
      </c>
      <c r="AD447" s="287">
        <v>0</v>
      </c>
      <c r="AE447" s="287">
        <v>0</v>
      </c>
      <c r="AF447" s="287">
        <v>0</v>
      </c>
      <c r="AG447" s="287">
        <v>0</v>
      </c>
      <c r="AH447" s="287">
        <v>0</v>
      </c>
      <c r="AI447" s="287">
        <v>0</v>
      </c>
      <c r="AJ447" s="287">
        <v>0</v>
      </c>
      <c r="AK447" s="287">
        <v>0</v>
      </c>
      <c r="AL447" s="287">
        <v>0</v>
      </c>
      <c r="AM447" s="287">
        <v>0</v>
      </c>
    </row>
    <row r="448" spans="2:39">
      <c r="B448" s="45">
        <f t="shared" si="1029"/>
        <v>6</v>
      </c>
      <c r="C448" s="74">
        <f>$C$16</f>
        <v>44652</v>
      </c>
      <c r="D448" s="14"/>
      <c r="E448" s="14"/>
      <c r="F448" s="14"/>
      <c r="G448" s="14"/>
      <c r="H448" s="14"/>
      <c r="I448" s="287">
        <v>0</v>
      </c>
      <c r="J448" s="287">
        <v>0</v>
      </c>
      <c r="K448" s="287">
        <v>0</v>
      </c>
      <c r="L448" s="287">
        <v>0</v>
      </c>
      <c r="M448" s="287">
        <v>0</v>
      </c>
      <c r="N448" s="287">
        <v>0</v>
      </c>
      <c r="O448" s="287">
        <v>0</v>
      </c>
      <c r="P448" s="287">
        <v>0</v>
      </c>
      <c r="Q448" s="287">
        <v>0</v>
      </c>
      <c r="R448" s="287">
        <v>0</v>
      </c>
      <c r="S448" s="287">
        <v>0</v>
      </c>
      <c r="T448" s="287">
        <v>0</v>
      </c>
      <c r="U448" s="287">
        <v>0</v>
      </c>
      <c r="V448" s="287">
        <v>0</v>
      </c>
      <c r="W448" s="287">
        <v>0</v>
      </c>
      <c r="X448" s="287">
        <v>0</v>
      </c>
      <c r="Y448" s="287">
        <v>0</v>
      </c>
      <c r="Z448" s="287">
        <v>0</v>
      </c>
      <c r="AA448" s="287">
        <v>0</v>
      </c>
      <c r="AB448" s="287">
        <v>0</v>
      </c>
      <c r="AC448" s="287">
        <v>0</v>
      </c>
      <c r="AD448" s="287">
        <v>0</v>
      </c>
      <c r="AE448" s="287">
        <v>0</v>
      </c>
      <c r="AF448" s="287">
        <v>0</v>
      </c>
      <c r="AG448" s="287">
        <v>0</v>
      </c>
      <c r="AH448" s="287">
        <v>0</v>
      </c>
      <c r="AI448" s="287">
        <v>0</v>
      </c>
      <c r="AJ448" s="287">
        <v>0</v>
      </c>
      <c r="AK448" s="287">
        <v>0</v>
      </c>
      <c r="AL448" s="287">
        <v>0</v>
      </c>
      <c r="AM448" s="287">
        <v>0</v>
      </c>
    </row>
    <row r="449" spans="2:39">
      <c r="B449" s="45">
        <f t="shared" si="1029"/>
        <v>7</v>
      </c>
      <c r="C449" s="74">
        <f>$C$17</f>
        <v>44621</v>
      </c>
      <c r="D449" s="14"/>
      <c r="E449" s="14"/>
      <c r="F449" s="14"/>
      <c r="G449" s="14"/>
      <c r="H449" s="14"/>
      <c r="I449" s="14"/>
      <c r="J449" s="287">
        <v>0</v>
      </c>
      <c r="K449" s="287">
        <v>0</v>
      </c>
      <c r="L449" s="287">
        <v>0</v>
      </c>
      <c r="M449" s="287">
        <v>0</v>
      </c>
      <c r="N449" s="287">
        <v>0</v>
      </c>
      <c r="O449" s="287">
        <v>0</v>
      </c>
      <c r="P449" s="287">
        <v>0</v>
      </c>
      <c r="Q449" s="287">
        <v>0</v>
      </c>
      <c r="R449" s="287">
        <v>0</v>
      </c>
      <c r="S449" s="287">
        <v>0</v>
      </c>
      <c r="T449" s="287">
        <v>0</v>
      </c>
      <c r="U449" s="287">
        <v>0</v>
      </c>
      <c r="V449" s="287">
        <v>0</v>
      </c>
      <c r="W449" s="287">
        <v>0</v>
      </c>
      <c r="X449" s="287">
        <v>0</v>
      </c>
      <c r="Y449" s="287">
        <v>0</v>
      </c>
      <c r="Z449" s="287">
        <v>0</v>
      </c>
      <c r="AA449" s="287">
        <v>0</v>
      </c>
      <c r="AB449" s="287">
        <v>0</v>
      </c>
      <c r="AC449" s="287">
        <v>0</v>
      </c>
      <c r="AD449" s="287">
        <v>0</v>
      </c>
      <c r="AE449" s="287">
        <v>0</v>
      </c>
      <c r="AF449" s="287">
        <v>0</v>
      </c>
      <c r="AG449" s="287">
        <v>0</v>
      </c>
      <c r="AH449" s="287">
        <v>0</v>
      </c>
      <c r="AI449" s="287">
        <v>0</v>
      </c>
      <c r="AJ449" s="287">
        <v>0</v>
      </c>
      <c r="AK449" s="287">
        <v>0</v>
      </c>
      <c r="AL449" s="287">
        <v>0</v>
      </c>
      <c r="AM449" s="287">
        <v>0</v>
      </c>
    </row>
    <row r="450" spans="2:39">
      <c r="B450" s="45">
        <f t="shared" si="1029"/>
        <v>8</v>
      </c>
      <c r="C450" s="74">
        <f>$C$18</f>
        <v>44593</v>
      </c>
      <c r="D450" s="14"/>
      <c r="E450" s="14"/>
      <c r="F450" s="14"/>
      <c r="G450" s="14"/>
      <c r="H450" s="14"/>
      <c r="I450" s="14"/>
      <c r="J450" s="14"/>
      <c r="K450" s="287">
        <v>0</v>
      </c>
      <c r="L450" s="287">
        <v>0</v>
      </c>
      <c r="M450" s="287">
        <v>0</v>
      </c>
      <c r="N450" s="287">
        <v>0</v>
      </c>
      <c r="O450" s="287">
        <v>0</v>
      </c>
      <c r="P450" s="287">
        <v>0</v>
      </c>
      <c r="Q450" s="287">
        <v>0</v>
      </c>
      <c r="R450" s="287">
        <v>0</v>
      </c>
      <c r="S450" s="287">
        <v>0</v>
      </c>
      <c r="T450" s="287">
        <v>0</v>
      </c>
      <c r="U450" s="287">
        <v>0</v>
      </c>
      <c r="V450" s="287">
        <v>0</v>
      </c>
      <c r="W450" s="287">
        <v>0</v>
      </c>
      <c r="X450" s="287">
        <v>0</v>
      </c>
      <c r="Y450" s="287">
        <v>0</v>
      </c>
      <c r="Z450" s="287">
        <v>0</v>
      </c>
      <c r="AA450" s="287">
        <v>0</v>
      </c>
      <c r="AB450" s="287">
        <v>0</v>
      </c>
      <c r="AC450" s="287">
        <v>0</v>
      </c>
      <c r="AD450" s="287">
        <v>0</v>
      </c>
      <c r="AE450" s="287">
        <v>0</v>
      </c>
      <c r="AF450" s="287">
        <v>0</v>
      </c>
      <c r="AG450" s="287">
        <v>0</v>
      </c>
      <c r="AH450" s="287">
        <v>0</v>
      </c>
      <c r="AI450" s="287">
        <v>0</v>
      </c>
      <c r="AJ450" s="287">
        <v>0</v>
      </c>
      <c r="AK450" s="287">
        <v>0</v>
      </c>
      <c r="AL450" s="287">
        <v>0</v>
      </c>
      <c r="AM450" s="287">
        <v>0</v>
      </c>
    </row>
    <row r="451" spans="2:39">
      <c r="B451" s="45">
        <f t="shared" si="1029"/>
        <v>9</v>
      </c>
      <c r="C451" s="74">
        <f>$C$19</f>
        <v>44562</v>
      </c>
      <c r="D451" s="14"/>
      <c r="E451" s="14"/>
      <c r="F451" s="14"/>
      <c r="G451" s="14"/>
      <c r="H451" s="14"/>
      <c r="I451" s="14"/>
      <c r="J451" s="14"/>
      <c r="K451" s="71"/>
      <c r="L451" s="287">
        <v>0</v>
      </c>
      <c r="M451" s="287">
        <v>0</v>
      </c>
      <c r="N451" s="287">
        <v>0</v>
      </c>
      <c r="O451" s="287">
        <v>0</v>
      </c>
      <c r="P451" s="287">
        <v>0</v>
      </c>
      <c r="Q451" s="287">
        <v>0</v>
      </c>
      <c r="R451" s="287">
        <v>0</v>
      </c>
      <c r="S451" s="287">
        <v>0</v>
      </c>
      <c r="T451" s="287">
        <v>0</v>
      </c>
      <c r="U451" s="287">
        <v>0</v>
      </c>
      <c r="V451" s="287">
        <v>0</v>
      </c>
      <c r="W451" s="287">
        <v>0</v>
      </c>
      <c r="X451" s="287">
        <v>0</v>
      </c>
      <c r="Y451" s="287">
        <v>0</v>
      </c>
      <c r="Z451" s="287">
        <v>0</v>
      </c>
      <c r="AA451" s="287">
        <v>0</v>
      </c>
      <c r="AB451" s="287">
        <v>0</v>
      </c>
      <c r="AC451" s="287">
        <v>0</v>
      </c>
      <c r="AD451" s="287">
        <v>0</v>
      </c>
      <c r="AE451" s="287">
        <v>0</v>
      </c>
      <c r="AF451" s="287">
        <v>0</v>
      </c>
      <c r="AG451" s="287">
        <v>0</v>
      </c>
      <c r="AH451" s="287">
        <v>0</v>
      </c>
      <c r="AI451" s="287">
        <v>0</v>
      </c>
      <c r="AJ451" s="287">
        <v>0</v>
      </c>
      <c r="AK451" s="287">
        <v>0</v>
      </c>
      <c r="AL451" s="287">
        <v>0</v>
      </c>
      <c r="AM451" s="287">
        <v>0</v>
      </c>
    </row>
    <row r="452" spans="2:39">
      <c r="B452" s="45">
        <f t="shared" si="1029"/>
        <v>10</v>
      </c>
      <c r="C452" s="74">
        <f>$C$20</f>
        <v>44531</v>
      </c>
      <c r="D452" s="14"/>
      <c r="E452" s="14"/>
      <c r="F452" s="14"/>
      <c r="G452" s="14"/>
      <c r="H452" s="14"/>
      <c r="I452" s="14"/>
      <c r="J452" s="14"/>
      <c r="K452" s="14"/>
      <c r="L452" s="14"/>
      <c r="M452" s="287">
        <v>0</v>
      </c>
      <c r="N452" s="287">
        <v>0</v>
      </c>
      <c r="O452" s="287">
        <v>0</v>
      </c>
      <c r="P452" s="287">
        <v>0</v>
      </c>
      <c r="Q452" s="287">
        <v>0</v>
      </c>
      <c r="R452" s="287">
        <v>0</v>
      </c>
      <c r="S452" s="287">
        <v>0</v>
      </c>
      <c r="T452" s="287">
        <v>0</v>
      </c>
      <c r="U452" s="287">
        <v>0</v>
      </c>
      <c r="V452" s="287">
        <v>0</v>
      </c>
      <c r="W452" s="287">
        <v>0</v>
      </c>
      <c r="X452" s="287">
        <v>0</v>
      </c>
      <c r="Y452" s="287">
        <v>0</v>
      </c>
      <c r="Z452" s="287">
        <v>0</v>
      </c>
      <c r="AA452" s="287">
        <v>0</v>
      </c>
      <c r="AB452" s="287">
        <v>0</v>
      </c>
      <c r="AC452" s="287">
        <v>0</v>
      </c>
      <c r="AD452" s="287">
        <v>0</v>
      </c>
      <c r="AE452" s="287">
        <v>0</v>
      </c>
      <c r="AF452" s="287">
        <v>0</v>
      </c>
      <c r="AG452" s="287">
        <v>0</v>
      </c>
      <c r="AH452" s="287">
        <v>0</v>
      </c>
      <c r="AI452" s="287">
        <v>0</v>
      </c>
      <c r="AJ452" s="287">
        <v>0</v>
      </c>
      <c r="AK452" s="287">
        <v>0</v>
      </c>
      <c r="AL452" s="287">
        <v>0</v>
      </c>
      <c r="AM452" s="287">
        <v>0</v>
      </c>
    </row>
    <row r="453" spans="2:39">
      <c r="B453" s="45">
        <f t="shared" si="1029"/>
        <v>11</v>
      </c>
      <c r="C453" s="74">
        <f>$C$21</f>
        <v>44501</v>
      </c>
      <c r="D453" s="14"/>
      <c r="E453" s="14"/>
      <c r="F453" s="14"/>
      <c r="G453" s="14"/>
      <c r="H453" s="14"/>
      <c r="I453" s="14"/>
      <c r="J453" s="14"/>
      <c r="K453" s="14"/>
      <c r="L453" s="14"/>
      <c r="M453" s="14"/>
      <c r="N453" s="287">
        <v>0</v>
      </c>
      <c r="O453" s="287">
        <v>0</v>
      </c>
      <c r="P453" s="287">
        <v>0</v>
      </c>
      <c r="Q453" s="287">
        <v>0</v>
      </c>
      <c r="R453" s="287">
        <v>0</v>
      </c>
      <c r="S453" s="287">
        <v>0</v>
      </c>
      <c r="T453" s="287">
        <v>0</v>
      </c>
      <c r="U453" s="287">
        <v>0</v>
      </c>
      <c r="V453" s="287">
        <v>0</v>
      </c>
      <c r="W453" s="287">
        <v>0</v>
      </c>
      <c r="X453" s="287">
        <v>0</v>
      </c>
      <c r="Y453" s="287">
        <v>0</v>
      </c>
      <c r="Z453" s="287">
        <v>0</v>
      </c>
      <c r="AA453" s="287">
        <v>0</v>
      </c>
      <c r="AB453" s="287">
        <v>0</v>
      </c>
      <c r="AC453" s="287">
        <v>0</v>
      </c>
      <c r="AD453" s="287">
        <v>0</v>
      </c>
      <c r="AE453" s="287">
        <v>0</v>
      </c>
      <c r="AF453" s="287">
        <v>0</v>
      </c>
      <c r="AG453" s="287">
        <v>0</v>
      </c>
      <c r="AH453" s="287">
        <v>0</v>
      </c>
      <c r="AI453" s="287">
        <v>0</v>
      </c>
      <c r="AJ453" s="287">
        <v>0</v>
      </c>
      <c r="AK453" s="287">
        <v>0</v>
      </c>
      <c r="AL453" s="287">
        <v>0</v>
      </c>
      <c r="AM453" s="287">
        <v>0</v>
      </c>
    </row>
    <row r="454" spans="2:39">
      <c r="B454" s="45">
        <f t="shared" si="1029"/>
        <v>12</v>
      </c>
      <c r="C454" s="74">
        <f>$C$22</f>
        <v>44470</v>
      </c>
      <c r="D454" s="14"/>
      <c r="E454" s="14"/>
      <c r="F454" s="14"/>
      <c r="G454" s="14"/>
      <c r="H454" s="14"/>
      <c r="I454" s="14"/>
      <c r="J454" s="14"/>
      <c r="K454" s="14"/>
      <c r="L454" s="14"/>
      <c r="M454" s="14"/>
      <c r="N454" s="14"/>
      <c r="O454" s="287">
        <v>0</v>
      </c>
      <c r="P454" s="287">
        <v>0</v>
      </c>
      <c r="Q454" s="287">
        <v>0</v>
      </c>
      <c r="R454" s="287">
        <v>0</v>
      </c>
      <c r="S454" s="287">
        <v>0</v>
      </c>
      <c r="T454" s="287">
        <v>0</v>
      </c>
      <c r="U454" s="287">
        <v>0</v>
      </c>
      <c r="V454" s="287">
        <v>0</v>
      </c>
      <c r="W454" s="287">
        <v>0</v>
      </c>
      <c r="X454" s="287">
        <v>0</v>
      </c>
      <c r="Y454" s="287">
        <v>0</v>
      </c>
      <c r="Z454" s="287">
        <v>0</v>
      </c>
      <c r="AA454" s="287">
        <v>0</v>
      </c>
      <c r="AB454" s="287">
        <v>0</v>
      </c>
      <c r="AC454" s="287">
        <v>0</v>
      </c>
      <c r="AD454" s="287">
        <v>0</v>
      </c>
      <c r="AE454" s="287">
        <v>0</v>
      </c>
      <c r="AF454" s="287">
        <v>0</v>
      </c>
      <c r="AG454" s="287">
        <v>0</v>
      </c>
      <c r="AH454" s="287">
        <v>0</v>
      </c>
      <c r="AI454" s="287">
        <v>0</v>
      </c>
      <c r="AJ454" s="287">
        <v>0</v>
      </c>
      <c r="AK454" s="287">
        <v>0</v>
      </c>
      <c r="AL454" s="287">
        <v>0</v>
      </c>
      <c r="AM454" s="287">
        <v>0</v>
      </c>
    </row>
    <row r="455" spans="2:39">
      <c r="B455" s="45">
        <f t="shared" si="1029"/>
        <v>13</v>
      </c>
      <c r="C455" s="74">
        <f>$C$23</f>
        <v>44440</v>
      </c>
      <c r="D455" s="14"/>
      <c r="E455" s="14"/>
      <c r="F455" s="14"/>
      <c r="G455" s="14"/>
      <c r="H455" s="14"/>
      <c r="I455" s="14"/>
      <c r="J455" s="14"/>
      <c r="K455" s="14"/>
      <c r="L455" s="14"/>
      <c r="M455" s="14"/>
      <c r="N455" s="14"/>
      <c r="O455" s="14"/>
      <c r="P455" s="287">
        <v>0</v>
      </c>
      <c r="Q455" s="287">
        <v>0</v>
      </c>
      <c r="R455" s="287">
        <v>0</v>
      </c>
      <c r="S455" s="287">
        <v>0</v>
      </c>
      <c r="T455" s="287">
        <v>0</v>
      </c>
      <c r="U455" s="287">
        <v>0</v>
      </c>
      <c r="V455" s="287">
        <v>0</v>
      </c>
      <c r="W455" s="287">
        <v>0</v>
      </c>
      <c r="X455" s="287">
        <v>0</v>
      </c>
      <c r="Y455" s="287">
        <v>0</v>
      </c>
      <c r="Z455" s="287">
        <v>0</v>
      </c>
      <c r="AA455" s="287">
        <v>0</v>
      </c>
      <c r="AB455" s="287">
        <v>0</v>
      </c>
      <c r="AC455" s="287">
        <v>0</v>
      </c>
      <c r="AD455" s="287">
        <v>0</v>
      </c>
      <c r="AE455" s="287">
        <v>0</v>
      </c>
      <c r="AF455" s="287">
        <v>0</v>
      </c>
      <c r="AG455" s="287">
        <v>0</v>
      </c>
      <c r="AH455" s="287">
        <v>0</v>
      </c>
      <c r="AI455" s="287">
        <v>0</v>
      </c>
      <c r="AJ455" s="287">
        <v>0</v>
      </c>
      <c r="AK455" s="287">
        <v>0</v>
      </c>
      <c r="AL455" s="287">
        <v>0</v>
      </c>
      <c r="AM455" s="287">
        <v>0</v>
      </c>
    </row>
    <row r="456" spans="2:39">
      <c r="B456" s="45">
        <f t="shared" si="1029"/>
        <v>14</v>
      </c>
      <c r="C456" s="74">
        <f>$C$24</f>
        <v>44409</v>
      </c>
      <c r="D456" s="14"/>
      <c r="E456" s="14"/>
      <c r="F456" s="14"/>
      <c r="G456" s="14"/>
      <c r="H456" s="14"/>
      <c r="I456" s="14"/>
      <c r="J456" s="14"/>
      <c r="K456" s="14"/>
      <c r="L456" s="14"/>
      <c r="M456" s="14"/>
      <c r="N456" s="14"/>
      <c r="O456" s="14"/>
      <c r="P456" s="14"/>
      <c r="Q456" s="287">
        <v>0</v>
      </c>
      <c r="R456" s="287">
        <v>0</v>
      </c>
      <c r="S456" s="287">
        <v>0</v>
      </c>
      <c r="T456" s="287">
        <v>0</v>
      </c>
      <c r="U456" s="287">
        <v>0</v>
      </c>
      <c r="V456" s="287">
        <v>0</v>
      </c>
      <c r="W456" s="287">
        <v>0</v>
      </c>
      <c r="X456" s="287">
        <v>0</v>
      </c>
      <c r="Y456" s="287">
        <v>0</v>
      </c>
      <c r="Z456" s="287">
        <v>0</v>
      </c>
      <c r="AA456" s="287">
        <v>0</v>
      </c>
      <c r="AB456" s="287">
        <v>0</v>
      </c>
      <c r="AC456" s="287">
        <v>0</v>
      </c>
      <c r="AD456" s="287">
        <v>0</v>
      </c>
      <c r="AE456" s="287">
        <v>0</v>
      </c>
      <c r="AF456" s="287">
        <v>0</v>
      </c>
      <c r="AG456" s="287">
        <v>0</v>
      </c>
      <c r="AH456" s="287">
        <v>0</v>
      </c>
      <c r="AI456" s="287">
        <v>0</v>
      </c>
      <c r="AJ456" s="287">
        <v>0</v>
      </c>
      <c r="AK456" s="287">
        <v>0</v>
      </c>
      <c r="AL456" s="287">
        <v>0</v>
      </c>
      <c r="AM456" s="287">
        <v>0</v>
      </c>
    </row>
    <row r="457" spans="2:39">
      <c r="B457" s="45">
        <f t="shared" si="1029"/>
        <v>15</v>
      </c>
      <c r="C457" s="74">
        <f>$C$25</f>
        <v>44378</v>
      </c>
      <c r="D457" s="14"/>
      <c r="E457" s="14"/>
      <c r="F457" s="14"/>
      <c r="G457" s="14"/>
      <c r="H457" s="14"/>
      <c r="I457" s="14"/>
      <c r="J457" s="14"/>
      <c r="K457" s="14"/>
      <c r="L457" s="14"/>
      <c r="M457" s="14"/>
      <c r="N457" s="14"/>
      <c r="O457" s="14"/>
      <c r="P457" s="14"/>
      <c r="Q457" s="14"/>
      <c r="R457" s="287">
        <v>0</v>
      </c>
      <c r="S457" s="287">
        <v>0</v>
      </c>
      <c r="T457" s="287">
        <v>0</v>
      </c>
      <c r="U457" s="287">
        <v>0</v>
      </c>
      <c r="V457" s="287">
        <v>0</v>
      </c>
      <c r="W457" s="287">
        <v>0</v>
      </c>
      <c r="X457" s="287">
        <v>0</v>
      </c>
      <c r="Y457" s="287">
        <v>0</v>
      </c>
      <c r="Z457" s="287">
        <v>0</v>
      </c>
      <c r="AA457" s="287">
        <v>0</v>
      </c>
      <c r="AB457" s="287">
        <v>0</v>
      </c>
      <c r="AC457" s="287">
        <v>0</v>
      </c>
      <c r="AD457" s="287">
        <v>0</v>
      </c>
      <c r="AE457" s="287">
        <v>0</v>
      </c>
      <c r="AF457" s="287">
        <v>0</v>
      </c>
      <c r="AG457" s="287">
        <v>0</v>
      </c>
      <c r="AH457" s="287">
        <v>0</v>
      </c>
      <c r="AI457" s="287">
        <v>0</v>
      </c>
      <c r="AJ457" s="287">
        <v>0</v>
      </c>
      <c r="AK457" s="287">
        <v>0</v>
      </c>
      <c r="AL457" s="287">
        <v>0</v>
      </c>
      <c r="AM457" s="287">
        <v>0</v>
      </c>
    </row>
    <row r="458" spans="2:39">
      <c r="B458" s="45">
        <f t="shared" si="1029"/>
        <v>16</v>
      </c>
      <c r="C458" s="74">
        <f>$C$26</f>
        <v>44348</v>
      </c>
      <c r="D458" s="14"/>
      <c r="E458" s="14"/>
      <c r="F458" s="14"/>
      <c r="G458" s="14"/>
      <c r="H458" s="14"/>
      <c r="I458" s="14"/>
      <c r="J458" s="14"/>
      <c r="K458" s="14"/>
      <c r="L458" s="14"/>
      <c r="M458" s="14"/>
      <c r="N458" s="14"/>
      <c r="O458" s="14"/>
      <c r="P458" s="14"/>
      <c r="Q458" s="14"/>
      <c r="R458" s="14"/>
      <c r="S458" s="287">
        <v>0</v>
      </c>
      <c r="T458" s="287">
        <v>0</v>
      </c>
      <c r="U458" s="287">
        <v>0</v>
      </c>
      <c r="V458" s="287">
        <v>0</v>
      </c>
      <c r="W458" s="287">
        <v>0</v>
      </c>
      <c r="X458" s="287">
        <v>0</v>
      </c>
      <c r="Y458" s="287">
        <v>0</v>
      </c>
      <c r="Z458" s="287">
        <v>0</v>
      </c>
      <c r="AA458" s="287">
        <v>0</v>
      </c>
      <c r="AB458" s="287">
        <v>0</v>
      </c>
      <c r="AC458" s="287">
        <v>0</v>
      </c>
      <c r="AD458" s="287">
        <v>0</v>
      </c>
      <c r="AE458" s="287">
        <v>0</v>
      </c>
      <c r="AF458" s="287">
        <v>0</v>
      </c>
      <c r="AG458" s="287">
        <v>0</v>
      </c>
      <c r="AH458" s="287">
        <v>0</v>
      </c>
      <c r="AI458" s="287">
        <v>0</v>
      </c>
      <c r="AJ458" s="287">
        <v>0</v>
      </c>
      <c r="AK458" s="287">
        <v>0</v>
      </c>
      <c r="AL458" s="287">
        <v>0</v>
      </c>
      <c r="AM458" s="287">
        <v>0</v>
      </c>
    </row>
    <row r="459" spans="2:39">
      <c r="B459" s="45">
        <f t="shared" si="1029"/>
        <v>17</v>
      </c>
      <c r="C459" s="74">
        <f>$C$27</f>
        <v>44317</v>
      </c>
      <c r="D459" s="14"/>
      <c r="E459" s="14"/>
      <c r="F459" s="14"/>
      <c r="G459" s="14"/>
      <c r="H459" s="14"/>
      <c r="I459" s="14"/>
      <c r="J459" s="14"/>
      <c r="K459" s="14"/>
      <c r="L459" s="14"/>
      <c r="M459" s="14"/>
      <c r="N459" s="14"/>
      <c r="O459" s="14"/>
      <c r="P459" s="14"/>
      <c r="Q459" s="14"/>
      <c r="R459" s="14"/>
      <c r="S459" s="14"/>
      <c r="T459" s="287">
        <v>0</v>
      </c>
      <c r="U459" s="287">
        <v>0</v>
      </c>
      <c r="V459" s="287">
        <v>0</v>
      </c>
      <c r="W459" s="287">
        <v>0</v>
      </c>
      <c r="X459" s="287">
        <v>0</v>
      </c>
      <c r="Y459" s="287">
        <v>0</v>
      </c>
      <c r="Z459" s="287">
        <v>0</v>
      </c>
      <c r="AA459" s="287">
        <v>0</v>
      </c>
      <c r="AB459" s="287">
        <v>0</v>
      </c>
      <c r="AC459" s="287">
        <v>0</v>
      </c>
      <c r="AD459" s="287">
        <v>0</v>
      </c>
      <c r="AE459" s="287">
        <v>0</v>
      </c>
      <c r="AF459" s="287">
        <v>0</v>
      </c>
      <c r="AG459" s="287">
        <v>0</v>
      </c>
      <c r="AH459" s="287">
        <v>0</v>
      </c>
      <c r="AI459" s="287">
        <v>0</v>
      </c>
      <c r="AJ459" s="287">
        <v>0</v>
      </c>
      <c r="AK459" s="287">
        <v>0</v>
      </c>
      <c r="AL459" s="287">
        <v>0</v>
      </c>
      <c r="AM459" s="287">
        <v>0</v>
      </c>
    </row>
    <row r="460" spans="2:39">
      <c r="B460" s="45">
        <f t="shared" si="1029"/>
        <v>18</v>
      </c>
      <c r="C460" s="74">
        <f>$C$28</f>
        <v>44287</v>
      </c>
      <c r="D460" s="14"/>
      <c r="E460" s="14"/>
      <c r="F460" s="14"/>
      <c r="G460" s="14"/>
      <c r="H460" s="14"/>
      <c r="I460" s="14"/>
      <c r="J460" s="14"/>
      <c r="K460" s="14"/>
      <c r="L460" s="14"/>
      <c r="M460" s="14"/>
      <c r="N460" s="14"/>
      <c r="O460" s="14"/>
      <c r="P460" s="14"/>
      <c r="Q460" s="14"/>
      <c r="R460" s="14"/>
      <c r="S460" s="14"/>
      <c r="T460" s="14"/>
      <c r="U460" s="287">
        <v>0</v>
      </c>
      <c r="V460" s="287">
        <v>0</v>
      </c>
      <c r="W460" s="287">
        <v>0</v>
      </c>
      <c r="X460" s="287">
        <v>0</v>
      </c>
      <c r="Y460" s="287">
        <v>0</v>
      </c>
      <c r="Z460" s="287">
        <v>0</v>
      </c>
      <c r="AA460" s="287">
        <v>0</v>
      </c>
      <c r="AB460" s="287">
        <v>0</v>
      </c>
      <c r="AC460" s="287">
        <v>0</v>
      </c>
      <c r="AD460" s="287">
        <v>0</v>
      </c>
      <c r="AE460" s="287">
        <v>0</v>
      </c>
      <c r="AF460" s="287">
        <v>0</v>
      </c>
      <c r="AG460" s="287">
        <v>0</v>
      </c>
      <c r="AH460" s="287">
        <v>0</v>
      </c>
      <c r="AI460" s="287">
        <v>0</v>
      </c>
      <c r="AJ460" s="287">
        <v>0</v>
      </c>
      <c r="AK460" s="287">
        <v>0</v>
      </c>
      <c r="AL460" s="287">
        <v>0</v>
      </c>
      <c r="AM460" s="287">
        <v>0</v>
      </c>
    </row>
    <row r="461" spans="2:39">
      <c r="B461" s="45">
        <f t="shared" si="1029"/>
        <v>19</v>
      </c>
      <c r="C461" s="74">
        <f>$C$29</f>
        <v>44256</v>
      </c>
      <c r="D461" s="14"/>
      <c r="E461" s="14"/>
      <c r="F461" s="14"/>
      <c r="G461" s="14"/>
      <c r="H461" s="14"/>
      <c r="I461" s="14"/>
      <c r="J461" s="14"/>
      <c r="K461" s="14"/>
      <c r="L461" s="14"/>
      <c r="M461" s="14"/>
      <c r="N461" s="14"/>
      <c r="O461" s="14"/>
      <c r="P461" s="14"/>
      <c r="Q461" s="14"/>
      <c r="R461" s="14"/>
      <c r="S461" s="14"/>
      <c r="T461" s="14"/>
      <c r="U461" s="14"/>
      <c r="V461" s="287">
        <v>0</v>
      </c>
      <c r="W461" s="287">
        <v>0</v>
      </c>
      <c r="X461" s="287">
        <v>0</v>
      </c>
      <c r="Y461" s="287">
        <v>0</v>
      </c>
      <c r="Z461" s="287">
        <v>0</v>
      </c>
      <c r="AA461" s="287">
        <v>0</v>
      </c>
      <c r="AB461" s="287">
        <v>0</v>
      </c>
      <c r="AC461" s="287">
        <v>0</v>
      </c>
      <c r="AD461" s="287">
        <v>0</v>
      </c>
      <c r="AE461" s="287">
        <v>0</v>
      </c>
      <c r="AF461" s="287">
        <v>0</v>
      </c>
      <c r="AG461" s="287">
        <v>0</v>
      </c>
      <c r="AH461" s="287">
        <v>0</v>
      </c>
      <c r="AI461" s="287">
        <v>0</v>
      </c>
      <c r="AJ461" s="287">
        <v>0</v>
      </c>
      <c r="AK461" s="287">
        <v>0</v>
      </c>
      <c r="AL461" s="287">
        <v>0</v>
      </c>
      <c r="AM461" s="287">
        <v>0</v>
      </c>
    </row>
    <row r="462" spans="2:39">
      <c r="B462" s="45">
        <f t="shared" si="1029"/>
        <v>20</v>
      </c>
      <c r="C462" s="74">
        <f>$C$30</f>
        <v>44228</v>
      </c>
      <c r="D462" s="14"/>
      <c r="E462" s="14"/>
      <c r="F462" s="14"/>
      <c r="G462" s="14"/>
      <c r="H462" s="14"/>
      <c r="I462" s="14"/>
      <c r="J462" s="14"/>
      <c r="K462" s="14"/>
      <c r="L462" s="14"/>
      <c r="M462" s="14"/>
      <c r="N462" s="14"/>
      <c r="O462" s="14"/>
      <c r="P462" s="14"/>
      <c r="Q462" s="14"/>
      <c r="R462" s="14"/>
      <c r="S462" s="14"/>
      <c r="T462" s="14"/>
      <c r="U462" s="14"/>
      <c r="V462" s="14"/>
      <c r="W462" s="287">
        <v>0</v>
      </c>
      <c r="X462" s="287">
        <v>0</v>
      </c>
      <c r="Y462" s="287">
        <v>0</v>
      </c>
      <c r="Z462" s="287">
        <v>0</v>
      </c>
      <c r="AA462" s="287">
        <v>0</v>
      </c>
      <c r="AB462" s="287">
        <v>0</v>
      </c>
      <c r="AC462" s="287">
        <v>0</v>
      </c>
      <c r="AD462" s="287">
        <v>0</v>
      </c>
      <c r="AE462" s="287">
        <v>0</v>
      </c>
      <c r="AF462" s="287">
        <v>0</v>
      </c>
      <c r="AG462" s="287">
        <v>0</v>
      </c>
      <c r="AH462" s="287">
        <v>0</v>
      </c>
      <c r="AI462" s="287">
        <v>0</v>
      </c>
      <c r="AJ462" s="287">
        <v>0</v>
      </c>
      <c r="AK462" s="287">
        <v>0</v>
      </c>
      <c r="AL462" s="287">
        <v>0</v>
      </c>
      <c r="AM462" s="287">
        <v>0</v>
      </c>
    </row>
    <row r="463" spans="2:39">
      <c r="B463" s="45">
        <f t="shared" si="1029"/>
        <v>21</v>
      </c>
      <c r="C463" s="74">
        <f>$C$31</f>
        <v>44197</v>
      </c>
      <c r="D463" s="14"/>
      <c r="E463" s="14"/>
      <c r="F463" s="14"/>
      <c r="G463" s="14"/>
      <c r="H463" s="14"/>
      <c r="I463" s="14"/>
      <c r="J463" s="14"/>
      <c r="K463" s="14"/>
      <c r="L463" s="14"/>
      <c r="M463" s="14"/>
      <c r="N463" s="14"/>
      <c r="O463" s="14"/>
      <c r="P463" s="14"/>
      <c r="Q463" s="14"/>
      <c r="R463" s="14"/>
      <c r="S463" s="14"/>
      <c r="T463" s="14"/>
      <c r="U463" s="14"/>
      <c r="V463" s="14"/>
      <c r="W463" s="14"/>
      <c r="X463" s="287">
        <v>0</v>
      </c>
      <c r="Y463" s="287">
        <v>0</v>
      </c>
      <c r="Z463" s="287">
        <v>0</v>
      </c>
      <c r="AA463" s="287">
        <v>0</v>
      </c>
      <c r="AB463" s="287">
        <v>0</v>
      </c>
      <c r="AC463" s="287">
        <v>0</v>
      </c>
      <c r="AD463" s="287">
        <v>0</v>
      </c>
      <c r="AE463" s="287">
        <v>0</v>
      </c>
      <c r="AF463" s="287">
        <v>0</v>
      </c>
      <c r="AG463" s="287">
        <v>0</v>
      </c>
      <c r="AH463" s="287">
        <v>0</v>
      </c>
      <c r="AI463" s="287">
        <v>0</v>
      </c>
      <c r="AJ463" s="287">
        <v>0</v>
      </c>
      <c r="AK463" s="287">
        <v>0</v>
      </c>
      <c r="AL463" s="287">
        <v>0</v>
      </c>
      <c r="AM463" s="287">
        <v>0</v>
      </c>
    </row>
    <row r="464" spans="2:39">
      <c r="B464" s="45">
        <f t="shared" si="1029"/>
        <v>22</v>
      </c>
      <c r="C464" s="74">
        <f>$C$32</f>
        <v>44166</v>
      </c>
      <c r="D464" s="14"/>
      <c r="E464" s="14"/>
      <c r="F464" s="14"/>
      <c r="G464" s="14"/>
      <c r="H464" s="14"/>
      <c r="I464" s="14"/>
      <c r="J464" s="14"/>
      <c r="K464" s="14"/>
      <c r="L464" s="14"/>
      <c r="M464" s="14"/>
      <c r="N464" s="14"/>
      <c r="O464" s="14"/>
      <c r="P464" s="14"/>
      <c r="Q464" s="14"/>
      <c r="R464" s="14"/>
      <c r="S464" s="14"/>
      <c r="T464" s="14"/>
      <c r="U464" s="14"/>
      <c r="V464" s="14"/>
      <c r="W464" s="14"/>
      <c r="X464" s="14"/>
      <c r="Y464" s="287">
        <v>0</v>
      </c>
      <c r="Z464" s="287">
        <v>0</v>
      </c>
      <c r="AA464" s="287">
        <v>0</v>
      </c>
      <c r="AB464" s="287">
        <v>0</v>
      </c>
      <c r="AC464" s="287">
        <v>0</v>
      </c>
      <c r="AD464" s="287">
        <v>0</v>
      </c>
      <c r="AE464" s="287">
        <v>0</v>
      </c>
      <c r="AF464" s="287">
        <v>0</v>
      </c>
      <c r="AG464" s="287">
        <v>0</v>
      </c>
      <c r="AH464" s="287">
        <v>0</v>
      </c>
      <c r="AI464" s="287">
        <v>0</v>
      </c>
      <c r="AJ464" s="287">
        <v>0</v>
      </c>
      <c r="AK464" s="287">
        <v>0</v>
      </c>
      <c r="AL464" s="287">
        <v>0</v>
      </c>
      <c r="AM464" s="287">
        <v>0</v>
      </c>
    </row>
    <row r="465" spans="2:39">
      <c r="B465" s="69">
        <f t="shared" si="1029"/>
        <v>23</v>
      </c>
      <c r="C465" s="75">
        <f>$C$33</f>
        <v>44136</v>
      </c>
      <c r="D465" s="70"/>
      <c r="E465" s="70"/>
      <c r="F465" s="70"/>
      <c r="G465" s="70"/>
      <c r="H465" s="70"/>
      <c r="I465" s="70"/>
      <c r="J465" s="70"/>
      <c r="K465" s="70"/>
      <c r="L465" s="70"/>
      <c r="M465" s="70"/>
      <c r="N465" s="70"/>
      <c r="O465" s="70"/>
      <c r="P465" s="70"/>
      <c r="Q465" s="70"/>
      <c r="R465" s="70"/>
      <c r="S465" s="70"/>
      <c r="T465" s="70"/>
      <c r="U465" s="70"/>
      <c r="V465" s="70"/>
      <c r="W465" s="70"/>
      <c r="X465" s="70"/>
      <c r="Y465" s="70"/>
      <c r="Z465" s="287">
        <v>0</v>
      </c>
      <c r="AA465" s="287">
        <v>0</v>
      </c>
      <c r="AB465" s="287">
        <v>0</v>
      </c>
      <c r="AC465" s="287">
        <v>0</v>
      </c>
      <c r="AD465" s="287">
        <v>0</v>
      </c>
      <c r="AE465" s="287">
        <v>0</v>
      </c>
      <c r="AF465" s="287">
        <v>0</v>
      </c>
      <c r="AG465" s="287">
        <v>0</v>
      </c>
      <c r="AH465" s="287">
        <v>0</v>
      </c>
      <c r="AI465" s="287">
        <v>0</v>
      </c>
      <c r="AJ465" s="287">
        <v>0</v>
      </c>
      <c r="AK465" s="287">
        <v>0</v>
      </c>
      <c r="AL465" s="287">
        <v>0</v>
      </c>
      <c r="AM465" s="287">
        <v>0</v>
      </c>
    </row>
    <row r="466" spans="2:39">
      <c r="B466" s="45">
        <f t="shared" si="1029"/>
        <v>24</v>
      </c>
      <c r="C466" s="74">
        <f>$C$34</f>
        <v>44105</v>
      </c>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287">
        <v>0</v>
      </c>
      <c r="AB466" s="287">
        <v>0</v>
      </c>
      <c r="AC466" s="287">
        <v>0</v>
      </c>
      <c r="AD466" s="287">
        <v>0</v>
      </c>
      <c r="AE466" s="287">
        <v>0</v>
      </c>
      <c r="AF466" s="287">
        <v>0</v>
      </c>
      <c r="AG466" s="287">
        <v>0</v>
      </c>
      <c r="AH466" s="287">
        <v>0</v>
      </c>
      <c r="AI466" s="287">
        <v>0</v>
      </c>
      <c r="AJ466" s="287">
        <v>0</v>
      </c>
      <c r="AK466" s="287">
        <v>0</v>
      </c>
      <c r="AL466" s="287">
        <v>0</v>
      </c>
      <c r="AM466" s="287">
        <v>0</v>
      </c>
    </row>
    <row r="467" spans="2:39">
      <c r="B467" s="45">
        <f t="shared" si="1029"/>
        <v>25</v>
      </c>
      <c r="C467" s="74">
        <f>$C$35</f>
        <v>44075</v>
      </c>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287">
        <v>0</v>
      </c>
      <c r="AC467" s="287">
        <v>0</v>
      </c>
      <c r="AD467" s="287">
        <v>0</v>
      </c>
      <c r="AE467" s="287">
        <v>0</v>
      </c>
      <c r="AF467" s="287">
        <v>0</v>
      </c>
      <c r="AG467" s="287">
        <v>0</v>
      </c>
      <c r="AH467" s="287">
        <v>0</v>
      </c>
      <c r="AI467" s="287">
        <v>0</v>
      </c>
      <c r="AJ467" s="287">
        <v>0</v>
      </c>
      <c r="AK467" s="287">
        <v>0</v>
      </c>
      <c r="AL467" s="287">
        <v>0</v>
      </c>
      <c r="AM467" s="287">
        <v>0</v>
      </c>
    </row>
    <row r="468" spans="2:39">
      <c r="B468" s="45">
        <f t="shared" si="1029"/>
        <v>26</v>
      </c>
      <c r="C468" s="74">
        <f>$C$36</f>
        <v>44044</v>
      </c>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287">
        <v>0</v>
      </c>
      <c r="AD468" s="287">
        <v>0</v>
      </c>
      <c r="AE468" s="287">
        <v>0</v>
      </c>
      <c r="AF468" s="287">
        <v>0</v>
      </c>
      <c r="AG468" s="287">
        <v>0</v>
      </c>
      <c r="AH468" s="287">
        <v>0</v>
      </c>
      <c r="AI468" s="287">
        <v>0</v>
      </c>
      <c r="AJ468" s="287">
        <v>0</v>
      </c>
      <c r="AK468" s="287">
        <v>0</v>
      </c>
      <c r="AL468" s="287">
        <v>0</v>
      </c>
      <c r="AM468" s="287">
        <v>0</v>
      </c>
    </row>
    <row r="469" spans="2:39">
      <c r="B469" s="45">
        <f t="shared" si="1029"/>
        <v>27</v>
      </c>
      <c r="C469" s="74">
        <f>$C$37</f>
        <v>44013</v>
      </c>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287">
        <v>0</v>
      </c>
      <c r="AE469" s="287">
        <v>0</v>
      </c>
      <c r="AF469" s="287">
        <v>0</v>
      </c>
      <c r="AG469" s="287">
        <v>0</v>
      </c>
      <c r="AH469" s="287">
        <v>0</v>
      </c>
      <c r="AI469" s="287">
        <v>0</v>
      </c>
      <c r="AJ469" s="287">
        <v>0</v>
      </c>
      <c r="AK469" s="287">
        <v>0</v>
      </c>
      <c r="AL469" s="287">
        <v>0</v>
      </c>
      <c r="AM469" s="287">
        <v>0</v>
      </c>
    </row>
    <row r="470" spans="2:39">
      <c r="B470" s="45">
        <f t="shared" si="1029"/>
        <v>28</v>
      </c>
      <c r="C470" s="74">
        <f>$C$38</f>
        <v>43983</v>
      </c>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71"/>
      <c r="AE470" s="287">
        <v>0</v>
      </c>
      <c r="AF470" s="287">
        <v>0</v>
      </c>
      <c r="AG470" s="287">
        <v>0</v>
      </c>
      <c r="AH470" s="287">
        <v>0</v>
      </c>
      <c r="AI470" s="287">
        <v>0</v>
      </c>
      <c r="AJ470" s="287">
        <v>0</v>
      </c>
      <c r="AK470" s="287">
        <v>0</v>
      </c>
      <c r="AL470" s="287">
        <v>0</v>
      </c>
      <c r="AM470" s="287">
        <v>0</v>
      </c>
    </row>
    <row r="471" spans="2:39">
      <c r="B471" s="45">
        <f t="shared" si="1029"/>
        <v>29</v>
      </c>
      <c r="C471" s="74">
        <f>$C$39</f>
        <v>43952</v>
      </c>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71"/>
      <c r="AE471" s="71"/>
      <c r="AF471" s="287">
        <v>0</v>
      </c>
      <c r="AG471" s="287">
        <v>0</v>
      </c>
      <c r="AH471" s="287">
        <v>0</v>
      </c>
      <c r="AI471" s="287">
        <v>0</v>
      </c>
      <c r="AJ471" s="287">
        <v>0</v>
      </c>
      <c r="AK471" s="287">
        <v>0</v>
      </c>
      <c r="AL471" s="287">
        <v>0</v>
      </c>
      <c r="AM471" s="287">
        <v>0</v>
      </c>
    </row>
    <row r="472" spans="2:39">
      <c r="B472" s="45">
        <f t="shared" si="1029"/>
        <v>30</v>
      </c>
      <c r="C472" s="74">
        <f>$C$40</f>
        <v>43922</v>
      </c>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71"/>
      <c r="AE472" s="71"/>
      <c r="AF472" s="71"/>
      <c r="AG472" s="287">
        <v>0</v>
      </c>
      <c r="AH472" s="287">
        <v>0</v>
      </c>
      <c r="AI472" s="287">
        <v>0</v>
      </c>
      <c r="AJ472" s="287">
        <v>0</v>
      </c>
      <c r="AK472" s="287">
        <v>0</v>
      </c>
      <c r="AL472" s="287">
        <v>0</v>
      </c>
      <c r="AM472" s="287">
        <v>0</v>
      </c>
    </row>
    <row r="473" spans="2:39">
      <c r="B473" s="45">
        <f t="shared" si="1029"/>
        <v>31</v>
      </c>
      <c r="C473" s="74">
        <f>$C$41</f>
        <v>43891</v>
      </c>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71"/>
      <c r="AE473" s="71"/>
      <c r="AF473" s="71"/>
      <c r="AG473" s="71"/>
      <c r="AH473" s="287">
        <v>0</v>
      </c>
      <c r="AI473" s="287">
        <v>0</v>
      </c>
      <c r="AJ473" s="287">
        <v>0</v>
      </c>
      <c r="AK473" s="287">
        <v>0</v>
      </c>
      <c r="AL473" s="287">
        <v>0</v>
      </c>
      <c r="AM473" s="287">
        <v>0</v>
      </c>
    </row>
    <row r="474" spans="2:39">
      <c r="B474" s="45">
        <f t="shared" si="1029"/>
        <v>32</v>
      </c>
      <c r="C474" s="74">
        <f>$C$42</f>
        <v>43862</v>
      </c>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71"/>
      <c r="AE474" s="71"/>
      <c r="AF474" s="71"/>
      <c r="AG474" s="71"/>
      <c r="AH474" s="71"/>
      <c r="AI474" s="287">
        <v>0</v>
      </c>
      <c r="AJ474" s="287">
        <v>0</v>
      </c>
      <c r="AK474" s="287">
        <v>0</v>
      </c>
      <c r="AL474" s="287">
        <v>0</v>
      </c>
      <c r="AM474" s="287">
        <v>0</v>
      </c>
    </row>
    <row r="475" spans="2:39">
      <c r="B475" s="45">
        <f t="shared" si="1029"/>
        <v>33</v>
      </c>
      <c r="C475" s="74">
        <f>$C$43</f>
        <v>43831</v>
      </c>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71"/>
      <c r="AE475" s="71"/>
      <c r="AF475" s="71"/>
      <c r="AG475" s="71"/>
      <c r="AH475" s="71"/>
      <c r="AI475" s="71"/>
      <c r="AJ475" s="287">
        <v>0</v>
      </c>
      <c r="AK475" s="287">
        <v>0</v>
      </c>
      <c r="AL475" s="287">
        <v>0</v>
      </c>
      <c r="AM475" s="287">
        <v>0</v>
      </c>
    </row>
    <row r="476" spans="2:39">
      <c r="B476" s="45">
        <f t="shared" si="1029"/>
        <v>34</v>
      </c>
      <c r="C476" s="74">
        <f>$C$44</f>
        <v>43800</v>
      </c>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71"/>
      <c r="AE476" s="71"/>
      <c r="AF476" s="71"/>
      <c r="AG476" s="71"/>
      <c r="AH476" s="71"/>
      <c r="AI476" s="71"/>
      <c r="AJ476" s="71"/>
      <c r="AK476" s="287">
        <v>0</v>
      </c>
      <c r="AL476" s="287">
        <v>0</v>
      </c>
      <c r="AM476" s="287">
        <v>0</v>
      </c>
    </row>
    <row r="477" spans="2:39">
      <c r="B477" s="45">
        <f t="shared" si="1029"/>
        <v>35</v>
      </c>
      <c r="C477" s="74">
        <f>$C$45</f>
        <v>43770</v>
      </c>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71"/>
      <c r="AE477" s="71"/>
      <c r="AF477" s="71"/>
      <c r="AG477" s="71"/>
      <c r="AH477" s="71"/>
      <c r="AI477" s="71"/>
      <c r="AJ477" s="71"/>
      <c r="AK477" s="71"/>
      <c r="AL477" s="287">
        <v>0</v>
      </c>
      <c r="AM477" s="287">
        <v>0</v>
      </c>
    </row>
    <row r="478" spans="2:39">
      <c r="B478" s="45">
        <f t="shared" si="1029"/>
        <v>36</v>
      </c>
      <c r="C478" s="74">
        <f>$C$46</f>
        <v>43739</v>
      </c>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71"/>
      <c r="AE478" s="71"/>
      <c r="AF478" s="71"/>
      <c r="AG478" s="71"/>
      <c r="AH478" s="71"/>
      <c r="AI478" s="71"/>
      <c r="AJ478" s="71"/>
      <c r="AK478" s="71"/>
      <c r="AL478" s="71"/>
      <c r="AM478" s="287">
        <v>0</v>
      </c>
    </row>
    <row r="479" spans="2:39">
      <c r="B479" s="290">
        <f t="shared" si="1029"/>
        <v>37</v>
      </c>
      <c r="C479" s="291" t="s">
        <v>390</v>
      </c>
      <c r="D479" s="288">
        <f>SUM(D443:D478)</f>
        <v>0</v>
      </c>
      <c r="E479" s="288">
        <f t="shared" ref="E479" si="1030">SUM(E443:E478)</f>
        <v>0</v>
      </c>
      <c r="F479" s="288">
        <f t="shared" ref="F479" si="1031">SUM(F443:F478)</f>
        <v>0</v>
      </c>
      <c r="G479" s="288">
        <f t="shared" ref="G479" si="1032">SUM(G443:G478)</f>
        <v>0</v>
      </c>
      <c r="H479" s="288">
        <f t="shared" ref="H479" si="1033">SUM(H443:H478)</f>
        <v>0</v>
      </c>
      <c r="I479" s="288">
        <f t="shared" ref="I479" si="1034">SUM(I443:I478)</f>
        <v>0</v>
      </c>
      <c r="J479" s="288">
        <f t="shared" ref="J479" si="1035">SUM(J443:J478)</f>
        <v>0</v>
      </c>
      <c r="K479" s="288">
        <f t="shared" ref="K479" si="1036">SUM(K443:K478)</f>
        <v>0</v>
      </c>
      <c r="L479" s="288">
        <f t="shared" ref="L479" si="1037">SUM(L443:L478)</f>
        <v>0</v>
      </c>
      <c r="M479" s="288">
        <f t="shared" ref="M479" si="1038">SUM(M443:M478)</f>
        <v>0</v>
      </c>
      <c r="N479" s="288">
        <f t="shared" ref="N479" si="1039">SUM(N443:N478)</f>
        <v>0</v>
      </c>
      <c r="O479" s="288">
        <f t="shared" ref="O479" si="1040">SUM(O443:O478)</f>
        <v>0</v>
      </c>
      <c r="P479" s="288">
        <f t="shared" ref="P479" si="1041">SUM(P443:P478)</f>
        <v>0</v>
      </c>
      <c r="Q479" s="288">
        <f t="shared" ref="Q479" si="1042">SUM(Q443:Q478)</f>
        <v>0</v>
      </c>
      <c r="R479" s="288">
        <f t="shared" ref="R479" si="1043">SUM(R443:R478)</f>
        <v>0</v>
      </c>
      <c r="S479" s="288">
        <f t="shared" ref="S479" si="1044">SUM(S443:S478)</f>
        <v>0</v>
      </c>
      <c r="T479" s="288">
        <f t="shared" ref="T479" si="1045">SUM(T443:T478)</f>
        <v>0</v>
      </c>
      <c r="U479" s="288">
        <f t="shared" ref="U479" si="1046">SUM(U443:U478)</f>
        <v>0</v>
      </c>
      <c r="V479" s="288">
        <f t="shared" ref="V479" si="1047">SUM(V443:V478)</f>
        <v>0</v>
      </c>
      <c r="W479" s="288">
        <f t="shared" ref="W479" si="1048">SUM(W443:W478)</f>
        <v>0</v>
      </c>
      <c r="X479" s="288">
        <f t="shared" ref="X479" si="1049">SUM(X443:X478)</f>
        <v>0</v>
      </c>
      <c r="Y479" s="288">
        <f t="shared" ref="Y479" si="1050">SUM(Y443:Y478)</f>
        <v>0</v>
      </c>
      <c r="Z479" s="288">
        <f t="shared" ref="Z479" si="1051">SUM(Z443:Z478)</f>
        <v>0</v>
      </c>
      <c r="AA479" s="288">
        <f t="shared" ref="AA479" si="1052">SUM(AA443:AA478)</f>
        <v>0</v>
      </c>
      <c r="AB479" s="288">
        <f t="shared" ref="AB479" si="1053">SUM(AB443:AB478)</f>
        <v>0</v>
      </c>
      <c r="AC479" s="288">
        <f t="shared" ref="AC479" si="1054">SUM(AC443:AC478)</f>
        <v>0</v>
      </c>
      <c r="AD479" s="288">
        <f t="shared" ref="AD479" si="1055">SUM(AD443:AD478)</f>
        <v>0</v>
      </c>
      <c r="AE479" s="288">
        <f t="shared" ref="AE479" si="1056">SUM(AE443:AE478)</f>
        <v>0</v>
      </c>
      <c r="AF479" s="288">
        <f t="shared" ref="AF479" si="1057">SUM(AF443:AF478)</f>
        <v>0</v>
      </c>
      <c r="AG479" s="288">
        <f t="shared" ref="AG479" si="1058">SUM(AG443:AG478)</f>
        <v>0</v>
      </c>
      <c r="AH479" s="288">
        <f t="shared" ref="AH479" si="1059">SUM(AH443:AH478)</f>
        <v>0</v>
      </c>
      <c r="AI479" s="288">
        <f t="shared" ref="AI479" si="1060">SUM(AI443:AI478)</f>
        <v>0</v>
      </c>
      <c r="AJ479" s="288">
        <f t="shared" ref="AJ479" si="1061">SUM(AJ443:AJ478)</f>
        <v>0</v>
      </c>
      <c r="AK479" s="288">
        <f t="shared" ref="AK479" si="1062">SUM(AK443:AK478)</f>
        <v>0</v>
      </c>
      <c r="AL479" s="288">
        <f t="shared" ref="AL479" si="1063">SUM(AL443:AL478)</f>
        <v>0</v>
      </c>
      <c r="AM479" s="288">
        <f t="shared" ref="AM479" si="1064">SUM(AM443:AM478)</f>
        <v>0</v>
      </c>
    </row>
    <row r="480" spans="2:39">
      <c r="B480" s="44">
        <f>B479+1</f>
        <v>38</v>
      </c>
      <c r="C480" s="114" t="s">
        <v>391</v>
      </c>
      <c r="D480" s="71"/>
      <c r="E480" s="71"/>
      <c r="F480" s="71"/>
      <c r="G480" s="71"/>
      <c r="H480" s="71"/>
      <c r="I480" s="71"/>
      <c r="J480" s="71"/>
      <c r="K480" s="71"/>
      <c r="L480" s="71"/>
      <c r="M480" s="71"/>
      <c r="N480" s="71"/>
      <c r="O480" s="71"/>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row>
    <row r="481" spans="2:39" ht="30" customHeight="1">
      <c r="B481" s="45">
        <f t="shared" ref="B481:B487" si="1065">B480+1</f>
        <v>39</v>
      </c>
      <c r="C481" s="115" t="s">
        <v>392</v>
      </c>
      <c r="D481" s="71"/>
      <c r="E481" s="71"/>
      <c r="F481" s="71"/>
      <c r="G481" s="71"/>
      <c r="H481" s="71"/>
      <c r="I481" s="71"/>
      <c r="J481" s="71"/>
      <c r="K481" s="71"/>
      <c r="L481" s="71"/>
      <c r="M481" s="71"/>
      <c r="N481" s="71"/>
      <c r="O481" s="71"/>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row>
    <row r="482" spans="2:39">
      <c r="B482" s="45">
        <f t="shared" si="1065"/>
        <v>40</v>
      </c>
      <c r="C482" s="116" t="s">
        <v>393</v>
      </c>
      <c r="D482" s="71"/>
      <c r="E482" s="71"/>
      <c r="F482" s="71"/>
      <c r="G482" s="71"/>
      <c r="H482" s="71"/>
      <c r="I482" s="71"/>
      <c r="J482" s="71"/>
      <c r="K482" s="71"/>
      <c r="L482" s="71"/>
      <c r="M482" s="71"/>
      <c r="N482" s="71"/>
      <c r="O482" s="71"/>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row>
    <row r="483" spans="2:39" ht="26.25">
      <c r="B483" s="290">
        <f t="shared" si="1065"/>
        <v>41</v>
      </c>
      <c r="C483" s="292" t="s">
        <v>394</v>
      </c>
      <c r="D483" s="289">
        <f>SUM(D479:D482)</f>
        <v>0</v>
      </c>
      <c r="E483" s="289">
        <f t="shared" ref="E483" si="1066">SUM(E479:E482)</f>
        <v>0</v>
      </c>
      <c r="F483" s="289">
        <f t="shared" ref="F483" si="1067">SUM(F479:F482)</f>
        <v>0</v>
      </c>
      <c r="G483" s="289">
        <f t="shared" ref="G483" si="1068">SUM(G479:G482)</f>
        <v>0</v>
      </c>
      <c r="H483" s="289">
        <f t="shared" ref="H483" si="1069">SUM(H479:H482)</f>
        <v>0</v>
      </c>
      <c r="I483" s="289">
        <f t="shared" ref="I483" si="1070">SUM(I479:I482)</f>
        <v>0</v>
      </c>
      <c r="J483" s="289">
        <f t="shared" ref="J483" si="1071">SUM(J479:J482)</f>
        <v>0</v>
      </c>
      <c r="K483" s="289">
        <f t="shared" ref="K483" si="1072">SUM(K479:K482)</f>
        <v>0</v>
      </c>
      <c r="L483" s="289">
        <f t="shared" ref="L483" si="1073">SUM(L479:L482)</f>
        <v>0</v>
      </c>
      <c r="M483" s="289">
        <f t="shared" ref="M483" si="1074">SUM(M479:M482)</f>
        <v>0</v>
      </c>
      <c r="N483" s="289">
        <f t="shared" ref="N483" si="1075">SUM(N479:N482)</f>
        <v>0</v>
      </c>
      <c r="O483" s="289">
        <f t="shared" ref="O483" si="1076">SUM(O479:O482)</f>
        <v>0</v>
      </c>
      <c r="P483" s="289">
        <f t="shared" ref="P483" si="1077">SUM(P479:P482)</f>
        <v>0</v>
      </c>
      <c r="Q483" s="289">
        <f t="shared" ref="Q483" si="1078">SUM(Q479:Q482)</f>
        <v>0</v>
      </c>
      <c r="R483" s="289">
        <f t="shared" ref="R483" si="1079">SUM(R479:R482)</f>
        <v>0</v>
      </c>
      <c r="S483" s="289">
        <f t="shared" ref="S483" si="1080">SUM(S479:S482)</f>
        <v>0</v>
      </c>
      <c r="T483" s="289">
        <f t="shared" ref="T483" si="1081">SUM(T479:T482)</f>
        <v>0</v>
      </c>
      <c r="U483" s="289">
        <f t="shared" ref="U483" si="1082">SUM(U479:U482)</f>
        <v>0</v>
      </c>
      <c r="V483" s="289">
        <f t="shared" ref="V483" si="1083">SUM(V479:V482)</f>
        <v>0</v>
      </c>
      <c r="W483" s="289">
        <f t="shared" ref="W483" si="1084">SUM(W479:W482)</f>
        <v>0</v>
      </c>
      <c r="X483" s="289">
        <f t="shared" ref="X483" si="1085">SUM(X479:X482)</f>
        <v>0</v>
      </c>
      <c r="Y483" s="289">
        <f t="shared" ref="Y483" si="1086">SUM(Y479:Y482)</f>
        <v>0</v>
      </c>
      <c r="Z483" s="289">
        <f t="shared" ref="Z483" si="1087">SUM(Z479:Z482)</f>
        <v>0</v>
      </c>
      <c r="AA483" s="289">
        <f t="shared" ref="AA483" si="1088">SUM(AA479:AA482)</f>
        <v>0</v>
      </c>
      <c r="AB483" s="289">
        <f t="shared" ref="AB483" si="1089">SUM(AB479:AB482)</f>
        <v>0</v>
      </c>
      <c r="AC483" s="289">
        <f t="shared" ref="AC483" si="1090">SUM(AC479:AC482)</f>
        <v>0</v>
      </c>
      <c r="AD483" s="289">
        <f t="shared" ref="AD483" si="1091">SUM(AD479:AD482)</f>
        <v>0</v>
      </c>
      <c r="AE483" s="289">
        <f t="shared" ref="AE483" si="1092">SUM(AE479:AE482)</f>
        <v>0</v>
      </c>
      <c r="AF483" s="289">
        <f t="shared" ref="AF483" si="1093">SUM(AF479:AF482)</f>
        <v>0</v>
      </c>
      <c r="AG483" s="289">
        <f t="shared" ref="AG483" si="1094">SUM(AG479:AG482)</f>
        <v>0</v>
      </c>
      <c r="AH483" s="289">
        <f t="shared" ref="AH483" si="1095">SUM(AH479:AH482)</f>
        <v>0</v>
      </c>
      <c r="AI483" s="289">
        <f t="shared" ref="AI483" si="1096">SUM(AI479:AI482)</f>
        <v>0</v>
      </c>
      <c r="AJ483" s="289">
        <f t="shared" ref="AJ483" si="1097">SUM(AJ479:AJ482)</f>
        <v>0</v>
      </c>
      <c r="AK483" s="289">
        <f t="shared" ref="AK483" si="1098">SUM(AK479:AK482)</f>
        <v>0</v>
      </c>
      <c r="AL483" s="289">
        <f t="shared" ref="AL483" si="1099">SUM(AL479:AL482)</f>
        <v>0</v>
      </c>
      <c r="AM483" s="289">
        <f t="shared" ref="AM483" si="1100">SUM(AM479:AM482)</f>
        <v>0</v>
      </c>
    </row>
    <row r="484" spans="2:39" ht="30" customHeight="1">
      <c r="B484" s="45">
        <f t="shared" si="1065"/>
        <v>42</v>
      </c>
      <c r="C484" s="115" t="s">
        <v>395</v>
      </c>
      <c r="D484" s="71"/>
      <c r="E484" s="71"/>
      <c r="F484" s="71"/>
      <c r="G484" s="71"/>
      <c r="H484" s="71"/>
      <c r="I484" s="71"/>
      <c r="J484" s="71"/>
      <c r="K484" s="71"/>
      <c r="L484" s="71"/>
      <c r="M484" s="71"/>
      <c r="N484" s="71"/>
      <c r="O484" s="71"/>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row>
    <row r="485" spans="2:39">
      <c r="B485" s="45">
        <f t="shared" si="1065"/>
        <v>43</v>
      </c>
      <c r="C485" s="116" t="s">
        <v>396</v>
      </c>
      <c r="D485" s="71"/>
      <c r="E485" s="71"/>
      <c r="F485" s="71"/>
      <c r="G485" s="71"/>
      <c r="H485" s="71"/>
      <c r="I485" s="71"/>
      <c r="J485" s="71"/>
      <c r="K485" s="71"/>
      <c r="L485" s="71"/>
      <c r="M485" s="71"/>
      <c r="N485" s="71"/>
      <c r="O485" s="71"/>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row>
    <row r="486" spans="2:39" ht="30.75" customHeight="1">
      <c r="B486" s="290">
        <f t="shared" si="1065"/>
        <v>44</v>
      </c>
      <c r="C486" s="294" t="s">
        <v>397</v>
      </c>
      <c r="D486" s="289">
        <f>D484+D485</f>
        <v>0</v>
      </c>
      <c r="E486" s="289">
        <f t="shared" ref="E486" si="1101">E484+E485</f>
        <v>0</v>
      </c>
      <c r="F486" s="289">
        <f t="shared" ref="F486" si="1102">F484+F485</f>
        <v>0</v>
      </c>
      <c r="G486" s="289">
        <f t="shared" ref="G486" si="1103">G484+G485</f>
        <v>0</v>
      </c>
      <c r="H486" s="289">
        <f t="shared" ref="H486" si="1104">H484+H485</f>
        <v>0</v>
      </c>
      <c r="I486" s="289">
        <f t="shared" ref="I486" si="1105">I484+I485</f>
        <v>0</v>
      </c>
      <c r="J486" s="289">
        <f t="shared" ref="J486" si="1106">J484+J485</f>
        <v>0</v>
      </c>
      <c r="K486" s="289">
        <f t="shared" ref="K486" si="1107">K484+K485</f>
        <v>0</v>
      </c>
      <c r="L486" s="289">
        <f t="shared" ref="L486" si="1108">L484+L485</f>
        <v>0</v>
      </c>
      <c r="M486" s="289">
        <f t="shared" ref="M486" si="1109">M484+M485</f>
        <v>0</v>
      </c>
      <c r="N486" s="289">
        <f t="shared" ref="N486" si="1110">N484+N485</f>
        <v>0</v>
      </c>
      <c r="O486" s="289">
        <f t="shared" ref="O486" si="1111">O484+O485</f>
        <v>0</v>
      </c>
      <c r="P486" s="289">
        <f t="shared" ref="P486" si="1112">P484+P485</f>
        <v>0</v>
      </c>
      <c r="Q486" s="289">
        <f t="shared" ref="Q486" si="1113">Q484+Q485</f>
        <v>0</v>
      </c>
      <c r="R486" s="289">
        <f t="shared" ref="R486" si="1114">R484+R485</f>
        <v>0</v>
      </c>
      <c r="S486" s="289">
        <f t="shared" ref="S486" si="1115">S484+S485</f>
        <v>0</v>
      </c>
      <c r="T486" s="289">
        <f t="shared" ref="T486" si="1116">T484+T485</f>
        <v>0</v>
      </c>
      <c r="U486" s="289">
        <f t="shared" ref="U486" si="1117">U484+U485</f>
        <v>0</v>
      </c>
      <c r="V486" s="289">
        <f t="shared" ref="V486" si="1118">V484+V485</f>
        <v>0</v>
      </c>
      <c r="W486" s="289">
        <f t="shared" ref="W486" si="1119">W484+W485</f>
        <v>0</v>
      </c>
      <c r="X486" s="289">
        <f t="shared" ref="X486" si="1120">X484+X485</f>
        <v>0</v>
      </c>
      <c r="Y486" s="289">
        <f t="shared" ref="Y486" si="1121">Y484+Y485</f>
        <v>0</v>
      </c>
      <c r="Z486" s="289">
        <f t="shared" ref="Z486" si="1122">Z484+Z485</f>
        <v>0</v>
      </c>
      <c r="AA486" s="289">
        <f t="shared" ref="AA486" si="1123">AA484+AA485</f>
        <v>0</v>
      </c>
      <c r="AB486" s="289">
        <f t="shared" ref="AB486" si="1124">AB484+AB485</f>
        <v>0</v>
      </c>
      <c r="AC486" s="289">
        <f t="shared" ref="AC486" si="1125">AC484+AC485</f>
        <v>0</v>
      </c>
      <c r="AD486" s="289">
        <f t="shared" ref="AD486" si="1126">AD484+AD485</f>
        <v>0</v>
      </c>
      <c r="AE486" s="289">
        <f t="shared" ref="AE486" si="1127">AE484+AE485</f>
        <v>0</v>
      </c>
      <c r="AF486" s="289">
        <f t="shared" ref="AF486" si="1128">AF484+AF485</f>
        <v>0</v>
      </c>
      <c r="AG486" s="289">
        <f t="shared" ref="AG486" si="1129">AG484+AG485</f>
        <v>0</v>
      </c>
      <c r="AH486" s="289">
        <f t="shared" ref="AH486" si="1130">AH484+AH485</f>
        <v>0</v>
      </c>
      <c r="AI486" s="289">
        <f t="shared" ref="AI486" si="1131">AI484+AI485</f>
        <v>0</v>
      </c>
      <c r="AJ486" s="289">
        <f t="shared" ref="AJ486" si="1132">AJ484+AJ485</f>
        <v>0</v>
      </c>
      <c r="AK486" s="289">
        <f t="shared" ref="AK486" si="1133">AK484+AK485</f>
        <v>0</v>
      </c>
      <c r="AL486" s="289">
        <f t="shared" ref="AL486" si="1134">AL484+AL485</f>
        <v>0</v>
      </c>
      <c r="AM486" s="289">
        <f t="shared" ref="AM486" si="1135">AM484+AM485</f>
        <v>0</v>
      </c>
    </row>
    <row r="487" spans="2:39">
      <c r="B487" s="290">
        <f t="shared" si="1065"/>
        <v>45</v>
      </c>
      <c r="C487" s="293" t="s">
        <v>398</v>
      </c>
      <c r="D487" s="288">
        <f>D483+D486</f>
        <v>0</v>
      </c>
      <c r="E487" s="288">
        <f t="shared" ref="E487" si="1136">E483+E486</f>
        <v>0</v>
      </c>
      <c r="F487" s="288">
        <f t="shared" ref="F487" si="1137">F483+F486</f>
        <v>0</v>
      </c>
      <c r="G487" s="288">
        <f t="shared" ref="G487" si="1138">G483+G486</f>
        <v>0</v>
      </c>
      <c r="H487" s="288">
        <f t="shared" ref="H487" si="1139">H483+H486</f>
        <v>0</v>
      </c>
      <c r="I487" s="288">
        <f t="shared" ref="I487" si="1140">I483+I486</f>
        <v>0</v>
      </c>
      <c r="J487" s="288">
        <f t="shared" ref="J487" si="1141">J483+J486</f>
        <v>0</v>
      </c>
      <c r="K487" s="288">
        <f t="shared" ref="K487" si="1142">K483+K486</f>
        <v>0</v>
      </c>
      <c r="L487" s="288">
        <f t="shared" ref="L487" si="1143">L483+L486</f>
        <v>0</v>
      </c>
      <c r="M487" s="288">
        <f t="shared" ref="M487" si="1144">M483+M486</f>
        <v>0</v>
      </c>
      <c r="N487" s="288">
        <f t="shared" ref="N487" si="1145">N483+N486</f>
        <v>0</v>
      </c>
      <c r="O487" s="288">
        <f t="shared" ref="O487" si="1146">O483+O486</f>
        <v>0</v>
      </c>
      <c r="P487" s="288">
        <f t="shared" ref="P487" si="1147">P483+P486</f>
        <v>0</v>
      </c>
      <c r="Q487" s="288">
        <f t="shared" ref="Q487" si="1148">Q483+Q486</f>
        <v>0</v>
      </c>
      <c r="R487" s="288">
        <f t="shared" ref="R487" si="1149">R483+R486</f>
        <v>0</v>
      </c>
      <c r="S487" s="288">
        <f t="shared" ref="S487" si="1150">S483+S486</f>
        <v>0</v>
      </c>
      <c r="T487" s="288">
        <f t="shared" ref="T487" si="1151">T483+T486</f>
        <v>0</v>
      </c>
      <c r="U487" s="288">
        <f t="shared" ref="U487" si="1152">U483+U486</f>
        <v>0</v>
      </c>
      <c r="V487" s="288">
        <f t="shared" ref="V487" si="1153">V483+V486</f>
        <v>0</v>
      </c>
      <c r="W487" s="288">
        <f t="shared" ref="W487" si="1154">W483+W486</f>
        <v>0</v>
      </c>
      <c r="X487" s="288">
        <f t="shared" ref="X487" si="1155">X483+X486</f>
        <v>0</v>
      </c>
      <c r="Y487" s="288">
        <f t="shared" ref="Y487" si="1156">Y483+Y486</f>
        <v>0</v>
      </c>
      <c r="Z487" s="288">
        <f t="shared" ref="Z487" si="1157">Z483+Z486</f>
        <v>0</v>
      </c>
      <c r="AA487" s="288">
        <f t="shared" ref="AA487" si="1158">AA483+AA486</f>
        <v>0</v>
      </c>
      <c r="AB487" s="288">
        <f t="shared" ref="AB487" si="1159">AB483+AB486</f>
        <v>0</v>
      </c>
      <c r="AC487" s="288">
        <f t="shared" ref="AC487" si="1160">AC483+AC486</f>
        <v>0</v>
      </c>
      <c r="AD487" s="288">
        <f t="shared" ref="AD487" si="1161">AD483+AD486</f>
        <v>0</v>
      </c>
      <c r="AE487" s="288">
        <f t="shared" ref="AE487" si="1162">AE483+AE486</f>
        <v>0</v>
      </c>
      <c r="AF487" s="288">
        <f t="shared" ref="AF487" si="1163">AF483+AF486</f>
        <v>0</v>
      </c>
      <c r="AG487" s="288">
        <f t="shared" ref="AG487" si="1164">AG483+AG486</f>
        <v>0</v>
      </c>
      <c r="AH487" s="288">
        <f t="shared" ref="AH487" si="1165">AH483+AH486</f>
        <v>0</v>
      </c>
      <c r="AI487" s="288">
        <f t="shared" ref="AI487" si="1166">AI483+AI486</f>
        <v>0</v>
      </c>
      <c r="AJ487" s="288">
        <f t="shared" ref="AJ487" si="1167">AJ483+AJ486</f>
        <v>0</v>
      </c>
      <c r="AK487" s="288">
        <f t="shared" ref="AK487" si="1168">AK483+AK486</f>
        <v>0</v>
      </c>
      <c r="AL487" s="288">
        <f t="shared" ref="AL487" si="1169">AL483+AL486</f>
        <v>0</v>
      </c>
      <c r="AM487" s="288">
        <f t="shared" ref="AM487" si="1170">AM483+AM486</f>
        <v>0</v>
      </c>
    </row>
    <row r="489" spans="2:39">
      <c r="B489" s="21"/>
      <c r="C489" s="230" t="s">
        <v>327</v>
      </c>
      <c r="D489" s="231" t="str">
        <f>Overview!$C$32</f>
        <v>[Enter Plan Name]</v>
      </c>
      <c r="E489" s="231"/>
      <c r="F489" s="231"/>
      <c r="G489" s="231"/>
      <c r="H489" s="231"/>
      <c r="I489" s="231"/>
      <c r="J489" s="231"/>
      <c r="K489" s="231"/>
      <c r="L489" s="231"/>
      <c r="M489" s="231"/>
      <c r="N489" s="231"/>
      <c r="O489" s="231"/>
      <c r="P489" s="231"/>
      <c r="Q489" s="231"/>
      <c r="R489" s="231"/>
      <c r="S489" s="231"/>
      <c r="T489" s="231"/>
      <c r="U489" s="231"/>
      <c r="V489" s="231"/>
      <c r="W489" s="231"/>
      <c r="X489" s="231"/>
      <c r="Y489" s="231"/>
      <c r="Z489" s="231"/>
      <c r="AA489" s="231"/>
      <c r="AB489" s="231"/>
      <c r="AC489" s="231"/>
      <c r="AD489" s="278"/>
      <c r="AE489" s="231"/>
      <c r="AF489" s="231"/>
      <c r="AG489" s="231"/>
      <c r="AH489" s="231"/>
      <c r="AI489" s="231"/>
      <c r="AJ489" s="231"/>
      <c r="AK489" s="231"/>
      <c r="AL489" s="231"/>
      <c r="AM489" s="231"/>
    </row>
    <row r="490" spans="2:39">
      <c r="B490" s="21"/>
      <c r="C490" s="230" t="s">
        <v>328</v>
      </c>
      <c r="D490" s="231" t="s">
        <v>384</v>
      </c>
      <c r="E490" s="231"/>
      <c r="F490" s="231"/>
      <c r="G490" s="231"/>
      <c r="H490" s="21"/>
      <c r="I490" s="21"/>
      <c r="J490" s="21"/>
      <c r="K490" s="21"/>
      <c r="L490" s="21"/>
      <c r="M490" s="21"/>
      <c r="N490" s="21"/>
      <c r="O490" s="21"/>
      <c r="P490" s="231"/>
      <c r="Q490" s="21"/>
      <c r="R490" s="21"/>
      <c r="S490" s="231"/>
      <c r="T490" s="21"/>
      <c r="U490" s="21"/>
      <c r="V490" s="231"/>
      <c r="W490" s="21"/>
      <c r="X490" s="21"/>
      <c r="Y490" s="231"/>
      <c r="Z490" s="21"/>
      <c r="AA490" s="21"/>
      <c r="AB490" s="21"/>
      <c r="AC490" s="21"/>
      <c r="AD490" s="277"/>
      <c r="AE490" s="21"/>
      <c r="AF490" s="21"/>
      <c r="AG490" s="21"/>
      <c r="AH490" s="21"/>
      <c r="AI490" s="21"/>
      <c r="AJ490" s="21"/>
      <c r="AK490" s="21"/>
      <c r="AL490" s="21"/>
      <c r="AM490" s="21"/>
    </row>
    <row r="491" spans="2:39" ht="15.75">
      <c r="B491" s="21"/>
      <c r="C491" s="230" t="s">
        <v>385</v>
      </c>
      <c r="D491" s="279" t="s">
        <v>296</v>
      </c>
      <c r="E491" s="231"/>
      <c r="F491" s="231"/>
      <c r="G491" s="231"/>
      <c r="H491" s="231"/>
      <c r="I491" s="231"/>
      <c r="J491" s="231"/>
      <c r="K491" s="231"/>
      <c r="L491" s="231"/>
      <c r="M491" s="231"/>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row>
    <row r="492" spans="2:39">
      <c r="B492" s="21"/>
      <c r="C492" s="230" t="s">
        <v>386</v>
      </c>
      <c r="D492" s="231" t="str">
        <f>Overview!$C$54</f>
        <v>7/1/2022 - 9/30/2022</v>
      </c>
      <c r="E492" s="231"/>
      <c r="F492" s="231"/>
      <c r="G492" s="231"/>
      <c r="H492" s="231"/>
      <c r="I492" s="231"/>
      <c r="J492" s="231"/>
      <c r="K492" s="231"/>
      <c r="L492" s="231"/>
      <c r="M492" s="231"/>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row>
    <row r="493" spans="2:39">
      <c r="B493" s="21"/>
      <c r="C493" s="230"/>
      <c r="D493" s="280" t="s">
        <v>387</v>
      </c>
      <c r="E493" s="280"/>
      <c r="F493" s="280"/>
      <c r="G493" s="280"/>
      <c r="H493" s="280"/>
      <c r="I493" s="280"/>
      <c r="J493" s="280"/>
      <c r="K493" s="280"/>
      <c r="L493" s="280"/>
      <c r="M493" s="280"/>
      <c r="N493" s="280"/>
      <c r="O493" s="280"/>
      <c r="P493" s="280"/>
      <c r="Q493" s="280"/>
      <c r="R493" s="280"/>
      <c r="S493" s="280"/>
      <c r="T493" s="280"/>
      <c r="U493" s="280"/>
      <c r="V493" s="280"/>
      <c r="W493" s="280"/>
      <c r="X493" s="280"/>
      <c r="Y493" s="280"/>
      <c r="Z493" s="280"/>
      <c r="AA493" s="280"/>
      <c r="AB493" s="280"/>
      <c r="AC493" s="280"/>
      <c r="AD493" s="280"/>
      <c r="AE493" s="280"/>
      <c r="AF493" s="280"/>
      <c r="AG493" s="280"/>
      <c r="AH493" s="280"/>
      <c r="AI493" s="280"/>
      <c r="AJ493" s="280"/>
      <c r="AK493" s="280"/>
      <c r="AL493" s="280"/>
      <c r="AM493" s="280"/>
    </row>
    <row r="494" spans="2:39">
      <c r="B494" s="21"/>
      <c r="C494" s="133"/>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3"/>
      <c r="AD494" s="133"/>
      <c r="AE494" s="133"/>
      <c r="AF494" s="133"/>
      <c r="AG494" s="133"/>
      <c r="AH494" s="133"/>
      <c r="AI494" s="133"/>
      <c r="AJ494" s="133"/>
      <c r="AK494" s="133"/>
      <c r="AL494" s="133"/>
      <c r="AM494" s="133"/>
    </row>
    <row r="495" spans="2:39">
      <c r="B495" s="34"/>
      <c r="C495" s="281"/>
      <c r="D495" s="282" t="str">
        <f>D$9</f>
        <v>SFY23-Q1</v>
      </c>
      <c r="E495" s="283"/>
      <c r="F495" s="283"/>
      <c r="G495" s="283" t="str">
        <f>G$9</f>
        <v>SFY22-Q4</v>
      </c>
      <c r="H495" s="283"/>
      <c r="I495" s="283"/>
      <c r="J495" s="283" t="str">
        <f>J$9</f>
        <v>SFY22-Q3</v>
      </c>
      <c r="K495" s="283"/>
      <c r="L495" s="283"/>
      <c r="M495" s="283" t="str">
        <f>M$9</f>
        <v>SFY22-Q2</v>
      </c>
      <c r="N495" s="283"/>
      <c r="O495" s="283"/>
      <c r="P495" s="283" t="str">
        <f>P$9</f>
        <v>SFY22-Q1</v>
      </c>
      <c r="Q495" s="283"/>
      <c r="R495" s="283"/>
      <c r="S495" s="283" t="str">
        <f>S$9</f>
        <v>SFY21-Q4</v>
      </c>
      <c r="T495" s="283"/>
      <c r="U495" s="283"/>
      <c r="V495" s="283" t="str">
        <f>V$9</f>
        <v>SFY21-Q3</v>
      </c>
      <c r="W495" s="283"/>
      <c r="X495" s="283"/>
      <c r="Y495" s="283" t="str">
        <f>Y$9</f>
        <v>SFY21-Q2</v>
      </c>
      <c r="Z495" s="283"/>
      <c r="AA495" s="283"/>
      <c r="AB495" s="283" t="str">
        <f>AB$9</f>
        <v>SFY21-Q1</v>
      </c>
      <c r="AC495" s="283"/>
      <c r="AD495" s="283"/>
      <c r="AE495" s="283" t="str">
        <f>AE$9</f>
        <v>SFY20-Q4</v>
      </c>
      <c r="AF495" s="283"/>
      <c r="AG495" s="283"/>
      <c r="AH495" s="283" t="str">
        <f>AH$9</f>
        <v>SFY20-Q3</v>
      </c>
      <c r="AI495" s="283"/>
      <c r="AJ495" s="283"/>
      <c r="AK495" s="283" t="str">
        <f>AK$9</f>
        <v>SFY20-Q2</v>
      </c>
      <c r="AL495" s="283"/>
      <c r="AM495" s="283"/>
    </row>
    <row r="496" spans="2:39">
      <c r="B496" s="284" t="s">
        <v>388</v>
      </c>
      <c r="C496" s="284" t="s">
        <v>389</v>
      </c>
      <c r="D496" s="285">
        <f>D$10</f>
        <v>44805</v>
      </c>
      <c r="E496" s="286">
        <f t="shared" ref="E496:AM496" si="1171">E$10</f>
        <v>44774</v>
      </c>
      <c r="F496" s="286">
        <f t="shared" si="1171"/>
        <v>44743</v>
      </c>
      <c r="G496" s="286">
        <f t="shared" si="1171"/>
        <v>44713</v>
      </c>
      <c r="H496" s="286">
        <f t="shared" si="1171"/>
        <v>44682</v>
      </c>
      <c r="I496" s="286">
        <f t="shared" si="1171"/>
        <v>44652</v>
      </c>
      <c r="J496" s="286">
        <f t="shared" si="1171"/>
        <v>44621</v>
      </c>
      <c r="K496" s="286">
        <f t="shared" si="1171"/>
        <v>44593</v>
      </c>
      <c r="L496" s="286">
        <f t="shared" si="1171"/>
        <v>44562</v>
      </c>
      <c r="M496" s="286">
        <f t="shared" si="1171"/>
        <v>44531</v>
      </c>
      <c r="N496" s="286">
        <f t="shared" si="1171"/>
        <v>44501</v>
      </c>
      <c r="O496" s="286">
        <f t="shared" si="1171"/>
        <v>44470</v>
      </c>
      <c r="P496" s="286">
        <f t="shared" si="1171"/>
        <v>44440</v>
      </c>
      <c r="Q496" s="286">
        <f t="shared" si="1171"/>
        <v>44409</v>
      </c>
      <c r="R496" s="286">
        <f t="shared" si="1171"/>
        <v>44378</v>
      </c>
      <c r="S496" s="286">
        <f t="shared" si="1171"/>
        <v>44348</v>
      </c>
      <c r="T496" s="286">
        <f t="shared" si="1171"/>
        <v>44317</v>
      </c>
      <c r="U496" s="286">
        <f t="shared" si="1171"/>
        <v>44287</v>
      </c>
      <c r="V496" s="286">
        <f t="shared" si="1171"/>
        <v>44256</v>
      </c>
      <c r="W496" s="286">
        <f t="shared" si="1171"/>
        <v>44228</v>
      </c>
      <c r="X496" s="286">
        <f t="shared" si="1171"/>
        <v>44197</v>
      </c>
      <c r="Y496" s="286">
        <f t="shared" si="1171"/>
        <v>44166</v>
      </c>
      <c r="Z496" s="286">
        <f t="shared" si="1171"/>
        <v>44136</v>
      </c>
      <c r="AA496" s="286">
        <f t="shared" si="1171"/>
        <v>44105</v>
      </c>
      <c r="AB496" s="286">
        <f t="shared" si="1171"/>
        <v>44075</v>
      </c>
      <c r="AC496" s="286">
        <f t="shared" si="1171"/>
        <v>44044</v>
      </c>
      <c r="AD496" s="286">
        <f t="shared" si="1171"/>
        <v>44013</v>
      </c>
      <c r="AE496" s="286">
        <f t="shared" si="1171"/>
        <v>43983</v>
      </c>
      <c r="AF496" s="286">
        <f t="shared" si="1171"/>
        <v>43952</v>
      </c>
      <c r="AG496" s="286">
        <f t="shared" si="1171"/>
        <v>43922</v>
      </c>
      <c r="AH496" s="286">
        <f t="shared" si="1171"/>
        <v>43891</v>
      </c>
      <c r="AI496" s="286">
        <f t="shared" si="1171"/>
        <v>43862</v>
      </c>
      <c r="AJ496" s="286">
        <f t="shared" si="1171"/>
        <v>43831</v>
      </c>
      <c r="AK496" s="286">
        <f t="shared" si="1171"/>
        <v>43800</v>
      </c>
      <c r="AL496" s="286">
        <f t="shared" si="1171"/>
        <v>43770</v>
      </c>
      <c r="AM496" s="286">
        <f t="shared" si="1171"/>
        <v>43739</v>
      </c>
    </row>
    <row r="497" spans="2:39">
      <c r="B497" s="45">
        <v>1</v>
      </c>
      <c r="C497" s="74">
        <f>$C$11</f>
        <v>44805</v>
      </c>
      <c r="D497" s="287">
        <v>0</v>
      </c>
      <c r="E497" s="287">
        <v>0</v>
      </c>
      <c r="F497" s="287">
        <v>0</v>
      </c>
      <c r="G497" s="287">
        <v>0</v>
      </c>
      <c r="H497" s="287">
        <v>0</v>
      </c>
      <c r="I497" s="287">
        <v>0</v>
      </c>
      <c r="J497" s="287">
        <v>0</v>
      </c>
      <c r="K497" s="287">
        <v>0</v>
      </c>
      <c r="L497" s="287">
        <v>0</v>
      </c>
      <c r="M497" s="287">
        <v>0</v>
      </c>
      <c r="N497" s="287">
        <v>0</v>
      </c>
      <c r="O497" s="287">
        <v>0</v>
      </c>
      <c r="P497" s="287">
        <v>0</v>
      </c>
      <c r="Q497" s="287">
        <v>0</v>
      </c>
      <c r="R497" s="287">
        <v>0</v>
      </c>
      <c r="S497" s="287">
        <v>0</v>
      </c>
      <c r="T497" s="287">
        <v>0</v>
      </c>
      <c r="U497" s="287">
        <v>0</v>
      </c>
      <c r="V497" s="287">
        <v>0</v>
      </c>
      <c r="W497" s="287">
        <v>0</v>
      </c>
      <c r="X497" s="287">
        <v>0</v>
      </c>
      <c r="Y497" s="287">
        <v>0</v>
      </c>
      <c r="Z497" s="287">
        <v>0</v>
      </c>
      <c r="AA497" s="287">
        <v>0</v>
      </c>
      <c r="AB497" s="287">
        <v>0</v>
      </c>
      <c r="AC497" s="287">
        <v>0</v>
      </c>
      <c r="AD497" s="287">
        <v>0</v>
      </c>
      <c r="AE497" s="287">
        <v>0</v>
      </c>
      <c r="AF497" s="287">
        <v>0</v>
      </c>
      <c r="AG497" s="287">
        <v>0</v>
      </c>
      <c r="AH497" s="287">
        <v>0</v>
      </c>
      <c r="AI497" s="287">
        <v>0</v>
      </c>
      <c r="AJ497" s="287">
        <v>0</v>
      </c>
      <c r="AK497" s="287">
        <v>0</v>
      </c>
      <c r="AL497" s="287">
        <v>0</v>
      </c>
      <c r="AM497" s="287">
        <v>0</v>
      </c>
    </row>
    <row r="498" spans="2:39">
      <c r="B498" s="45">
        <f t="shared" ref="B498:B533" si="1172">B497+1</f>
        <v>2</v>
      </c>
      <c r="C498" s="74">
        <f>$C$12</f>
        <v>44774</v>
      </c>
      <c r="D498" s="14"/>
      <c r="E498" s="287">
        <v>0</v>
      </c>
      <c r="F498" s="287">
        <v>0</v>
      </c>
      <c r="G498" s="287">
        <v>0</v>
      </c>
      <c r="H498" s="287">
        <v>0</v>
      </c>
      <c r="I498" s="287">
        <v>0</v>
      </c>
      <c r="J498" s="287">
        <v>0</v>
      </c>
      <c r="K498" s="287">
        <v>0</v>
      </c>
      <c r="L498" s="287">
        <v>0</v>
      </c>
      <c r="M498" s="287">
        <v>0</v>
      </c>
      <c r="N498" s="287">
        <v>0</v>
      </c>
      <c r="O498" s="287">
        <v>0</v>
      </c>
      <c r="P498" s="287">
        <v>0</v>
      </c>
      <c r="Q498" s="287">
        <v>0</v>
      </c>
      <c r="R498" s="287">
        <v>0</v>
      </c>
      <c r="S498" s="287">
        <v>0</v>
      </c>
      <c r="T498" s="287">
        <v>0</v>
      </c>
      <c r="U498" s="287">
        <v>0</v>
      </c>
      <c r="V498" s="287">
        <v>0</v>
      </c>
      <c r="W498" s="287">
        <v>0</v>
      </c>
      <c r="X498" s="287">
        <v>0</v>
      </c>
      <c r="Y498" s="287">
        <v>0</v>
      </c>
      <c r="Z498" s="287">
        <v>0</v>
      </c>
      <c r="AA498" s="287">
        <v>0</v>
      </c>
      <c r="AB498" s="287">
        <v>0</v>
      </c>
      <c r="AC498" s="287">
        <v>0</v>
      </c>
      <c r="AD498" s="287">
        <v>0</v>
      </c>
      <c r="AE498" s="287">
        <v>0</v>
      </c>
      <c r="AF498" s="287">
        <v>0</v>
      </c>
      <c r="AG498" s="287">
        <v>0</v>
      </c>
      <c r="AH498" s="287">
        <v>0</v>
      </c>
      <c r="AI498" s="287">
        <v>0</v>
      </c>
      <c r="AJ498" s="287">
        <v>0</v>
      </c>
      <c r="AK498" s="287">
        <v>0</v>
      </c>
      <c r="AL498" s="287">
        <v>0</v>
      </c>
      <c r="AM498" s="287">
        <v>0</v>
      </c>
    </row>
    <row r="499" spans="2:39">
      <c r="B499" s="45">
        <f t="shared" si="1172"/>
        <v>3</v>
      </c>
      <c r="C499" s="74">
        <f>$C$13</f>
        <v>44743</v>
      </c>
      <c r="D499" s="14"/>
      <c r="E499" s="14"/>
      <c r="F499" s="287">
        <v>0</v>
      </c>
      <c r="G499" s="287">
        <v>0</v>
      </c>
      <c r="H499" s="287">
        <v>0</v>
      </c>
      <c r="I499" s="287">
        <v>0</v>
      </c>
      <c r="J499" s="287">
        <v>0</v>
      </c>
      <c r="K499" s="287">
        <v>0</v>
      </c>
      <c r="L499" s="287">
        <v>0</v>
      </c>
      <c r="M499" s="287">
        <v>0</v>
      </c>
      <c r="N499" s="287">
        <v>0</v>
      </c>
      <c r="O499" s="287">
        <v>0</v>
      </c>
      <c r="P499" s="287">
        <v>0</v>
      </c>
      <c r="Q499" s="287">
        <v>0</v>
      </c>
      <c r="R499" s="287">
        <v>0</v>
      </c>
      <c r="S499" s="287">
        <v>0</v>
      </c>
      <c r="T499" s="287">
        <v>0</v>
      </c>
      <c r="U499" s="287">
        <v>0</v>
      </c>
      <c r="V499" s="287">
        <v>0</v>
      </c>
      <c r="W499" s="287">
        <v>0</v>
      </c>
      <c r="X499" s="287">
        <v>0</v>
      </c>
      <c r="Y499" s="287">
        <v>0</v>
      </c>
      <c r="Z499" s="287">
        <v>0</v>
      </c>
      <c r="AA499" s="287">
        <v>0</v>
      </c>
      <c r="AB499" s="287">
        <v>0</v>
      </c>
      <c r="AC499" s="287">
        <v>0</v>
      </c>
      <c r="AD499" s="287">
        <v>0</v>
      </c>
      <c r="AE499" s="287">
        <v>0</v>
      </c>
      <c r="AF499" s="287">
        <v>0</v>
      </c>
      <c r="AG499" s="287">
        <v>0</v>
      </c>
      <c r="AH499" s="287">
        <v>0</v>
      </c>
      <c r="AI499" s="287">
        <v>0</v>
      </c>
      <c r="AJ499" s="287">
        <v>0</v>
      </c>
      <c r="AK499" s="287">
        <v>0</v>
      </c>
      <c r="AL499" s="287">
        <v>0</v>
      </c>
      <c r="AM499" s="287">
        <v>0</v>
      </c>
    </row>
    <row r="500" spans="2:39">
      <c r="B500" s="45">
        <f t="shared" si="1172"/>
        <v>4</v>
      </c>
      <c r="C500" s="74">
        <f>$C$14</f>
        <v>44713</v>
      </c>
      <c r="D500" s="14"/>
      <c r="E500" s="14"/>
      <c r="F500" s="14"/>
      <c r="G500" s="287">
        <v>0</v>
      </c>
      <c r="H500" s="287">
        <v>0</v>
      </c>
      <c r="I500" s="287">
        <v>0</v>
      </c>
      <c r="J500" s="287">
        <v>0</v>
      </c>
      <c r="K500" s="287">
        <v>0</v>
      </c>
      <c r="L500" s="287">
        <v>0</v>
      </c>
      <c r="M500" s="287">
        <v>0</v>
      </c>
      <c r="N500" s="287">
        <v>0</v>
      </c>
      <c r="O500" s="287">
        <v>0</v>
      </c>
      <c r="P500" s="287">
        <v>0</v>
      </c>
      <c r="Q500" s="287">
        <v>0</v>
      </c>
      <c r="R500" s="287">
        <v>0</v>
      </c>
      <c r="S500" s="287">
        <v>0</v>
      </c>
      <c r="T500" s="287">
        <v>0</v>
      </c>
      <c r="U500" s="287">
        <v>0</v>
      </c>
      <c r="V500" s="287">
        <v>0</v>
      </c>
      <c r="W500" s="287">
        <v>0</v>
      </c>
      <c r="X500" s="287">
        <v>0</v>
      </c>
      <c r="Y500" s="287">
        <v>0</v>
      </c>
      <c r="Z500" s="287">
        <v>0</v>
      </c>
      <c r="AA500" s="287">
        <v>0</v>
      </c>
      <c r="AB500" s="287">
        <v>0</v>
      </c>
      <c r="AC500" s="287">
        <v>0</v>
      </c>
      <c r="AD500" s="287">
        <v>0</v>
      </c>
      <c r="AE500" s="287">
        <v>0</v>
      </c>
      <c r="AF500" s="287">
        <v>0</v>
      </c>
      <c r="AG500" s="287">
        <v>0</v>
      </c>
      <c r="AH500" s="287">
        <v>0</v>
      </c>
      <c r="AI500" s="287">
        <v>0</v>
      </c>
      <c r="AJ500" s="287">
        <v>0</v>
      </c>
      <c r="AK500" s="287">
        <v>0</v>
      </c>
      <c r="AL500" s="287">
        <v>0</v>
      </c>
      <c r="AM500" s="287">
        <v>0</v>
      </c>
    </row>
    <row r="501" spans="2:39">
      <c r="B501" s="45">
        <f t="shared" si="1172"/>
        <v>5</v>
      </c>
      <c r="C501" s="74">
        <f>$C$15</f>
        <v>44682</v>
      </c>
      <c r="D501" s="14"/>
      <c r="E501" s="14"/>
      <c r="F501" s="14"/>
      <c r="G501" s="14"/>
      <c r="H501" s="287">
        <v>0</v>
      </c>
      <c r="I501" s="287">
        <v>0</v>
      </c>
      <c r="J501" s="287">
        <v>0</v>
      </c>
      <c r="K501" s="287">
        <v>0</v>
      </c>
      <c r="L501" s="287">
        <v>0</v>
      </c>
      <c r="M501" s="287">
        <v>0</v>
      </c>
      <c r="N501" s="287">
        <v>0</v>
      </c>
      <c r="O501" s="287">
        <v>0</v>
      </c>
      <c r="P501" s="287">
        <v>0</v>
      </c>
      <c r="Q501" s="287">
        <v>0</v>
      </c>
      <c r="R501" s="287">
        <v>0</v>
      </c>
      <c r="S501" s="287">
        <v>0</v>
      </c>
      <c r="T501" s="287">
        <v>0</v>
      </c>
      <c r="U501" s="287">
        <v>0</v>
      </c>
      <c r="V501" s="287">
        <v>0</v>
      </c>
      <c r="W501" s="287">
        <v>0</v>
      </c>
      <c r="X501" s="287">
        <v>0</v>
      </c>
      <c r="Y501" s="287">
        <v>0</v>
      </c>
      <c r="Z501" s="287">
        <v>0</v>
      </c>
      <c r="AA501" s="287">
        <v>0</v>
      </c>
      <c r="AB501" s="287">
        <v>0</v>
      </c>
      <c r="AC501" s="287">
        <v>0</v>
      </c>
      <c r="AD501" s="287">
        <v>0</v>
      </c>
      <c r="AE501" s="287">
        <v>0</v>
      </c>
      <c r="AF501" s="287">
        <v>0</v>
      </c>
      <c r="AG501" s="287">
        <v>0</v>
      </c>
      <c r="AH501" s="287">
        <v>0</v>
      </c>
      <c r="AI501" s="287">
        <v>0</v>
      </c>
      <c r="AJ501" s="287">
        <v>0</v>
      </c>
      <c r="AK501" s="287">
        <v>0</v>
      </c>
      <c r="AL501" s="287">
        <v>0</v>
      </c>
      <c r="AM501" s="287">
        <v>0</v>
      </c>
    </row>
    <row r="502" spans="2:39">
      <c r="B502" s="45">
        <f t="shared" si="1172"/>
        <v>6</v>
      </c>
      <c r="C502" s="74">
        <f>$C$16</f>
        <v>44652</v>
      </c>
      <c r="D502" s="14"/>
      <c r="E502" s="14"/>
      <c r="F502" s="14"/>
      <c r="G502" s="14"/>
      <c r="H502" s="14"/>
      <c r="I502" s="287">
        <v>0</v>
      </c>
      <c r="J502" s="287">
        <v>0</v>
      </c>
      <c r="K502" s="287">
        <v>0</v>
      </c>
      <c r="L502" s="287">
        <v>0</v>
      </c>
      <c r="M502" s="287">
        <v>0</v>
      </c>
      <c r="N502" s="287">
        <v>0</v>
      </c>
      <c r="O502" s="287">
        <v>0</v>
      </c>
      <c r="P502" s="287">
        <v>0</v>
      </c>
      <c r="Q502" s="287">
        <v>0</v>
      </c>
      <c r="R502" s="287">
        <v>0</v>
      </c>
      <c r="S502" s="287">
        <v>0</v>
      </c>
      <c r="T502" s="287">
        <v>0</v>
      </c>
      <c r="U502" s="287">
        <v>0</v>
      </c>
      <c r="V502" s="287">
        <v>0</v>
      </c>
      <c r="W502" s="287">
        <v>0</v>
      </c>
      <c r="X502" s="287">
        <v>0</v>
      </c>
      <c r="Y502" s="287">
        <v>0</v>
      </c>
      <c r="Z502" s="287">
        <v>0</v>
      </c>
      <c r="AA502" s="287">
        <v>0</v>
      </c>
      <c r="AB502" s="287">
        <v>0</v>
      </c>
      <c r="AC502" s="287">
        <v>0</v>
      </c>
      <c r="AD502" s="287">
        <v>0</v>
      </c>
      <c r="AE502" s="287">
        <v>0</v>
      </c>
      <c r="AF502" s="287">
        <v>0</v>
      </c>
      <c r="AG502" s="287">
        <v>0</v>
      </c>
      <c r="AH502" s="287">
        <v>0</v>
      </c>
      <c r="AI502" s="287">
        <v>0</v>
      </c>
      <c r="AJ502" s="287">
        <v>0</v>
      </c>
      <c r="AK502" s="287">
        <v>0</v>
      </c>
      <c r="AL502" s="287">
        <v>0</v>
      </c>
      <c r="AM502" s="287">
        <v>0</v>
      </c>
    </row>
    <row r="503" spans="2:39">
      <c r="B503" s="45">
        <f t="shared" si="1172"/>
        <v>7</v>
      </c>
      <c r="C503" s="74">
        <f>$C$17</f>
        <v>44621</v>
      </c>
      <c r="D503" s="14"/>
      <c r="E503" s="14"/>
      <c r="F503" s="14"/>
      <c r="G503" s="14"/>
      <c r="H503" s="14"/>
      <c r="I503" s="14"/>
      <c r="J503" s="287">
        <v>0</v>
      </c>
      <c r="K503" s="287">
        <v>0</v>
      </c>
      <c r="L503" s="287">
        <v>0</v>
      </c>
      <c r="M503" s="287">
        <v>0</v>
      </c>
      <c r="N503" s="287">
        <v>0</v>
      </c>
      <c r="O503" s="287">
        <v>0</v>
      </c>
      <c r="P503" s="287">
        <v>0</v>
      </c>
      <c r="Q503" s="287">
        <v>0</v>
      </c>
      <c r="R503" s="287">
        <v>0</v>
      </c>
      <c r="S503" s="287">
        <v>0</v>
      </c>
      <c r="T503" s="287">
        <v>0</v>
      </c>
      <c r="U503" s="287">
        <v>0</v>
      </c>
      <c r="V503" s="287">
        <v>0</v>
      </c>
      <c r="W503" s="287">
        <v>0</v>
      </c>
      <c r="X503" s="287">
        <v>0</v>
      </c>
      <c r="Y503" s="287">
        <v>0</v>
      </c>
      <c r="Z503" s="287">
        <v>0</v>
      </c>
      <c r="AA503" s="287">
        <v>0</v>
      </c>
      <c r="AB503" s="287">
        <v>0</v>
      </c>
      <c r="AC503" s="287">
        <v>0</v>
      </c>
      <c r="AD503" s="287">
        <v>0</v>
      </c>
      <c r="AE503" s="287">
        <v>0</v>
      </c>
      <c r="AF503" s="287">
        <v>0</v>
      </c>
      <c r="AG503" s="287">
        <v>0</v>
      </c>
      <c r="AH503" s="287">
        <v>0</v>
      </c>
      <c r="AI503" s="287">
        <v>0</v>
      </c>
      <c r="AJ503" s="287">
        <v>0</v>
      </c>
      <c r="AK503" s="287">
        <v>0</v>
      </c>
      <c r="AL503" s="287">
        <v>0</v>
      </c>
      <c r="AM503" s="287">
        <v>0</v>
      </c>
    </row>
    <row r="504" spans="2:39">
      <c r="B504" s="45">
        <f t="shared" si="1172"/>
        <v>8</v>
      </c>
      <c r="C504" s="74">
        <f>$C$18</f>
        <v>44593</v>
      </c>
      <c r="D504" s="14"/>
      <c r="E504" s="14"/>
      <c r="F504" s="14"/>
      <c r="G504" s="14"/>
      <c r="H504" s="14"/>
      <c r="I504" s="14"/>
      <c r="J504" s="14"/>
      <c r="K504" s="287">
        <v>0</v>
      </c>
      <c r="L504" s="287">
        <v>0</v>
      </c>
      <c r="M504" s="287">
        <v>0</v>
      </c>
      <c r="N504" s="287">
        <v>0</v>
      </c>
      <c r="O504" s="287">
        <v>0</v>
      </c>
      <c r="P504" s="287">
        <v>0</v>
      </c>
      <c r="Q504" s="287">
        <v>0</v>
      </c>
      <c r="R504" s="287">
        <v>0</v>
      </c>
      <c r="S504" s="287">
        <v>0</v>
      </c>
      <c r="T504" s="287">
        <v>0</v>
      </c>
      <c r="U504" s="287">
        <v>0</v>
      </c>
      <c r="V504" s="287">
        <v>0</v>
      </c>
      <c r="W504" s="287">
        <v>0</v>
      </c>
      <c r="X504" s="287">
        <v>0</v>
      </c>
      <c r="Y504" s="287">
        <v>0</v>
      </c>
      <c r="Z504" s="287">
        <v>0</v>
      </c>
      <c r="AA504" s="287">
        <v>0</v>
      </c>
      <c r="AB504" s="287">
        <v>0</v>
      </c>
      <c r="AC504" s="287">
        <v>0</v>
      </c>
      <c r="AD504" s="287">
        <v>0</v>
      </c>
      <c r="AE504" s="287">
        <v>0</v>
      </c>
      <c r="AF504" s="287">
        <v>0</v>
      </c>
      <c r="AG504" s="287">
        <v>0</v>
      </c>
      <c r="AH504" s="287">
        <v>0</v>
      </c>
      <c r="AI504" s="287">
        <v>0</v>
      </c>
      <c r="AJ504" s="287">
        <v>0</v>
      </c>
      <c r="AK504" s="287">
        <v>0</v>
      </c>
      <c r="AL504" s="287">
        <v>0</v>
      </c>
      <c r="AM504" s="287">
        <v>0</v>
      </c>
    </row>
    <row r="505" spans="2:39">
      <c r="B505" s="45">
        <f t="shared" si="1172"/>
        <v>9</v>
      </c>
      <c r="C505" s="74">
        <f>$C$19</f>
        <v>44562</v>
      </c>
      <c r="D505" s="14"/>
      <c r="E505" s="14"/>
      <c r="F505" s="14"/>
      <c r="G505" s="14"/>
      <c r="H505" s="14"/>
      <c r="I505" s="14"/>
      <c r="J505" s="14"/>
      <c r="K505" s="71"/>
      <c r="L505" s="287">
        <v>0</v>
      </c>
      <c r="M505" s="287">
        <v>0</v>
      </c>
      <c r="N505" s="287">
        <v>0</v>
      </c>
      <c r="O505" s="287">
        <v>0</v>
      </c>
      <c r="P505" s="287">
        <v>0</v>
      </c>
      <c r="Q505" s="287">
        <v>0</v>
      </c>
      <c r="R505" s="287">
        <v>0</v>
      </c>
      <c r="S505" s="287">
        <v>0</v>
      </c>
      <c r="T505" s="287">
        <v>0</v>
      </c>
      <c r="U505" s="287">
        <v>0</v>
      </c>
      <c r="V505" s="287">
        <v>0</v>
      </c>
      <c r="W505" s="287">
        <v>0</v>
      </c>
      <c r="X505" s="287">
        <v>0</v>
      </c>
      <c r="Y505" s="287">
        <v>0</v>
      </c>
      <c r="Z505" s="287">
        <v>0</v>
      </c>
      <c r="AA505" s="287">
        <v>0</v>
      </c>
      <c r="AB505" s="287">
        <v>0</v>
      </c>
      <c r="AC505" s="287">
        <v>0</v>
      </c>
      <c r="AD505" s="287">
        <v>0</v>
      </c>
      <c r="AE505" s="287">
        <v>0</v>
      </c>
      <c r="AF505" s="287">
        <v>0</v>
      </c>
      <c r="AG505" s="287">
        <v>0</v>
      </c>
      <c r="AH505" s="287">
        <v>0</v>
      </c>
      <c r="AI505" s="287">
        <v>0</v>
      </c>
      <c r="AJ505" s="287">
        <v>0</v>
      </c>
      <c r="AK505" s="287">
        <v>0</v>
      </c>
      <c r="AL505" s="287">
        <v>0</v>
      </c>
      <c r="AM505" s="287">
        <v>0</v>
      </c>
    </row>
    <row r="506" spans="2:39">
      <c r="B506" s="45">
        <f t="shared" si="1172"/>
        <v>10</v>
      </c>
      <c r="C506" s="74">
        <f>$C$20</f>
        <v>44531</v>
      </c>
      <c r="D506" s="14"/>
      <c r="E506" s="14"/>
      <c r="F506" s="14"/>
      <c r="G506" s="14"/>
      <c r="H506" s="14"/>
      <c r="I506" s="14"/>
      <c r="J506" s="14"/>
      <c r="K506" s="14"/>
      <c r="L506" s="14"/>
      <c r="M506" s="287">
        <v>0</v>
      </c>
      <c r="N506" s="287">
        <v>0</v>
      </c>
      <c r="O506" s="287">
        <v>0</v>
      </c>
      <c r="P506" s="287">
        <v>0</v>
      </c>
      <c r="Q506" s="287">
        <v>0</v>
      </c>
      <c r="R506" s="287">
        <v>0</v>
      </c>
      <c r="S506" s="287">
        <v>0</v>
      </c>
      <c r="T506" s="287">
        <v>0</v>
      </c>
      <c r="U506" s="287">
        <v>0</v>
      </c>
      <c r="V506" s="287">
        <v>0</v>
      </c>
      <c r="W506" s="287">
        <v>0</v>
      </c>
      <c r="X506" s="287">
        <v>0</v>
      </c>
      <c r="Y506" s="287">
        <v>0</v>
      </c>
      <c r="Z506" s="287">
        <v>0</v>
      </c>
      <c r="AA506" s="287">
        <v>0</v>
      </c>
      <c r="AB506" s="287">
        <v>0</v>
      </c>
      <c r="AC506" s="287">
        <v>0</v>
      </c>
      <c r="AD506" s="287">
        <v>0</v>
      </c>
      <c r="AE506" s="287">
        <v>0</v>
      </c>
      <c r="AF506" s="287">
        <v>0</v>
      </c>
      <c r="AG506" s="287">
        <v>0</v>
      </c>
      <c r="AH506" s="287">
        <v>0</v>
      </c>
      <c r="AI506" s="287">
        <v>0</v>
      </c>
      <c r="AJ506" s="287">
        <v>0</v>
      </c>
      <c r="AK506" s="287">
        <v>0</v>
      </c>
      <c r="AL506" s="287">
        <v>0</v>
      </c>
      <c r="AM506" s="287">
        <v>0</v>
      </c>
    </row>
    <row r="507" spans="2:39">
      <c r="B507" s="45">
        <f t="shared" si="1172"/>
        <v>11</v>
      </c>
      <c r="C507" s="74">
        <f>$C$21</f>
        <v>44501</v>
      </c>
      <c r="D507" s="14"/>
      <c r="E507" s="14"/>
      <c r="F507" s="14"/>
      <c r="G507" s="14"/>
      <c r="H507" s="14"/>
      <c r="I507" s="14"/>
      <c r="J507" s="14"/>
      <c r="K507" s="14"/>
      <c r="L507" s="14"/>
      <c r="M507" s="14"/>
      <c r="N507" s="287">
        <v>0</v>
      </c>
      <c r="O507" s="287">
        <v>0</v>
      </c>
      <c r="P507" s="287">
        <v>0</v>
      </c>
      <c r="Q507" s="287">
        <v>0</v>
      </c>
      <c r="R507" s="287">
        <v>0</v>
      </c>
      <c r="S507" s="287">
        <v>0</v>
      </c>
      <c r="T507" s="287">
        <v>0</v>
      </c>
      <c r="U507" s="287">
        <v>0</v>
      </c>
      <c r="V507" s="287">
        <v>0</v>
      </c>
      <c r="W507" s="287">
        <v>0</v>
      </c>
      <c r="X507" s="287">
        <v>0</v>
      </c>
      <c r="Y507" s="287">
        <v>0</v>
      </c>
      <c r="Z507" s="287">
        <v>0</v>
      </c>
      <c r="AA507" s="287">
        <v>0</v>
      </c>
      <c r="AB507" s="287">
        <v>0</v>
      </c>
      <c r="AC507" s="287">
        <v>0</v>
      </c>
      <c r="AD507" s="287">
        <v>0</v>
      </c>
      <c r="AE507" s="287">
        <v>0</v>
      </c>
      <c r="AF507" s="287">
        <v>0</v>
      </c>
      <c r="AG507" s="287">
        <v>0</v>
      </c>
      <c r="AH507" s="287">
        <v>0</v>
      </c>
      <c r="AI507" s="287">
        <v>0</v>
      </c>
      <c r="AJ507" s="287">
        <v>0</v>
      </c>
      <c r="AK507" s="287">
        <v>0</v>
      </c>
      <c r="AL507" s="287">
        <v>0</v>
      </c>
      <c r="AM507" s="287">
        <v>0</v>
      </c>
    </row>
    <row r="508" spans="2:39">
      <c r="B508" s="45">
        <f t="shared" si="1172"/>
        <v>12</v>
      </c>
      <c r="C508" s="74">
        <f>$C$22</f>
        <v>44470</v>
      </c>
      <c r="D508" s="14"/>
      <c r="E508" s="14"/>
      <c r="F508" s="14"/>
      <c r="G508" s="14"/>
      <c r="H508" s="14"/>
      <c r="I508" s="14"/>
      <c r="J508" s="14"/>
      <c r="K508" s="14"/>
      <c r="L508" s="14"/>
      <c r="M508" s="14"/>
      <c r="N508" s="14"/>
      <c r="O508" s="287">
        <v>0</v>
      </c>
      <c r="P508" s="287">
        <v>0</v>
      </c>
      <c r="Q508" s="287">
        <v>0</v>
      </c>
      <c r="R508" s="287">
        <v>0</v>
      </c>
      <c r="S508" s="287">
        <v>0</v>
      </c>
      <c r="T508" s="287">
        <v>0</v>
      </c>
      <c r="U508" s="287">
        <v>0</v>
      </c>
      <c r="V508" s="287">
        <v>0</v>
      </c>
      <c r="W508" s="287">
        <v>0</v>
      </c>
      <c r="X508" s="287">
        <v>0</v>
      </c>
      <c r="Y508" s="287">
        <v>0</v>
      </c>
      <c r="Z508" s="287">
        <v>0</v>
      </c>
      <c r="AA508" s="287">
        <v>0</v>
      </c>
      <c r="AB508" s="287">
        <v>0</v>
      </c>
      <c r="AC508" s="287">
        <v>0</v>
      </c>
      <c r="AD508" s="287">
        <v>0</v>
      </c>
      <c r="AE508" s="287">
        <v>0</v>
      </c>
      <c r="AF508" s="287">
        <v>0</v>
      </c>
      <c r="AG508" s="287">
        <v>0</v>
      </c>
      <c r="AH508" s="287">
        <v>0</v>
      </c>
      <c r="AI508" s="287">
        <v>0</v>
      </c>
      <c r="AJ508" s="287">
        <v>0</v>
      </c>
      <c r="AK508" s="287">
        <v>0</v>
      </c>
      <c r="AL508" s="287">
        <v>0</v>
      </c>
      <c r="AM508" s="287">
        <v>0</v>
      </c>
    </row>
    <row r="509" spans="2:39">
      <c r="B509" s="45">
        <f t="shared" si="1172"/>
        <v>13</v>
      </c>
      <c r="C509" s="74">
        <f>$C$23</f>
        <v>44440</v>
      </c>
      <c r="D509" s="14"/>
      <c r="E509" s="14"/>
      <c r="F509" s="14"/>
      <c r="G509" s="14"/>
      <c r="H509" s="14"/>
      <c r="I509" s="14"/>
      <c r="J509" s="14"/>
      <c r="K509" s="14"/>
      <c r="L509" s="14"/>
      <c r="M509" s="14"/>
      <c r="N509" s="14"/>
      <c r="O509" s="14"/>
      <c r="P509" s="287">
        <v>0</v>
      </c>
      <c r="Q509" s="287">
        <v>0</v>
      </c>
      <c r="R509" s="287">
        <v>0</v>
      </c>
      <c r="S509" s="287">
        <v>0</v>
      </c>
      <c r="T509" s="287">
        <v>0</v>
      </c>
      <c r="U509" s="287">
        <v>0</v>
      </c>
      <c r="V509" s="287">
        <v>0</v>
      </c>
      <c r="W509" s="287">
        <v>0</v>
      </c>
      <c r="X509" s="287">
        <v>0</v>
      </c>
      <c r="Y509" s="287">
        <v>0</v>
      </c>
      <c r="Z509" s="287">
        <v>0</v>
      </c>
      <c r="AA509" s="287">
        <v>0</v>
      </c>
      <c r="AB509" s="287">
        <v>0</v>
      </c>
      <c r="AC509" s="287">
        <v>0</v>
      </c>
      <c r="AD509" s="287">
        <v>0</v>
      </c>
      <c r="AE509" s="287">
        <v>0</v>
      </c>
      <c r="AF509" s="287">
        <v>0</v>
      </c>
      <c r="AG509" s="287">
        <v>0</v>
      </c>
      <c r="AH509" s="287">
        <v>0</v>
      </c>
      <c r="AI509" s="287">
        <v>0</v>
      </c>
      <c r="AJ509" s="287">
        <v>0</v>
      </c>
      <c r="AK509" s="287">
        <v>0</v>
      </c>
      <c r="AL509" s="287">
        <v>0</v>
      </c>
      <c r="AM509" s="287">
        <v>0</v>
      </c>
    </row>
    <row r="510" spans="2:39">
      <c r="B510" s="45">
        <f t="shared" si="1172"/>
        <v>14</v>
      </c>
      <c r="C510" s="74">
        <f>$C$24</f>
        <v>44409</v>
      </c>
      <c r="D510" s="14"/>
      <c r="E510" s="14"/>
      <c r="F510" s="14"/>
      <c r="G510" s="14"/>
      <c r="H510" s="14"/>
      <c r="I510" s="14"/>
      <c r="J510" s="14"/>
      <c r="K510" s="14"/>
      <c r="L510" s="14"/>
      <c r="M510" s="14"/>
      <c r="N510" s="14"/>
      <c r="O510" s="14"/>
      <c r="P510" s="14"/>
      <c r="Q510" s="287">
        <v>0</v>
      </c>
      <c r="R510" s="287">
        <v>0</v>
      </c>
      <c r="S510" s="287">
        <v>0</v>
      </c>
      <c r="T510" s="287">
        <v>0</v>
      </c>
      <c r="U510" s="287">
        <v>0</v>
      </c>
      <c r="V510" s="287">
        <v>0</v>
      </c>
      <c r="W510" s="287">
        <v>0</v>
      </c>
      <c r="X510" s="287">
        <v>0</v>
      </c>
      <c r="Y510" s="287">
        <v>0</v>
      </c>
      <c r="Z510" s="287">
        <v>0</v>
      </c>
      <c r="AA510" s="287">
        <v>0</v>
      </c>
      <c r="AB510" s="287">
        <v>0</v>
      </c>
      <c r="AC510" s="287">
        <v>0</v>
      </c>
      <c r="AD510" s="287">
        <v>0</v>
      </c>
      <c r="AE510" s="287">
        <v>0</v>
      </c>
      <c r="AF510" s="287">
        <v>0</v>
      </c>
      <c r="AG510" s="287">
        <v>0</v>
      </c>
      <c r="AH510" s="287">
        <v>0</v>
      </c>
      <c r="AI510" s="287">
        <v>0</v>
      </c>
      <c r="AJ510" s="287">
        <v>0</v>
      </c>
      <c r="AK510" s="287">
        <v>0</v>
      </c>
      <c r="AL510" s="287">
        <v>0</v>
      </c>
      <c r="AM510" s="287">
        <v>0</v>
      </c>
    </row>
    <row r="511" spans="2:39">
      <c r="B511" s="45">
        <f t="shared" si="1172"/>
        <v>15</v>
      </c>
      <c r="C511" s="74">
        <f>$C$25</f>
        <v>44378</v>
      </c>
      <c r="D511" s="14"/>
      <c r="E511" s="14"/>
      <c r="F511" s="14"/>
      <c r="G511" s="14"/>
      <c r="H511" s="14"/>
      <c r="I511" s="14"/>
      <c r="J511" s="14"/>
      <c r="K511" s="14"/>
      <c r="L511" s="14"/>
      <c r="M511" s="14"/>
      <c r="N511" s="14"/>
      <c r="O511" s="14"/>
      <c r="P511" s="14"/>
      <c r="Q511" s="14"/>
      <c r="R511" s="287">
        <v>0</v>
      </c>
      <c r="S511" s="287">
        <v>0</v>
      </c>
      <c r="T511" s="287">
        <v>0</v>
      </c>
      <c r="U511" s="287">
        <v>0</v>
      </c>
      <c r="V511" s="287">
        <v>0</v>
      </c>
      <c r="W511" s="287">
        <v>0</v>
      </c>
      <c r="X511" s="287">
        <v>0</v>
      </c>
      <c r="Y511" s="287">
        <v>0</v>
      </c>
      <c r="Z511" s="287">
        <v>0</v>
      </c>
      <c r="AA511" s="287">
        <v>0</v>
      </c>
      <c r="AB511" s="287">
        <v>0</v>
      </c>
      <c r="AC511" s="287">
        <v>0</v>
      </c>
      <c r="AD511" s="287">
        <v>0</v>
      </c>
      <c r="AE511" s="287">
        <v>0</v>
      </c>
      <c r="AF511" s="287">
        <v>0</v>
      </c>
      <c r="AG511" s="287">
        <v>0</v>
      </c>
      <c r="AH511" s="287">
        <v>0</v>
      </c>
      <c r="AI511" s="287">
        <v>0</v>
      </c>
      <c r="AJ511" s="287">
        <v>0</v>
      </c>
      <c r="AK511" s="287">
        <v>0</v>
      </c>
      <c r="AL511" s="287">
        <v>0</v>
      </c>
      <c r="AM511" s="287">
        <v>0</v>
      </c>
    </row>
    <row r="512" spans="2:39">
      <c r="B512" s="45">
        <f t="shared" si="1172"/>
        <v>16</v>
      </c>
      <c r="C512" s="74">
        <f>$C$26</f>
        <v>44348</v>
      </c>
      <c r="D512" s="14"/>
      <c r="E512" s="14"/>
      <c r="F512" s="14"/>
      <c r="G512" s="14"/>
      <c r="H512" s="14"/>
      <c r="I512" s="14"/>
      <c r="J512" s="14"/>
      <c r="K512" s="14"/>
      <c r="L512" s="14"/>
      <c r="M512" s="14"/>
      <c r="N512" s="14"/>
      <c r="O512" s="14"/>
      <c r="P512" s="14"/>
      <c r="Q512" s="14"/>
      <c r="R512" s="14"/>
      <c r="S512" s="287">
        <v>0</v>
      </c>
      <c r="T512" s="287">
        <v>0</v>
      </c>
      <c r="U512" s="287">
        <v>0</v>
      </c>
      <c r="V512" s="287">
        <v>0</v>
      </c>
      <c r="W512" s="287">
        <v>0</v>
      </c>
      <c r="X512" s="287">
        <v>0</v>
      </c>
      <c r="Y512" s="287">
        <v>0</v>
      </c>
      <c r="Z512" s="287">
        <v>0</v>
      </c>
      <c r="AA512" s="287">
        <v>0</v>
      </c>
      <c r="AB512" s="287">
        <v>0</v>
      </c>
      <c r="AC512" s="287">
        <v>0</v>
      </c>
      <c r="AD512" s="287">
        <v>0</v>
      </c>
      <c r="AE512" s="287">
        <v>0</v>
      </c>
      <c r="AF512" s="287">
        <v>0</v>
      </c>
      <c r="AG512" s="287">
        <v>0</v>
      </c>
      <c r="AH512" s="287">
        <v>0</v>
      </c>
      <c r="AI512" s="287">
        <v>0</v>
      </c>
      <c r="AJ512" s="287">
        <v>0</v>
      </c>
      <c r="AK512" s="287">
        <v>0</v>
      </c>
      <c r="AL512" s="287">
        <v>0</v>
      </c>
      <c r="AM512" s="287">
        <v>0</v>
      </c>
    </row>
    <row r="513" spans="2:39">
      <c r="B513" s="45">
        <f t="shared" si="1172"/>
        <v>17</v>
      </c>
      <c r="C513" s="74">
        <f>$C$27</f>
        <v>44317</v>
      </c>
      <c r="D513" s="14"/>
      <c r="E513" s="14"/>
      <c r="F513" s="14"/>
      <c r="G513" s="14"/>
      <c r="H513" s="14"/>
      <c r="I513" s="14"/>
      <c r="J513" s="14"/>
      <c r="K513" s="14"/>
      <c r="L513" s="14"/>
      <c r="M513" s="14"/>
      <c r="N513" s="14"/>
      <c r="O513" s="14"/>
      <c r="P513" s="14"/>
      <c r="Q513" s="14"/>
      <c r="R513" s="14"/>
      <c r="S513" s="14"/>
      <c r="T513" s="287">
        <v>0</v>
      </c>
      <c r="U513" s="287">
        <v>0</v>
      </c>
      <c r="V513" s="287">
        <v>0</v>
      </c>
      <c r="W513" s="287">
        <v>0</v>
      </c>
      <c r="X513" s="287">
        <v>0</v>
      </c>
      <c r="Y513" s="287">
        <v>0</v>
      </c>
      <c r="Z513" s="287">
        <v>0</v>
      </c>
      <c r="AA513" s="287">
        <v>0</v>
      </c>
      <c r="AB513" s="287">
        <v>0</v>
      </c>
      <c r="AC513" s="287">
        <v>0</v>
      </c>
      <c r="AD513" s="287">
        <v>0</v>
      </c>
      <c r="AE513" s="287">
        <v>0</v>
      </c>
      <c r="AF513" s="287">
        <v>0</v>
      </c>
      <c r="AG513" s="287">
        <v>0</v>
      </c>
      <c r="AH513" s="287">
        <v>0</v>
      </c>
      <c r="AI513" s="287">
        <v>0</v>
      </c>
      <c r="AJ513" s="287">
        <v>0</v>
      </c>
      <c r="AK513" s="287">
        <v>0</v>
      </c>
      <c r="AL513" s="287">
        <v>0</v>
      </c>
      <c r="AM513" s="287">
        <v>0</v>
      </c>
    </row>
    <row r="514" spans="2:39">
      <c r="B514" s="45">
        <f t="shared" si="1172"/>
        <v>18</v>
      </c>
      <c r="C514" s="74">
        <f>$C$28</f>
        <v>44287</v>
      </c>
      <c r="D514" s="14"/>
      <c r="E514" s="14"/>
      <c r="F514" s="14"/>
      <c r="G514" s="14"/>
      <c r="H514" s="14"/>
      <c r="I514" s="14"/>
      <c r="J514" s="14"/>
      <c r="K514" s="14"/>
      <c r="L514" s="14"/>
      <c r="M514" s="14"/>
      <c r="N514" s="14"/>
      <c r="O514" s="14"/>
      <c r="P514" s="14"/>
      <c r="Q514" s="14"/>
      <c r="R514" s="14"/>
      <c r="S514" s="14"/>
      <c r="T514" s="14"/>
      <c r="U514" s="287">
        <v>0</v>
      </c>
      <c r="V514" s="287">
        <v>0</v>
      </c>
      <c r="W514" s="287">
        <v>0</v>
      </c>
      <c r="X514" s="287">
        <v>0</v>
      </c>
      <c r="Y514" s="287">
        <v>0</v>
      </c>
      <c r="Z514" s="287">
        <v>0</v>
      </c>
      <c r="AA514" s="287">
        <v>0</v>
      </c>
      <c r="AB514" s="287">
        <v>0</v>
      </c>
      <c r="AC514" s="287">
        <v>0</v>
      </c>
      <c r="AD514" s="287">
        <v>0</v>
      </c>
      <c r="AE514" s="287">
        <v>0</v>
      </c>
      <c r="AF514" s="287">
        <v>0</v>
      </c>
      <c r="AG514" s="287">
        <v>0</v>
      </c>
      <c r="AH514" s="287">
        <v>0</v>
      </c>
      <c r="AI514" s="287">
        <v>0</v>
      </c>
      <c r="AJ514" s="287">
        <v>0</v>
      </c>
      <c r="AK514" s="287">
        <v>0</v>
      </c>
      <c r="AL514" s="287">
        <v>0</v>
      </c>
      <c r="AM514" s="287">
        <v>0</v>
      </c>
    </row>
    <row r="515" spans="2:39">
      <c r="B515" s="45">
        <f t="shared" si="1172"/>
        <v>19</v>
      </c>
      <c r="C515" s="74">
        <f>$C$29</f>
        <v>44256</v>
      </c>
      <c r="D515" s="14"/>
      <c r="E515" s="14"/>
      <c r="F515" s="14"/>
      <c r="G515" s="14"/>
      <c r="H515" s="14"/>
      <c r="I515" s="14"/>
      <c r="J515" s="14"/>
      <c r="K515" s="14"/>
      <c r="L515" s="14"/>
      <c r="M515" s="14"/>
      <c r="N515" s="14"/>
      <c r="O515" s="14"/>
      <c r="P515" s="14"/>
      <c r="Q515" s="14"/>
      <c r="R515" s="14"/>
      <c r="S515" s="14"/>
      <c r="T515" s="14"/>
      <c r="U515" s="14"/>
      <c r="V515" s="287">
        <v>0</v>
      </c>
      <c r="W515" s="287">
        <v>0</v>
      </c>
      <c r="X515" s="287">
        <v>0</v>
      </c>
      <c r="Y515" s="287">
        <v>0</v>
      </c>
      <c r="Z515" s="287">
        <v>0</v>
      </c>
      <c r="AA515" s="287">
        <v>0</v>
      </c>
      <c r="AB515" s="287">
        <v>0</v>
      </c>
      <c r="AC515" s="287">
        <v>0</v>
      </c>
      <c r="AD515" s="287">
        <v>0</v>
      </c>
      <c r="AE515" s="287">
        <v>0</v>
      </c>
      <c r="AF515" s="287">
        <v>0</v>
      </c>
      <c r="AG515" s="287">
        <v>0</v>
      </c>
      <c r="AH515" s="287">
        <v>0</v>
      </c>
      <c r="AI515" s="287">
        <v>0</v>
      </c>
      <c r="AJ515" s="287">
        <v>0</v>
      </c>
      <c r="AK515" s="287">
        <v>0</v>
      </c>
      <c r="AL515" s="287">
        <v>0</v>
      </c>
      <c r="AM515" s="287">
        <v>0</v>
      </c>
    </row>
    <row r="516" spans="2:39">
      <c r="B516" s="45">
        <f t="shared" si="1172"/>
        <v>20</v>
      </c>
      <c r="C516" s="74">
        <f>$C$30</f>
        <v>44228</v>
      </c>
      <c r="D516" s="14"/>
      <c r="E516" s="14"/>
      <c r="F516" s="14"/>
      <c r="G516" s="14"/>
      <c r="H516" s="14"/>
      <c r="I516" s="14"/>
      <c r="J516" s="14"/>
      <c r="K516" s="14"/>
      <c r="L516" s="14"/>
      <c r="M516" s="14"/>
      <c r="N516" s="14"/>
      <c r="O516" s="14"/>
      <c r="P516" s="14"/>
      <c r="Q516" s="14"/>
      <c r="R516" s="14"/>
      <c r="S516" s="14"/>
      <c r="T516" s="14"/>
      <c r="U516" s="14"/>
      <c r="V516" s="14"/>
      <c r="W516" s="287">
        <v>0</v>
      </c>
      <c r="X516" s="287">
        <v>0</v>
      </c>
      <c r="Y516" s="287">
        <v>0</v>
      </c>
      <c r="Z516" s="287">
        <v>0</v>
      </c>
      <c r="AA516" s="287">
        <v>0</v>
      </c>
      <c r="AB516" s="287">
        <v>0</v>
      </c>
      <c r="AC516" s="287">
        <v>0</v>
      </c>
      <c r="AD516" s="287">
        <v>0</v>
      </c>
      <c r="AE516" s="287">
        <v>0</v>
      </c>
      <c r="AF516" s="287">
        <v>0</v>
      </c>
      <c r="AG516" s="287">
        <v>0</v>
      </c>
      <c r="AH516" s="287">
        <v>0</v>
      </c>
      <c r="AI516" s="287">
        <v>0</v>
      </c>
      <c r="AJ516" s="287">
        <v>0</v>
      </c>
      <c r="AK516" s="287">
        <v>0</v>
      </c>
      <c r="AL516" s="287">
        <v>0</v>
      </c>
      <c r="AM516" s="287">
        <v>0</v>
      </c>
    </row>
    <row r="517" spans="2:39">
      <c r="B517" s="45">
        <f t="shared" si="1172"/>
        <v>21</v>
      </c>
      <c r="C517" s="74">
        <f>$C$31</f>
        <v>44197</v>
      </c>
      <c r="D517" s="14"/>
      <c r="E517" s="14"/>
      <c r="F517" s="14"/>
      <c r="G517" s="14"/>
      <c r="H517" s="14"/>
      <c r="I517" s="14"/>
      <c r="J517" s="14"/>
      <c r="K517" s="14"/>
      <c r="L517" s="14"/>
      <c r="M517" s="14"/>
      <c r="N517" s="14"/>
      <c r="O517" s="14"/>
      <c r="P517" s="14"/>
      <c r="Q517" s="14"/>
      <c r="R517" s="14"/>
      <c r="S517" s="14"/>
      <c r="T517" s="14"/>
      <c r="U517" s="14"/>
      <c r="V517" s="14"/>
      <c r="W517" s="14"/>
      <c r="X517" s="287">
        <v>0</v>
      </c>
      <c r="Y517" s="287">
        <v>0</v>
      </c>
      <c r="Z517" s="287">
        <v>0</v>
      </c>
      <c r="AA517" s="287">
        <v>0</v>
      </c>
      <c r="AB517" s="287">
        <v>0</v>
      </c>
      <c r="AC517" s="287">
        <v>0</v>
      </c>
      <c r="AD517" s="287">
        <v>0</v>
      </c>
      <c r="AE517" s="287">
        <v>0</v>
      </c>
      <c r="AF517" s="287">
        <v>0</v>
      </c>
      <c r="AG517" s="287">
        <v>0</v>
      </c>
      <c r="AH517" s="287">
        <v>0</v>
      </c>
      <c r="AI517" s="287">
        <v>0</v>
      </c>
      <c r="AJ517" s="287">
        <v>0</v>
      </c>
      <c r="AK517" s="287">
        <v>0</v>
      </c>
      <c r="AL517" s="287">
        <v>0</v>
      </c>
      <c r="AM517" s="287">
        <v>0</v>
      </c>
    </row>
    <row r="518" spans="2:39">
      <c r="B518" s="45">
        <f t="shared" si="1172"/>
        <v>22</v>
      </c>
      <c r="C518" s="74">
        <f>$C$32</f>
        <v>44166</v>
      </c>
      <c r="D518" s="14"/>
      <c r="E518" s="14"/>
      <c r="F518" s="14"/>
      <c r="G518" s="14"/>
      <c r="H518" s="14"/>
      <c r="I518" s="14"/>
      <c r="J518" s="14"/>
      <c r="K518" s="14"/>
      <c r="L518" s="14"/>
      <c r="M518" s="14"/>
      <c r="N518" s="14"/>
      <c r="O518" s="14"/>
      <c r="P518" s="14"/>
      <c r="Q518" s="14"/>
      <c r="R518" s="14"/>
      <c r="S518" s="14"/>
      <c r="T518" s="14"/>
      <c r="U518" s="14"/>
      <c r="V518" s="14"/>
      <c r="W518" s="14"/>
      <c r="X518" s="14"/>
      <c r="Y518" s="287">
        <v>0</v>
      </c>
      <c r="Z518" s="287">
        <v>0</v>
      </c>
      <c r="AA518" s="287">
        <v>0</v>
      </c>
      <c r="AB518" s="287">
        <v>0</v>
      </c>
      <c r="AC518" s="287">
        <v>0</v>
      </c>
      <c r="AD518" s="287">
        <v>0</v>
      </c>
      <c r="AE518" s="287">
        <v>0</v>
      </c>
      <c r="AF518" s="287">
        <v>0</v>
      </c>
      <c r="AG518" s="287">
        <v>0</v>
      </c>
      <c r="AH518" s="287">
        <v>0</v>
      </c>
      <c r="AI518" s="287">
        <v>0</v>
      </c>
      <c r="AJ518" s="287">
        <v>0</v>
      </c>
      <c r="AK518" s="287">
        <v>0</v>
      </c>
      <c r="AL518" s="287">
        <v>0</v>
      </c>
      <c r="AM518" s="287">
        <v>0</v>
      </c>
    </row>
    <row r="519" spans="2:39">
      <c r="B519" s="69">
        <f t="shared" si="1172"/>
        <v>23</v>
      </c>
      <c r="C519" s="75">
        <f>$C$33</f>
        <v>44136</v>
      </c>
      <c r="D519" s="70"/>
      <c r="E519" s="70"/>
      <c r="F519" s="70"/>
      <c r="G519" s="70"/>
      <c r="H519" s="70"/>
      <c r="I519" s="70"/>
      <c r="J519" s="70"/>
      <c r="K519" s="70"/>
      <c r="L519" s="70"/>
      <c r="M519" s="70"/>
      <c r="N519" s="70"/>
      <c r="O519" s="70"/>
      <c r="P519" s="70"/>
      <c r="Q519" s="70"/>
      <c r="R519" s="70"/>
      <c r="S519" s="70"/>
      <c r="T519" s="70"/>
      <c r="U519" s="70"/>
      <c r="V519" s="70"/>
      <c r="W519" s="70"/>
      <c r="X519" s="70"/>
      <c r="Y519" s="70"/>
      <c r="Z519" s="287">
        <v>0</v>
      </c>
      <c r="AA519" s="287">
        <v>0</v>
      </c>
      <c r="AB519" s="287">
        <v>0</v>
      </c>
      <c r="AC519" s="287">
        <v>0</v>
      </c>
      <c r="AD519" s="287">
        <v>0</v>
      </c>
      <c r="AE519" s="287">
        <v>0</v>
      </c>
      <c r="AF519" s="287">
        <v>0</v>
      </c>
      <c r="AG519" s="287">
        <v>0</v>
      </c>
      <c r="AH519" s="287">
        <v>0</v>
      </c>
      <c r="AI519" s="287">
        <v>0</v>
      </c>
      <c r="AJ519" s="287">
        <v>0</v>
      </c>
      <c r="AK519" s="287">
        <v>0</v>
      </c>
      <c r="AL519" s="287">
        <v>0</v>
      </c>
      <c r="AM519" s="287">
        <v>0</v>
      </c>
    </row>
    <row r="520" spans="2:39">
      <c r="B520" s="45">
        <f t="shared" si="1172"/>
        <v>24</v>
      </c>
      <c r="C520" s="74">
        <f>$C$34</f>
        <v>44105</v>
      </c>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287">
        <v>0</v>
      </c>
      <c r="AB520" s="287">
        <v>0</v>
      </c>
      <c r="AC520" s="287">
        <v>0</v>
      </c>
      <c r="AD520" s="287">
        <v>0</v>
      </c>
      <c r="AE520" s="287">
        <v>0</v>
      </c>
      <c r="AF520" s="287">
        <v>0</v>
      </c>
      <c r="AG520" s="287">
        <v>0</v>
      </c>
      <c r="AH520" s="287">
        <v>0</v>
      </c>
      <c r="AI520" s="287">
        <v>0</v>
      </c>
      <c r="AJ520" s="287">
        <v>0</v>
      </c>
      <c r="AK520" s="287">
        <v>0</v>
      </c>
      <c r="AL520" s="287">
        <v>0</v>
      </c>
      <c r="AM520" s="287">
        <v>0</v>
      </c>
    </row>
    <row r="521" spans="2:39">
      <c r="B521" s="45">
        <f t="shared" si="1172"/>
        <v>25</v>
      </c>
      <c r="C521" s="74">
        <f>$C$35</f>
        <v>44075</v>
      </c>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287">
        <v>0</v>
      </c>
      <c r="AC521" s="287">
        <v>0</v>
      </c>
      <c r="AD521" s="287">
        <v>0</v>
      </c>
      <c r="AE521" s="287">
        <v>0</v>
      </c>
      <c r="AF521" s="287">
        <v>0</v>
      </c>
      <c r="AG521" s="287">
        <v>0</v>
      </c>
      <c r="AH521" s="287">
        <v>0</v>
      </c>
      <c r="AI521" s="287">
        <v>0</v>
      </c>
      <c r="AJ521" s="287">
        <v>0</v>
      </c>
      <c r="AK521" s="287">
        <v>0</v>
      </c>
      <c r="AL521" s="287">
        <v>0</v>
      </c>
      <c r="AM521" s="287">
        <v>0</v>
      </c>
    </row>
    <row r="522" spans="2:39">
      <c r="B522" s="45">
        <f t="shared" si="1172"/>
        <v>26</v>
      </c>
      <c r="C522" s="74">
        <f>$C$36</f>
        <v>44044</v>
      </c>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287">
        <v>0</v>
      </c>
      <c r="AD522" s="287">
        <v>0</v>
      </c>
      <c r="AE522" s="287">
        <v>0</v>
      </c>
      <c r="AF522" s="287">
        <v>0</v>
      </c>
      <c r="AG522" s="287">
        <v>0</v>
      </c>
      <c r="AH522" s="287">
        <v>0</v>
      </c>
      <c r="AI522" s="287">
        <v>0</v>
      </c>
      <c r="AJ522" s="287">
        <v>0</v>
      </c>
      <c r="AK522" s="287">
        <v>0</v>
      </c>
      <c r="AL522" s="287">
        <v>0</v>
      </c>
      <c r="AM522" s="287">
        <v>0</v>
      </c>
    </row>
    <row r="523" spans="2:39">
      <c r="B523" s="45">
        <f t="shared" si="1172"/>
        <v>27</v>
      </c>
      <c r="C523" s="74">
        <f>$C$37</f>
        <v>44013</v>
      </c>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287">
        <v>0</v>
      </c>
      <c r="AE523" s="287">
        <v>0</v>
      </c>
      <c r="AF523" s="287">
        <v>0</v>
      </c>
      <c r="AG523" s="287">
        <v>0</v>
      </c>
      <c r="AH523" s="287">
        <v>0</v>
      </c>
      <c r="AI523" s="287">
        <v>0</v>
      </c>
      <c r="AJ523" s="287">
        <v>0</v>
      </c>
      <c r="AK523" s="287">
        <v>0</v>
      </c>
      <c r="AL523" s="287">
        <v>0</v>
      </c>
      <c r="AM523" s="287">
        <v>0</v>
      </c>
    </row>
    <row r="524" spans="2:39">
      <c r="B524" s="45">
        <f t="shared" si="1172"/>
        <v>28</v>
      </c>
      <c r="C524" s="74">
        <f>$C$38</f>
        <v>43983</v>
      </c>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71"/>
      <c r="AE524" s="287">
        <v>0</v>
      </c>
      <c r="AF524" s="287">
        <v>0</v>
      </c>
      <c r="AG524" s="287">
        <v>0</v>
      </c>
      <c r="AH524" s="287">
        <v>0</v>
      </c>
      <c r="AI524" s="287">
        <v>0</v>
      </c>
      <c r="AJ524" s="287">
        <v>0</v>
      </c>
      <c r="AK524" s="287">
        <v>0</v>
      </c>
      <c r="AL524" s="287">
        <v>0</v>
      </c>
      <c r="AM524" s="287">
        <v>0</v>
      </c>
    </row>
    <row r="525" spans="2:39">
      <c r="B525" s="45">
        <f t="shared" si="1172"/>
        <v>29</v>
      </c>
      <c r="C525" s="74">
        <f>$C$39</f>
        <v>43952</v>
      </c>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71"/>
      <c r="AE525" s="71"/>
      <c r="AF525" s="287">
        <v>0</v>
      </c>
      <c r="AG525" s="287">
        <v>0</v>
      </c>
      <c r="AH525" s="287">
        <v>0</v>
      </c>
      <c r="AI525" s="287">
        <v>0</v>
      </c>
      <c r="AJ525" s="287">
        <v>0</v>
      </c>
      <c r="AK525" s="287">
        <v>0</v>
      </c>
      <c r="AL525" s="287">
        <v>0</v>
      </c>
      <c r="AM525" s="287">
        <v>0</v>
      </c>
    </row>
    <row r="526" spans="2:39">
      <c r="B526" s="45">
        <f t="shared" si="1172"/>
        <v>30</v>
      </c>
      <c r="C526" s="74">
        <f>$C$40</f>
        <v>43922</v>
      </c>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71"/>
      <c r="AE526" s="71"/>
      <c r="AF526" s="71"/>
      <c r="AG526" s="287">
        <v>0</v>
      </c>
      <c r="AH526" s="287">
        <v>0</v>
      </c>
      <c r="AI526" s="287">
        <v>0</v>
      </c>
      <c r="AJ526" s="287">
        <v>0</v>
      </c>
      <c r="AK526" s="287">
        <v>0</v>
      </c>
      <c r="AL526" s="287">
        <v>0</v>
      </c>
      <c r="AM526" s="287">
        <v>0</v>
      </c>
    </row>
    <row r="527" spans="2:39">
      <c r="B527" s="45">
        <f t="shared" si="1172"/>
        <v>31</v>
      </c>
      <c r="C527" s="74">
        <f>$C$41</f>
        <v>43891</v>
      </c>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71"/>
      <c r="AE527" s="71"/>
      <c r="AF527" s="71"/>
      <c r="AG527" s="71"/>
      <c r="AH527" s="287">
        <v>0</v>
      </c>
      <c r="AI527" s="287">
        <v>0</v>
      </c>
      <c r="AJ527" s="287">
        <v>0</v>
      </c>
      <c r="AK527" s="287">
        <v>0</v>
      </c>
      <c r="AL527" s="287">
        <v>0</v>
      </c>
      <c r="AM527" s="287">
        <v>0</v>
      </c>
    </row>
    <row r="528" spans="2:39">
      <c r="B528" s="45">
        <f t="shared" si="1172"/>
        <v>32</v>
      </c>
      <c r="C528" s="74">
        <f>$C$42</f>
        <v>43862</v>
      </c>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71"/>
      <c r="AE528" s="71"/>
      <c r="AF528" s="71"/>
      <c r="AG528" s="71"/>
      <c r="AH528" s="71"/>
      <c r="AI528" s="287">
        <v>0</v>
      </c>
      <c r="AJ528" s="287">
        <v>0</v>
      </c>
      <c r="AK528" s="287">
        <v>0</v>
      </c>
      <c r="AL528" s="287">
        <v>0</v>
      </c>
      <c r="AM528" s="287">
        <v>0</v>
      </c>
    </row>
    <row r="529" spans="2:39">
      <c r="B529" s="45">
        <f t="shared" si="1172"/>
        <v>33</v>
      </c>
      <c r="C529" s="74">
        <f>$C$43</f>
        <v>43831</v>
      </c>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71"/>
      <c r="AE529" s="71"/>
      <c r="AF529" s="71"/>
      <c r="AG529" s="71"/>
      <c r="AH529" s="71"/>
      <c r="AI529" s="71"/>
      <c r="AJ529" s="287">
        <v>0</v>
      </c>
      <c r="AK529" s="287">
        <v>0</v>
      </c>
      <c r="AL529" s="287">
        <v>0</v>
      </c>
      <c r="AM529" s="287">
        <v>0</v>
      </c>
    </row>
    <row r="530" spans="2:39">
      <c r="B530" s="45">
        <f t="shared" si="1172"/>
        <v>34</v>
      </c>
      <c r="C530" s="74">
        <f>$C$44</f>
        <v>43800</v>
      </c>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71"/>
      <c r="AE530" s="71"/>
      <c r="AF530" s="71"/>
      <c r="AG530" s="71"/>
      <c r="AH530" s="71"/>
      <c r="AI530" s="71"/>
      <c r="AJ530" s="71"/>
      <c r="AK530" s="287">
        <v>0</v>
      </c>
      <c r="AL530" s="287">
        <v>0</v>
      </c>
      <c r="AM530" s="287">
        <v>0</v>
      </c>
    </row>
    <row r="531" spans="2:39">
      <c r="B531" s="45">
        <f t="shared" si="1172"/>
        <v>35</v>
      </c>
      <c r="C531" s="74">
        <f>$C$45</f>
        <v>43770</v>
      </c>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71"/>
      <c r="AE531" s="71"/>
      <c r="AF531" s="71"/>
      <c r="AG531" s="71"/>
      <c r="AH531" s="71"/>
      <c r="AI531" s="71"/>
      <c r="AJ531" s="71"/>
      <c r="AK531" s="71"/>
      <c r="AL531" s="287">
        <v>0</v>
      </c>
      <c r="AM531" s="287">
        <v>0</v>
      </c>
    </row>
    <row r="532" spans="2:39">
      <c r="B532" s="45">
        <f t="shared" si="1172"/>
        <v>36</v>
      </c>
      <c r="C532" s="74">
        <f>$C$46</f>
        <v>43739</v>
      </c>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71"/>
      <c r="AE532" s="71"/>
      <c r="AF532" s="71"/>
      <c r="AG532" s="71"/>
      <c r="AH532" s="71"/>
      <c r="AI532" s="71"/>
      <c r="AJ532" s="71"/>
      <c r="AK532" s="71"/>
      <c r="AL532" s="71"/>
      <c r="AM532" s="287">
        <v>0</v>
      </c>
    </row>
    <row r="533" spans="2:39">
      <c r="B533" s="290">
        <f t="shared" si="1172"/>
        <v>37</v>
      </c>
      <c r="C533" s="291" t="s">
        <v>390</v>
      </c>
      <c r="D533" s="288">
        <f>SUM(D497:D532)</f>
        <v>0</v>
      </c>
      <c r="E533" s="288">
        <f t="shared" ref="E533" si="1173">SUM(E497:E532)</f>
        <v>0</v>
      </c>
      <c r="F533" s="288">
        <f t="shared" ref="F533" si="1174">SUM(F497:F532)</f>
        <v>0</v>
      </c>
      <c r="G533" s="288">
        <f t="shared" ref="G533" si="1175">SUM(G497:G532)</f>
        <v>0</v>
      </c>
      <c r="H533" s="288">
        <f t="shared" ref="H533" si="1176">SUM(H497:H532)</f>
        <v>0</v>
      </c>
      <c r="I533" s="288">
        <f t="shared" ref="I533" si="1177">SUM(I497:I532)</f>
        <v>0</v>
      </c>
      <c r="J533" s="288">
        <f t="shared" ref="J533" si="1178">SUM(J497:J532)</f>
        <v>0</v>
      </c>
      <c r="K533" s="288">
        <f t="shared" ref="K533" si="1179">SUM(K497:K532)</f>
        <v>0</v>
      </c>
      <c r="L533" s="288">
        <f t="shared" ref="L533" si="1180">SUM(L497:L532)</f>
        <v>0</v>
      </c>
      <c r="M533" s="288">
        <f t="shared" ref="M533" si="1181">SUM(M497:M532)</f>
        <v>0</v>
      </c>
      <c r="N533" s="288">
        <f t="shared" ref="N533" si="1182">SUM(N497:N532)</f>
        <v>0</v>
      </c>
      <c r="O533" s="288">
        <f t="shared" ref="O533" si="1183">SUM(O497:O532)</f>
        <v>0</v>
      </c>
      <c r="P533" s="288">
        <f t="shared" ref="P533" si="1184">SUM(P497:P532)</f>
        <v>0</v>
      </c>
      <c r="Q533" s="288">
        <f t="shared" ref="Q533" si="1185">SUM(Q497:Q532)</f>
        <v>0</v>
      </c>
      <c r="R533" s="288">
        <f t="shared" ref="R533" si="1186">SUM(R497:R532)</f>
        <v>0</v>
      </c>
      <c r="S533" s="288">
        <f t="shared" ref="S533" si="1187">SUM(S497:S532)</f>
        <v>0</v>
      </c>
      <c r="T533" s="288">
        <f t="shared" ref="T533" si="1188">SUM(T497:T532)</f>
        <v>0</v>
      </c>
      <c r="U533" s="288">
        <f t="shared" ref="U533" si="1189">SUM(U497:U532)</f>
        <v>0</v>
      </c>
      <c r="V533" s="288">
        <f t="shared" ref="V533" si="1190">SUM(V497:V532)</f>
        <v>0</v>
      </c>
      <c r="W533" s="288">
        <f t="shared" ref="W533" si="1191">SUM(W497:W532)</f>
        <v>0</v>
      </c>
      <c r="X533" s="288">
        <f t="shared" ref="X533" si="1192">SUM(X497:X532)</f>
        <v>0</v>
      </c>
      <c r="Y533" s="288">
        <f t="shared" ref="Y533" si="1193">SUM(Y497:Y532)</f>
        <v>0</v>
      </c>
      <c r="Z533" s="288">
        <f t="shared" ref="Z533" si="1194">SUM(Z497:Z532)</f>
        <v>0</v>
      </c>
      <c r="AA533" s="288">
        <f t="shared" ref="AA533" si="1195">SUM(AA497:AA532)</f>
        <v>0</v>
      </c>
      <c r="AB533" s="288">
        <f t="shared" ref="AB533" si="1196">SUM(AB497:AB532)</f>
        <v>0</v>
      </c>
      <c r="AC533" s="288">
        <f t="shared" ref="AC533" si="1197">SUM(AC497:AC532)</f>
        <v>0</v>
      </c>
      <c r="AD533" s="288">
        <f t="shared" ref="AD533" si="1198">SUM(AD497:AD532)</f>
        <v>0</v>
      </c>
      <c r="AE533" s="288">
        <f t="shared" ref="AE533" si="1199">SUM(AE497:AE532)</f>
        <v>0</v>
      </c>
      <c r="AF533" s="288">
        <f t="shared" ref="AF533" si="1200">SUM(AF497:AF532)</f>
        <v>0</v>
      </c>
      <c r="AG533" s="288">
        <f t="shared" ref="AG533" si="1201">SUM(AG497:AG532)</f>
        <v>0</v>
      </c>
      <c r="AH533" s="288">
        <f t="shared" ref="AH533" si="1202">SUM(AH497:AH532)</f>
        <v>0</v>
      </c>
      <c r="AI533" s="288">
        <f t="shared" ref="AI533" si="1203">SUM(AI497:AI532)</f>
        <v>0</v>
      </c>
      <c r="AJ533" s="288">
        <f t="shared" ref="AJ533" si="1204">SUM(AJ497:AJ532)</f>
        <v>0</v>
      </c>
      <c r="AK533" s="288">
        <f t="shared" ref="AK533" si="1205">SUM(AK497:AK532)</f>
        <v>0</v>
      </c>
      <c r="AL533" s="288">
        <f t="shared" ref="AL533" si="1206">SUM(AL497:AL532)</f>
        <v>0</v>
      </c>
      <c r="AM533" s="288">
        <f t="shared" ref="AM533" si="1207">SUM(AM497:AM532)</f>
        <v>0</v>
      </c>
    </row>
    <row r="534" spans="2:39">
      <c r="B534" s="44">
        <f>B533+1</f>
        <v>38</v>
      </c>
      <c r="C534" s="114" t="s">
        <v>391</v>
      </c>
      <c r="D534" s="71"/>
      <c r="E534" s="71"/>
      <c r="F534" s="71"/>
      <c r="G534" s="71"/>
      <c r="H534" s="71"/>
      <c r="I534" s="71"/>
      <c r="J534" s="71"/>
      <c r="K534" s="71"/>
      <c r="L534" s="71"/>
      <c r="M534" s="71"/>
      <c r="N534" s="71"/>
      <c r="O534" s="71"/>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row>
    <row r="535" spans="2:39" ht="30" customHeight="1">
      <c r="B535" s="45">
        <f t="shared" ref="B535:B541" si="1208">B534+1</f>
        <v>39</v>
      </c>
      <c r="C535" s="115" t="s">
        <v>392</v>
      </c>
      <c r="D535" s="71"/>
      <c r="E535" s="71"/>
      <c r="F535" s="71"/>
      <c r="G535" s="71"/>
      <c r="H535" s="71"/>
      <c r="I535" s="71"/>
      <c r="J535" s="71"/>
      <c r="K535" s="71"/>
      <c r="L535" s="71"/>
      <c r="M535" s="71"/>
      <c r="N535" s="71"/>
      <c r="O535" s="71"/>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row>
    <row r="536" spans="2:39">
      <c r="B536" s="45">
        <f t="shared" si="1208"/>
        <v>40</v>
      </c>
      <c r="C536" s="116" t="s">
        <v>393</v>
      </c>
      <c r="D536" s="71"/>
      <c r="E536" s="71"/>
      <c r="F536" s="71"/>
      <c r="G536" s="71"/>
      <c r="H536" s="71"/>
      <c r="I536" s="71"/>
      <c r="J536" s="71"/>
      <c r="K536" s="71"/>
      <c r="L536" s="71"/>
      <c r="M536" s="71"/>
      <c r="N536" s="71"/>
      <c r="O536" s="71"/>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row>
    <row r="537" spans="2:39" ht="26.25">
      <c r="B537" s="290">
        <f t="shared" si="1208"/>
        <v>41</v>
      </c>
      <c r="C537" s="292" t="s">
        <v>394</v>
      </c>
      <c r="D537" s="289">
        <f>SUM(D533:D536)</f>
        <v>0</v>
      </c>
      <c r="E537" s="289">
        <f t="shared" ref="E537" si="1209">SUM(E533:E536)</f>
        <v>0</v>
      </c>
      <c r="F537" s="289">
        <f t="shared" ref="F537" si="1210">SUM(F533:F536)</f>
        <v>0</v>
      </c>
      <c r="G537" s="289">
        <f t="shared" ref="G537" si="1211">SUM(G533:G536)</f>
        <v>0</v>
      </c>
      <c r="H537" s="289">
        <f t="shared" ref="H537" si="1212">SUM(H533:H536)</f>
        <v>0</v>
      </c>
      <c r="I537" s="289">
        <f t="shared" ref="I537" si="1213">SUM(I533:I536)</f>
        <v>0</v>
      </c>
      <c r="J537" s="289">
        <f t="shared" ref="J537" si="1214">SUM(J533:J536)</f>
        <v>0</v>
      </c>
      <c r="K537" s="289">
        <f t="shared" ref="K537" si="1215">SUM(K533:K536)</f>
        <v>0</v>
      </c>
      <c r="L537" s="289">
        <f t="shared" ref="L537" si="1216">SUM(L533:L536)</f>
        <v>0</v>
      </c>
      <c r="M537" s="289">
        <f t="shared" ref="M537" si="1217">SUM(M533:M536)</f>
        <v>0</v>
      </c>
      <c r="N537" s="289">
        <f t="shared" ref="N537" si="1218">SUM(N533:N536)</f>
        <v>0</v>
      </c>
      <c r="O537" s="289">
        <f t="shared" ref="O537" si="1219">SUM(O533:O536)</f>
        <v>0</v>
      </c>
      <c r="P537" s="289">
        <f t="shared" ref="P537" si="1220">SUM(P533:P536)</f>
        <v>0</v>
      </c>
      <c r="Q537" s="289">
        <f t="shared" ref="Q537" si="1221">SUM(Q533:Q536)</f>
        <v>0</v>
      </c>
      <c r="R537" s="289">
        <f t="shared" ref="R537" si="1222">SUM(R533:R536)</f>
        <v>0</v>
      </c>
      <c r="S537" s="289">
        <f t="shared" ref="S537" si="1223">SUM(S533:S536)</f>
        <v>0</v>
      </c>
      <c r="T537" s="289">
        <f t="shared" ref="T537" si="1224">SUM(T533:T536)</f>
        <v>0</v>
      </c>
      <c r="U537" s="289">
        <f t="shared" ref="U537" si="1225">SUM(U533:U536)</f>
        <v>0</v>
      </c>
      <c r="V537" s="289">
        <f t="shared" ref="V537" si="1226">SUM(V533:V536)</f>
        <v>0</v>
      </c>
      <c r="W537" s="289">
        <f t="shared" ref="W537" si="1227">SUM(W533:W536)</f>
        <v>0</v>
      </c>
      <c r="X537" s="289">
        <f t="shared" ref="X537" si="1228">SUM(X533:X536)</f>
        <v>0</v>
      </c>
      <c r="Y537" s="289">
        <f t="shared" ref="Y537" si="1229">SUM(Y533:Y536)</f>
        <v>0</v>
      </c>
      <c r="Z537" s="289">
        <f t="shared" ref="Z537" si="1230">SUM(Z533:Z536)</f>
        <v>0</v>
      </c>
      <c r="AA537" s="289">
        <f t="shared" ref="AA537" si="1231">SUM(AA533:AA536)</f>
        <v>0</v>
      </c>
      <c r="AB537" s="289">
        <f t="shared" ref="AB537" si="1232">SUM(AB533:AB536)</f>
        <v>0</v>
      </c>
      <c r="AC537" s="289">
        <f t="shared" ref="AC537" si="1233">SUM(AC533:AC536)</f>
        <v>0</v>
      </c>
      <c r="AD537" s="289">
        <f t="shared" ref="AD537" si="1234">SUM(AD533:AD536)</f>
        <v>0</v>
      </c>
      <c r="AE537" s="289">
        <f t="shared" ref="AE537" si="1235">SUM(AE533:AE536)</f>
        <v>0</v>
      </c>
      <c r="AF537" s="289">
        <f t="shared" ref="AF537" si="1236">SUM(AF533:AF536)</f>
        <v>0</v>
      </c>
      <c r="AG537" s="289">
        <f t="shared" ref="AG537" si="1237">SUM(AG533:AG536)</f>
        <v>0</v>
      </c>
      <c r="AH537" s="289">
        <f t="shared" ref="AH537" si="1238">SUM(AH533:AH536)</f>
        <v>0</v>
      </c>
      <c r="AI537" s="289">
        <f t="shared" ref="AI537" si="1239">SUM(AI533:AI536)</f>
        <v>0</v>
      </c>
      <c r="AJ537" s="289">
        <f t="shared" ref="AJ537" si="1240">SUM(AJ533:AJ536)</f>
        <v>0</v>
      </c>
      <c r="AK537" s="289">
        <f t="shared" ref="AK537" si="1241">SUM(AK533:AK536)</f>
        <v>0</v>
      </c>
      <c r="AL537" s="289">
        <f t="shared" ref="AL537" si="1242">SUM(AL533:AL536)</f>
        <v>0</v>
      </c>
      <c r="AM537" s="289">
        <f t="shared" ref="AM537" si="1243">SUM(AM533:AM536)</f>
        <v>0</v>
      </c>
    </row>
    <row r="538" spans="2:39" ht="30" customHeight="1">
      <c r="B538" s="45">
        <f t="shared" si="1208"/>
        <v>42</v>
      </c>
      <c r="C538" s="115" t="s">
        <v>395</v>
      </c>
      <c r="D538" s="71"/>
      <c r="E538" s="71"/>
      <c r="F538" s="71"/>
      <c r="G538" s="71"/>
      <c r="H538" s="71"/>
      <c r="I538" s="71"/>
      <c r="J538" s="71"/>
      <c r="K538" s="71"/>
      <c r="L538" s="71"/>
      <c r="M538" s="71"/>
      <c r="N538" s="71"/>
      <c r="O538" s="71"/>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row>
    <row r="539" spans="2:39">
      <c r="B539" s="45">
        <f t="shared" si="1208"/>
        <v>43</v>
      </c>
      <c r="C539" s="116" t="s">
        <v>396</v>
      </c>
      <c r="D539" s="71"/>
      <c r="E539" s="71"/>
      <c r="F539" s="71"/>
      <c r="G539" s="71"/>
      <c r="H539" s="71"/>
      <c r="I539" s="71"/>
      <c r="J539" s="71"/>
      <c r="K539" s="71"/>
      <c r="L539" s="71"/>
      <c r="M539" s="71"/>
      <c r="N539" s="71"/>
      <c r="O539" s="71"/>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row>
    <row r="540" spans="2:39" ht="30.75" customHeight="1">
      <c r="B540" s="290">
        <f t="shared" si="1208"/>
        <v>44</v>
      </c>
      <c r="C540" s="294" t="s">
        <v>397</v>
      </c>
      <c r="D540" s="289">
        <f>D538+D539</f>
        <v>0</v>
      </c>
      <c r="E540" s="289">
        <f t="shared" ref="E540" si="1244">E538+E539</f>
        <v>0</v>
      </c>
      <c r="F540" s="289">
        <f t="shared" ref="F540" si="1245">F538+F539</f>
        <v>0</v>
      </c>
      <c r="G540" s="289">
        <f t="shared" ref="G540" si="1246">G538+G539</f>
        <v>0</v>
      </c>
      <c r="H540" s="289">
        <f t="shared" ref="H540" si="1247">H538+H539</f>
        <v>0</v>
      </c>
      <c r="I540" s="289">
        <f t="shared" ref="I540" si="1248">I538+I539</f>
        <v>0</v>
      </c>
      <c r="J540" s="289">
        <f t="shared" ref="J540" si="1249">J538+J539</f>
        <v>0</v>
      </c>
      <c r="K540" s="289">
        <f t="shared" ref="K540" si="1250">K538+K539</f>
        <v>0</v>
      </c>
      <c r="L540" s="289">
        <f t="shared" ref="L540" si="1251">L538+L539</f>
        <v>0</v>
      </c>
      <c r="M540" s="289">
        <f t="shared" ref="M540" si="1252">M538+M539</f>
        <v>0</v>
      </c>
      <c r="N540" s="289">
        <f t="shared" ref="N540" si="1253">N538+N539</f>
        <v>0</v>
      </c>
      <c r="O540" s="289">
        <f t="shared" ref="O540" si="1254">O538+O539</f>
        <v>0</v>
      </c>
      <c r="P540" s="289">
        <f t="shared" ref="P540" si="1255">P538+P539</f>
        <v>0</v>
      </c>
      <c r="Q540" s="289">
        <f t="shared" ref="Q540" si="1256">Q538+Q539</f>
        <v>0</v>
      </c>
      <c r="R540" s="289">
        <f t="shared" ref="R540" si="1257">R538+R539</f>
        <v>0</v>
      </c>
      <c r="S540" s="289">
        <f t="shared" ref="S540" si="1258">S538+S539</f>
        <v>0</v>
      </c>
      <c r="T540" s="289">
        <f t="shared" ref="T540" si="1259">T538+T539</f>
        <v>0</v>
      </c>
      <c r="U540" s="289">
        <f t="shared" ref="U540" si="1260">U538+U539</f>
        <v>0</v>
      </c>
      <c r="V540" s="289">
        <f t="shared" ref="V540" si="1261">V538+V539</f>
        <v>0</v>
      </c>
      <c r="W540" s="289">
        <f t="shared" ref="W540" si="1262">W538+W539</f>
        <v>0</v>
      </c>
      <c r="X540" s="289">
        <f t="shared" ref="X540" si="1263">X538+X539</f>
        <v>0</v>
      </c>
      <c r="Y540" s="289">
        <f t="shared" ref="Y540" si="1264">Y538+Y539</f>
        <v>0</v>
      </c>
      <c r="Z540" s="289">
        <f t="shared" ref="Z540" si="1265">Z538+Z539</f>
        <v>0</v>
      </c>
      <c r="AA540" s="289">
        <f t="shared" ref="AA540" si="1266">AA538+AA539</f>
        <v>0</v>
      </c>
      <c r="AB540" s="289">
        <f t="shared" ref="AB540" si="1267">AB538+AB539</f>
        <v>0</v>
      </c>
      <c r="AC540" s="289">
        <f t="shared" ref="AC540" si="1268">AC538+AC539</f>
        <v>0</v>
      </c>
      <c r="AD540" s="289">
        <f t="shared" ref="AD540" si="1269">AD538+AD539</f>
        <v>0</v>
      </c>
      <c r="AE540" s="289">
        <f t="shared" ref="AE540" si="1270">AE538+AE539</f>
        <v>0</v>
      </c>
      <c r="AF540" s="289">
        <f t="shared" ref="AF540" si="1271">AF538+AF539</f>
        <v>0</v>
      </c>
      <c r="AG540" s="289">
        <f t="shared" ref="AG540" si="1272">AG538+AG539</f>
        <v>0</v>
      </c>
      <c r="AH540" s="289">
        <f t="shared" ref="AH540" si="1273">AH538+AH539</f>
        <v>0</v>
      </c>
      <c r="AI540" s="289">
        <f t="shared" ref="AI540" si="1274">AI538+AI539</f>
        <v>0</v>
      </c>
      <c r="AJ540" s="289">
        <f t="shared" ref="AJ540" si="1275">AJ538+AJ539</f>
        <v>0</v>
      </c>
      <c r="AK540" s="289">
        <f t="shared" ref="AK540" si="1276">AK538+AK539</f>
        <v>0</v>
      </c>
      <c r="AL540" s="289">
        <f t="shared" ref="AL540" si="1277">AL538+AL539</f>
        <v>0</v>
      </c>
      <c r="AM540" s="289">
        <f t="shared" ref="AM540" si="1278">AM538+AM539</f>
        <v>0</v>
      </c>
    </row>
    <row r="541" spans="2:39">
      <c r="B541" s="290">
        <f t="shared" si="1208"/>
        <v>45</v>
      </c>
      <c r="C541" s="293" t="s">
        <v>398</v>
      </c>
      <c r="D541" s="288">
        <f>D537+D540</f>
        <v>0</v>
      </c>
      <c r="E541" s="288">
        <f t="shared" ref="E541" si="1279">E537+E540</f>
        <v>0</v>
      </c>
      <c r="F541" s="288">
        <f t="shared" ref="F541" si="1280">F537+F540</f>
        <v>0</v>
      </c>
      <c r="G541" s="288">
        <f t="shared" ref="G541" si="1281">G537+G540</f>
        <v>0</v>
      </c>
      <c r="H541" s="288">
        <f t="shared" ref="H541" si="1282">H537+H540</f>
        <v>0</v>
      </c>
      <c r="I541" s="288">
        <f t="shared" ref="I541" si="1283">I537+I540</f>
        <v>0</v>
      </c>
      <c r="J541" s="288">
        <f t="shared" ref="J541" si="1284">J537+J540</f>
        <v>0</v>
      </c>
      <c r="K541" s="288">
        <f t="shared" ref="K541" si="1285">K537+K540</f>
        <v>0</v>
      </c>
      <c r="L541" s="288">
        <f t="shared" ref="L541" si="1286">L537+L540</f>
        <v>0</v>
      </c>
      <c r="M541" s="288">
        <f t="shared" ref="M541" si="1287">M537+M540</f>
        <v>0</v>
      </c>
      <c r="N541" s="288">
        <f t="shared" ref="N541" si="1288">N537+N540</f>
        <v>0</v>
      </c>
      <c r="O541" s="288">
        <f t="shared" ref="O541" si="1289">O537+O540</f>
        <v>0</v>
      </c>
      <c r="P541" s="288">
        <f t="shared" ref="P541" si="1290">P537+P540</f>
        <v>0</v>
      </c>
      <c r="Q541" s="288">
        <f t="shared" ref="Q541" si="1291">Q537+Q540</f>
        <v>0</v>
      </c>
      <c r="R541" s="288">
        <f t="shared" ref="R541" si="1292">R537+R540</f>
        <v>0</v>
      </c>
      <c r="S541" s="288">
        <f t="shared" ref="S541" si="1293">S537+S540</f>
        <v>0</v>
      </c>
      <c r="T541" s="288">
        <f t="shared" ref="T541" si="1294">T537+T540</f>
        <v>0</v>
      </c>
      <c r="U541" s="288">
        <f t="shared" ref="U541" si="1295">U537+U540</f>
        <v>0</v>
      </c>
      <c r="V541" s="288">
        <f t="shared" ref="V541" si="1296">V537+V540</f>
        <v>0</v>
      </c>
      <c r="W541" s="288">
        <f t="shared" ref="W541" si="1297">W537+W540</f>
        <v>0</v>
      </c>
      <c r="X541" s="288">
        <f t="shared" ref="X541" si="1298">X537+X540</f>
        <v>0</v>
      </c>
      <c r="Y541" s="288">
        <f t="shared" ref="Y541" si="1299">Y537+Y540</f>
        <v>0</v>
      </c>
      <c r="Z541" s="288">
        <f t="shared" ref="Z541" si="1300">Z537+Z540</f>
        <v>0</v>
      </c>
      <c r="AA541" s="288">
        <f t="shared" ref="AA541" si="1301">AA537+AA540</f>
        <v>0</v>
      </c>
      <c r="AB541" s="288">
        <f t="shared" ref="AB541" si="1302">AB537+AB540</f>
        <v>0</v>
      </c>
      <c r="AC541" s="288">
        <f t="shared" ref="AC541" si="1303">AC537+AC540</f>
        <v>0</v>
      </c>
      <c r="AD541" s="288">
        <f t="shared" ref="AD541" si="1304">AD537+AD540</f>
        <v>0</v>
      </c>
      <c r="AE541" s="288">
        <f t="shared" ref="AE541" si="1305">AE537+AE540</f>
        <v>0</v>
      </c>
      <c r="AF541" s="288">
        <f t="shared" ref="AF541" si="1306">AF537+AF540</f>
        <v>0</v>
      </c>
      <c r="AG541" s="288">
        <f t="shared" ref="AG541" si="1307">AG537+AG540</f>
        <v>0</v>
      </c>
      <c r="AH541" s="288">
        <f t="shared" ref="AH541" si="1308">AH537+AH540</f>
        <v>0</v>
      </c>
      <c r="AI541" s="288">
        <f t="shared" ref="AI541" si="1309">AI537+AI540</f>
        <v>0</v>
      </c>
      <c r="AJ541" s="288">
        <f t="shared" ref="AJ541" si="1310">AJ537+AJ540</f>
        <v>0</v>
      </c>
      <c r="AK541" s="288">
        <f t="shared" ref="AK541" si="1311">AK537+AK540</f>
        <v>0</v>
      </c>
      <c r="AL541" s="288">
        <f t="shared" ref="AL541" si="1312">AL537+AL540</f>
        <v>0</v>
      </c>
      <c r="AM541" s="288">
        <f t="shared" ref="AM541" si="1313">AM537+AM540</f>
        <v>0</v>
      </c>
    </row>
    <row r="543" spans="2:39">
      <c r="B543" s="21"/>
      <c r="C543" s="230" t="s">
        <v>327</v>
      </c>
      <c r="D543" s="231" t="str">
        <f>Overview!$C$32</f>
        <v>[Enter Plan Name]</v>
      </c>
      <c r="E543" s="231"/>
      <c r="F543" s="231"/>
      <c r="G543" s="231"/>
      <c r="H543" s="231"/>
      <c r="I543" s="231"/>
      <c r="J543" s="231"/>
      <c r="K543" s="231"/>
      <c r="L543" s="231"/>
      <c r="M543" s="231"/>
      <c r="N543" s="231"/>
      <c r="O543" s="231"/>
      <c r="P543" s="231"/>
      <c r="Q543" s="231"/>
      <c r="R543" s="231"/>
      <c r="S543" s="231"/>
      <c r="T543" s="231"/>
      <c r="U543" s="231"/>
      <c r="V543" s="231"/>
      <c r="W543" s="231"/>
      <c r="X543" s="231"/>
      <c r="Y543" s="231"/>
      <c r="Z543" s="231"/>
      <c r="AA543" s="231"/>
      <c r="AB543" s="231"/>
      <c r="AC543" s="231"/>
      <c r="AD543" s="278"/>
      <c r="AE543" s="231"/>
      <c r="AF543" s="231"/>
      <c r="AG543" s="231"/>
      <c r="AH543" s="231"/>
      <c r="AI543" s="231"/>
      <c r="AJ543" s="231"/>
      <c r="AK543" s="231"/>
      <c r="AL543" s="231"/>
      <c r="AM543" s="231"/>
    </row>
    <row r="544" spans="2:39">
      <c r="B544" s="21"/>
      <c r="C544" s="230" t="s">
        <v>328</v>
      </c>
      <c r="D544" s="231" t="s">
        <v>384</v>
      </c>
      <c r="E544" s="231"/>
      <c r="F544" s="231"/>
      <c r="G544" s="231"/>
      <c r="H544" s="21"/>
      <c r="I544" s="21"/>
      <c r="J544" s="21"/>
      <c r="K544" s="21"/>
      <c r="L544" s="21"/>
      <c r="M544" s="21"/>
      <c r="N544" s="21"/>
      <c r="O544" s="21"/>
      <c r="P544" s="231"/>
      <c r="Q544" s="21"/>
      <c r="R544" s="21"/>
      <c r="S544" s="231"/>
      <c r="T544" s="21"/>
      <c r="U544" s="21"/>
      <c r="V544" s="231"/>
      <c r="W544" s="21"/>
      <c r="X544" s="21"/>
      <c r="Y544" s="231"/>
      <c r="Z544" s="21"/>
      <c r="AA544" s="21"/>
      <c r="AB544" s="21"/>
      <c r="AC544" s="21"/>
      <c r="AD544" s="277"/>
      <c r="AE544" s="21"/>
      <c r="AF544" s="21"/>
      <c r="AG544" s="21"/>
      <c r="AH544" s="21"/>
      <c r="AI544" s="21"/>
      <c r="AJ544" s="21"/>
      <c r="AK544" s="21"/>
      <c r="AL544" s="21"/>
      <c r="AM544" s="21"/>
    </row>
    <row r="545" spans="2:39" ht="15.75">
      <c r="B545" s="21"/>
      <c r="C545" s="230" t="s">
        <v>385</v>
      </c>
      <c r="D545" s="279" t="s">
        <v>290</v>
      </c>
      <c r="E545" s="231"/>
      <c r="F545" s="231"/>
      <c r="G545" s="231"/>
      <c r="H545" s="231"/>
      <c r="I545" s="231"/>
      <c r="J545" s="231"/>
      <c r="K545" s="231"/>
      <c r="L545" s="231"/>
      <c r="M545" s="231"/>
      <c r="N545" s="231"/>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row>
    <row r="546" spans="2:39">
      <c r="B546" s="21"/>
      <c r="C546" s="230" t="s">
        <v>386</v>
      </c>
      <c r="D546" s="231" t="str">
        <f>Overview!$C$54</f>
        <v>7/1/2022 - 9/30/2022</v>
      </c>
      <c r="E546" s="231"/>
      <c r="F546" s="231"/>
      <c r="G546" s="231"/>
      <c r="H546" s="231"/>
      <c r="I546" s="231"/>
      <c r="J546" s="231"/>
      <c r="K546" s="231"/>
      <c r="L546" s="231"/>
      <c r="M546" s="231"/>
      <c r="N546" s="231"/>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row>
    <row r="547" spans="2:39">
      <c r="B547" s="21"/>
      <c r="C547" s="230"/>
      <c r="D547" s="280" t="s">
        <v>387</v>
      </c>
      <c r="E547" s="280"/>
      <c r="F547" s="280"/>
      <c r="G547" s="280"/>
      <c r="H547" s="280"/>
      <c r="I547" s="280"/>
      <c r="J547" s="280"/>
      <c r="K547" s="280"/>
      <c r="L547" s="280"/>
      <c r="M547" s="280"/>
      <c r="N547" s="280"/>
      <c r="O547" s="280"/>
      <c r="P547" s="280"/>
      <c r="Q547" s="280"/>
      <c r="R547" s="280"/>
      <c r="S547" s="280"/>
      <c r="T547" s="280"/>
      <c r="U547" s="280"/>
      <c r="V547" s="280"/>
      <c r="W547" s="280"/>
      <c r="X547" s="280"/>
      <c r="Y547" s="280"/>
      <c r="Z547" s="280"/>
      <c r="AA547" s="280"/>
      <c r="AB547" s="280"/>
      <c r="AC547" s="280"/>
      <c r="AD547" s="280"/>
      <c r="AE547" s="280"/>
      <c r="AF547" s="280"/>
      <c r="AG547" s="280"/>
      <c r="AH547" s="280"/>
      <c r="AI547" s="280"/>
      <c r="AJ547" s="280"/>
      <c r="AK547" s="280"/>
      <c r="AL547" s="280"/>
      <c r="AM547" s="280"/>
    </row>
    <row r="548" spans="2:39">
      <c r="B548" s="21"/>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row>
    <row r="549" spans="2:39">
      <c r="B549" s="34"/>
      <c r="C549" s="281"/>
      <c r="D549" s="282" t="str">
        <f>D$9</f>
        <v>SFY23-Q1</v>
      </c>
      <c r="E549" s="283"/>
      <c r="F549" s="283"/>
      <c r="G549" s="283" t="str">
        <f>G$9</f>
        <v>SFY22-Q4</v>
      </c>
      <c r="H549" s="283"/>
      <c r="I549" s="283"/>
      <c r="J549" s="283" t="str">
        <f>J$9</f>
        <v>SFY22-Q3</v>
      </c>
      <c r="K549" s="283"/>
      <c r="L549" s="283"/>
      <c r="M549" s="283" t="str">
        <f>M$9</f>
        <v>SFY22-Q2</v>
      </c>
      <c r="N549" s="283"/>
      <c r="O549" s="283"/>
      <c r="P549" s="283" t="str">
        <f>P$9</f>
        <v>SFY22-Q1</v>
      </c>
      <c r="Q549" s="283"/>
      <c r="R549" s="283"/>
      <c r="S549" s="283" t="str">
        <f>S$9</f>
        <v>SFY21-Q4</v>
      </c>
      <c r="T549" s="283"/>
      <c r="U549" s="283"/>
      <c r="V549" s="283" t="str">
        <f>V$9</f>
        <v>SFY21-Q3</v>
      </c>
      <c r="W549" s="283"/>
      <c r="X549" s="283"/>
      <c r="Y549" s="283" t="str">
        <f>Y$9</f>
        <v>SFY21-Q2</v>
      </c>
      <c r="Z549" s="283"/>
      <c r="AA549" s="283"/>
      <c r="AB549" s="283" t="str">
        <f>AB$9</f>
        <v>SFY21-Q1</v>
      </c>
      <c r="AC549" s="283"/>
      <c r="AD549" s="283"/>
      <c r="AE549" s="283" t="str">
        <f>AE$9</f>
        <v>SFY20-Q4</v>
      </c>
      <c r="AF549" s="283"/>
      <c r="AG549" s="283"/>
      <c r="AH549" s="283" t="str">
        <f>AH$9</f>
        <v>SFY20-Q3</v>
      </c>
      <c r="AI549" s="283"/>
      <c r="AJ549" s="283"/>
      <c r="AK549" s="283" t="str">
        <f>AK$9</f>
        <v>SFY20-Q2</v>
      </c>
      <c r="AL549" s="283"/>
      <c r="AM549" s="283"/>
    </row>
    <row r="550" spans="2:39">
      <c r="B550" s="284" t="s">
        <v>388</v>
      </c>
      <c r="C550" s="284" t="s">
        <v>389</v>
      </c>
      <c r="D550" s="285">
        <f>D$10</f>
        <v>44805</v>
      </c>
      <c r="E550" s="286">
        <f t="shared" ref="E550:AM550" si="1314">E$10</f>
        <v>44774</v>
      </c>
      <c r="F550" s="286">
        <f t="shared" si="1314"/>
        <v>44743</v>
      </c>
      <c r="G550" s="286">
        <f t="shared" si="1314"/>
        <v>44713</v>
      </c>
      <c r="H550" s="286">
        <f t="shared" si="1314"/>
        <v>44682</v>
      </c>
      <c r="I550" s="286">
        <f t="shared" si="1314"/>
        <v>44652</v>
      </c>
      <c r="J550" s="286">
        <f t="shared" si="1314"/>
        <v>44621</v>
      </c>
      <c r="K550" s="286">
        <f t="shared" si="1314"/>
        <v>44593</v>
      </c>
      <c r="L550" s="286">
        <f t="shared" si="1314"/>
        <v>44562</v>
      </c>
      <c r="M550" s="286">
        <f t="shared" si="1314"/>
        <v>44531</v>
      </c>
      <c r="N550" s="286">
        <f t="shared" si="1314"/>
        <v>44501</v>
      </c>
      <c r="O550" s="286">
        <f t="shared" si="1314"/>
        <v>44470</v>
      </c>
      <c r="P550" s="286">
        <f t="shared" si="1314"/>
        <v>44440</v>
      </c>
      <c r="Q550" s="286">
        <f t="shared" si="1314"/>
        <v>44409</v>
      </c>
      <c r="R550" s="286">
        <f t="shared" si="1314"/>
        <v>44378</v>
      </c>
      <c r="S550" s="286">
        <f t="shared" si="1314"/>
        <v>44348</v>
      </c>
      <c r="T550" s="286">
        <f t="shared" si="1314"/>
        <v>44317</v>
      </c>
      <c r="U550" s="286">
        <f t="shared" si="1314"/>
        <v>44287</v>
      </c>
      <c r="V550" s="286">
        <f t="shared" si="1314"/>
        <v>44256</v>
      </c>
      <c r="W550" s="286">
        <f t="shared" si="1314"/>
        <v>44228</v>
      </c>
      <c r="X550" s="286">
        <f t="shared" si="1314"/>
        <v>44197</v>
      </c>
      <c r="Y550" s="286">
        <f t="shared" si="1314"/>
        <v>44166</v>
      </c>
      <c r="Z550" s="286">
        <f t="shared" si="1314"/>
        <v>44136</v>
      </c>
      <c r="AA550" s="286">
        <f t="shared" si="1314"/>
        <v>44105</v>
      </c>
      <c r="AB550" s="286">
        <f t="shared" si="1314"/>
        <v>44075</v>
      </c>
      <c r="AC550" s="286">
        <f t="shared" si="1314"/>
        <v>44044</v>
      </c>
      <c r="AD550" s="286">
        <f t="shared" si="1314"/>
        <v>44013</v>
      </c>
      <c r="AE550" s="286">
        <f t="shared" si="1314"/>
        <v>43983</v>
      </c>
      <c r="AF550" s="286">
        <f t="shared" si="1314"/>
        <v>43952</v>
      </c>
      <c r="AG550" s="286">
        <f t="shared" si="1314"/>
        <v>43922</v>
      </c>
      <c r="AH550" s="286">
        <f t="shared" si="1314"/>
        <v>43891</v>
      </c>
      <c r="AI550" s="286">
        <f t="shared" si="1314"/>
        <v>43862</v>
      </c>
      <c r="AJ550" s="286">
        <f t="shared" si="1314"/>
        <v>43831</v>
      </c>
      <c r="AK550" s="286">
        <f t="shared" si="1314"/>
        <v>43800</v>
      </c>
      <c r="AL550" s="286">
        <f t="shared" si="1314"/>
        <v>43770</v>
      </c>
      <c r="AM550" s="286">
        <f t="shared" si="1314"/>
        <v>43739</v>
      </c>
    </row>
    <row r="551" spans="2:39">
      <c r="B551" s="45">
        <v>1</v>
      </c>
      <c r="C551" s="74">
        <f>$C$11</f>
        <v>44805</v>
      </c>
      <c r="D551" s="287">
        <v>0</v>
      </c>
      <c r="E551" s="287">
        <v>0</v>
      </c>
      <c r="F551" s="287">
        <v>0</v>
      </c>
      <c r="G551" s="287">
        <v>0</v>
      </c>
      <c r="H551" s="287">
        <v>0</v>
      </c>
      <c r="I551" s="287">
        <v>0</v>
      </c>
      <c r="J551" s="287">
        <v>0</v>
      </c>
      <c r="K551" s="287">
        <v>0</v>
      </c>
      <c r="L551" s="287">
        <v>0</v>
      </c>
      <c r="M551" s="287">
        <v>0</v>
      </c>
      <c r="N551" s="287">
        <v>0</v>
      </c>
      <c r="O551" s="287">
        <v>0</v>
      </c>
      <c r="P551" s="287">
        <v>0</v>
      </c>
      <c r="Q551" s="287">
        <v>0</v>
      </c>
      <c r="R551" s="287">
        <v>0</v>
      </c>
      <c r="S551" s="287">
        <v>0</v>
      </c>
      <c r="T551" s="287">
        <v>0</v>
      </c>
      <c r="U551" s="287">
        <v>0</v>
      </c>
      <c r="V551" s="287">
        <v>0</v>
      </c>
      <c r="W551" s="287">
        <v>0</v>
      </c>
      <c r="X551" s="287">
        <v>0</v>
      </c>
      <c r="Y551" s="287">
        <v>0</v>
      </c>
      <c r="Z551" s="287">
        <v>0</v>
      </c>
      <c r="AA551" s="287">
        <v>0</v>
      </c>
      <c r="AB551" s="287">
        <v>0</v>
      </c>
      <c r="AC551" s="287">
        <v>0</v>
      </c>
      <c r="AD551" s="287">
        <v>0</v>
      </c>
      <c r="AE551" s="287">
        <v>0</v>
      </c>
      <c r="AF551" s="287">
        <v>0</v>
      </c>
      <c r="AG551" s="287">
        <v>0</v>
      </c>
      <c r="AH551" s="287">
        <v>0</v>
      </c>
      <c r="AI551" s="287">
        <v>0</v>
      </c>
      <c r="AJ551" s="287">
        <v>0</v>
      </c>
      <c r="AK551" s="287">
        <v>0</v>
      </c>
      <c r="AL551" s="287">
        <v>0</v>
      </c>
      <c r="AM551" s="287">
        <v>0</v>
      </c>
    </row>
    <row r="552" spans="2:39">
      <c r="B552" s="45">
        <f t="shared" ref="B552:B587" si="1315">B551+1</f>
        <v>2</v>
      </c>
      <c r="C552" s="74">
        <f>$C$12</f>
        <v>44774</v>
      </c>
      <c r="D552" s="14"/>
      <c r="E552" s="287">
        <v>0</v>
      </c>
      <c r="F552" s="287">
        <v>0</v>
      </c>
      <c r="G552" s="287">
        <v>0</v>
      </c>
      <c r="H552" s="287">
        <v>0</v>
      </c>
      <c r="I552" s="287">
        <v>0</v>
      </c>
      <c r="J552" s="287">
        <v>0</v>
      </c>
      <c r="K552" s="287">
        <v>0</v>
      </c>
      <c r="L552" s="287">
        <v>0</v>
      </c>
      <c r="M552" s="287">
        <v>0</v>
      </c>
      <c r="N552" s="287">
        <v>0</v>
      </c>
      <c r="O552" s="287">
        <v>0</v>
      </c>
      <c r="P552" s="287">
        <v>0</v>
      </c>
      <c r="Q552" s="287">
        <v>0</v>
      </c>
      <c r="R552" s="287">
        <v>0</v>
      </c>
      <c r="S552" s="287">
        <v>0</v>
      </c>
      <c r="T552" s="287">
        <v>0</v>
      </c>
      <c r="U552" s="287">
        <v>0</v>
      </c>
      <c r="V552" s="287">
        <v>0</v>
      </c>
      <c r="W552" s="287">
        <v>0</v>
      </c>
      <c r="X552" s="287">
        <v>0</v>
      </c>
      <c r="Y552" s="287">
        <v>0</v>
      </c>
      <c r="Z552" s="287">
        <v>0</v>
      </c>
      <c r="AA552" s="287">
        <v>0</v>
      </c>
      <c r="AB552" s="287">
        <v>0</v>
      </c>
      <c r="AC552" s="287">
        <v>0</v>
      </c>
      <c r="AD552" s="287">
        <v>0</v>
      </c>
      <c r="AE552" s="287">
        <v>0</v>
      </c>
      <c r="AF552" s="287">
        <v>0</v>
      </c>
      <c r="AG552" s="287">
        <v>0</v>
      </c>
      <c r="AH552" s="287">
        <v>0</v>
      </c>
      <c r="AI552" s="287">
        <v>0</v>
      </c>
      <c r="AJ552" s="287">
        <v>0</v>
      </c>
      <c r="AK552" s="287">
        <v>0</v>
      </c>
      <c r="AL552" s="287">
        <v>0</v>
      </c>
      <c r="AM552" s="287">
        <v>0</v>
      </c>
    </row>
    <row r="553" spans="2:39">
      <c r="B553" s="45">
        <f t="shared" si="1315"/>
        <v>3</v>
      </c>
      <c r="C553" s="74">
        <f>$C$13</f>
        <v>44743</v>
      </c>
      <c r="D553" s="14"/>
      <c r="E553" s="14"/>
      <c r="F553" s="287">
        <v>0</v>
      </c>
      <c r="G553" s="287">
        <v>0</v>
      </c>
      <c r="H553" s="287">
        <v>0</v>
      </c>
      <c r="I553" s="287">
        <v>0</v>
      </c>
      <c r="J553" s="287">
        <v>0</v>
      </c>
      <c r="K553" s="287">
        <v>0</v>
      </c>
      <c r="L553" s="287">
        <v>0</v>
      </c>
      <c r="M553" s="287">
        <v>0</v>
      </c>
      <c r="N553" s="287">
        <v>0</v>
      </c>
      <c r="O553" s="287">
        <v>0</v>
      </c>
      <c r="P553" s="287">
        <v>0</v>
      </c>
      <c r="Q553" s="287">
        <v>0</v>
      </c>
      <c r="R553" s="287">
        <v>0</v>
      </c>
      <c r="S553" s="287">
        <v>0</v>
      </c>
      <c r="T553" s="287">
        <v>0</v>
      </c>
      <c r="U553" s="287">
        <v>0</v>
      </c>
      <c r="V553" s="287">
        <v>0</v>
      </c>
      <c r="W553" s="287">
        <v>0</v>
      </c>
      <c r="X553" s="287">
        <v>0</v>
      </c>
      <c r="Y553" s="287">
        <v>0</v>
      </c>
      <c r="Z553" s="287">
        <v>0</v>
      </c>
      <c r="AA553" s="287">
        <v>0</v>
      </c>
      <c r="AB553" s="287">
        <v>0</v>
      </c>
      <c r="AC553" s="287">
        <v>0</v>
      </c>
      <c r="AD553" s="287">
        <v>0</v>
      </c>
      <c r="AE553" s="287">
        <v>0</v>
      </c>
      <c r="AF553" s="287">
        <v>0</v>
      </c>
      <c r="AG553" s="287">
        <v>0</v>
      </c>
      <c r="AH553" s="287">
        <v>0</v>
      </c>
      <c r="AI553" s="287">
        <v>0</v>
      </c>
      <c r="AJ553" s="287">
        <v>0</v>
      </c>
      <c r="AK553" s="287">
        <v>0</v>
      </c>
      <c r="AL553" s="287">
        <v>0</v>
      </c>
      <c r="AM553" s="287">
        <v>0</v>
      </c>
    </row>
    <row r="554" spans="2:39">
      <c r="B554" s="45">
        <f t="shared" si="1315"/>
        <v>4</v>
      </c>
      <c r="C554" s="74">
        <f>$C$14</f>
        <v>44713</v>
      </c>
      <c r="D554" s="14"/>
      <c r="E554" s="14"/>
      <c r="F554" s="14"/>
      <c r="G554" s="287">
        <v>0</v>
      </c>
      <c r="H554" s="287">
        <v>0</v>
      </c>
      <c r="I554" s="287">
        <v>0</v>
      </c>
      <c r="J554" s="287">
        <v>0</v>
      </c>
      <c r="K554" s="287">
        <v>0</v>
      </c>
      <c r="L554" s="287">
        <v>0</v>
      </c>
      <c r="M554" s="287">
        <v>0</v>
      </c>
      <c r="N554" s="287">
        <v>0</v>
      </c>
      <c r="O554" s="287">
        <v>0</v>
      </c>
      <c r="P554" s="287">
        <v>0</v>
      </c>
      <c r="Q554" s="287">
        <v>0</v>
      </c>
      <c r="R554" s="287">
        <v>0</v>
      </c>
      <c r="S554" s="287">
        <v>0</v>
      </c>
      <c r="T554" s="287">
        <v>0</v>
      </c>
      <c r="U554" s="287">
        <v>0</v>
      </c>
      <c r="V554" s="287">
        <v>0</v>
      </c>
      <c r="W554" s="287">
        <v>0</v>
      </c>
      <c r="X554" s="287">
        <v>0</v>
      </c>
      <c r="Y554" s="287">
        <v>0</v>
      </c>
      <c r="Z554" s="287">
        <v>0</v>
      </c>
      <c r="AA554" s="287">
        <v>0</v>
      </c>
      <c r="AB554" s="287">
        <v>0</v>
      </c>
      <c r="AC554" s="287">
        <v>0</v>
      </c>
      <c r="AD554" s="287">
        <v>0</v>
      </c>
      <c r="AE554" s="287">
        <v>0</v>
      </c>
      <c r="AF554" s="287">
        <v>0</v>
      </c>
      <c r="AG554" s="287">
        <v>0</v>
      </c>
      <c r="AH554" s="287">
        <v>0</v>
      </c>
      <c r="AI554" s="287">
        <v>0</v>
      </c>
      <c r="AJ554" s="287">
        <v>0</v>
      </c>
      <c r="AK554" s="287">
        <v>0</v>
      </c>
      <c r="AL554" s="287">
        <v>0</v>
      </c>
      <c r="AM554" s="287">
        <v>0</v>
      </c>
    </row>
    <row r="555" spans="2:39">
      <c r="B555" s="45">
        <f t="shared" si="1315"/>
        <v>5</v>
      </c>
      <c r="C555" s="74">
        <f>$C$15</f>
        <v>44682</v>
      </c>
      <c r="D555" s="14"/>
      <c r="E555" s="14"/>
      <c r="F555" s="14"/>
      <c r="G555" s="14"/>
      <c r="H555" s="287">
        <v>0</v>
      </c>
      <c r="I555" s="287">
        <v>0</v>
      </c>
      <c r="J555" s="287">
        <v>0</v>
      </c>
      <c r="K555" s="287">
        <v>0</v>
      </c>
      <c r="L555" s="287">
        <v>0</v>
      </c>
      <c r="M555" s="287">
        <v>0</v>
      </c>
      <c r="N555" s="287">
        <v>0</v>
      </c>
      <c r="O555" s="287">
        <v>0</v>
      </c>
      <c r="P555" s="287">
        <v>0</v>
      </c>
      <c r="Q555" s="287">
        <v>0</v>
      </c>
      <c r="R555" s="287">
        <v>0</v>
      </c>
      <c r="S555" s="287">
        <v>0</v>
      </c>
      <c r="T555" s="287">
        <v>0</v>
      </c>
      <c r="U555" s="287">
        <v>0</v>
      </c>
      <c r="V555" s="287">
        <v>0</v>
      </c>
      <c r="W555" s="287">
        <v>0</v>
      </c>
      <c r="X555" s="287">
        <v>0</v>
      </c>
      <c r="Y555" s="287">
        <v>0</v>
      </c>
      <c r="Z555" s="287">
        <v>0</v>
      </c>
      <c r="AA555" s="287">
        <v>0</v>
      </c>
      <c r="AB555" s="287">
        <v>0</v>
      </c>
      <c r="AC555" s="287">
        <v>0</v>
      </c>
      <c r="AD555" s="287">
        <v>0</v>
      </c>
      <c r="AE555" s="287">
        <v>0</v>
      </c>
      <c r="AF555" s="287">
        <v>0</v>
      </c>
      <c r="AG555" s="287">
        <v>0</v>
      </c>
      <c r="AH555" s="287">
        <v>0</v>
      </c>
      <c r="AI555" s="287">
        <v>0</v>
      </c>
      <c r="AJ555" s="287">
        <v>0</v>
      </c>
      <c r="AK555" s="287">
        <v>0</v>
      </c>
      <c r="AL555" s="287">
        <v>0</v>
      </c>
      <c r="AM555" s="287">
        <v>0</v>
      </c>
    </row>
    <row r="556" spans="2:39">
      <c r="B556" s="45">
        <f t="shared" si="1315"/>
        <v>6</v>
      </c>
      <c r="C556" s="74">
        <f>$C$16</f>
        <v>44652</v>
      </c>
      <c r="D556" s="14"/>
      <c r="E556" s="14"/>
      <c r="F556" s="14"/>
      <c r="G556" s="14"/>
      <c r="H556" s="14"/>
      <c r="I556" s="287">
        <v>0</v>
      </c>
      <c r="J556" s="287">
        <v>0</v>
      </c>
      <c r="K556" s="287">
        <v>0</v>
      </c>
      <c r="L556" s="287">
        <v>0</v>
      </c>
      <c r="M556" s="287">
        <v>0</v>
      </c>
      <c r="N556" s="287">
        <v>0</v>
      </c>
      <c r="O556" s="287">
        <v>0</v>
      </c>
      <c r="P556" s="287">
        <v>0</v>
      </c>
      <c r="Q556" s="287">
        <v>0</v>
      </c>
      <c r="R556" s="287">
        <v>0</v>
      </c>
      <c r="S556" s="287">
        <v>0</v>
      </c>
      <c r="T556" s="287">
        <v>0</v>
      </c>
      <c r="U556" s="287">
        <v>0</v>
      </c>
      <c r="V556" s="287">
        <v>0</v>
      </c>
      <c r="W556" s="287">
        <v>0</v>
      </c>
      <c r="X556" s="287">
        <v>0</v>
      </c>
      <c r="Y556" s="287">
        <v>0</v>
      </c>
      <c r="Z556" s="287">
        <v>0</v>
      </c>
      <c r="AA556" s="287">
        <v>0</v>
      </c>
      <c r="AB556" s="287">
        <v>0</v>
      </c>
      <c r="AC556" s="287">
        <v>0</v>
      </c>
      <c r="AD556" s="287">
        <v>0</v>
      </c>
      <c r="AE556" s="287">
        <v>0</v>
      </c>
      <c r="AF556" s="287">
        <v>0</v>
      </c>
      <c r="AG556" s="287">
        <v>0</v>
      </c>
      <c r="AH556" s="287">
        <v>0</v>
      </c>
      <c r="AI556" s="287">
        <v>0</v>
      </c>
      <c r="AJ556" s="287">
        <v>0</v>
      </c>
      <c r="AK556" s="287">
        <v>0</v>
      </c>
      <c r="AL556" s="287">
        <v>0</v>
      </c>
      <c r="AM556" s="287">
        <v>0</v>
      </c>
    </row>
    <row r="557" spans="2:39">
      <c r="B557" s="45">
        <f t="shared" si="1315"/>
        <v>7</v>
      </c>
      <c r="C557" s="74">
        <f>$C$17</f>
        <v>44621</v>
      </c>
      <c r="D557" s="14"/>
      <c r="E557" s="14"/>
      <c r="F557" s="14"/>
      <c r="G557" s="14"/>
      <c r="H557" s="14"/>
      <c r="I557" s="14"/>
      <c r="J557" s="287">
        <v>0</v>
      </c>
      <c r="K557" s="287">
        <v>0</v>
      </c>
      <c r="L557" s="287">
        <v>0</v>
      </c>
      <c r="M557" s="287">
        <v>0</v>
      </c>
      <c r="N557" s="287">
        <v>0</v>
      </c>
      <c r="O557" s="287">
        <v>0</v>
      </c>
      <c r="P557" s="287">
        <v>0</v>
      </c>
      <c r="Q557" s="287">
        <v>0</v>
      </c>
      <c r="R557" s="287">
        <v>0</v>
      </c>
      <c r="S557" s="287">
        <v>0</v>
      </c>
      <c r="T557" s="287">
        <v>0</v>
      </c>
      <c r="U557" s="287">
        <v>0</v>
      </c>
      <c r="V557" s="287">
        <v>0</v>
      </c>
      <c r="W557" s="287">
        <v>0</v>
      </c>
      <c r="X557" s="287">
        <v>0</v>
      </c>
      <c r="Y557" s="287">
        <v>0</v>
      </c>
      <c r="Z557" s="287">
        <v>0</v>
      </c>
      <c r="AA557" s="287">
        <v>0</v>
      </c>
      <c r="AB557" s="287">
        <v>0</v>
      </c>
      <c r="AC557" s="287">
        <v>0</v>
      </c>
      <c r="AD557" s="287">
        <v>0</v>
      </c>
      <c r="AE557" s="287">
        <v>0</v>
      </c>
      <c r="AF557" s="287">
        <v>0</v>
      </c>
      <c r="AG557" s="287">
        <v>0</v>
      </c>
      <c r="AH557" s="287">
        <v>0</v>
      </c>
      <c r="AI557" s="287">
        <v>0</v>
      </c>
      <c r="AJ557" s="287">
        <v>0</v>
      </c>
      <c r="AK557" s="287">
        <v>0</v>
      </c>
      <c r="AL557" s="287">
        <v>0</v>
      </c>
      <c r="AM557" s="287">
        <v>0</v>
      </c>
    </row>
    <row r="558" spans="2:39">
      <c r="B558" s="45">
        <f t="shared" si="1315"/>
        <v>8</v>
      </c>
      <c r="C558" s="74">
        <f>$C$18</f>
        <v>44593</v>
      </c>
      <c r="D558" s="14"/>
      <c r="E558" s="14"/>
      <c r="F558" s="14"/>
      <c r="G558" s="14"/>
      <c r="H558" s="14"/>
      <c r="I558" s="14"/>
      <c r="J558" s="14"/>
      <c r="K558" s="287">
        <v>0</v>
      </c>
      <c r="L558" s="287">
        <v>0</v>
      </c>
      <c r="M558" s="287">
        <v>0</v>
      </c>
      <c r="N558" s="287">
        <v>0</v>
      </c>
      <c r="O558" s="287">
        <v>0</v>
      </c>
      <c r="P558" s="287">
        <v>0</v>
      </c>
      <c r="Q558" s="287">
        <v>0</v>
      </c>
      <c r="R558" s="287">
        <v>0</v>
      </c>
      <c r="S558" s="287">
        <v>0</v>
      </c>
      <c r="T558" s="287">
        <v>0</v>
      </c>
      <c r="U558" s="287">
        <v>0</v>
      </c>
      <c r="V558" s="287">
        <v>0</v>
      </c>
      <c r="W558" s="287">
        <v>0</v>
      </c>
      <c r="X558" s="287">
        <v>0</v>
      </c>
      <c r="Y558" s="287">
        <v>0</v>
      </c>
      <c r="Z558" s="287">
        <v>0</v>
      </c>
      <c r="AA558" s="287">
        <v>0</v>
      </c>
      <c r="AB558" s="287">
        <v>0</v>
      </c>
      <c r="AC558" s="287">
        <v>0</v>
      </c>
      <c r="AD558" s="287">
        <v>0</v>
      </c>
      <c r="AE558" s="287">
        <v>0</v>
      </c>
      <c r="AF558" s="287">
        <v>0</v>
      </c>
      <c r="AG558" s="287">
        <v>0</v>
      </c>
      <c r="AH558" s="287">
        <v>0</v>
      </c>
      <c r="AI558" s="287">
        <v>0</v>
      </c>
      <c r="AJ558" s="287">
        <v>0</v>
      </c>
      <c r="AK558" s="287">
        <v>0</v>
      </c>
      <c r="AL558" s="287">
        <v>0</v>
      </c>
      <c r="AM558" s="287">
        <v>0</v>
      </c>
    </row>
    <row r="559" spans="2:39">
      <c r="B559" s="45">
        <f t="shared" si="1315"/>
        <v>9</v>
      </c>
      <c r="C559" s="74">
        <f>$C$19</f>
        <v>44562</v>
      </c>
      <c r="D559" s="14"/>
      <c r="E559" s="14"/>
      <c r="F559" s="14"/>
      <c r="G559" s="14"/>
      <c r="H559" s="14"/>
      <c r="I559" s="14"/>
      <c r="J559" s="14"/>
      <c r="K559" s="71"/>
      <c r="L559" s="287">
        <v>0</v>
      </c>
      <c r="M559" s="287">
        <v>0</v>
      </c>
      <c r="N559" s="287">
        <v>0</v>
      </c>
      <c r="O559" s="287">
        <v>0</v>
      </c>
      <c r="P559" s="287">
        <v>0</v>
      </c>
      <c r="Q559" s="287">
        <v>0</v>
      </c>
      <c r="R559" s="287">
        <v>0</v>
      </c>
      <c r="S559" s="287">
        <v>0</v>
      </c>
      <c r="T559" s="287">
        <v>0</v>
      </c>
      <c r="U559" s="287">
        <v>0</v>
      </c>
      <c r="V559" s="287">
        <v>0</v>
      </c>
      <c r="W559" s="287">
        <v>0</v>
      </c>
      <c r="X559" s="287">
        <v>0</v>
      </c>
      <c r="Y559" s="287">
        <v>0</v>
      </c>
      <c r="Z559" s="287">
        <v>0</v>
      </c>
      <c r="AA559" s="287">
        <v>0</v>
      </c>
      <c r="AB559" s="287">
        <v>0</v>
      </c>
      <c r="AC559" s="287">
        <v>0</v>
      </c>
      <c r="AD559" s="287">
        <v>0</v>
      </c>
      <c r="AE559" s="287">
        <v>0</v>
      </c>
      <c r="AF559" s="287">
        <v>0</v>
      </c>
      <c r="AG559" s="287">
        <v>0</v>
      </c>
      <c r="AH559" s="287">
        <v>0</v>
      </c>
      <c r="AI559" s="287">
        <v>0</v>
      </c>
      <c r="AJ559" s="287">
        <v>0</v>
      </c>
      <c r="AK559" s="287">
        <v>0</v>
      </c>
      <c r="AL559" s="287">
        <v>0</v>
      </c>
      <c r="AM559" s="287">
        <v>0</v>
      </c>
    </row>
    <row r="560" spans="2:39">
      <c r="B560" s="45">
        <f t="shared" si="1315"/>
        <v>10</v>
      </c>
      <c r="C560" s="74">
        <f>$C$20</f>
        <v>44531</v>
      </c>
      <c r="D560" s="14"/>
      <c r="E560" s="14"/>
      <c r="F560" s="14"/>
      <c r="G560" s="14"/>
      <c r="H560" s="14"/>
      <c r="I560" s="14"/>
      <c r="J560" s="14"/>
      <c r="K560" s="14"/>
      <c r="L560" s="14"/>
      <c r="M560" s="287">
        <v>0</v>
      </c>
      <c r="N560" s="287">
        <v>0</v>
      </c>
      <c r="O560" s="287">
        <v>0</v>
      </c>
      <c r="P560" s="287">
        <v>0</v>
      </c>
      <c r="Q560" s="287">
        <v>0</v>
      </c>
      <c r="R560" s="287">
        <v>0</v>
      </c>
      <c r="S560" s="287">
        <v>0</v>
      </c>
      <c r="T560" s="287">
        <v>0</v>
      </c>
      <c r="U560" s="287">
        <v>0</v>
      </c>
      <c r="V560" s="287">
        <v>0</v>
      </c>
      <c r="W560" s="287">
        <v>0</v>
      </c>
      <c r="X560" s="287">
        <v>0</v>
      </c>
      <c r="Y560" s="287">
        <v>0</v>
      </c>
      <c r="Z560" s="287">
        <v>0</v>
      </c>
      <c r="AA560" s="287">
        <v>0</v>
      </c>
      <c r="AB560" s="287">
        <v>0</v>
      </c>
      <c r="AC560" s="287">
        <v>0</v>
      </c>
      <c r="AD560" s="287">
        <v>0</v>
      </c>
      <c r="AE560" s="287">
        <v>0</v>
      </c>
      <c r="AF560" s="287">
        <v>0</v>
      </c>
      <c r="AG560" s="287">
        <v>0</v>
      </c>
      <c r="AH560" s="287">
        <v>0</v>
      </c>
      <c r="AI560" s="287">
        <v>0</v>
      </c>
      <c r="AJ560" s="287">
        <v>0</v>
      </c>
      <c r="AK560" s="287">
        <v>0</v>
      </c>
      <c r="AL560" s="287">
        <v>0</v>
      </c>
      <c r="AM560" s="287">
        <v>0</v>
      </c>
    </row>
    <row r="561" spans="2:39">
      <c r="B561" s="45">
        <f t="shared" si="1315"/>
        <v>11</v>
      </c>
      <c r="C561" s="74">
        <f>$C$21</f>
        <v>44501</v>
      </c>
      <c r="D561" s="14"/>
      <c r="E561" s="14"/>
      <c r="F561" s="14"/>
      <c r="G561" s="14"/>
      <c r="H561" s="14"/>
      <c r="I561" s="14"/>
      <c r="J561" s="14"/>
      <c r="K561" s="14"/>
      <c r="L561" s="14"/>
      <c r="M561" s="14"/>
      <c r="N561" s="287">
        <v>0</v>
      </c>
      <c r="O561" s="287">
        <v>0</v>
      </c>
      <c r="P561" s="287">
        <v>0</v>
      </c>
      <c r="Q561" s="287">
        <v>0</v>
      </c>
      <c r="R561" s="287">
        <v>0</v>
      </c>
      <c r="S561" s="287">
        <v>0</v>
      </c>
      <c r="T561" s="287">
        <v>0</v>
      </c>
      <c r="U561" s="287">
        <v>0</v>
      </c>
      <c r="V561" s="287">
        <v>0</v>
      </c>
      <c r="W561" s="287">
        <v>0</v>
      </c>
      <c r="X561" s="287">
        <v>0</v>
      </c>
      <c r="Y561" s="287">
        <v>0</v>
      </c>
      <c r="Z561" s="287">
        <v>0</v>
      </c>
      <c r="AA561" s="287">
        <v>0</v>
      </c>
      <c r="AB561" s="287">
        <v>0</v>
      </c>
      <c r="AC561" s="287">
        <v>0</v>
      </c>
      <c r="AD561" s="287">
        <v>0</v>
      </c>
      <c r="AE561" s="287">
        <v>0</v>
      </c>
      <c r="AF561" s="287">
        <v>0</v>
      </c>
      <c r="AG561" s="287">
        <v>0</v>
      </c>
      <c r="AH561" s="287">
        <v>0</v>
      </c>
      <c r="AI561" s="287">
        <v>0</v>
      </c>
      <c r="AJ561" s="287">
        <v>0</v>
      </c>
      <c r="AK561" s="287">
        <v>0</v>
      </c>
      <c r="AL561" s="287">
        <v>0</v>
      </c>
      <c r="AM561" s="287">
        <v>0</v>
      </c>
    </row>
    <row r="562" spans="2:39">
      <c r="B562" s="45">
        <f t="shared" si="1315"/>
        <v>12</v>
      </c>
      <c r="C562" s="74">
        <f>$C$22</f>
        <v>44470</v>
      </c>
      <c r="D562" s="14"/>
      <c r="E562" s="14"/>
      <c r="F562" s="14"/>
      <c r="G562" s="14"/>
      <c r="H562" s="14"/>
      <c r="I562" s="14"/>
      <c r="J562" s="14"/>
      <c r="K562" s="14"/>
      <c r="L562" s="14"/>
      <c r="M562" s="14"/>
      <c r="N562" s="14"/>
      <c r="O562" s="287">
        <v>0</v>
      </c>
      <c r="P562" s="287">
        <v>0</v>
      </c>
      <c r="Q562" s="287">
        <v>0</v>
      </c>
      <c r="R562" s="287">
        <v>0</v>
      </c>
      <c r="S562" s="287">
        <v>0</v>
      </c>
      <c r="T562" s="287">
        <v>0</v>
      </c>
      <c r="U562" s="287">
        <v>0</v>
      </c>
      <c r="V562" s="287">
        <v>0</v>
      </c>
      <c r="W562" s="287">
        <v>0</v>
      </c>
      <c r="X562" s="287">
        <v>0</v>
      </c>
      <c r="Y562" s="287">
        <v>0</v>
      </c>
      <c r="Z562" s="287">
        <v>0</v>
      </c>
      <c r="AA562" s="287">
        <v>0</v>
      </c>
      <c r="AB562" s="287">
        <v>0</v>
      </c>
      <c r="AC562" s="287">
        <v>0</v>
      </c>
      <c r="AD562" s="287">
        <v>0</v>
      </c>
      <c r="AE562" s="287">
        <v>0</v>
      </c>
      <c r="AF562" s="287">
        <v>0</v>
      </c>
      <c r="AG562" s="287">
        <v>0</v>
      </c>
      <c r="AH562" s="287">
        <v>0</v>
      </c>
      <c r="AI562" s="287">
        <v>0</v>
      </c>
      <c r="AJ562" s="287">
        <v>0</v>
      </c>
      <c r="AK562" s="287">
        <v>0</v>
      </c>
      <c r="AL562" s="287">
        <v>0</v>
      </c>
      <c r="AM562" s="287">
        <v>0</v>
      </c>
    </row>
    <row r="563" spans="2:39">
      <c r="B563" s="45">
        <f t="shared" si="1315"/>
        <v>13</v>
      </c>
      <c r="C563" s="74">
        <f>$C$23</f>
        <v>44440</v>
      </c>
      <c r="D563" s="14"/>
      <c r="E563" s="14"/>
      <c r="F563" s="14"/>
      <c r="G563" s="14"/>
      <c r="H563" s="14"/>
      <c r="I563" s="14"/>
      <c r="J563" s="14"/>
      <c r="K563" s="14"/>
      <c r="L563" s="14"/>
      <c r="M563" s="14"/>
      <c r="N563" s="14"/>
      <c r="O563" s="14"/>
      <c r="P563" s="287">
        <v>0</v>
      </c>
      <c r="Q563" s="287">
        <v>0</v>
      </c>
      <c r="R563" s="287">
        <v>0</v>
      </c>
      <c r="S563" s="287">
        <v>0</v>
      </c>
      <c r="T563" s="287">
        <v>0</v>
      </c>
      <c r="U563" s="287">
        <v>0</v>
      </c>
      <c r="V563" s="287">
        <v>0</v>
      </c>
      <c r="W563" s="287">
        <v>0</v>
      </c>
      <c r="X563" s="287">
        <v>0</v>
      </c>
      <c r="Y563" s="287">
        <v>0</v>
      </c>
      <c r="Z563" s="287">
        <v>0</v>
      </c>
      <c r="AA563" s="287">
        <v>0</v>
      </c>
      <c r="AB563" s="287">
        <v>0</v>
      </c>
      <c r="AC563" s="287">
        <v>0</v>
      </c>
      <c r="AD563" s="287">
        <v>0</v>
      </c>
      <c r="AE563" s="287">
        <v>0</v>
      </c>
      <c r="AF563" s="287">
        <v>0</v>
      </c>
      <c r="AG563" s="287">
        <v>0</v>
      </c>
      <c r="AH563" s="287">
        <v>0</v>
      </c>
      <c r="AI563" s="287">
        <v>0</v>
      </c>
      <c r="AJ563" s="287">
        <v>0</v>
      </c>
      <c r="AK563" s="287">
        <v>0</v>
      </c>
      <c r="AL563" s="287">
        <v>0</v>
      </c>
      <c r="AM563" s="287">
        <v>0</v>
      </c>
    </row>
    <row r="564" spans="2:39">
      <c r="B564" s="45">
        <f t="shared" si="1315"/>
        <v>14</v>
      </c>
      <c r="C564" s="74">
        <f>$C$24</f>
        <v>44409</v>
      </c>
      <c r="D564" s="14"/>
      <c r="E564" s="14"/>
      <c r="F564" s="14"/>
      <c r="G564" s="14"/>
      <c r="H564" s="14"/>
      <c r="I564" s="14"/>
      <c r="J564" s="14"/>
      <c r="K564" s="14"/>
      <c r="L564" s="14"/>
      <c r="M564" s="14"/>
      <c r="N564" s="14"/>
      <c r="O564" s="14"/>
      <c r="P564" s="14"/>
      <c r="Q564" s="287">
        <v>0</v>
      </c>
      <c r="R564" s="287">
        <v>0</v>
      </c>
      <c r="S564" s="287">
        <v>0</v>
      </c>
      <c r="T564" s="287">
        <v>0</v>
      </c>
      <c r="U564" s="287">
        <v>0</v>
      </c>
      <c r="V564" s="287">
        <v>0</v>
      </c>
      <c r="W564" s="287">
        <v>0</v>
      </c>
      <c r="X564" s="287">
        <v>0</v>
      </c>
      <c r="Y564" s="287">
        <v>0</v>
      </c>
      <c r="Z564" s="287">
        <v>0</v>
      </c>
      <c r="AA564" s="287">
        <v>0</v>
      </c>
      <c r="AB564" s="287">
        <v>0</v>
      </c>
      <c r="AC564" s="287">
        <v>0</v>
      </c>
      <c r="AD564" s="287">
        <v>0</v>
      </c>
      <c r="AE564" s="287">
        <v>0</v>
      </c>
      <c r="AF564" s="287">
        <v>0</v>
      </c>
      <c r="AG564" s="287">
        <v>0</v>
      </c>
      <c r="AH564" s="287">
        <v>0</v>
      </c>
      <c r="AI564" s="287">
        <v>0</v>
      </c>
      <c r="AJ564" s="287">
        <v>0</v>
      </c>
      <c r="AK564" s="287">
        <v>0</v>
      </c>
      <c r="AL564" s="287">
        <v>0</v>
      </c>
      <c r="AM564" s="287">
        <v>0</v>
      </c>
    </row>
    <row r="565" spans="2:39">
      <c r="B565" s="45">
        <f t="shared" si="1315"/>
        <v>15</v>
      </c>
      <c r="C565" s="74">
        <f>$C$25</f>
        <v>44378</v>
      </c>
      <c r="D565" s="14"/>
      <c r="E565" s="14"/>
      <c r="F565" s="14"/>
      <c r="G565" s="14"/>
      <c r="H565" s="14"/>
      <c r="I565" s="14"/>
      <c r="J565" s="14"/>
      <c r="K565" s="14"/>
      <c r="L565" s="14"/>
      <c r="M565" s="14"/>
      <c r="N565" s="14"/>
      <c r="O565" s="14"/>
      <c r="P565" s="14"/>
      <c r="Q565" s="14"/>
      <c r="R565" s="287">
        <v>0</v>
      </c>
      <c r="S565" s="287">
        <v>0</v>
      </c>
      <c r="T565" s="287">
        <v>0</v>
      </c>
      <c r="U565" s="287">
        <v>0</v>
      </c>
      <c r="V565" s="287">
        <v>0</v>
      </c>
      <c r="W565" s="287">
        <v>0</v>
      </c>
      <c r="X565" s="287">
        <v>0</v>
      </c>
      <c r="Y565" s="287">
        <v>0</v>
      </c>
      <c r="Z565" s="287">
        <v>0</v>
      </c>
      <c r="AA565" s="287">
        <v>0</v>
      </c>
      <c r="AB565" s="287">
        <v>0</v>
      </c>
      <c r="AC565" s="287">
        <v>0</v>
      </c>
      <c r="AD565" s="287">
        <v>0</v>
      </c>
      <c r="AE565" s="287">
        <v>0</v>
      </c>
      <c r="AF565" s="287">
        <v>0</v>
      </c>
      <c r="AG565" s="287">
        <v>0</v>
      </c>
      <c r="AH565" s="287">
        <v>0</v>
      </c>
      <c r="AI565" s="287">
        <v>0</v>
      </c>
      <c r="AJ565" s="287">
        <v>0</v>
      </c>
      <c r="AK565" s="287">
        <v>0</v>
      </c>
      <c r="AL565" s="287">
        <v>0</v>
      </c>
      <c r="AM565" s="287">
        <v>0</v>
      </c>
    </row>
    <row r="566" spans="2:39">
      <c r="B566" s="45">
        <f t="shared" si="1315"/>
        <v>16</v>
      </c>
      <c r="C566" s="74">
        <f>$C$26</f>
        <v>44348</v>
      </c>
      <c r="D566" s="14"/>
      <c r="E566" s="14"/>
      <c r="F566" s="14"/>
      <c r="G566" s="14"/>
      <c r="H566" s="14"/>
      <c r="I566" s="14"/>
      <c r="J566" s="14"/>
      <c r="K566" s="14"/>
      <c r="L566" s="14"/>
      <c r="M566" s="14"/>
      <c r="N566" s="14"/>
      <c r="O566" s="14"/>
      <c r="P566" s="14"/>
      <c r="Q566" s="14"/>
      <c r="R566" s="14"/>
      <c r="S566" s="287">
        <v>0</v>
      </c>
      <c r="T566" s="287">
        <v>0</v>
      </c>
      <c r="U566" s="287">
        <v>0</v>
      </c>
      <c r="V566" s="287">
        <v>0</v>
      </c>
      <c r="W566" s="287">
        <v>0</v>
      </c>
      <c r="X566" s="287">
        <v>0</v>
      </c>
      <c r="Y566" s="287">
        <v>0</v>
      </c>
      <c r="Z566" s="287">
        <v>0</v>
      </c>
      <c r="AA566" s="287">
        <v>0</v>
      </c>
      <c r="AB566" s="287">
        <v>0</v>
      </c>
      <c r="AC566" s="287">
        <v>0</v>
      </c>
      <c r="AD566" s="287">
        <v>0</v>
      </c>
      <c r="AE566" s="287">
        <v>0</v>
      </c>
      <c r="AF566" s="287">
        <v>0</v>
      </c>
      <c r="AG566" s="287">
        <v>0</v>
      </c>
      <c r="AH566" s="287">
        <v>0</v>
      </c>
      <c r="AI566" s="287">
        <v>0</v>
      </c>
      <c r="AJ566" s="287">
        <v>0</v>
      </c>
      <c r="AK566" s="287">
        <v>0</v>
      </c>
      <c r="AL566" s="287">
        <v>0</v>
      </c>
      <c r="AM566" s="287">
        <v>0</v>
      </c>
    </row>
    <row r="567" spans="2:39">
      <c r="B567" s="45">
        <f t="shared" si="1315"/>
        <v>17</v>
      </c>
      <c r="C567" s="74">
        <f>$C$27</f>
        <v>44317</v>
      </c>
      <c r="D567" s="14"/>
      <c r="E567" s="14"/>
      <c r="F567" s="14"/>
      <c r="G567" s="14"/>
      <c r="H567" s="14"/>
      <c r="I567" s="14"/>
      <c r="J567" s="14"/>
      <c r="K567" s="14"/>
      <c r="L567" s="14"/>
      <c r="M567" s="14"/>
      <c r="N567" s="14"/>
      <c r="O567" s="14"/>
      <c r="P567" s="14"/>
      <c r="Q567" s="14"/>
      <c r="R567" s="14"/>
      <c r="S567" s="14"/>
      <c r="T567" s="287">
        <v>0</v>
      </c>
      <c r="U567" s="287">
        <v>0</v>
      </c>
      <c r="V567" s="287">
        <v>0</v>
      </c>
      <c r="W567" s="287">
        <v>0</v>
      </c>
      <c r="X567" s="287">
        <v>0</v>
      </c>
      <c r="Y567" s="287">
        <v>0</v>
      </c>
      <c r="Z567" s="287">
        <v>0</v>
      </c>
      <c r="AA567" s="287">
        <v>0</v>
      </c>
      <c r="AB567" s="287">
        <v>0</v>
      </c>
      <c r="AC567" s="287">
        <v>0</v>
      </c>
      <c r="AD567" s="287">
        <v>0</v>
      </c>
      <c r="AE567" s="287">
        <v>0</v>
      </c>
      <c r="AF567" s="287">
        <v>0</v>
      </c>
      <c r="AG567" s="287">
        <v>0</v>
      </c>
      <c r="AH567" s="287">
        <v>0</v>
      </c>
      <c r="AI567" s="287">
        <v>0</v>
      </c>
      <c r="AJ567" s="287">
        <v>0</v>
      </c>
      <c r="AK567" s="287">
        <v>0</v>
      </c>
      <c r="AL567" s="287">
        <v>0</v>
      </c>
      <c r="AM567" s="287">
        <v>0</v>
      </c>
    </row>
    <row r="568" spans="2:39">
      <c r="B568" s="45">
        <f t="shared" si="1315"/>
        <v>18</v>
      </c>
      <c r="C568" s="74">
        <f>$C$28</f>
        <v>44287</v>
      </c>
      <c r="D568" s="14"/>
      <c r="E568" s="14"/>
      <c r="F568" s="14"/>
      <c r="G568" s="14"/>
      <c r="H568" s="14"/>
      <c r="I568" s="14"/>
      <c r="J568" s="14"/>
      <c r="K568" s="14"/>
      <c r="L568" s="14"/>
      <c r="M568" s="14"/>
      <c r="N568" s="14"/>
      <c r="O568" s="14"/>
      <c r="P568" s="14"/>
      <c r="Q568" s="14"/>
      <c r="R568" s="14"/>
      <c r="S568" s="14"/>
      <c r="T568" s="14"/>
      <c r="U568" s="287">
        <v>0</v>
      </c>
      <c r="V568" s="287">
        <v>0</v>
      </c>
      <c r="W568" s="287">
        <v>0</v>
      </c>
      <c r="X568" s="287">
        <v>0</v>
      </c>
      <c r="Y568" s="287">
        <v>0</v>
      </c>
      <c r="Z568" s="287">
        <v>0</v>
      </c>
      <c r="AA568" s="287">
        <v>0</v>
      </c>
      <c r="AB568" s="287">
        <v>0</v>
      </c>
      <c r="AC568" s="287">
        <v>0</v>
      </c>
      <c r="AD568" s="287">
        <v>0</v>
      </c>
      <c r="AE568" s="287">
        <v>0</v>
      </c>
      <c r="AF568" s="287">
        <v>0</v>
      </c>
      <c r="AG568" s="287">
        <v>0</v>
      </c>
      <c r="AH568" s="287">
        <v>0</v>
      </c>
      <c r="AI568" s="287">
        <v>0</v>
      </c>
      <c r="AJ568" s="287">
        <v>0</v>
      </c>
      <c r="AK568" s="287">
        <v>0</v>
      </c>
      <c r="AL568" s="287">
        <v>0</v>
      </c>
      <c r="AM568" s="287">
        <v>0</v>
      </c>
    </row>
    <row r="569" spans="2:39">
      <c r="B569" s="45">
        <f t="shared" si="1315"/>
        <v>19</v>
      </c>
      <c r="C569" s="74">
        <f>$C$29</f>
        <v>44256</v>
      </c>
      <c r="D569" s="14"/>
      <c r="E569" s="14"/>
      <c r="F569" s="14"/>
      <c r="G569" s="14"/>
      <c r="H569" s="14"/>
      <c r="I569" s="14"/>
      <c r="J569" s="14"/>
      <c r="K569" s="14"/>
      <c r="L569" s="14"/>
      <c r="M569" s="14"/>
      <c r="N569" s="14"/>
      <c r="O569" s="14"/>
      <c r="P569" s="14"/>
      <c r="Q569" s="14"/>
      <c r="R569" s="14"/>
      <c r="S569" s="14"/>
      <c r="T569" s="14"/>
      <c r="U569" s="14"/>
      <c r="V569" s="287">
        <v>0</v>
      </c>
      <c r="W569" s="287">
        <v>0</v>
      </c>
      <c r="X569" s="287">
        <v>0</v>
      </c>
      <c r="Y569" s="287">
        <v>0</v>
      </c>
      <c r="Z569" s="287">
        <v>0</v>
      </c>
      <c r="AA569" s="287">
        <v>0</v>
      </c>
      <c r="AB569" s="287">
        <v>0</v>
      </c>
      <c r="AC569" s="287">
        <v>0</v>
      </c>
      <c r="AD569" s="287">
        <v>0</v>
      </c>
      <c r="AE569" s="287">
        <v>0</v>
      </c>
      <c r="AF569" s="287">
        <v>0</v>
      </c>
      <c r="AG569" s="287">
        <v>0</v>
      </c>
      <c r="AH569" s="287">
        <v>0</v>
      </c>
      <c r="AI569" s="287">
        <v>0</v>
      </c>
      <c r="AJ569" s="287">
        <v>0</v>
      </c>
      <c r="AK569" s="287">
        <v>0</v>
      </c>
      <c r="AL569" s="287">
        <v>0</v>
      </c>
      <c r="AM569" s="287">
        <v>0</v>
      </c>
    </row>
    <row r="570" spans="2:39">
      <c r="B570" s="45">
        <f t="shared" si="1315"/>
        <v>20</v>
      </c>
      <c r="C570" s="74">
        <f>$C$30</f>
        <v>44228</v>
      </c>
      <c r="D570" s="14"/>
      <c r="E570" s="14"/>
      <c r="F570" s="14"/>
      <c r="G570" s="14"/>
      <c r="H570" s="14"/>
      <c r="I570" s="14"/>
      <c r="J570" s="14"/>
      <c r="K570" s="14"/>
      <c r="L570" s="14"/>
      <c r="M570" s="14"/>
      <c r="N570" s="14"/>
      <c r="O570" s="14"/>
      <c r="P570" s="14"/>
      <c r="Q570" s="14"/>
      <c r="R570" s="14"/>
      <c r="S570" s="14"/>
      <c r="T570" s="14"/>
      <c r="U570" s="14"/>
      <c r="V570" s="14"/>
      <c r="W570" s="287">
        <v>0</v>
      </c>
      <c r="X570" s="287">
        <v>0</v>
      </c>
      <c r="Y570" s="287">
        <v>0</v>
      </c>
      <c r="Z570" s="287">
        <v>0</v>
      </c>
      <c r="AA570" s="287">
        <v>0</v>
      </c>
      <c r="AB570" s="287">
        <v>0</v>
      </c>
      <c r="AC570" s="287">
        <v>0</v>
      </c>
      <c r="AD570" s="287">
        <v>0</v>
      </c>
      <c r="AE570" s="287">
        <v>0</v>
      </c>
      <c r="AF570" s="287">
        <v>0</v>
      </c>
      <c r="AG570" s="287">
        <v>0</v>
      </c>
      <c r="AH570" s="287">
        <v>0</v>
      </c>
      <c r="AI570" s="287">
        <v>0</v>
      </c>
      <c r="AJ570" s="287">
        <v>0</v>
      </c>
      <c r="AK570" s="287">
        <v>0</v>
      </c>
      <c r="AL570" s="287">
        <v>0</v>
      </c>
      <c r="AM570" s="287">
        <v>0</v>
      </c>
    </row>
    <row r="571" spans="2:39">
      <c r="B571" s="45">
        <f t="shared" si="1315"/>
        <v>21</v>
      </c>
      <c r="C571" s="74">
        <f>$C$31</f>
        <v>44197</v>
      </c>
      <c r="D571" s="14"/>
      <c r="E571" s="14"/>
      <c r="F571" s="14"/>
      <c r="G571" s="14"/>
      <c r="H571" s="14"/>
      <c r="I571" s="14"/>
      <c r="J571" s="14"/>
      <c r="K571" s="14"/>
      <c r="L571" s="14"/>
      <c r="M571" s="14"/>
      <c r="N571" s="14"/>
      <c r="O571" s="14"/>
      <c r="P571" s="14"/>
      <c r="Q571" s="14"/>
      <c r="R571" s="14"/>
      <c r="S571" s="14"/>
      <c r="T571" s="14"/>
      <c r="U571" s="14"/>
      <c r="V571" s="14"/>
      <c r="W571" s="14"/>
      <c r="X571" s="287">
        <v>0</v>
      </c>
      <c r="Y571" s="287">
        <v>0</v>
      </c>
      <c r="Z571" s="287">
        <v>0</v>
      </c>
      <c r="AA571" s="287">
        <v>0</v>
      </c>
      <c r="AB571" s="287">
        <v>0</v>
      </c>
      <c r="AC571" s="287">
        <v>0</v>
      </c>
      <c r="AD571" s="287">
        <v>0</v>
      </c>
      <c r="AE571" s="287">
        <v>0</v>
      </c>
      <c r="AF571" s="287">
        <v>0</v>
      </c>
      <c r="AG571" s="287">
        <v>0</v>
      </c>
      <c r="AH571" s="287">
        <v>0</v>
      </c>
      <c r="AI571" s="287">
        <v>0</v>
      </c>
      <c r="AJ571" s="287">
        <v>0</v>
      </c>
      <c r="AK571" s="287">
        <v>0</v>
      </c>
      <c r="AL571" s="287">
        <v>0</v>
      </c>
      <c r="AM571" s="287">
        <v>0</v>
      </c>
    </row>
    <row r="572" spans="2:39">
      <c r="B572" s="45">
        <f t="shared" si="1315"/>
        <v>22</v>
      </c>
      <c r="C572" s="74">
        <f>$C$32</f>
        <v>44166</v>
      </c>
      <c r="D572" s="14"/>
      <c r="E572" s="14"/>
      <c r="F572" s="14"/>
      <c r="G572" s="14"/>
      <c r="H572" s="14"/>
      <c r="I572" s="14"/>
      <c r="J572" s="14"/>
      <c r="K572" s="14"/>
      <c r="L572" s="14"/>
      <c r="M572" s="14"/>
      <c r="N572" s="14"/>
      <c r="O572" s="14"/>
      <c r="P572" s="14"/>
      <c r="Q572" s="14"/>
      <c r="R572" s="14"/>
      <c r="S572" s="14"/>
      <c r="T572" s="14"/>
      <c r="U572" s="14"/>
      <c r="V572" s="14"/>
      <c r="W572" s="14"/>
      <c r="X572" s="14"/>
      <c r="Y572" s="287">
        <v>0</v>
      </c>
      <c r="Z572" s="287">
        <v>0</v>
      </c>
      <c r="AA572" s="287">
        <v>0</v>
      </c>
      <c r="AB572" s="287">
        <v>0</v>
      </c>
      <c r="AC572" s="287">
        <v>0</v>
      </c>
      <c r="AD572" s="287">
        <v>0</v>
      </c>
      <c r="AE572" s="287">
        <v>0</v>
      </c>
      <c r="AF572" s="287">
        <v>0</v>
      </c>
      <c r="AG572" s="287">
        <v>0</v>
      </c>
      <c r="AH572" s="287">
        <v>0</v>
      </c>
      <c r="AI572" s="287">
        <v>0</v>
      </c>
      <c r="AJ572" s="287">
        <v>0</v>
      </c>
      <c r="AK572" s="287">
        <v>0</v>
      </c>
      <c r="AL572" s="287">
        <v>0</v>
      </c>
      <c r="AM572" s="287">
        <v>0</v>
      </c>
    </row>
    <row r="573" spans="2:39">
      <c r="B573" s="69">
        <f t="shared" si="1315"/>
        <v>23</v>
      </c>
      <c r="C573" s="75">
        <f>$C$33</f>
        <v>44136</v>
      </c>
      <c r="D573" s="70"/>
      <c r="E573" s="70"/>
      <c r="F573" s="70"/>
      <c r="G573" s="70"/>
      <c r="H573" s="70"/>
      <c r="I573" s="70"/>
      <c r="J573" s="70"/>
      <c r="K573" s="70"/>
      <c r="L573" s="70"/>
      <c r="M573" s="70"/>
      <c r="N573" s="70"/>
      <c r="O573" s="70"/>
      <c r="P573" s="70"/>
      <c r="Q573" s="70"/>
      <c r="R573" s="70"/>
      <c r="S573" s="70"/>
      <c r="T573" s="70"/>
      <c r="U573" s="70"/>
      <c r="V573" s="70"/>
      <c r="W573" s="70"/>
      <c r="X573" s="70"/>
      <c r="Y573" s="70"/>
      <c r="Z573" s="287">
        <v>0</v>
      </c>
      <c r="AA573" s="287">
        <v>0</v>
      </c>
      <c r="AB573" s="287">
        <v>0</v>
      </c>
      <c r="AC573" s="287">
        <v>0</v>
      </c>
      <c r="AD573" s="287">
        <v>0</v>
      </c>
      <c r="AE573" s="287">
        <v>0</v>
      </c>
      <c r="AF573" s="287">
        <v>0</v>
      </c>
      <c r="AG573" s="287">
        <v>0</v>
      </c>
      <c r="AH573" s="287">
        <v>0</v>
      </c>
      <c r="AI573" s="287">
        <v>0</v>
      </c>
      <c r="AJ573" s="287">
        <v>0</v>
      </c>
      <c r="AK573" s="287">
        <v>0</v>
      </c>
      <c r="AL573" s="287">
        <v>0</v>
      </c>
      <c r="AM573" s="287">
        <v>0</v>
      </c>
    </row>
    <row r="574" spans="2:39">
      <c r="B574" s="45">
        <f t="shared" si="1315"/>
        <v>24</v>
      </c>
      <c r="C574" s="74">
        <f>$C$34</f>
        <v>44105</v>
      </c>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287">
        <v>0</v>
      </c>
      <c r="AB574" s="287">
        <v>0</v>
      </c>
      <c r="AC574" s="287">
        <v>0</v>
      </c>
      <c r="AD574" s="287">
        <v>0</v>
      </c>
      <c r="AE574" s="287">
        <v>0</v>
      </c>
      <c r="AF574" s="287">
        <v>0</v>
      </c>
      <c r="AG574" s="287">
        <v>0</v>
      </c>
      <c r="AH574" s="287">
        <v>0</v>
      </c>
      <c r="AI574" s="287">
        <v>0</v>
      </c>
      <c r="AJ574" s="287">
        <v>0</v>
      </c>
      <c r="AK574" s="287">
        <v>0</v>
      </c>
      <c r="AL574" s="287">
        <v>0</v>
      </c>
      <c r="AM574" s="287">
        <v>0</v>
      </c>
    </row>
    <row r="575" spans="2:39">
      <c r="B575" s="45">
        <f t="shared" si="1315"/>
        <v>25</v>
      </c>
      <c r="C575" s="74">
        <f>$C$35</f>
        <v>44075</v>
      </c>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287">
        <v>0</v>
      </c>
      <c r="AC575" s="287">
        <v>0</v>
      </c>
      <c r="AD575" s="287">
        <v>0</v>
      </c>
      <c r="AE575" s="287">
        <v>0</v>
      </c>
      <c r="AF575" s="287">
        <v>0</v>
      </c>
      <c r="AG575" s="287">
        <v>0</v>
      </c>
      <c r="AH575" s="287">
        <v>0</v>
      </c>
      <c r="AI575" s="287">
        <v>0</v>
      </c>
      <c r="AJ575" s="287">
        <v>0</v>
      </c>
      <c r="AK575" s="287">
        <v>0</v>
      </c>
      <c r="AL575" s="287">
        <v>0</v>
      </c>
      <c r="AM575" s="287">
        <v>0</v>
      </c>
    </row>
    <row r="576" spans="2:39">
      <c r="B576" s="45">
        <f t="shared" si="1315"/>
        <v>26</v>
      </c>
      <c r="C576" s="74">
        <f>$C$36</f>
        <v>44044</v>
      </c>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287">
        <v>0</v>
      </c>
      <c r="AD576" s="287">
        <v>0</v>
      </c>
      <c r="AE576" s="287">
        <v>0</v>
      </c>
      <c r="AF576" s="287">
        <v>0</v>
      </c>
      <c r="AG576" s="287">
        <v>0</v>
      </c>
      <c r="AH576" s="287">
        <v>0</v>
      </c>
      <c r="AI576" s="287">
        <v>0</v>
      </c>
      <c r="AJ576" s="287">
        <v>0</v>
      </c>
      <c r="AK576" s="287">
        <v>0</v>
      </c>
      <c r="AL576" s="287">
        <v>0</v>
      </c>
      <c r="AM576" s="287">
        <v>0</v>
      </c>
    </row>
    <row r="577" spans="2:39">
      <c r="B577" s="45">
        <f t="shared" si="1315"/>
        <v>27</v>
      </c>
      <c r="C577" s="74">
        <f>$C$37</f>
        <v>44013</v>
      </c>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287">
        <v>0</v>
      </c>
      <c r="AE577" s="287">
        <v>0</v>
      </c>
      <c r="AF577" s="287">
        <v>0</v>
      </c>
      <c r="AG577" s="287">
        <v>0</v>
      </c>
      <c r="AH577" s="287">
        <v>0</v>
      </c>
      <c r="AI577" s="287">
        <v>0</v>
      </c>
      <c r="AJ577" s="287">
        <v>0</v>
      </c>
      <c r="AK577" s="287">
        <v>0</v>
      </c>
      <c r="AL577" s="287">
        <v>0</v>
      </c>
      <c r="AM577" s="287">
        <v>0</v>
      </c>
    </row>
    <row r="578" spans="2:39">
      <c r="B578" s="45">
        <f t="shared" si="1315"/>
        <v>28</v>
      </c>
      <c r="C578" s="74">
        <f>$C$38</f>
        <v>43983</v>
      </c>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71"/>
      <c r="AE578" s="287">
        <v>0</v>
      </c>
      <c r="AF578" s="287">
        <v>0</v>
      </c>
      <c r="AG578" s="287">
        <v>0</v>
      </c>
      <c r="AH578" s="287">
        <v>0</v>
      </c>
      <c r="AI578" s="287">
        <v>0</v>
      </c>
      <c r="AJ578" s="287">
        <v>0</v>
      </c>
      <c r="AK578" s="287">
        <v>0</v>
      </c>
      <c r="AL578" s="287">
        <v>0</v>
      </c>
      <c r="AM578" s="287">
        <v>0</v>
      </c>
    </row>
    <row r="579" spans="2:39">
      <c r="B579" s="45">
        <f t="shared" si="1315"/>
        <v>29</v>
      </c>
      <c r="C579" s="74">
        <f>$C$39</f>
        <v>43952</v>
      </c>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71"/>
      <c r="AE579" s="71"/>
      <c r="AF579" s="287">
        <v>0</v>
      </c>
      <c r="AG579" s="287">
        <v>0</v>
      </c>
      <c r="AH579" s="287">
        <v>0</v>
      </c>
      <c r="AI579" s="287">
        <v>0</v>
      </c>
      <c r="AJ579" s="287">
        <v>0</v>
      </c>
      <c r="AK579" s="287">
        <v>0</v>
      </c>
      <c r="AL579" s="287">
        <v>0</v>
      </c>
      <c r="AM579" s="287">
        <v>0</v>
      </c>
    </row>
    <row r="580" spans="2:39">
      <c r="B580" s="45">
        <f t="shared" si="1315"/>
        <v>30</v>
      </c>
      <c r="C580" s="74">
        <f>$C$40</f>
        <v>43922</v>
      </c>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71"/>
      <c r="AE580" s="71"/>
      <c r="AF580" s="71"/>
      <c r="AG580" s="287">
        <v>0</v>
      </c>
      <c r="AH580" s="287">
        <v>0</v>
      </c>
      <c r="AI580" s="287">
        <v>0</v>
      </c>
      <c r="AJ580" s="287">
        <v>0</v>
      </c>
      <c r="AK580" s="287">
        <v>0</v>
      </c>
      <c r="AL580" s="287">
        <v>0</v>
      </c>
      <c r="AM580" s="287">
        <v>0</v>
      </c>
    </row>
    <row r="581" spans="2:39">
      <c r="B581" s="45">
        <f t="shared" si="1315"/>
        <v>31</v>
      </c>
      <c r="C581" s="74">
        <f>$C$41</f>
        <v>43891</v>
      </c>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71"/>
      <c r="AE581" s="71"/>
      <c r="AF581" s="71"/>
      <c r="AG581" s="71"/>
      <c r="AH581" s="287">
        <v>0</v>
      </c>
      <c r="AI581" s="287">
        <v>0</v>
      </c>
      <c r="AJ581" s="287">
        <v>0</v>
      </c>
      <c r="AK581" s="287">
        <v>0</v>
      </c>
      <c r="AL581" s="287">
        <v>0</v>
      </c>
      <c r="AM581" s="287">
        <v>0</v>
      </c>
    </row>
    <row r="582" spans="2:39">
      <c r="B582" s="45">
        <f t="shared" si="1315"/>
        <v>32</v>
      </c>
      <c r="C582" s="74">
        <f>$C$42</f>
        <v>43862</v>
      </c>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71"/>
      <c r="AE582" s="71"/>
      <c r="AF582" s="71"/>
      <c r="AG582" s="71"/>
      <c r="AH582" s="71"/>
      <c r="AI582" s="287">
        <v>0</v>
      </c>
      <c r="AJ582" s="287">
        <v>0</v>
      </c>
      <c r="AK582" s="287">
        <v>0</v>
      </c>
      <c r="AL582" s="287">
        <v>0</v>
      </c>
      <c r="AM582" s="287">
        <v>0</v>
      </c>
    </row>
    <row r="583" spans="2:39">
      <c r="B583" s="45">
        <f t="shared" si="1315"/>
        <v>33</v>
      </c>
      <c r="C583" s="74">
        <f>$C$43</f>
        <v>43831</v>
      </c>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71"/>
      <c r="AE583" s="71"/>
      <c r="AF583" s="71"/>
      <c r="AG583" s="71"/>
      <c r="AH583" s="71"/>
      <c r="AI583" s="71"/>
      <c r="AJ583" s="287">
        <v>0</v>
      </c>
      <c r="AK583" s="287">
        <v>0</v>
      </c>
      <c r="AL583" s="287">
        <v>0</v>
      </c>
      <c r="AM583" s="287">
        <v>0</v>
      </c>
    </row>
    <row r="584" spans="2:39">
      <c r="B584" s="45">
        <f t="shared" si="1315"/>
        <v>34</v>
      </c>
      <c r="C584" s="74">
        <f>$C$44</f>
        <v>43800</v>
      </c>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71"/>
      <c r="AE584" s="71"/>
      <c r="AF584" s="71"/>
      <c r="AG584" s="71"/>
      <c r="AH584" s="71"/>
      <c r="AI584" s="71"/>
      <c r="AJ584" s="71"/>
      <c r="AK584" s="287">
        <v>0</v>
      </c>
      <c r="AL584" s="287">
        <v>0</v>
      </c>
      <c r="AM584" s="287">
        <v>0</v>
      </c>
    </row>
    <row r="585" spans="2:39">
      <c r="B585" s="45">
        <f t="shared" si="1315"/>
        <v>35</v>
      </c>
      <c r="C585" s="74">
        <f>$C$45</f>
        <v>43770</v>
      </c>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71"/>
      <c r="AE585" s="71"/>
      <c r="AF585" s="71"/>
      <c r="AG585" s="71"/>
      <c r="AH585" s="71"/>
      <c r="AI585" s="71"/>
      <c r="AJ585" s="71"/>
      <c r="AK585" s="71"/>
      <c r="AL585" s="287">
        <v>0</v>
      </c>
      <c r="AM585" s="287">
        <v>0</v>
      </c>
    </row>
    <row r="586" spans="2:39">
      <c r="B586" s="45">
        <f t="shared" si="1315"/>
        <v>36</v>
      </c>
      <c r="C586" s="74">
        <f>$C$46</f>
        <v>43739</v>
      </c>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71"/>
      <c r="AE586" s="71"/>
      <c r="AF586" s="71"/>
      <c r="AG586" s="71"/>
      <c r="AH586" s="71"/>
      <c r="AI586" s="71"/>
      <c r="AJ586" s="71"/>
      <c r="AK586" s="71"/>
      <c r="AL586" s="71"/>
      <c r="AM586" s="287">
        <v>0</v>
      </c>
    </row>
    <row r="587" spans="2:39">
      <c r="B587" s="290">
        <f t="shared" si="1315"/>
        <v>37</v>
      </c>
      <c r="C587" s="291" t="s">
        <v>390</v>
      </c>
      <c r="D587" s="288">
        <f>SUM(D551:D586)</f>
        <v>0</v>
      </c>
      <c r="E587" s="288">
        <f t="shared" ref="E587" si="1316">SUM(E551:E586)</f>
        <v>0</v>
      </c>
      <c r="F587" s="288">
        <f t="shared" ref="F587" si="1317">SUM(F551:F586)</f>
        <v>0</v>
      </c>
      <c r="G587" s="288">
        <f t="shared" ref="G587" si="1318">SUM(G551:G586)</f>
        <v>0</v>
      </c>
      <c r="H587" s="288">
        <f t="shared" ref="H587" si="1319">SUM(H551:H586)</f>
        <v>0</v>
      </c>
      <c r="I587" s="288">
        <f t="shared" ref="I587" si="1320">SUM(I551:I586)</f>
        <v>0</v>
      </c>
      <c r="J587" s="288">
        <f t="shared" ref="J587" si="1321">SUM(J551:J586)</f>
        <v>0</v>
      </c>
      <c r="K587" s="288">
        <f t="shared" ref="K587" si="1322">SUM(K551:K586)</f>
        <v>0</v>
      </c>
      <c r="L587" s="288">
        <f t="shared" ref="L587" si="1323">SUM(L551:L586)</f>
        <v>0</v>
      </c>
      <c r="M587" s="288">
        <f t="shared" ref="M587" si="1324">SUM(M551:M586)</f>
        <v>0</v>
      </c>
      <c r="N587" s="288">
        <f t="shared" ref="N587" si="1325">SUM(N551:N586)</f>
        <v>0</v>
      </c>
      <c r="O587" s="288">
        <f t="shared" ref="O587" si="1326">SUM(O551:O586)</f>
        <v>0</v>
      </c>
      <c r="P587" s="288">
        <f t="shared" ref="P587" si="1327">SUM(P551:P586)</f>
        <v>0</v>
      </c>
      <c r="Q587" s="288">
        <f t="shared" ref="Q587" si="1328">SUM(Q551:Q586)</f>
        <v>0</v>
      </c>
      <c r="R587" s="288">
        <f t="shared" ref="R587" si="1329">SUM(R551:R586)</f>
        <v>0</v>
      </c>
      <c r="S587" s="288">
        <f t="shared" ref="S587" si="1330">SUM(S551:S586)</f>
        <v>0</v>
      </c>
      <c r="T587" s="288">
        <f t="shared" ref="T587" si="1331">SUM(T551:T586)</f>
        <v>0</v>
      </c>
      <c r="U587" s="288">
        <f t="shared" ref="U587" si="1332">SUM(U551:U586)</f>
        <v>0</v>
      </c>
      <c r="V587" s="288">
        <f t="shared" ref="V587" si="1333">SUM(V551:V586)</f>
        <v>0</v>
      </c>
      <c r="W587" s="288">
        <f t="shared" ref="W587" si="1334">SUM(W551:W586)</f>
        <v>0</v>
      </c>
      <c r="X587" s="288">
        <f t="shared" ref="X587" si="1335">SUM(X551:X586)</f>
        <v>0</v>
      </c>
      <c r="Y587" s="288">
        <f t="shared" ref="Y587" si="1336">SUM(Y551:Y586)</f>
        <v>0</v>
      </c>
      <c r="Z587" s="288">
        <f t="shared" ref="Z587" si="1337">SUM(Z551:Z586)</f>
        <v>0</v>
      </c>
      <c r="AA587" s="288">
        <f t="shared" ref="AA587" si="1338">SUM(AA551:AA586)</f>
        <v>0</v>
      </c>
      <c r="AB587" s="288">
        <f t="shared" ref="AB587" si="1339">SUM(AB551:AB586)</f>
        <v>0</v>
      </c>
      <c r="AC587" s="288">
        <f t="shared" ref="AC587" si="1340">SUM(AC551:AC586)</f>
        <v>0</v>
      </c>
      <c r="AD587" s="288">
        <f t="shared" ref="AD587" si="1341">SUM(AD551:AD586)</f>
        <v>0</v>
      </c>
      <c r="AE587" s="288">
        <f t="shared" ref="AE587" si="1342">SUM(AE551:AE586)</f>
        <v>0</v>
      </c>
      <c r="AF587" s="288">
        <f t="shared" ref="AF587" si="1343">SUM(AF551:AF586)</f>
        <v>0</v>
      </c>
      <c r="AG587" s="288">
        <f t="shared" ref="AG587" si="1344">SUM(AG551:AG586)</f>
        <v>0</v>
      </c>
      <c r="AH587" s="288">
        <f t="shared" ref="AH587" si="1345">SUM(AH551:AH586)</f>
        <v>0</v>
      </c>
      <c r="AI587" s="288">
        <f t="shared" ref="AI587" si="1346">SUM(AI551:AI586)</f>
        <v>0</v>
      </c>
      <c r="AJ587" s="288">
        <f t="shared" ref="AJ587" si="1347">SUM(AJ551:AJ586)</f>
        <v>0</v>
      </c>
      <c r="AK587" s="288">
        <f t="shared" ref="AK587" si="1348">SUM(AK551:AK586)</f>
        <v>0</v>
      </c>
      <c r="AL587" s="288">
        <f t="shared" ref="AL587" si="1349">SUM(AL551:AL586)</f>
        <v>0</v>
      </c>
      <c r="AM587" s="288">
        <f t="shared" ref="AM587" si="1350">SUM(AM551:AM586)</f>
        <v>0</v>
      </c>
    </row>
    <row r="588" spans="2:39">
      <c r="B588" s="44">
        <f>B587+1</f>
        <v>38</v>
      </c>
      <c r="C588" s="114" t="s">
        <v>391</v>
      </c>
      <c r="D588" s="71"/>
      <c r="E588" s="71"/>
      <c r="F588" s="71"/>
      <c r="G588" s="71"/>
      <c r="H588" s="71"/>
      <c r="I588" s="71"/>
      <c r="J588" s="71"/>
      <c r="K588" s="71"/>
      <c r="L588" s="71"/>
      <c r="M588" s="71"/>
      <c r="N588" s="71"/>
      <c r="O588" s="71"/>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row>
    <row r="589" spans="2:39" ht="30" customHeight="1">
      <c r="B589" s="45">
        <f t="shared" ref="B589:B595" si="1351">B588+1</f>
        <v>39</v>
      </c>
      <c r="C589" s="115" t="s">
        <v>392</v>
      </c>
      <c r="D589" s="71"/>
      <c r="E589" s="71"/>
      <c r="F589" s="71"/>
      <c r="G589" s="71"/>
      <c r="H589" s="71"/>
      <c r="I589" s="71"/>
      <c r="J589" s="71"/>
      <c r="K589" s="71"/>
      <c r="L589" s="71"/>
      <c r="M589" s="71"/>
      <c r="N589" s="71"/>
      <c r="O589" s="71"/>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row>
    <row r="590" spans="2:39">
      <c r="B590" s="45">
        <f t="shared" si="1351"/>
        <v>40</v>
      </c>
      <c r="C590" s="116" t="s">
        <v>393</v>
      </c>
      <c r="D590" s="71"/>
      <c r="E590" s="71"/>
      <c r="F590" s="71"/>
      <c r="G590" s="71"/>
      <c r="H590" s="71"/>
      <c r="I590" s="71"/>
      <c r="J590" s="71"/>
      <c r="K590" s="71"/>
      <c r="L590" s="71"/>
      <c r="M590" s="71"/>
      <c r="N590" s="71"/>
      <c r="O590" s="71"/>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row>
    <row r="591" spans="2:39" ht="26.25">
      <c r="B591" s="290">
        <f t="shared" si="1351"/>
        <v>41</v>
      </c>
      <c r="C591" s="292" t="s">
        <v>394</v>
      </c>
      <c r="D591" s="289">
        <f>SUM(D587:D590)</f>
        <v>0</v>
      </c>
      <c r="E591" s="289">
        <f t="shared" ref="E591" si="1352">SUM(E587:E590)</f>
        <v>0</v>
      </c>
      <c r="F591" s="289">
        <f t="shared" ref="F591" si="1353">SUM(F587:F590)</f>
        <v>0</v>
      </c>
      <c r="G591" s="289">
        <f t="shared" ref="G591" si="1354">SUM(G587:G590)</f>
        <v>0</v>
      </c>
      <c r="H591" s="289">
        <f t="shared" ref="H591" si="1355">SUM(H587:H590)</f>
        <v>0</v>
      </c>
      <c r="I591" s="289">
        <f t="shared" ref="I591" si="1356">SUM(I587:I590)</f>
        <v>0</v>
      </c>
      <c r="J591" s="289">
        <f t="shared" ref="J591" si="1357">SUM(J587:J590)</f>
        <v>0</v>
      </c>
      <c r="K591" s="289">
        <f t="shared" ref="K591" si="1358">SUM(K587:K590)</f>
        <v>0</v>
      </c>
      <c r="L591" s="289">
        <f t="shared" ref="L591" si="1359">SUM(L587:L590)</f>
        <v>0</v>
      </c>
      <c r="M591" s="289">
        <f t="shared" ref="M591" si="1360">SUM(M587:M590)</f>
        <v>0</v>
      </c>
      <c r="N591" s="289">
        <f t="shared" ref="N591" si="1361">SUM(N587:N590)</f>
        <v>0</v>
      </c>
      <c r="O591" s="289">
        <f t="shared" ref="O591" si="1362">SUM(O587:O590)</f>
        <v>0</v>
      </c>
      <c r="P591" s="289">
        <f t="shared" ref="P591" si="1363">SUM(P587:P590)</f>
        <v>0</v>
      </c>
      <c r="Q591" s="289">
        <f t="shared" ref="Q591" si="1364">SUM(Q587:Q590)</f>
        <v>0</v>
      </c>
      <c r="R591" s="289">
        <f t="shared" ref="R591" si="1365">SUM(R587:R590)</f>
        <v>0</v>
      </c>
      <c r="S591" s="289">
        <f t="shared" ref="S591" si="1366">SUM(S587:S590)</f>
        <v>0</v>
      </c>
      <c r="T591" s="289">
        <f t="shared" ref="T591" si="1367">SUM(T587:T590)</f>
        <v>0</v>
      </c>
      <c r="U591" s="289">
        <f t="shared" ref="U591" si="1368">SUM(U587:U590)</f>
        <v>0</v>
      </c>
      <c r="V591" s="289">
        <f t="shared" ref="V591" si="1369">SUM(V587:V590)</f>
        <v>0</v>
      </c>
      <c r="W591" s="289">
        <f t="shared" ref="W591" si="1370">SUM(W587:W590)</f>
        <v>0</v>
      </c>
      <c r="X591" s="289">
        <f t="shared" ref="X591" si="1371">SUM(X587:X590)</f>
        <v>0</v>
      </c>
      <c r="Y591" s="289">
        <f t="shared" ref="Y591" si="1372">SUM(Y587:Y590)</f>
        <v>0</v>
      </c>
      <c r="Z591" s="289">
        <f t="shared" ref="Z591" si="1373">SUM(Z587:Z590)</f>
        <v>0</v>
      </c>
      <c r="AA591" s="289">
        <f t="shared" ref="AA591" si="1374">SUM(AA587:AA590)</f>
        <v>0</v>
      </c>
      <c r="AB591" s="289">
        <f t="shared" ref="AB591" si="1375">SUM(AB587:AB590)</f>
        <v>0</v>
      </c>
      <c r="AC591" s="289">
        <f t="shared" ref="AC591" si="1376">SUM(AC587:AC590)</f>
        <v>0</v>
      </c>
      <c r="AD591" s="289">
        <f t="shared" ref="AD591" si="1377">SUM(AD587:AD590)</f>
        <v>0</v>
      </c>
      <c r="AE591" s="289">
        <f t="shared" ref="AE591" si="1378">SUM(AE587:AE590)</f>
        <v>0</v>
      </c>
      <c r="AF591" s="289">
        <f t="shared" ref="AF591" si="1379">SUM(AF587:AF590)</f>
        <v>0</v>
      </c>
      <c r="AG591" s="289">
        <f t="shared" ref="AG591" si="1380">SUM(AG587:AG590)</f>
        <v>0</v>
      </c>
      <c r="AH591" s="289">
        <f t="shared" ref="AH591" si="1381">SUM(AH587:AH590)</f>
        <v>0</v>
      </c>
      <c r="AI591" s="289">
        <f t="shared" ref="AI591" si="1382">SUM(AI587:AI590)</f>
        <v>0</v>
      </c>
      <c r="AJ591" s="289">
        <f t="shared" ref="AJ591" si="1383">SUM(AJ587:AJ590)</f>
        <v>0</v>
      </c>
      <c r="AK591" s="289">
        <f t="shared" ref="AK591" si="1384">SUM(AK587:AK590)</f>
        <v>0</v>
      </c>
      <c r="AL591" s="289">
        <f t="shared" ref="AL591" si="1385">SUM(AL587:AL590)</f>
        <v>0</v>
      </c>
      <c r="AM591" s="289">
        <f t="shared" ref="AM591" si="1386">SUM(AM587:AM590)</f>
        <v>0</v>
      </c>
    </row>
    <row r="592" spans="2:39" ht="30" customHeight="1">
      <c r="B592" s="45">
        <f t="shared" si="1351"/>
        <v>42</v>
      </c>
      <c r="C592" s="115" t="s">
        <v>395</v>
      </c>
      <c r="D592" s="71"/>
      <c r="E592" s="71"/>
      <c r="F592" s="71"/>
      <c r="G592" s="71"/>
      <c r="H592" s="71"/>
      <c r="I592" s="71"/>
      <c r="J592" s="71"/>
      <c r="K592" s="71"/>
      <c r="L592" s="71"/>
      <c r="M592" s="71"/>
      <c r="N592" s="71"/>
      <c r="O592" s="71"/>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row>
    <row r="593" spans="2:39">
      <c r="B593" s="45">
        <f t="shared" si="1351"/>
        <v>43</v>
      </c>
      <c r="C593" s="116" t="s">
        <v>396</v>
      </c>
      <c r="D593" s="71"/>
      <c r="E593" s="71"/>
      <c r="F593" s="71"/>
      <c r="G593" s="71"/>
      <c r="H593" s="71"/>
      <c r="I593" s="71"/>
      <c r="J593" s="71"/>
      <c r="K593" s="71"/>
      <c r="L593" s="71"/>
      <c r="M593" s="71"/>
      <c r="N593" s="71"/>
      <c r="O593" s="71"/>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row>
    <row r="594" spans="2:39" ht="30.75" customHeight="1">
      <c r="B594" s="290">
        <f t="shared" si="1351"/>
        <v>44</v>
      </c>
      <c r="C594" s="294" t="s">
        <v>397</v>
      </c>
      <c r="D594" s="289">
        <f>D592+D593</f>
        <v>0</v>
      </c>
      <c r="E594" s="289">
        <f t="shared" ref="E594" si="1387">E592+E593</f>
        <v>0</v>
      </c>
      <c r="F594" s="289">
        <f t="shared" ref="F594" si="1388">F592+F593</f>
        <v>0</v>
      </c>
      <c r="G594" s="289">
        <f t="shared" ref="G594" si="1389">G592+G593</f>
        <v>0</v>
      </c>
      <c r="H594" s="289">
        <f t="shared" ref="H594" si="1390">H592+H593</f>
        <v>0</v>
      </c>
      <c r="I594" s="289">
        <f t="shared" ref="I594" si="1391">I592+I593</f>
        <v>0</v>
      </c>
      <c r="J594" s="289">
        <f t="shared" ref="J594" si="1392">J592+J593</f>
        <v>0</v>
      </c>
      <c r="K594" s="289">
        <f t="shared" ref="K594" si="1393">K592+K593</f>
        <v>0</v>
      </c>
      <c r="L594" s="289">
        <f t="shared" ref="L594" si="1394">L592+L593</f>
        <v>0</v>
      </c>
      <c r="M594" s="289">
        <f t="shared" ref="M594" si="1395">M592+M593</f>
        <v>0</v>
      </c>
      <c r="N594" s="289">
        <f t="shared" ref="N594" si="1396">N592+N593</f>
        <v>0</v>
      </c>
      <c r="O594" s="289">
        <f t="shared" ref="O594" si="1397">O592+O593</f>
        <v>0</v>
      </c>
      <c r="P594" s="289">
        <f t="shared" ref="P594" si="1398">P592+P593</f>
        <v>0</v>
      </c>
      <c r="Q594" s="289">
        <f t="shared" ref="Q594" si="1399">Q592+Q593</f>
        <v>0</v>
      </c>
      <c r="R594" s="289">
        <f t="shared" ref="R594" si="1400">R592+R593</f>
        <v>0</v>
      </c>
      <c r="S594" s="289">
        <f t="shared" ref="S594" si="1401">S592+S593</f>
        <v>0</v>
      </c>
      <c r="T594" s="289">
        <f t="shared" ref="T594" si="1402">T592+T593</f>
        <v>0</v>
      </c>
      <c r="U594" s="289">
        <f t="shared" ref="U594" si="1403">U592+U593</f>
        <v>0</v>
      </c>
      <c r="V594" s="289">
        <f t="shared" ref="V594" si="1404">V592+V593</f>
        <v>0</v>
      </c>
      <c r="W594" s="289">
        <f t="shared" ref="W594" si="1405">W592+W593</f>
        <v>0</v>
      </c>
      <c r="X594" s="289">
        <f t="shared" ref="X594" si="1406">X592+X593</f>
        <v>0</v>
      </c>
      <c r="Y594" s="289">
        <f t="shared" ref="Y594" si="1407">Y592+Y593</f>
        <v>0</v>
      </c>
      <c r="Z594" s="289">
        <f t="shared" ref="Z594" si="1408">Z592+Z593</f>
        <v>0</v>
      </c>
      <c r="AA594" s="289">
        <f t="shared" ref="AA594" si="1409">AA592+AA593</f>
        <v>0</v>
      </c>
      <c r="AB594" s="289">
        <f t="shared" ref="AB594" si="1410">AB592+AB593</f>
        <v>0</v>
      </c>
      <c r="AC594" s="289">
        <f t="shared" ref="AC594" si="1411">AC592+AC593</f>
        <v>0</v>
      </c>
      <c r="AD594" s="289">
        <f t="shared" ref="AD594" si="1412">AD592+AD593</f>
        <v>0</v>
      </c>
      <c r="AE594" s="289">
        <f t="shared" ref="AE594" si="1413">AE592+AE593</f>
        <v>0</v>
      </c>
      <c r="AF594" s="289">
        <f t="shared" ref="AF594" si="1414">AF592+AF593</f>
        <v>0</v>
      </c>
      <c r="AG594" s="289">
        <f t="shared" ref="AG594" si="1415">AG592+AG593</f>
        <v>0</v>
      </c>
      <c r="AH594" s="289">
        <f t="shared" ref="AH594" si="1416">AH592+AH593</f>
        <v>0</v>
      </c>
      <c r="AI594" s="289">
        <f t="shared" ref="AI594" si="1417">AI592+AI593</f>
        <v>0</v>
      </c>
      <c r="AJ594" s="289">
        <f t="shared" ref="AJ594" si="1418">AJ592+AJ593</f>
        <v>0</v>
      </c>
      <c r="AK594" s="289">
        <f t="shared" ref="AK594" si="1419">AK592+AK593</f>
        <v>0</v>
      </c>
      <c r="AL594" s="289">
        <f t="shared" ref="AL594" si="1420">AL592+AL593</f>
        <v>0</v>
      </c>
      <c r="AM594" s="289">
        <f t="shared" ref="AM594" si="1421">AM592+AM593</f>
        <v>0</v>
      </c>
    </row>
    <row r="595" spans="2:39">
      <c r="B595" s="290">
        <f t="shared" si="1351"/>
        <v>45</v>
      </c>
      <c r="C595" s="293" t="s">
        <v>398</v>
      </c>
      <c r="D595" s="288">
        <f>D591+D594</f>
        <v>0</v>
      </c>
      <c r="E595" s="288">
        <f t="shared" ref="E595" si="1422">E591+E594</f>
        <v>0</v>
      </c>
      <c r="F595" s="288">
        <f t="shared" ref="F595" si="1423">F591+F594</f>
        <v>0</v>
      </c>
      <c r="G595" s="288">
        <f t="shared" ref="G595" si="1424">G591+G594</f>
        <v>0</v>
      </c>
      <c r="H595" s="288">
        <f t="shared" ref="H595" si="1425">H591+H594</f>
        <v>0</v>
      </c>
      <c r="I595" s="288">
        <f t="shared" ref="I595" si="1426">I591+I594</f>
        <v>0</v>
      </c>
      <c r="J595" s="288">
        <f t="shared" ref="J595" si="1427">J591+J594</f>
        <v>0</v>
      </c>
      <c r="K595" s="288">
        <f t="shared" ref="K595" si="1428">K591+K594</f>
        <v>0</v>
      </c>
      <c r="L595" s="288">
        <f t="shared" ref="L595" si="1429">L591+L594</f>
        <v>0</v>
      </c>
      <c r="M595" s="288">
        <f t="shared" ref="M595" si="1430">M591+M594</f>
        <v>0</v>
      </c>
      <c r="N595" s="288">
        <f t="shared" ref="N595" si="1431">N591+N594</f>
        <v>0</v>
      </c>
      <c r="O595" s="288">
        <f t="shared" ref="O595" si="1432">O591+O594</f>
        <v>0</v>
      </c>
      <c r="P595" s="288">
        <f t="shared" ref="P595" si="1433">P591+P594</f>
        <v>0</v>
      </c>
      <c r="Q595" s="288">
        <f t="shared" ref="Q595" si="1434">Q591+Q594</f>
        <v>0</v>
      </c>
      <c r="R595" s="288">
        <f t="shared" ref="R595" si="1435">R591+R594</f>
        <v>0</v>
      </c>
      <c r="S595" s="288">
        <f t="shared" ref="S595" si="1436">S591+S594</f>
        <v>0</v>
      </c>
      <c r="T595" s="288">
        <f t="shared" ref="T595" si="1437">T591+T594</f>
        <v>0</v>
      </c>
      <c r="U595" s="288">
        <f t="shared" ref="U595" si="1438">U591+U594</f>
        <v>0</v>
      </c>
      <c r="V595" s="288">
        <f t="shared" ref="V595" si="1439">V591+V594</f>
        <v>0</v>
      </c>
      <c r="W595" s="288">
        <f t="shared" ref="W595" si="1440">W591+W594</f>
        <v>0</v>
      </c>
      <c r="X595" s="288">
        <f t="shared" ref="X595" si="1441">X591+X594</f>
        <v>0</v>
      </c>
      <c r="Y595" s="288">
        <f t="shared" ref="Y595" si="1442">Y591+Y594</f>
        <v>0</v>
      </c>
      <c r="Z595" s="288">
        <f t="shared" ref="Z595" si="1443">Z591+Z594</f>
        <v>0</v>
      </c>
      <c r="AA595" s="288">
        <f t="shared" ref="AA595" si="1444">AA591+AA594</f>
        <v>0</v>
      </c>
      <c r="AB595" s="288">
        <f t="shared" ref="AB595" si="1445">AB591+AB594</f>
        <v>0</v>
      </c>
      <c r="AC595" s="288">
        <f t="shared" ref="AC595" si="1446">AC591+AC594</f>
        <v>0</v>
      </c>
      <c r="AD595" s="288">
        <f t="shared" ref="AD595" si="1447">AD591+AD594</f>
        <v>0</v>
      </c>
      <c r="AE595" s="288">
        <f t="shared" ref="AE595" si="1448">AE591+AE594</f>
        <v>0</v>
      </c>
      <c r="AF595" s="288">
        <f t="shared" ref="AF595" si="1449">AF591+AF594</f>
        <v>0</v>
      </c>
      <c r="AG595" s="288">
        <f t="shared" ref="AG595" si="1450">AG591+AG594</f>
        <v>0</v>
      </c>
      <c r="AH595" s="288">
        <f t="shared" ref="AH595" si="1451">AH591+AH594</f>
        <v>0</v>
      </c>
      <c r="AI595" s="288">
        <f t="shared" ref="AI595" si="1452">AI591+AI594</f>
        <v>0</v>
      </c>
      <c r="AJ595" s="288">
        <f t="shared" ref="AJ595" si="1453">AJ591+AJ594</f>
        <v>0</v>
      </c>
      <c r="AK595" s="288">
        <f t="shared" ref="AK595" si="1454">AK591+AK594</f>
        <v>0</v>
      </c>
      <c r="AL595" s="288">
        <f t="shared" ref="AL595" si="1455">AL591+AL594</f>
        <v>0</v>
      </c>
      <c r="AM595" s="288">
        <f t="shared" ref="AM595" si="1456">AM591+AM594</f>
        <v>0</v>
      </c>
    </row>
    <row r="597" spans="2:39">
      <c r="B597" s="21"/>
      <c r="C597" s="230" t="s">
        <v>327</v>
      </c>
      <c r="D597" s="231" t="str">
        <f>Overview!$C$32</f>
        <v>[Enter Plan Name]</v>
      </c>
      <c r="E597" s="231"/>
      <c r="F597" s="231"/>
      <c r="G597" s="231"/>
      <c r="H597" s="231"/>
      <c r="I597" s="231"/>
      <c r="J597" s="231"/>
      <c r="K597" s="231"/>
      <c r="L597" s="231"/>
      <c r="M597" s="231"/>
      <c r="N597" s="231"/>
      <c r="O597" s="231"/>
      <c r="P597" s="231"/>
      <c r="Q597" s="231"/>
      <c r="R597" s="231"/>
      <c r="S597" s="231"/>
      <c r="T597" s="231"/>
      <c r="U597" s="231"/>
      <c r="V597" s="231"/>
      <c r="W597" s="231"/>
      <c r="X597" s="231"/>
      <c r="Y597" s="231"/>
      <c r="Z597" s="231"/>
      <c r="AA597" s="231"/>
      <c r="AB597" s="231"/>
      <c r="AC597" s="231"/>
      <c r="AD597" s="278"/>
      <c r="AE597" s="231"/>
      <c r="AF597" s="231"/>
      <c r="AG597" s="231"/>
      <c r="AH597" s="231"/>
      <c r="AI597" s="231"/>
      <c r="AJ597" s="231"/>
      <c r="AK597" s="231"/>
      <c r="AL597" s="231"/>
      <c r="AM597" s="231"/>
    </row>
    <row r="598" spans="2:39">
      <c r="B598" s="21"/>
      <c r="C598" s="230" t="s">
        <v>328</v>
      </c>
      <c r="D598" s="231" t="s">
        <v>384</v>
      </c>
      <c r="E598" s="231"/>
      <c r="F598" s="231"/>
      <c r="G598" s="231"/>
      <c r="H598" s="21"/>
      <c r="I598" s="21"/>
      <c r="J598" s="21"/>
      <c r="K598" s="21"/>
      <c r="L598" s="21"/>
      <c r="M598" s="21"/>
      <c r="N598" s="21"/>
      <c r="O598" s="21"/>
      <c r="P598" s="231"/>
      <c r="Q598" s="21"/>
      <c r="R598" s="21"/>
      <c r="S598" s="231"/>
      <c r="T598" s="21"/>
      <c r="U598" s="21"/>
      <c r="V598" s="231"/>
      <c r="W598" s="21"/>
      <c r="X598" s="21"/>
      <c r="Y598" s="231"/>
      <c r="Z598" s="21"/>
      <c r="AA598" s="21"/>
      <c r="AB598" s="21"/>
      <c r="AC598" s="21"/>
      <c r="AD598" s="277"/>
      <c r="AE598" s="21"/>
      <c r="AF598" s="21"/>
      <c r="AG598" s="21"/>
      <c r="AH598" s="21"/>
      <c r="AI598" s="21"/>
      <c r="AJ598" s="21"/>
      <c r="AK598" s="21"/>
      <c r="AL598" s="21"/>
      <c r="AM598" s="21"/>
    </row>
    <row r="599" spans="2:39" ht="15.75">
      <c r="B599" s="21"/>
      <c r="C599" s="230" t="s">
        <v>385</v>
      </c>
      <c r="D599" s="279" t="s">
        <v>312</v>
      </c>
      <c r="E599" s="231"/>
      <c r="F599" s="231"/>
      <c r="G599" s="231"/>
      <c r="H599" s="231"/>
      <c r="I599" s="231"/>
      <c r="J599" s="231"/>
      <c r="K599" s="231"/>
      <c r="L599" s="231"/>
      <c r="M599" s="231"/>
      <c r="N599" s="231"/>
      <c r="O599" s="231"/>
      <c r="P599" s="231"/>
      <c r="Q599" s="231"/>
      <c r="R599" s="231"/>
      <c r="S599" s="231"/>
      <c r="T599" s="231"/>
      <c r="U599" s="231"/>
      <c r="V599" s="231"/>
      <c r="W599" s="231"/>
      <c r="X599" s="231"/>
      <c r="Y599" s="231"/>
      <c r="Z599" s="231"/>
      <c r="AA599" s="231"/>
      <c r="AB599" s="231"/>
      <c r="AC599" s="231"/>
      <c r="AD599" s="231"/>
      <c r="AE599" s="231"/>
      <c r="AF599" s="231"/>
      <c r="AG599" s="231"/>
      <c r="AH599" s="231"/>
      <c r="AI599" s="231"/>
      <c r="AJ599" s="231"/>
      <c r="AK599" s="231"/>
      <c r="AL599" s="231"/>
      <c r="AM599" s="231"/>
    </row>
    <row r="600" spans="2:39">
      <c r="B600" s="21"/>
      <c r="C600" s="230" t="s">
        <v>386</v>
      </c>
      <c r="D600" s="231" t="str">
        <f>Overview!$C$54</f>
        <v>7/1/2022 - 9/30/2022</v>
      </c>
      <c r="E600" s="231"/>
      <c r="F600" s="231"/>
      <c r="G600" s="231"/>
      <c r="H600" s="231"/>
      <c r="I600" s="231"/>
      <c r="J600" s="231"/>
      <c r="K600" s="231"/>
      <c r="L600" s="231"/>
      <c r="M600" s="231"/>
      <c r="N600" s="231"/>
      <c r="O600" s="231"/>
      <c r="P600" s="231"/>
      <c r="Q600" s="231"/>
      <c r="R600" s="231"/>
      <c r="S600" s="231"/>
      <c r="T600" s="231"/>
      <c r="U600" s="231"/>
      <c r="V600" s="231"/>
      <c r="W600" s="231"/>
      <c r="X600" s="231"/>
      <c r="Y600" s="231"/>
      <c r="Z600" s="231"/>
      <c r="AA600" s="231"/>
      <c r="AB600" s="231"/>
      <c r="AC600" s="231"/>
      <c r="AD600" s="231"/>
      <c r="AE600" s="231"/>
      <c r="AF600" s="231"/>
      <c r="AG600" s="231"/>
      <c r="AH600" s="231"/>
      <c r="AI600" s="231"/>
      <c r="AJ600" s="231"/>
      <c r="AK600" s="231"/>
      <c r="AL600" s="231"/>
      <c r="AM600" s="231"/>
    </row>
    <row r="601" spans="2:39">
      <c r="B601" s="21"/>
      <c r="C601" s="230"/>
      <c r="D601" s="280" t="s">
        <v>387</v>
      </c>
      <c r="E601" s="280"/>
      <c r="F601" s="280"/>
      <c r="G601" s="280"/>
      <c r="H601" s="280"/>
      <c r="I601" s="280"/>
      <c r="J601" s="280"/>
      <c r="K601" s="280"/>
      <c r="L601" s="280"/>
      <c r="M601" s="280"/>
      <c r="N601" s="280"/>
      <c r="O601" s="280"/>
      <c r="P601" s="280"/>
      <c r="Q601" s="280"/>
      <c r="R601" s="280"/>
      <c r="S601" s="280"/>
      <c r="T601" s="280"/>
      <c r="U601" s="280"/>
      <c r="V601" s="280"/>
      <c r="W601" s="280"/>
      <c r="X601" s="280"/>
      <c r="Y601" s="280"/>
      <c r="Z601" s="280"/>
      <c r="AA601" s="280"/>
      <c r="AB601" s="280"/>
      <c r="AC601" s="280"/>
      <c r="AD601" s="280"/>
      <c r="AE601" s="280"/>
      <c r="AF601" s="280"/>
      <c r="AG601" s="280"/>
      <c r="AH601" s="280"/>
      <c r="AI601" s="280"/>
      <c r="AJ601" s="280"/>
      <c r="AK601" s="280"/>
      <c r="AL601" s="280"/>
      <c r="AM601" s="280"/>
    </row>
    <row r="602" spans="2:39">
      <c r="B602" s="21"/>
      <c r="C602" s="133"/>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c r="AA602" s="133"/>
      <c r="AB602" s="133"/>
      <c r="AC602" s="133"/>
      <c r="AD602" s="133"/>
      <c r="AE602" s="133"/>
      <c r="AF602" s="133"/>
      <c r="AG602" s="133"/>
      <c r="AH602" s="133"/>
      <c r="AI602" s="133"/>
      <c r="AJ602" s="133"/>
      <c r="AK602" s="133"/>
      <c r="AL602" s="133"/>
      <c r="AM602" s="133"/>
    </row>
    <row r="603" spans="2:39">
      <c r="B603" s="34"/>
      <c r="C603" s="281"/>
      <c r="D603" s="282" t="str">
        <f>D$9</f>
        <v>SFY23-Q1</v>
      </c>
      <c r="E603" s="283"/>
      <c r="F603" s="283"/>
      <c r="G603" s="283" t="str">
        <f>G$9</f>
        <v>SFY22-Q4</v>
      </c>
      <c r="H603" s="283"/>
      <c r="I603" s="283"/>
      <c r="J603" s="283" t="str">
        <f>J$9</f>
        <v>SFY22-Q3</v>
      </c>
      <c r="K603" s="283"/>
      <c r="L603" s="283"/>
      <c r="M603" s="283" t="str">
        <f>M$9</f>
        <v>SFY22-Q2</v>
      </c>
      <c r="N603" s="283"/>
      <c r="O603" s="283"/>
      <c r="P603" s="283" t="str">
        <f>P$9</f>
        <v>SFY22-Q1</v>
      </c>
      <c r="Q603" s="283"/>
      <c r="R603" s="283"/>
      <c r="S603" s="283" t="str">
        <f>S$9</f>
        <v>SFY21-Q4</v>
      </c>
      <c r="T603" s="283"/>
      <c r="U603" s="283"/>
      <c r="V603" s="283" t="str">
        <f>V$9</f>
        <v>SFY21-Q3</v>
      </c>
      <c r="W603" s="283"/>
      <c r="X603" s="283"/>
      <c r="Y603" s="283" t="str">
        <f>Y$9</f>
        <v>SFY21-Q2</v>
      </c>
      <c r="Z603" s="283"/>
      <c r="AA603" s="283"/>
      <c r="AB603" s="283" t="str">
        <f>AB$9</f>
        <v>SFY21-Q1</v>
      </c>
      <c r="AC603" s="283"/>
      <c r="AD603" s="283"/>
      <c r="AE603" s="283" t="str">
        <f>AE$9</f>
        <v>SFY20-Q4</v>
      </c>
      <c r="AF603" s="283"/>
      <c r="AG603" s="283"/>
      <c r="AH603" s="283" t="str">
        <f>AH$9</f>
        <v>SFY20-Q3</v>
      </c>
      <c r="AI603" s="283"/>
      <c r="AJ603" s="283"/>
      <c r="AK603" s="283" t="str">
        <f>AK$9</f>
        <v>SFY20-Q2</v>
      </c>
      <c r="AL603" s="283"/>
      <c r="AM603" s="283"/>
    </row>
    <row r="604" spans="2:39">
      <c r="B604" s="284" t="s">
        <v>388</v>
      </c>
      <c r="C604" s="284" t="s">
        <v>389</v>
      </c>
      <c r="D604" s="285">
        <f>D$10</f>
        <v>44805</v>
      </c>
      <c r="E604" s="286">
        <f t="shared" ref="E604:AM604" si="1457">E$10</f>
        <v>44774</v>
      </c>
      <c r="F604" s="286">
        <f t="shared" si="1457"/>
        <v>44743</v>
      </c>
      <c r="G604" s="286">
        <f t="shared" si="1457"/>
        <v>44713</v>
      </c>
      <c r="H604" s="286">
        <f t="shared" si="1457"/>
        <v>44682</v>
      </c>
      <c r="I604" s="286">
        <f t="shared" si="1457"/>
        <v>44652</v>
      </c>
      <c r="J604" s="286">
        <f t="shared" si="1457"/>
        <v>44621</v>
      </c>
      <c r="K604" s="286">
        <f t="shared" si="1457"/>
        <v>44593</v>
      </c>
      <c r="L604" s="286">
        <f t="shared" si="1457"/>
        <v>44562</v>
      </c>
      <c r="M604" s="286">
        <f t="shared" si="1457"/>
        <v>44531</v>
      </c>
      <c r="N604" s="286">
        <f t="shared" si="1457"/>
        <v>44501</v>
      </c>
      <c r="O604" s="286">
        <f t="shared" si="1457"/>
        <v>44470</v>
      </c>
      <c r="P604" s="286">
        <f t="shared" si="1457"/>
        <v>44440</v>
      </c>
      <c r="Q604" s="286">
        <f t="shared" si="1457"/>
        <v>44409</v>
      </c>
      <c r="R604" s="286">
        <f t="shared" si="1457"/>
        <v>44378</v>
      </c>
      <c r="S604" s="286">
        <f t="shared" si="1457"/>
        <v>44348</v>
      </c>
      <c r="T604" s="286">
        <f t="shared" si="1457"/>
        <v>44317</v>
      </c>
      <c r="U604" s="286">
        <f t="shared" si="1457"/>
        <v>44287</v>
      </c>
      <c r="V604" s="286">
        <f t="shared" si="1457"/>
        <v>44256</v>
      </c>
      <c r="W604" s="286">
        <f t="shared" si="1457"/>
        <v>44228</v>
      </c>
      <c r="X604" s="286">
        <f t="shared" si="1457"/>
        <v>44197</v>
      </c>
      <c r="Y604" s="286">
        <f t="shared" si="1457"/>
        <v>44166</v>
      </c>
      <c r="Z604" s="286">
        <f t="shared" si="1457"/>
        <v>44136</v>
      </c>
      <c r="AA604" s="286">
        <f t="shared" si="1457"/>
        <v>44105</v>
      </c>
      <c r="AB604" s="286">
        <f t="shared" si="1457"/>
        <v>44075</v>
      </c>
      <c r="AC604" s="286">
        <f t="shared" si="1457"/>
        <v>44044</v>
      </c>
      <c r="AD604" s="286">
        <f t="shared" si="1457"/>
        <v>44013</v>
      </c>
      <c r="AE604" s="286">
        <f t="shared" si="1457"/>
        <v>43983</v>
      </c>
      <c r="AF604" s="286">
        <f t="shared" si="1457"/>
        <v>43952</v>
      </c>
      <c r="AG604" s="286">
        <f t="shared" si="1457"/>
        <v>43922</v>
      </c>
      <c r="AH604" s="286">
        <f t="shared" si="1457"/>
        <v>43891</v>
      </c>
      <c r="AI604" s="286">
        <f t="shared" si="1457"/>
        <v>43862</v>
      </c>
      <c r="AJ604" s="286">
        <f t="shared" si="1457"/>
        <v>43831</v>
      </c>
      <c r="AK604" s="286">
        <f t="shared" si="1457"/>
        <v>43800</v>
      </c>
      <c r="AL604" s="286">
        <f t="shared" si="1457"/>
        <v>43770</v>
      </c>
      <c r="AM604" s="286">
        <f t="shared" si="1457"/>
        <v>43739</v>
      </c>
    </row>
    <row r="605" spans="2:39">
      <c r="B605" s="45">
        <v>1</v>
      </c>
      <c r="C605" s="74">
        <f>$C$11</f>
        <v>44805</v>
      </c>
      <c r="D605" s="287">
        <v>0</v>
      </c>
      <c r="E605" s="287">
        <v>0</v>
      </c>
      <c r="F605" s="287">
        <v>0</v>
      </c>
      <c r="G605" s="287">
        <v>0</v>
      </c>
      <c r="H605" s="287">
        <v>0</v>
      </c>
      <c r="I605" s="287">
        <v>0</v>
      </c>
      <c r="J605" s="287">
        <v>0</v>
      </c>
      <c r="K605" s="287">
        <v>0</v>
      </c>
      <c r="L605" s="287">
        <v>0</v>
      </c>
      <c r="M605" s="287">
        <v>0</v>
      </c>
      <c r="N605" s="287">
        <v>0</v>
      </c>
      <c r="O605" s="287">
        <v>0</v>
      </c>
      <c r="P605" s="287">
        <v>0</v>
      </c>
      <c r="Q605" s="287">
        <v>0</v>
      </c>
      <c r="R605" s="287">
        <v>0</v>
      </c>
      <c r="S605" s="287">
        <v>0</v>
      </c>
      <c r="T605" s="287">
        <v>0</v>
      </c>
      <c r="U605" s="287">
        <v>0</v>
      </c>
      <c r="V605" s="287">
        <v>0</v>
      </c>
      <c r="W605" s="287">
        <v>0</v>
      </c>
      <c r="X605" s="287">
        <v>0</v>
      </c>
      <c r="Y605" s="287">
        <v>0</v>
      </c>
      <c r="Z605" s="287">
        <v>0</v>
      </c>
      <c r="AA605" s="287">
        <v>0</v>
      </c>
      <c r="AB605" s="287">
        <v>0</v>
      </c>
      <c r="AC605" s="287">
        <v>0</v>
      </c>
      <c r="AD605" s="287">
        <v>0</v>
      </c>
      <c r="AE605" s="287">
        <v>0</v>
      </c>
      <c r="AF605" s="287">
        <v>0</v>
      </c>
      <c r="AG605" s="287">
        <v>0</v>
      </c>
      <c r="AH605" s="287">
        <v>0</v>
      </c>
      <c r="AI605" s="287">
        <v>0</v>
      </c>
      <c r="AJ605" s="287">
        <v>0</v>
      </c>
      <c r="AK605" s="287">
        <v>0</v>
      </c>
      <c r="AL605" s="287">
        <v>0</v>
      </c>
      <c r="AM605" s="287">
        <v>0</v>
      </c>
    </row>
    <row r="606" spans="2:39">
      <c r="B606" s="45">
        <f t="shared" ref="B606:B641" si="1458">B605+1</f>
        <v>2</v>
      </c>
      <c r="C606" s="74">
        <f>$C$12</f>
        <v>44774</v>
      </c>
      <c r="D606" s="14"/>
      <c r="E606" s="287">
        <v>0</v>
      </c>
      <c r="F606" s="287">
        <v>0</v>
      </c>
      <c r="G606" s="287">
        <v>0</v>
      </c>
      <c r="H606" s="287">
        <v>0</v>
      </c>
      <c r="I606" s="287">
        <v>0</v>
      </c>
      <c r="J606" s="287">
        <v>0</v>
      </c>
      <c r="K606" s="287">
        <v>0</v>
      </c>
      <c r="L606" s="287">
        <v>0</v>
      </c>
      <c r="M606" s="287">
        <v>0</v>
      </c>
      <c r="N606" s="287">
        <v>0</v>
      </c>
      <c r="O606" s="287">
        <v>0</v>
      </c>
      <c r="P606" s="287">
        <v>0</v>
      </c>
      <c r="Q606" s="287">
        <v>0</v>
      </c>
      <c r="R606" s="287">
        <v>0</v>
      </c>
      <c r="S606" s="287">
        <v>0</v>
      </c>
      <c r="T606" s="287">
        <v>0</v>
      </c>
      <c r="U606" s="287">
        <v>0</v>
      </c>
      <c r="V606" s="287">
        <v>0</v>
      </c>
      <c r="W606" s="287">
        <v>0</v>
      </c>
      <c r="X606" s="287">
        <v>0</v>
      </c>
      <c r="Y606" s="287">
        <v>0</v>
      </c>
      <c r="Z606" s="287">
        <v>0</v>
      </c>
      <c r="AA606" s="287">
        <v>0</v>
      </c>
      <c r="AB606" s="287">
        <v>0</v>
      </c>
      <c r="AC606" s="287">
        <v>0</v>
      </c>
      <c r="AD606" s="287">
        <v>0</v>
      </c>
      <c r="AE606" s="287">
        <v>0</v>
      </c>
      <c r="AF606" s="287">
        <v>0</v>
      </c>
      <c r="AG606" s="287">
        <v>0</v>
      </c>
      <c r="AH606" s="287">
        <v>0</v>
      </c>
      <c r="AI606" s="287">
        <v>0</v>
      </c>
      <c r="AJ606" s="287">
        <v>0</v>
      </c>
      <c r="AK606" s="287">
        <v>0</v>
      </c>
      <c r="AL606" s="287">
        <v>0</v>
      </c>
      <c r="AM606" s="287">
        <v>0</v>
      </c>
    </row>
    <row r="607" spans="2:39">
      <c r="B607" s="45">
        <f t="shared" si="1458"/>
        <v>3</v>
      </c>
      <c r="C607" s="74">
        <f>$C$13</f>
        <v>44743</v>
      </c>
      <c r="D607" s="14"/>
      <c r="E607" s="14"/>
      <c r="F607" s="287">
        <v>0</v>
      </c>
      <c r="G607" s="287">
        <v>0</v>
      </c>
      <c r="H607" s="287">
        <v>0</v>
      </c>
      <c r="I607" s="287">
        <v>0</v>
      </c>
      <c r="J607" s="287">
        <v>0</v>
      </c>
      <c r="K607" s="287">
        <v>0</v>
      </c>
      <c r="L607" s="287">
        <v>0</v>
      </c>
      <c r="M607" s="287">
        <v>0</v>
      </c>
      <c r="N607" s="287">
        <v>0</v>
      </c>
      <c r="O607" s="287">
        <v>0</v>
      </c>
      <c r="P607" s="287">
        <v>0</v>
      </c>
      <c r="Q607" s="287">
        <v>0</v>
      </c>
      <c r="R607" s="287">
        <v>0</v>
      </c>
      <c r="S607" s="287">
        <v>0</v>
      </c>
      <c r="T607" s="287">
        <v>0</v>
      </c>
      <c r="U607" s="287">
        <v>0</v>
      </c>
      <c r="V607" s="287">
        <v>0</v>
      </c>
      <c r="W607" s="287">
        <v>0</v>
      </c>
      <c r="X607" s="287">
        <v>0</v>
      </c>
      <c r="Y607" s="287">
        <v>0</v>
      </c>
      <c r="Z607" s="287">
        <v>0</v>
      </c>
      <c r="AA607" s="287">
        <v>0</v>
      </c>
      <c r="AB607" s="287">
        <v>0</v>
      </c>
      <c r="AC607" s="287">
        <v>0</v>
      </c>
      <c r="AD607" s="287">
        <v>0</v>
      </c>
      <c r="AE607" s="287">
        <v>0</v>
      </c>
      <c r="AF607" s="287">
        <v>0</v>
      </c>
      <c r="AG607" s="287">
        <v>0</v>
      </c>
      <c r="AH607" s="287">
        <v>0</v>
      </c>
      <c r="AI607" s="287">
        <v>0</v>
      </c>
      <c r="AJ607" s="287">
        <v>0</v>
      </c>
      <c r="AK607" s="287">
        <v>0</v>
      </c>
      <c r="AL607" s="287">
        <v>0</v>
      </c>
      <c r="AM607" s="287">
        <v>0</v>
      </c>
    </row>
    <row r="608" spans="2:39">
      <c r="B608" s="45">
        <f t="shared" si="1458"/>
        <v>4</v>
      </c>
      <c r="C608" s="74">
        <f>$C$14</f>
        <v>44713</v>
      </c>
      <c r="D608" s="14"/>
      <c r="E608" s="14"/>
      <c r="F608" s="14"/>
      <c r="G608" s="287">
        <v>0</v>
      </c>
      <c r="H608" s="287">
        <v>0</v>
      </c>
      <c r="I608" s="287">
        <v>0</v>
      </c>
      <c r="J608" s="287">
        <v>0</v>
      </c>
      <c r="K608" s="287">
        <v>0</v>
      </c>
      <c r="L608" s="287">
        <v>0</v>
      </c>
      <c r="M608" s="287">
        <v>0</v>
      </c>
      <c r="N608" s="287">
        <v>0</v>
      </c>
      <c r="O608" s="287">
        <v>0</v>
      </c>
      <c r="P608" s="287">
        <v>0</v>
      </c>
      <c r="Q608" s="287">
        <v>0</v>
      </c>
      <c r="R608" s="287">
        <v>0</v>
      </c>
      <c r="S608" s="287">
        <v>0</v>
      </c>
      <c r="T608" s="287">
        <v>0</v>
      </c>
      <c r="U608" s="287">
        <v>0</v>
      </c>
      <c r="V608" s="287">
        <v>0</v>
      </c>
      <c r="W608" s="287">
        <v>0</v>
      </c>
      <c r="X608" s="287">
        <v>0</v>
      </c>
      <c r="Y608" s="287">
        <v>0</v>
      </c>
      <c r="Z608" s="287">
        <v>0</v>
      </c>
      <c r="AA608" s="287">
        <v>0</v>
      </c>
      <c r="AB608" s="287">
        <v>0</v>
      </c>
      <c r="AC608" s="287">
        <v>0</v>
      </c>
      <c r="AD608" s="287">
        <v>0</v>
      </c>
      <c r="AE608" s="287">
        <v>0</v>
      </c>
      <c r="AF608" s="287">
        <v>0</v>
      </c>
      <c r="AG608" s="287">
        <v>0</v>
      </c>
      <c r="AH608" s="287">
        <v>0</v>
      </c>
      <c r="AI608" s="287">
        <v>0</v>
      </c>
      <c r="AJ608" s="287">
        <v>0</v>
      </c>
      <c r="AK608" s="287">
        <v>0</v>
      </c>
      <c r="AL608" s="287">
        <v>0</v>
      </c>
      <c r="AM608" s="287">
        <v>0</v>
      </c>
    </row>
    <row r="609" spans="2:39">
      <c r="B609" s="45">
        <f t="shared" si="1458"/>
        <v>5</v>
      </c>
      <c r="C609" s="74">
        <f>$C$15</f>
        <v>44682</v>
      </c>
      <c r="D609" s="14"/>
      <c r="E609" s="14"/>
      <c r="F609" s="14"/>
      <c r="G609" s="14"/>
      <c r="H609" s="287">
        <v>0</v>
      </c>
      <c r="I609" s="287">
        <v>0</v>
      </c>
      <c r="J609" s="287">
        <v>0</v>
      </c>
      <c r="K609" s="287">
        <v>0</v>
      </c>
      <c r="L609" s="287">
        <v>0</v>
      </c>
      <c r="M609" s="287">
        <v>0</v>
      </c>
      <c r="N609" s="287">
        <v>0</v>
      </c>
      <c r="O609" s="287">
        <v>0</v>
      </c>
      <c r="P609" s="287">
        <v>0</v>
      </c>
      <c r="Q609" s="287">
        <v>0</v>
      </c>
      <c r="R609" s="287">
        <v>0</v>
      </c>
      <c r="S609" s="287">
        <v>0</v>
      </c>
      <c r="T609" s="287">
        <v>0</v>
      </c>
      <c r="U609" s="287">
        <v>0</v>
      </c>
      <c r="V609" s="287">
        <v>0</v>
      </c>
      <c r="W609" s="287">
        <v>0</v>
      </c>
      <c r="X609" s="287">
        <v>0</v>
      </c>
      <c r="Y609" s="287">
        <v>0</v>
      </c>
      <c r="Z609" s="287">
        <v>0</v>
      </c>
      <c r="AA609" s="287">
        <v>0</v>
      </c>
      <c r="AB609" s="287">
        <v>0</v>
      </c>
      <c r="AC609" s="287">
        <v>0</v>
      </c>
      <c r="AD609" s="287">
        <v>0</v>
      </c>
      <c r="AE609" s="287">
        <v>0</v>
      </c>
      <c r="AF609" s="287">
        <v>0</v>
      </c>
      <c r="AG609" s="287">
        <v>0</v>
      </c>
      <c r="AH609" s="287">
        <v>0</v>
      </c>
      <c r="AI609" s="287">
        <v>0</v>
      </c>
      <c r="AJ609" s="287">
        <v>0</v>
      </c>
      <c r="AK609" s="287">
        <v>0</v>
      </c>
      <c r="AL609" s="287">
        <v>0</v>
      </c>
      <c r="AM609" s="287">
        <v>0</v>
      </c>
    </row>
    <row r="610" spans="2:39">
      <c r="B610" s="45">
        <f t="shared" si="1458"/>
        <v>6</v>
      </c>
      <c r="C610" s="74">
        <f>$C$16</f>
        <v>44652</v>
      </c>
      <c r="D610" s="14"/>
      <c r="E610" s="14"/>
      <c r="F610" s="14"/>
      <c r="G610" s="14"/>
      <c r="H610" s="14"/>
      <c r="I610" s="287">
        <v>0</v>
      </c>
      <c r="J610" s="287">
        <v>0</v>
      </c>
      <c r="K610" s="287">
        <v>0</v>
      </c>
      <c r="L610" s="287">
        <v>0</v>
      </c>
      <c r="M610" s="287">
        <v>0</v>
      </c>
      <c r="N610" s="287">
        <v>0</v>
      </c>
      <c r="O610" s="287">
        <v>0</v>
      </c>
      <c r="P610" s="287">
        <v>0</v>
      </c>
      <c r="Q610" s="287">
        <v>0</v>
      </c>
      <c r="R610" s="287">
        <v>0</v>
      </c>
      <c r="S610" s="287">
        <v>0</v>
      </c>
      <c r="T610" s="287">
        <v>0</v>
      </c>
      <c r="U610" s="287">
        <v>0</v>
      </c>
      <c r="V610" s="287">
        <v>0</v>
      </c>
      <c r="W610" s="287">
        <v>0</v>
      </c>
      <c r="X610" s="287">
        <v>0</v>
      </c>
      <c r="Y610" s="287">
        <v>0</v>
      </c>
      <c r="Z610" s="287">
        <v>0</v>
      </c>
      <c r="AA610" s="287">
        <v>0</v>
      </c>
      <c r="AB610" s="287">
        <v>0</v>
      </c>
      <c r="AC610" s="287">
        <v>0</v>
      </c>
      <c r="AD610" s="287">
        <v>0</v>
      </c>
      <c r="AE610" s="287">
        <v>0</v>
      </c>
      <c r="AF610" s="287">
        <v>0</v>
      </c>
      <c r="AG610" s="287">
        <v>0</v>
      </c>
      <c r="AH610" s="287">
        <v>0</v>
      </c>
      <c r="AI610" s="287">
        <v>0</v>
      </c>
      <c r="AJ610" s="287">
        <v>0</v>
      </c>
      <c r="AK610" s="287">
        <v>0</v>
      </c>
      <c r="AL610" s="287">
        <v>0</v>
      </c>
      <c r="AM610" s="287">
        <v>0</v>
      </c>
    </row>
    <row r="611" spans="2:39">
      <c r="B611" s="45">
        <f t="shared" si="1458"/>
        <v>7</v>
      </c>
      <c r="C611" s="74">
        <f>$C$17</f>
        <v>44621</v>
      </c>
      <c r="D611" s="14"/>
      <c r="E611" s="14"/>
      <c r="F611" s="14"/>
      <c r="G611" s="14"/>
      <c r="H611" s="14"/>
      <c r="I611" s="14"/>
      <c r="J611" s="287">
        <v>0</v>
      </c>
      <c r="K611" s="287">
        <v>0</v>
      </c>
      <c r="L611" s="287">
        <v>0</v>
      </c>
      <c r="M611" s="287">
        <v>0</v>
      </c>
      <c r="N611" s="287">
        <v>0</v>
      </c>
      <c r="O611" s="287">
        <v>0</v>
      </c>
      <c r="P611" s="287">
        <v>0</v>
      </c>
      <c r="Q611" s="287">
        <v>0</v>
      </c>
      <c r="R611" s="287">
        <v>0</v>
      </c>
      <c r="S611" s="287">
        <v>0</v>
      </c>
      <c r="T611" s="287">
        <v>0</v>
      </c>
      <c r="U611" s="287">
        <v>0</v>
      </c>
      <c r="V611" s="287">
        <v>0</v>
      </c>
      <c r="W611" s="287">
        <v>0</v>
      </c>
      <c r="X611" s="287">
        <v>0</v>
      </c>
      <c r="Y611" s="287">
        <v>0</v>
      </c>
      <c r="Z611" s="287">
        <v>0</v>
      </c>
      <c r="AA611" s="287">
        <v>0</v>
      </c>
      <c r="AB611" s="287">
        <v>0</v>
      </c>
      <c r="AC611" s="287">
        <v>0</v>
      </c>
      <c r="AD611" s="287">
        <v>0</v>
      </c>
      <c r="AE611" s="287">
        <v>0</v>
      </c>
      <c r="AF611" s="287">
        <v>0</v>
      </c>
      <c r="AG611" s="287">
        <v>0</v>
      </c>
      <c r="AH611" s="287">
        <v>0</v>
      </c>
      <c r="AI611" s="287">
        <v>0</v>
      </c>
      <c r="AJ611" s="287">
        <v>0</v>
      </c>
      <c r="AK611" s="287">
        <v>0</v>
      </c>
      <c r="AL611" s="287">
        <v>0</v>
      </c>
      <c r="AM611" s="287">
        <v>0</v>
      </c>
    </row>
    <row r="612" spans="2:39">
      <c r="B612" s="45">
        <f t="shared" si="1458"/>
        <v>8</v>
      </c>
      <c r="C612" s="74">
        <f>$C$18</f>
        <v>44593</v>
      </c>
      <c r="D612" s="14"/>
      <c r="E612" s="14"/>
      <c r="F612" s="14"/>
      <c r="G612" s="14"/>
      <c r="H612" s="14"/>
      <c r="I612" s="14"/>
      <c r="J612" s="14"/>
      <c r="K612" s="287">
        <v>0</v>
      </c>
      <c r="L612" s="287">
        <v>0</v>
      </c>
      <c r="M612" s="287">
        <v>0</v>
      </c>
      <c r="N612" s="287">
        <v>0</v>
      </c>
      <c r="O612" s="287">
        <v>0</v>
      </c>
      <c r="P612" s="287">
        <v>0</v>
      </c>
      <c r="Q612" s="287">
        <v>0</v>
      </c>
      <c r="R612" s="287">
        <v>0</v>
      </c>
      <c r="S612" s="287">
        <v>0</v>
      </c>
      <c r="T612" s="287">
        <v>0</v>
      </c>
      <c r="U612" s="287">
        <v>0</v>
      </c>
      <c r="V612" s="287">
        <v>0</v>
      </c>
      <c r="W612" s="287">
        <v>0</v>
      </c>
      <c r="X612" s="287">
        <v>0</v>
      </c>
      <c r="Y612" s="287">
        <v>0</v>
      </c>
      <c r="Z612" s="287">
        <v>0</v>
      </c>
      <c r="AA612" s="287">
        <v>0</v>
      </c>
      <c r="AB612" s="287">
        <v>0</v>
      </c>
      <c r="AC612" s="287">
        <v>0</v>
      </c>
      <c r="AD612" s="287">
        <v>0</v>
      </c>
      <c r="AE612" s="287">
        <v>0</v>
      </c>
      <c r="AF612" s="287">
        <v>0</v>
      </c>
      <c r="AG612" s="287">
        <v>0</v>
      </c>
      <c r="AH612" s="287">
        <v>0</v>
      </c>
      <c r="AI612" s="287">
        <v>0</v>
      </c>
      <c r="AJ612" s="287">
        <v>0</v>
      </c>
      <c r="AK612" s="287">
        <v>0</v>
      </c>
      <c r="AL612" s="287">
        <v>0</v>
      </c>
      <c r="AM612" s="287">
        <v>0</v>
      </c>
    </row>
    <row r="613" spans="2:39">
      <c r="B613" s="45">
        <f t="shared" si="1458"/>
        <v>9</v>
      </c>
      <c r="C613" s="74">
        <f>$C$19</f>
        <v>44562</v>
      </c>
      <c r="D613" s="14"/>
      <c r="E613" s="14"/>
      <c r="F613" s="14"/>
      <c r="G613" s="14"/>
      <c r="H613" s="14"/>
      <c r="I613" s="14"/>
      <c r="J613" s="14"/>
      <c r="K613" s="71"/>
      <c r="L613" s="287">
        <v>0</v>
      </c>
      <c r="M613" s="287">
        <v>0</v>
      </c>
      <c r="N613" s="287">
        <v>0</v>
      </c>
      <c r="O613" s="287">
        <v>0</v>
      </c>
      <c r="P613" s="287">
        <v>0</v>
      </c>
      <c r="Q613" s="287">
        <v>0</v>
      </c>
      <c r="R613" s="287">
        <v>0</v>
      </c>
      <c r="S613" s="287">
        <v>0</v>
      </c>
      <c r="T613" s="287">
        <v>0</v>
      </c>
      <c r="U613" s="287">
        <v>0</v>
      </c>
      <c r="V613" s="287">
        <v>0</v>
      </c>
      <c r="W613" s="287">
        <v>0</v>
      </c>
      <c r="X613" s="287">
        <v>0</v>
      </c>
      <c r="Y613" s="287">
        <v>0</v>
      </c>
      <c r="Z613" s="287">
        <v>0</v>
      </c>
      <c r="AA613" s="287">
        <v>0</v>
      </c>
      <c r="AB613" s="287">
        <v>0</v>
      </c>
      <c r="AC613" s="287">
        <v>0</v>
      </c>
      <c r="AD613" s="287">
        <v>0</v>
      </c>
      <c r="AE613" s="287">
        <v>0</v>
      </c>
      <c r="AF613" s="287">
        <v>0</v>
      </c>
      <c r="AG613" s="287">
        <v>0</v>
      </c>
      <c r="AH613" s="287">
        <v>0</v>
      </c>
      <c r="AI613" s="287">
        <v>0</v>
      </c>
      <c r="AJ613" s="287">
        <v>0</v>
      </c>
      <c r="AK613" s="287">
        <v>0</v>
      </c>
      <c r="AL613" s="287">
        <v>0</v>
      </c>
      <c r="AM613" s="287">
        <v>0</v>
      </c>
    </row>
    <row r="614" spans="2:39">
      <c r="B614" s="45">
        <f t="shared" si="1458"/>
        <v>10</v>
      </c>
      <c r="C614" s="74">
        <f>$C$20</f>
        <v>44531</v>
      </c>
      <c r="D614" s="14"/>
      <c r="E614" s="14"/>
      <c r="F614" s="14"/>
      <c r="G614" s="14"/>
      <c r="H614" s="14"/>
      <c r="I614" s="14"/>
      <c r="J614" s="14"/>
      <c r="K614" s="14"/>
      <c r="L614" s="14"/>
      <c r="M614" s="287">
        <v>0</v>
      </c>
      <c r="N614" s="287">
        <v>0</v>
      </c>
      <c r="O614" s="287">
        <v>0</v>
      </c>
      <c r="P614" s="287">
        <v>0</v>
      </c>
      <c r="Q614" s="287">
        <v>0</v>
      </c>
      <c r="R614" s="287">
        <v>0</v>
      </c>
      <c r="S614" s="287">
        <v>0</v>
      </c>
      <c r="T614" s="287">
        <v>0</v>
      </c>
      <c r="U614" s="287">
        <v>0</v>
      </c>
      <c r="V614" s="287">
        <v>0</v>
      </c>
      <c r="W614" s="287">
        <v>0</v>
      </c>
      <c r="X614" s="287">
        <v>0</v>
      </c>
      <c r="Y614" s="287">
        <v>0</v>
      </c>
      <c r="Z614" s="287">
        <v>0</v>
      </c>
      <c r="AA614" s="287">
        <v>0</v>
      </c>
      <c r="AB614" s="287">
        <v>0</v>
      </c>
      <c r="AC614" s="287">
        <v>0</v>
      </c>
      <c r="AD614" s="287">
        <v>0</v>
      </c>
      <c r="AE614" s="287">
        <v>0</v>
      </c>
      <c r="AF614" s="287">
        <v>0</v>
      </c>
      <c r="AG614" s="287">
        <v>0</v>
      </c>
      <c r="AH614" s="287">
        <v>0</v>
      </c>
      <c r="AI614" s="287">
        <v>0</v>
      </c>
      <c r="AJ614" s="287">
        <v>0</v>
      </c>
      <c r="AK614" s="287">
        <v>0</v>
      </c>
      <c r="AL614" s="287">
        <v>0</v>
      </c>
      <c r="AM614" s="287">
        <v>0</v>
      </c>
    </row>
    <row r="615" spans="2:39">
      <c r="B615" s="45">
        <f t="shared" si="1458"/>
        <v>11</v>
      </c>
      <c r="C615" s="74">
        <f>$C$21</f>
        <v>44501</v>
      </c>
      <c r="D615" s="14"/>
      <c r="E615" s="14"/>
      <c r="F615" s="14"/>
      <c r="G615" s="14"/>
      <c r="H615" s="14"/>
      <c r="I615" s="14"/>
      <c r="J615" s="14"/>
      <c r="K615" s="14"/>
      <c r="L615" s="14"/>
      <c r="M615" s="14"/>
      <c r="N615" s="287">
        <v>0</v>
      </c>
      <c r="O615" s="287">
        <v>0</v>
      </c>
      <c r="P615" s="287">
        <v>0</v>
      </c>
      <c r="Q615" s="287">
        <v>0</v>
      </c>
      <c r="R615" s="287">
        <v>0</v>
      </c>
      <c r="S615" s="287">
        <v>0</v>
      </c>
      <c r="T615" s="287">
        <v>0</v>
      </c>
      <c r="U615" s="287">
        <v>0</v>
      </c>
      <c r="V615" s="287">
        <v>0</v>
      </c>
      <c r="W615" s="287">
        <v>0</v>
      </c>
      <c r="X615" s="287">
        <v>0</v>
      </c>
      <c r="Y615" s="287">
        <v>0</v>
      </c>
      <c r="Z615" s="287">
        <v>0</v>
      </c>
      <c r="AA615" s="287">
        <v>0</v>
      </c>
      <c r="AB615" s="287">
        <v>0</v>
      </c>
      <c r="AC615" s="287">
        <v>0</v>
      </c>
      <c r="AD615" s="287">
        <v>0</v>
      </c>
      <c r="AE615" s="287">
        <v>0</v>
      </c>
      <c r="AF615" s="287">
        <v>0</v>
      </c>
      <c r="AG615" s="287">
        <v>0</v>
      </c>
      <c r="AH615" s="287">
        <v>0</v>
      </c>
      <c r="AI615" s="287">
        <v>0</v>
      </c>
      <c r="AJ615" s="287">
        <v>0</v>
      </c>
      <c r="AK615" s="287">
        <v>0</v>
      </c>
      <c r="AL615" s="287">
        <v>0</v>
      </c>
      <c r="AM615" s="287">
        <v>0</v>
      </c>
    </row>
    <row r="616" spans="2:39">
      <c r="B616" s="45">
        <f t="shared" si="1458"/>
        <v>12</v>
      </c>
      <c r="C616" s="74">
        <f>$C$22</f>
        <v>44470</v>
      </c>
      <c r="D616" s="14"/>
      <c r="E616" s="14"/>
      <c r="F616" s="14"/>
      <c r="G616" s="14"/>
      <c r="H616" s="14"/>
      <c r="I616" s="14"/>
      <c r="J616" s="14"/>
      <c r="K616" s="14"/>
      <c r="L616" s="14"/>
      <c r="M616" s="14"/>
      <c r="N616" s="14"/>
      <c r="O616" s="287">
        <v>0</v>
      </c>
      <c r="P616" s="287">
        <v>0</v>
      </c>
      <c r="Q616" s="287">
        <v>0</v>
      </c>
      <c r="R616" s="287">
        <v>0</v>
      </c>
      <c r="S616" s="287">
        <v>0</v>
      </c>
      <c r="T616" s="287">
        <v>0</v>
      </c>
      <c r="U616" s="287">
        <v>0</v>
      </c>
      <c r="V616" s="287">
        <v>0</v>
      </c>
      <c r="W616" s="287">
        <v>0</v>
      </c>
      <c r="X616" s="287">
        <v>0</v>
      </c>
      <c r="Y616" s="287">
        <v>0</v>
      </c>
      <c r="Z616" s="287">
        <v>0</v>
      </c>
      <c r="AA616" s="287">
        <v>0</v>
      </c>
      <c r="AB616" s="287">
        <v>0</v>
      </c>
      <c r="AC616" s="287">
        <v>0</v>
      </c>
      <c r="AD616" s="287">
        <v>0</v>
      </c>
      <c r="AE616" s="287">
        <v>0</v>
      </c>
      <c r="AF616" s="287">
        <v>0</v>
      </c>
      <c r="AG616" s="287">
        <v>0</v>
      </c>
      <c r="AH616" s="287">
        <v>0</v>
      </c>
      <c r="AI616" s="287">
        <v>0</v>
      </c>
      <c r="AJ616" s="287">
        <v>0</v>
      </c>
      <c r="AK616" s="287">
        <v>0</v>
      </c>
      <c r="AL616" s="287">
        <v>0</v>
      </c>
      <c r="AM616" s="287">
        <v>0</v>
      </c>
    </row>
    <row r="617" spans="2:39">
      <c r="B617" s="45">
        <f t="shared" si="1458"/>
        <v>13</v>
      </c>
      <c r="C617" s="74">
        <f>$C$23</f>
        <v>44440</v>
      </c>
      <c r="D617" s="14"/>
      <c r="E617" s="14"/>
      <c r="F617" s="14"/>
      <c r="G617" s="14"/>
      <c r="H617" s="14"/>
      <c r="I617" s="14"/>
      <c r="J617" s="14"/>
      <c r="K617" s="14"/>
      <c r="L617" s="14"/>
      <c r="M617" s="14"/>
      <c r="N617" s="14"/>
      <c r="O617" s="14"/>
      <c r="P617" s="287">
        <v>0</v>
      </c>
      <c r="Q617" s="287">
        <v>0</v>
      </c>
      <c r="R617" s="287">
        <v>0</v>
      </c>
      <c r="S617" s="287">
        <v>0</v>
      </c>
      <c r="T617" s="287">
        <v>0</v>
      </c>
      <c r="U617" s="287">
        <v>0</v>
      </c>
      <c r="V617" s="287">
        <v>0</v>
      </c>
      <c r="W617" s="287">
        <v>0</v>
      </c>
      <c r="X617" s="287">
        <v>0</v>
      </c>
      <c r="Y617" s="287">
        <v>0</v>
      </c>
      <c r="Z617" s="287">
        <v>0</v>
      </c>
      <c r="AA617" s="287">
        <v>0</v>
      </c>
      <c r="AB617" s="287">
        <v>0</v>
      </c>
      <c r="AC617" s="287">
        <v>0</v>
      </c>
      <c r="AD617" s="287">
        <v>0</v>
      </c>
      <c r="AE617" s="287">
        <v>0</v>
      </c>
      <c r="AF617" s="287">
        <v>0</v>
      </c>
      <c r="AG617" s="287">
        <v>0</v>
      </c>
      <c r="AH617" s="287">
        <v>0</v>
      </c>
      <c r="AI617" s="287">
        <v>0</v>
      </c>
      <c r="AJ617" s="287">
        <v>0</v>
      </c>
      <c r="AK617" s="287">
        <v>0</v>
      </c>
      <c r="AL617" s="287">
        <v>0</v>
      </c>
      <c r="AM617" s="287">
        <v>0</v>
      </c>
    </row>
    <row r="618" spans="2:39">
      <c r="B618" s="45">
        <f t="shared" si="1458"/>
        <v>14</v>
      </c>
      <c r="C618" s="74">
        <f>$C$24</f>
        <v>44409</v>
      </c>
      <c r="D618" s="14"/>
      <c r="E618" s="14"/>
      <c r="F618" s="14"/>
      <c r="G618" s="14"/>
      <c r="H618" s="14"/>
      <c r="I618" s="14"/>
      <c r="J618" s="14"/>
      <c r="K618" s="14"/>
      <c r="L618" s="14"/>
      <c r="M618" s="14"/>
      <c r="N618" s="14"/>
      <c r="O618" s="14"/>
      <c r="P618" s="14"/>
      <c r="Q618" s="287">
        <v>0</v>
      </c>
      <c r="R618" s="287">
        <v>0</v>
      </c>
      <c r="S618" s="287">
        <v>0</v>
      </c>
      <c r="T618" s="287">
        <v>0</v>
      </c>
      <c r="U618" s="287">
        <v>0</v>
      </c>
      <c r="V618" s="287">
        <v>0</v>
      </c>
      <c r="W618" s="287">
        <v>0</v>
      </c>
      <c r="X618" s="287">
        <v>0</v>
      </c>
      <c r="Y618" s="287">
        <v>0</v>
      </c>
      <c r="Z618" s="287">
        <v>0</v>
      </c>
      <c r="AA618" s="287">
        <v>0</v>
      </c>
      <c r="AB618" s="287">
        <v>0</v>
      </c>
      <c r="AC618" s="287">
        <v>0</v>
      </c>
      <c r="AD618" s="287">
        <v>0</v>
      </c>
      <c r="AE618" s="287">
        <v>0</v>
      </c>
      <c r="AF618" s="287">
        <v>0</v>
      </c>
      <c r="AG618" s="287">
        <v>0</v>
      </c>
      <c r="AH618" s="287">
        <v>0</v>
      </c>
      <c r="AI618" s="287">
        <v>0</v>
      </c>
      <c r="AJ618" s="287">
        <v>0</v>
      </c>
      <c r="AK618" s="287">
        <v>0</v>
      </c>
      <c r="AL618" s="287">
        <v>0</v>
      </c>
      <c r="AM618" s="287">
        <v>0</v>
      </c>
    </row>
    <row r="619" spans="2:39">
      <c r="B619" s="45">
        <f t="shared" si="1458"/>
        <v>15</v>
      </c>
      <c r="C619" s="74">
        <f>$C$25</f>
        <v>44378</v>
      </c>
      <c r="D619" s="14"/>
      <c r="E619" s="14"/>
      <c r="F619" s="14"/>
      <c r="G619" s="14"/>
      <c r="H619" s="14"/>
      <c r="I619" s="14"/>
      <c r="J619" s="14"/>
      <c r="K619" s="14"/>
      <c r="L619" s="14"/>
      <c r="M619" s="14"/>
      <c r="N619" s="14"/>
      <c r="O619" s="14"/>
      <c r="P619" s="14"/>
      <c r="Q619" s="14"/>
      <c r="R619" s="287">
        <v>0</v>
      </c>
      <c r="S619" s="287">
        <v>0</v>
      </c>
      <c r="T619" s="287">
        <v>0</v>
      </c>
      <c r="U619" s="287">
        <v>0</v>
      </c>
      <c r="V619" s="287">
        <v>0</v>
      </c>
      <c r="W619" s="287">
        <v>0</v>
      </c>
      <c r="X619" s="287">
        <v>0</v>
      </c>
      <c r="Y619" s="287">
        <v>0</v>
      </c>
      <c r="Z619" s="287">
        <v>0</v>
      </c>
      <c r="AA619" s="287">
        <v>0</v>
      </c>
      <c r="AB619" s="287">
        <v>0</v>
      </c>
      <c r="AC619" s="287">
        <v>0</v>
      </c>
      <c r="AD619" s="287">
        <v>0</v>
      </c>
      <c r="AE619" s="287">
        <v>0</v>
      </c>
      <c r="AF619" s="287">
        <v>0</v>
      </c>
      <c r="AG619" s="287">
        <v>0</v>
      </c>
      <c r="AH619" s="287">
        <v>0</v>
      </c>
      <c r="AI619" s="287">
        <v>0</v>
      </c>
      <c r="AJ619" s="287">
        <v>0</v>
      </c>
      <c r="AK619" s="287">
        <v>0</v>
      </c>
      <c r="AL619" s="287">
        <v>0</v>
      </c>
      <c r="AM619" s="287">
        <v>0</v>
      </c>
    </row>
    <row r="620" spans="2:39">
      <c r="B620" s="45">
        <f t="shared" si="1458"/>
        <v>16</v>
      </c>
      <c r="C620" s="74">
        <f>$C$26</f>
        <v>44348</v>
      </c>
      <c r="D620" s="14"/>
      <c r="E620" s="14"/>
      <c r="F620" s="14"/>
      <c r="G620" s="14"/>
      <c r="H620" s="14"/>
      <c r="I620" s="14"/>
      <c r="J620" s="14"/>
      <c r="K620" s="14"/>
      <c r="L620" s="14"/>
      <c r="M620" s="14"/>
      <c r="N620" s="14"/>
      <c r="O620" s="14"/>
      <c r="P620" s="14"/>
      <c r="Q620" s="14"/>
      <c r="R620" s="14"/>
      <c r="S620" s="287">
        <v>0</v>
      </c>
      <c r="T620" s="287">
        <v>0</v>
      </c>
      <c r="U620" s="287">
        <v>0</v>
      </c>
      <c r="V620" s="287">
        <v>0</v>
      </c>
      <c r="W620" s="287">
        <v>0</v>
      </c>
      <c r="X620" s="287">
        <v>0</v>
      </c>
      <c r="Y620" s="287">
        <v>0</v>
      </c>
      <c r="Z620" s="287">
        <v>0</v>
      </c>
      <c r="AA620" s="287">
        <v>0</v>
      </c>
      <c r="AB620" s="287">
        <v>0</v>
      </c>
      <c r="AC620" s="287">
        <v>0</v>
      </c>
      <c r="AD620" s="287">
        <v>0</v>
      </c>
      <c r="AE620" s="287">
        <v>0</v>
      </c>
      <c r="AF620" s="287">
        <v>0</v>
      </c>
      <c r="AG620" s="287">
        <v>0</v>
      </c>
      <c r="AH620" s="287">
        <v>0</v>
      </c>
      <c r="AI620" s="287">
        <v>0</v>
      </c>
      <c r="AJ620" s="287">
        <v>0</v>
      </c>
      <c r="AK620" s="287">
        <v>0</v>
      </c>
      <c r="AL620" s="287">
        <v>0</v>
      </c>
      <c r="AM620" s="287">
        <v>0</v>
      </c>
    </row>
    <row r="621" spans="2:39">
      <c r="B621" s="45">
        <f t="shared" si="1458"/>
        <v>17</v>
      </c>
      <c r="C621" s="74">
        <f>$C$27</f>
        <v>44317</v>
      </c>
      <c r="D621" s="14"/>
      <c r="E621" s="14"/>
      <c r="F621" s="14"/>
      <c r="G621" s="14"/>
      <c r="H621" s="14"/>
      <c r="I621" s="14"/>
      <c r="J621" s="14"/>
      <c r="K621" s="14"/>
      <c r="L621" s="14"/>
      <c r="M621" s="14"/>
      <c r="N621" s="14"/>
      <c r="O621" s="14"/>
      <c r="P621" s="14"/>
      <c r="Q621" s="14"/>
      <c r="R621" s="14"/>
      <c r="S621" s="14"/>
      <c r="T621" s="287">
        <v>0</v>
      </c>
      <c r="U621" s="287">
        <v>0</v>
      </c>
      <c r="V621" s="287">
        <v>0</v>
      </c>
      <c r="W621" s="287">
        <v>0</v>
      </c>
      <c r="X621" s="287">
        <v>0</v>
      </c>
      <c r="Y621" s="287">
        <v>0</v>
      </c>
      <c r="Z621" s="287">
        <v>0</v>
      </c>
      <c r="AA621" s="287">
        <v>0</v>
      </c>
      <c r="AB621" s="287">
        <v>0</v>
      </c>
      <c r="AC621" s="287">
        <v>0</v>
      </c>
      <c r="AD621" s="287">
        <v>0</v>
      </c>
      <c r="AE621" s="287">
        <v>0</v>
      </c>
      <c r="AF621" s="287">
        <v>0</v>
      </c>
      <c r="AG621" s="287">
        <v>0</v>
      </c>
      <c r="AH621" s="287">
        <v>0</v>
      </c>
      <c r="AI621" s="287">
        <v>0</v>
      </c>
      <c r="AJ621" s="287">
        <v>0</v>
      </c>
      <c r="AK621" s="287">
        <v>0</v>
      </c>
      <c r="AL621" s="287">
        <v>0</v>
      </c>
      <c r="AM621" s="287">
        <v>0</v>
      </c>
    </row>
    <row r="622" spans="2:39">
      <c r="B622" s="45">
        <f t="shared" si="1458"/>
        <v>18</v>
      </c>
      <c r="C622" s="74">
        <f>$C$28</f>
        <v>44287</v>
      </c>
      <c r="D622" s="14"/>
      <c r="E622" s="14"/>
      <c r="F622" s="14"/>
      <c r="G622" s="14"/>
      <c r="H622" s="14"/>
      <c r="I622" s="14"/>
      <c r="J622" s="14"/>
      <c r="K622" s="14"/>
      <c r="L622" s="14"/>
      <c r="M622" s="14"/>
      <c r="N622" s="14"/>
      <c r="O622" s="14"/>
      <c r="P622" s="14"/>
      <c r="Q622" s="14"/>
      <c r="R622" s="14"/>
      <c r="S622" s="14"/>
      <c r="T622" s="14"/>
      <c r="U622" s="287">
        <v>0</v>
      </c>
      <c r="V622" s="287">
        <v>0</v>
      </c>
      <c r="W622" s="287">
        <v>0</v>
      </c>
      <c r="X622" s="287">
        <v>0</v>
      </c>
      <c r="Y622" s="287">
        <v>0</v>
      </c>
      <c r="Z622" s="287">
        <v>0</v>
      </c>
      <c r="AA622" s="287">
        <v>0</v>
      </c>
      <c r="AB622" s="287">
        <v>0</v>
      </c>
      <c r="AC622" s="287">
        <v>0</v>
      </c>
      <c r="AD622" s="287">
        <v>0</v>
      </c>
      <c r="AE622" s="287">
        <v>0</v>
      </c>
      <c r="AF622" s="287">
        <v>0</v>
      </c>
      <c r="AG622" s="287">
        <v>0</v>
      </c>
      <c r="AH622" s="287">
        <v>0</v>
      </c>
      <c r="AI622" s="287">
        <v>0</v>
      </c>
      <c r="AJ622" s="287">
        <v>0</v>
      </c>
      <c r="AK622" s="287">
        <v>0</v>
      </c>
      <c r="AL622" s="287">
        <v>0</v>
      </c>
      <c r="AM622" s="287">
        <v>0</v>
      </c>
    </row>
    <row r="623" spans="2:39">
      <c r="B623" s="45">
        <f t="shared" si="1458"/>
        <v>19</v>
      </c>
      <c r="C623" s="74">
        <f>$C$29</f>
        <v>44256</v>
      </c>
      <c r="D623" s="14"/>
      <c r="E623" s="14"/>
      <c r="F623" s="14"/>
      <c r="G623" s="14"/>
      <c r="H623" s="14"/>
      <c r="I623" s="14"/>
      <c r="J623" s="14"/>
      <c r="K623" s="14"/>
      <c r="L623" s="14"/>
      <c r="M623" s="14"/>
      <c r="N623" s="14"/>
      <c r="O623" s="14"/>
      <c r="P623" s="14"/>
      <c r="Q623" s="14"/>
      <c r="R623" s="14"/>
      <c r="S623" s="14"/>
      <c r="T623" s="14"/>
      <c r="U623" s="14"/>
      <c r="V623" s="287">
        <v>0</v>
      </c>
      <c r="W623" s="287">
        <v>0</v>
      </c>
      <c r="X623" s="287">
        <v>0</v>
      </c>
      <c r="Y623" s="287">
        <v>0</v>
      </c>
      <c r="Z623" s="287">
        <v>0</v>
      </c>
      <c r="AA623" s="287">
        <v>0</v>
      </c>
      <c r="AB623" s="287">
        <v>0</v>
      </c>
      <c r="AC623" s="287">
        <v>0</v>
      </c>
      <c r="AD623" s="287">
        <v>0</v>
      </c>
      <c r="AE623" s="287">
        <v>0</v>
      </c>
      <c r="AF623" s="287">
        <v>0</v>
      </c>
      <c r="AG623" s="287">
        <v>0</v>
      </c>
      <c r="AH623" s="287">
        <v>0</v>
      </c>
      <c r="AI623" s="287">
        <v>0</v>
      </c>
      <c r="AJ623" s="287">
        <v>0</v>
      </c>
      <c r="AK623" s="287">
        <v>0</v>
      </c>
      <c r="AL623" s="287">
        <v>0</v>
      </c>
      <c r="AM623" s="287">
        <v>0</v>
      </c>
    </row>
    <row r="624" spans="2:39">
      <c r="B624" s="45">
        <f t="shared" si="1458"/>
        <v>20</v>
      </c>
      <c r="C624" s="74">
        <f>$C$30</f>
        <v>44228</v>
      </c>
      <c r="D624" s="14"/>
      <c r="E624" s="14"/>
      <c r="F624" s="14"/>
      <c r="G624" s="14"/>
      <c r="H624" s="14"/>
      <c r="I624" s="14"/>
      <c r="J624" s="14"/>
      <c r="K624" s="14"/>
      <c r="L624" s="14"/>
      <c r="M624" s="14"/>
      <c r="N624" s="14"/>
      <c r="O624" s="14"/>
      <c r="P624" s="14"/>
      <c r="Q624" s="14"/>
      <c r="R624" s="14"/>
      <c r="S624" s="14"/>
      <c r="T624" s="14"/>
      <c r="U624" s="14"/>
      <c r="V624" s="14"/>
      <c r="W624" s="287">
        <v>0</v>
      </c>
      <c r="X624" s="287">
        <v>0</v>
      </c>
      <c r="Y624" s="287">
        <v>0</v>
      </c>
      <c r="Z624" s="287">
        <v>0</v>
      </c>
      <c r="AA624" s="287">
        <v>0</v>
      </c>
      <c r="AB624" s="287">
        <v>0</v>
      </c>
      <c r="AC624" s="287">
        <v>0</v>
      </c>
      <c r="AD624" s="287">
        <v>0</v>
      </c>
      <c r="AE624" s="287">
        <v>0</v>
      </c>
      <c r="AF624" s="287">
        <v>0</v>
      </c>
      <c r="AG624" s="287">
        <v>0</v>
      </c>
      <c r="AH624" s="287">
        <v>0</v>
      </c>
      <c r="AI624" s="287">
        <v>0</v>
      </c>
      <c r="AJ624" s="287">
        <v>0</v>
      </c>
      <c r="AK624" s="287">
        <v>0</v>
      </c>
      <c r="AL624" s="287">
        <v>0</v>
      </c>
      <c r="AM624" s="287">
        <v>0</v>
      </c>
    </row>
    <row r="625" spans="2:39">
      <c r="B625" s="45">
        <f t="shared" si="1458"/>
        <v>21</v>
      </c>
      <c r="C625" s="74">
        <f>$C$31</f>
        <v>44197</v>
      </c>
      <c r="D625" s="14"/>
      <c r="E625" s="14"/>
      <c r="F625" s="14"/>
      <c r="G625" s="14"/>
      <c r="H625" s="14"/>
      <c r="I625" s="14"/>
      <c r="J625" s="14"/>
      <c r="K625" s="14"/>
      <c r="L625" s="14"/>
      <c r="M625" s="14"/>
      <c r="N625" s="14"/>
      <c r="O625" s="14"/>
      <c r="P625" s="14"/>
      <c r="Q625" s="14"/>
      <c r="R625" s="14"/>
      <c r="S625" s="14"/>
      <c r="T625" s="14"/>
      <c r="U625" s="14"/>
      <c r="V625" s="14"/>
      <c r="W625" s="14"/>
      <c r="X625" s="287">
        <v>0</v>
      </c>
      <c r="Y625" s="287">
        <v>0</v>
      </c>
      <c r="Z625" s="287">
        <v>0</v>
      </c>
      <c r="AA625" s="287">
        <v>0</v>
      </c>
      <c r="AB625" s="287">
        <v>0</v>
      </c>
      <c r="AC625" s="287">
        <v>0</v>
      </c>
      <c r="AD625" s="287">
        <v>0</v>
      </c>
      <c r="AE625" s="287">
        <v>0</v>
      </c>
      <c r="AF625" s="287">
        <v>0</v>
      </c>
      <c r="AG625" s="287">
        <v>0</v>
      </c>
      <c r="AH625" s="287">
        <v>0</v>
      </c>
      <c r="AI625" s="287">
        <v>0</v>
      </c>
      <c r="AJ625" s="287">
        <v>0</v>
      </c>
      <c r="AK625" s="287">
        <v>0</v>
      </c>
      <c r="AL625" s="287">
        <v>0</v>
      </c>
      <c r="AM625" s="287">
        <v>0</v>
      </c>
    </row>
    <row r="626" spans="2:39">
      <c r="B626" s="45">
        <f t="shared" si="1458"/>
        <v>22</v>
      </c>
      <c r="C626" s="74">
        <f>$C$32</f>
        <v>44166</v>
      </c>
      <c r="D626" s="14"/>
      <c r="E626" s="14"/>
      <c r="F626" s="14"/>
      <c r="G626" s="14"/>
      <c r="H626" s="14"/>
      <c r="I626" s="14"/>
      <c r="J626" s="14"/>
      <c r="K626" s="14"/>
      <c r="L626" s="14"/>
      <c r="M626" s="14"/>
      <c r="N626" s="14"/>
      <c r="O626" s="14"/>
      <c r="P626" s="14"/>
      <c r="Q626" s="14"/>
      <c r="R626" s="14"/>
      <c r="S626" s="14"/>
      <c r="T626" s="14"/>
      <c r="U626" s="14"/>
      <c r="V626" s="14"/>
      <c r="W626" s="14"/>
      <c r="X626" s="14"/>
      <c r="Y626" s="287">
        <v>0</v>
      </c>
      <c r="Z626" s="287">
        <v>0</v>
      </c>
      <c r="AA626" s="287">
        <v>0</v>
      </c>
      <c r="AB626" s="287">
        <v>0</v>
      </c>
      <c r="AC626" s="287">
        <v>0</v>
      </c>
      <c r="AD626" s="287">
        <v>0</v>
      </c>
      <c r="AE626" s="287">
        <v>0</v>
      </c>
      <c r="AF626" s="287">
        <v>0</v>
      </c>
      <c r="AG626" s="287">
        <v>0</v>
      </c>
      <c r="AH626" s="287">
        <v>0</v>
      </c>
      <c r="AI626" s="287">
        <v>0</v>
      </c>
      <c r="AJ626" s="287">
        <v>0</v>
      </c>
      <c r="AK626" s="287">
        <v>0</v>
      </c>
      <c r="AL626" s="287">
        <v>0</v>
      </c>
      <c r="AM626" s="287">
        <v>0</v>
      </c>
    </row>
    <row r="627" spans="2:39">
      <c r="B627" s="69">
        <f t="shared" si="1458"/>
        <v>23</v>
      </c>
      <c r="C627" s="75">
        <f>$C$33</f>
        <v>44136</v>
      </c>
      <c r="D627" s="70"/>
      <c r="E627" s="70"/>
      <c r="F627" s="70"/>
      <c r="G627" s="70"/>
      <c r="H627" s="70"/>
      <c r="I627" s="70"/>
      <c r="J627" s="70"/>
      <c r="K627" s="70"/>
      <c r="L627" s="70"/>
      <c r="M627" s="70"/>
      <c r="N627" s="70"/>
      <c r="O627" s="70"/>
      <c r="P627" s="70"/>
      <c r="Q627" s="70"/>
      <c r="R627" s="70"/>
      <c r="S627" s="70"/>
      <c r="T627" s="70"/>
      <c r="U627" s="70"/>
      <c r="V627" s="70"/>
      <c r="W627" s="70"/>
      <c r="X627" s="70"/>
      <c r="Y627" s="70"/>
      <c r="Z627" s="287">
        <v>0</v>
      </c>
      <c r="AA627" s="287">
        <v>0</v>
      </c>
      <c r="AB627" s="287">
        <v>0</v>
      </c>
      <c r="AC627" s="287">
        <v>0</v>
      </c>
      <c r="AD627" s="287">
        <v>0</v>
      </c>
      <c r="AE627" s="287">
        <v>0</v>
      </c>
      <c r="AF627" s="287">
        <v>0</v>
      </c>
      <c r="AG627" s="287">
        <v>0</v>
      </c>
      <c r="AH627" s="287">
        <v>0</v>
      </c>
      <c r="AI627" s="287">
        <v>0</v>
      </c>
      <c r="AJ627" s="287">
        <v>0</v>
      </c>
      <c r="AK627" s="287">
        <v>0</v>
      </c>
      <c r="AL627" s="287">
        <v>0</v>
      </c>
      <c r="AM627" s="287">
        <v>0</v>
      </c>
    </row>
    <row r="628" spans="2:39">
      <c r="B628" s="45">
        <f t="shared" si="1458"/>
        <v>24</v>
      </c>
      <c r="C628" s="74">
        <f>$C$34</f>
        <v>44105</v>
      </c>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287">
        <v>0</v>
      </c>
      <c r="AB628" s="287">
        <v>0</v>
      </c>
      <c r="AC628" s="287">
        <v>0</v>
      </c>
      <c r="AD628" s="287">
        <v>0</v>
      </c>
      <c r="AE628" s="287">
        <v>0</v>
      </c>
      <c r="AF628" s="287">
        <v>0</v>
      </c>
      <c r="AG628" s="287">
        <v>0</v>
      </c>
      <c r="AH628" s="287">
        <v>0</v>
      </c>
      <c r="AI628" s="287">
        <v>0</v>
      </c>
      <c r="AJ628" s="287">
        <v>0</v>
      </c>
      <c r="AK628" s="287">
        <v>0</v>
      </c>
      <c r="AL628" s="287">
        <v>0</v>
      </c>
      <c r="AM628" s="287">
        <v>0</v>
      </c>
    </row>
    <row r="629" spans="2:39">
      <c r="B629" s="45">
        <f t="shared" si="1458"/>
        <v>25</v>
      </c>
      <c r="C629" s="74">
        <f>$C$35</f>
        <v>44075</v>
      </c>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287">
        <v>0</v>
      </c>
      <c r="AC629" s="287">
        <v>0</v>
      </c>
      <c r="AD629" s="287">
        <v>0</v>
      </c>
      <c r="AE629" s="287">
        <v>0</v>
      </c>
      <c r="AF629" s="287">
        <v>0</v>
      </c>
      <c r="AG629" s="287">
        <v>0</v>
      </c>
      <c r="AH629" s="287">
        <v>0</v>
      </c>
      <c r="AI629" s="287">
        <v>0</v>
      </c>
      <c r="AJ629" s="287">
        <v>0</v>
      </c>
      <c r="AK629" s="287">
        <v>0</v>
      </c>
      <c r="AL629" s="287">
        <v>0</v>
      </c>
      <c r="AM629" s="287">
        <v>0</v>
      </c>
    </row>
    <row r="630" spans="2:39">
      <c r="B630" s="45">
        <f t="shared" si="1458"/>
        <v>26</v>
      </c>
      <c r="C630" s="74">
        <f>$C$36</f>
        <v>44044</v>
      </c>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287">
        <v>0</v>
      </c>
      <c r="AD630" s="287">
        <v>0</v>
      </c>
      <c r="AE630" s="287">
        <v>0</v>
      </c>
      <c r="AF630" s="287">
        <v>0</v>
      </c>
      <c r="AG630" s="287">
        <v>0</v>
      </c>
      <c r="AH630" s="287">
        <v>0</v>
      </c>
      <c r="AI630" s="287">
        <v>0</v>
      </c>
      <c r="AJ630" s="287">
        <v>0</v>
      </c>
      <c r="AK630" s="287">
        <v>0</v>
      </c>
      <c r="AL630" s="287">
        <v>0</v>
      </c>
      <c r="AM630" s="287">
        <v>0</v>
      </c>
    </row>
    <row r="631" spans="2:39">
      <c r="B631" s="45">
        <f t="shared" si="1458"/>
        <v>27</v>
      </c>
      <c r="C631" s="74">
        <f>$C$37</f>
        <v>44013</v>
      </c>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287">
        <v>0</v>
      </c>
      <c r="AE631" s="287">
        <v>0</v>
      </c>
      <c r="AF631" s="287">
        <v>0</v>
      </c>
      <c r="AG631" s="287">
        <v>0</v>
      </c>
      <c r="AH631" s="287">
        <v>0</v>
      </c>
      <c r="AI631" s="287">
        <v>0</v>
      </c>
      <c r="AJ631" s="287">
        <v>0</v>
      </c>
      <c r="AK631" s="287">
        <v>0</v>
      </c>
      <c r="AL631" s="287">
        <v>0</v>
      </c>
      <c r="AM631" s="287">
        <v>0</v>
      </c>
    </row>
    <row r="632" spans="2:39">
      <c r="B632" s="45">
        <f t="shared" si="1458"/>
        <v>28</v>
      </c>
      <c r="C632" s="74">
        <f>$C$38</f>
        <v>43983</v>
      </c>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71"/>
      <c r="AE632" s="287">
        <v>0</v>
      </c>
      <c r="AF632" s="287">
        <v>0</v>
      </c>
      <c r="AG632" s="287">
        <v>0</v>
      </c>
      <c r="AH632" s="287">
        <v>0</v>
      </c>
      <c r="AI632" s="287">
        <v>0</v>
      </c>
      <c r="AJ632" s="287">
        <v>0</v>
      </c>
      <c r="AK632" s="287">
        <v>0</v>
      </c>
      <c r="AL632" s="287">
        <v>0</v>
      </c>
      <c r="AM632" s="287">
        <v>0</v>
      </c>
    </row>
    <row r="633" spans="2:39">
      <c r="B633" s="45">
        <f t="shared" si="1458"/>
        <v>29</v>
      </c>
      <c r="C633" s="74">
        <f>$C$39</f>
        <v>43952</v>
      </c>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71"/>
      <c r="AE633" s="71"/>
      <c r="AF633" s="287">
        <v>0</v>
      </c>
      <c r="AG633" s="287">
        <v>0</v>
      </c>
      <c r="AH633" s="287">
        <v>0</v>
      </c>
      <c r="AI633" s="287">
        <v>0</v>
      </c>
      <c r="AJ633" s="287">
        <v>0</v>
      </c>
      <c r="AK633" s="287">
        <v>0</v>
      </c>
      <c r="AL633" s="287">
        <v>0</v>
      </c>
      <c r="AM633" s="287">
        <v>0</v>
      </c>
    </row>
    <row r="634" spans="2:39">
      <c r="B634" s="45">
        <f t="shared" si="1458"/>
        <v>30</v>
      </c>
      <c r="C634" s="74">
        <f>$C$40</f>
        <v>43922</v>
      </c>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71"/>
      <c r="AE634" s="71"/>
      <c r="AF634" s="71"/>
      <c r="AG634" s="287">
        <v>0</v>
      </c>
      <c r="AH634" s="287">
        <v>0</v>
      </c>
      <c r="AI634" s="287">
        <v>0</v>
      </c>
      <c r="AJ634" s="287">
        <v>0</v>
      </c>
      <c r="AK634" s="287">
        <v>0</v>
      </c>
      <c r="AL634" s="287">
        <v>0</v>
      </c>
      <c r="AM634" s="287">
        <v>0</v>
      </c>
    </row>
    <row r="635" spans="2:39">
      <c r="B635" s="45">
        <f t="shared" si="1458"/>
        <v>31</v>
      </c>
      <c r="C635" s="74">
        <f>$C$41</f>
        <v>43891</v>
      </c>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71"/>
      <c r="AE635" s="71"/>
      <c r="AF635" s="71"/>
      <c r="AG635" s="71"/>
      <c r="AH635" s="287">
        <v>0</v>
      </c>
      <c r="AI635" s="287">
        <v>0</v>
      </c>
      <c r="AJ635" s="287">
        <v>0</v>
      </c>
      <c r="AK635" s="287">
        <v>0</v>
      </c>
      <c r="AL635" s="287">
        <v>0</v>
      </c>
      <c r="AM635" s="287">
        <v>0</v>
      </c>
    </row>
    <row r="636" spans="2:39">
      <c r="B636" s="45">
        <f t="shared" si="1458"/>
        <v>32</v>
      </c>
      <c r="C636" s="74">
        <f>$C$42</f>
        <v>43862</v>
      </c>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71"/>
      <c r="AE636" s="71"/>
      <c r="AF636" s="71"/>
      <c r="AG636" s="71"/>
      <c r="AH636" s="71"/>
      <c r="AI636" s="287">
        <v>0</v>
      </c>
      <c r="AJ636" s="287">
        <v>0</v>
      </c>
      <c r="AK636" s="287">
        <v>0</v>
      </c>
      <c r="AL636" s="287">
        <v>0</v>
      </c>
      <c r="AM636" s="287">
        <v>0</v>
      </c>
    </row>
    <row r="637" spans="2:39">
      <c r="B637" s="45">
        <f t="shared" si="1458"/>
        <v>33</v>
      </c>
      <c r="C637" s="74">
        <f>$C$43</f>
        <v>43831</v>
      </c>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71"/>
      <c r="AE637" s="71"/>
      <c r="AF637" s="71"/>
      <c r="AG637" s="71"/>
      <c r="AH637" s="71"/>
      <c r="AI637" s="71"/>
      <c r="AJ637" s="287">
        <v>0</v>
      </c>
      <c r="AK637" s="287">
        <v>0</v>
      </c>
      <c r="AL637" s="287">
        <v>0</v>
      </c>
      <c r="AM637" s="287">
        <v>0</v>
      </c>
    </row>
    <row r="638" spans="2:39">
      <c r="B638" s="45">
        <f t="shared" si="1458"/>
        <v>34</v>
      </c>
      <c r="C638" s="74">
        <f>$C$44</f>
        <v>43800</v>
      </c>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71"/>
      <c r="AE638" s="71"/>
      <c r="AF638" s="71"/>
      <c r="AG638" s="71"/>
      <c r="AH638" s="71"/>
      <c r="AI638" s="71"/>
      <c r="AJ638" s="71"/>
      <c r="AK638" s="287">
        <v>0</v>
      </c>
      <c r="AL638" s="287">
        <v>0</v>
      </c>
      <c r="AM638" s="287">
        <v>0</v>
      </c>
    </row>
    <row r="639" spans="2:39">
      <c r="B639" s="45">
        <f t="shared" si="1458"/>
        <v>35</v>
      </c>
      <c r="C639" s="74">
        <f>$C$45</f>
        <v>43770</v>
      </c>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71"/>
      <c r="AE639" s="71"/>
      <c r="AF639" s="71"/>
      <c r="AG639" s="71"/>
      <c r="AH639" s="71"/>
      <c r="AI639" s="71"/>
      <c r="AJ639" s="71"/>
      <c r="AK639" s="71"/>
      <c r="AL639" s="287">
        <v>0</v>
      </c>
      <c r="AM639" s="287">
        <v>0</v>
      </c>
    </row>
    <row r="640" spans="2:39">
      <c r="B640" s="45">
        <f t="shared" si="1458"/>
        <v>36</v>
      </c>
      <c r="C640" s="74">
        <f>$C$46</f>
        <v>43739</v>
      </c>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71"/>
      <c r="AE640" s="71"/>
      <c r="AF640" s="71"/>
      <c r="AG640" s="71"/>
      <c r="AH640" s="71"/>
      <c r="AI640" s="71"/>
      <c r="AJ640" s="71"/>
      <c r="AK640" s="71"/>
      <c r="AL640" s="71"/>
      <c r="AM640" s="287">
        <v>0</v>
      </c>
    </row>
    <row r="641" spans="2:39">
      <c r="B641" s="290">
        <f t="shared" si="1458"/>
        <v>37</v>
      </c>
      <c r="C641" s="291" t="s">
        <v>390</v>
      </c>
      <c r="D641" s="288">
        <f>SUM(D605:D640)</f>
        <v>0</v>
      </c>
      <c r="E641" s="288">
        <f t="shared" ref="E641" si="1459">SUM(E605:E640)</f>
        <v>0</v>
      </c>
      <c r="F641" s="288">
        <f t="shared" ref="F641" si="1460">SUM(F605:F640)</f>
        <v>0</v>
      </c>
      <c r="G641" s="288">
        <f t="shared" ref="G641" si="1461">SUM(G605:G640)</f>
        <v>0</v>
      </c>
      <c r="H641" s="288">
        <f t="shared" ref="H641" si="1462">SUM(H605:H640)</f>
        <v>0</v>
      </c>
      <c r="I641" s="288">
        <f t="shared" ref="I641" si="1463">SUM(I605:I640)</f>
        <v>0</v>
      </c>
      <c r="J641" s="288">
        <f t="shared" ref="J641" si="1464">SUM(J605:J640)</f>
        <v>0</v>
      </c>
      <c r="K641" s="288">
        <f t="shared" ref="K641" si="1465">SUM(K605:K640)</f>
        <v>0</v>
      </c>
      <c r="L641" s="288">
        <f t="shared" ref="L641" si="1466">SUM(L605:L640)</f>
        <v>0</v>
      </c>
      <c r="M641" s="288">
        <f t="shared" ref="M641" si="1467">SUM(M605:M640)</f>
        <v>0</v>
      </c>
      <c r="N641" s="288">
        <f t="shared" ref="N641" si="1468">SUM(N605:N640)</f>
        <v>0</v>
      </c>
      <c r="O641" s="288">
        <f t="shared" ref="O641" si="1469">SUM(O605:O640)</f>
        <v>0</v>
      </c>
      <c r="P641" s="288">
        <f t="shared" ref="P641" si="1470">SUM(P605:P640)</f>
        <v>0</v>
      </c>
      <c r="Q641" s="288">
        <f t="shared" ref="Q641" si="1471">SUM(Q605:Q640)</f>
        <v>0</v>
      </c>
      <c r="R641" s="288">
        <f t="shared" ref="R641" si="1472">SUM(R605:R640)</f>
        <v>0</v>
      </c>
      <c r="S641" s="288">
        <f t="shared" ref="S641" si="1473">SUM(S605:S640)</f>
        <v>0</v>
      </c>
      <c r="T641" s="288">
        <f t="shared" ref="T641" si="1474">SUM(T605:T640)</f>
        <v>0</v>
      </c>
      <c r="U641" s="288">
        <f t="shared" ref="U641" si="1475">SUM(U605:U640)</f>
        <v>0</v>
      </c>
      <c r="V641" s="288">
        <f t="shared" ref="V641" si="1476">SUM(V605:V640)</f>
        <v>0</v>
      </c>
      <c r="W641" s="288">
        <f t="shared" ref="W641" si="1477">SUM(W605:W640)</f>
        <v>0</v>
      </c>
      <c r="X641" s="288">
        <f t="shared" ref="X641" si="1478">SUM(X605:X640)</f>
        <v>0</v>
      </c>
      <c r="Y641" s="288">
        <f t="shared" ref="Y641" si="1479">SUM(Y605:Y640)</f>
        <v>0</v>
      </c>
      <c r="Z641" s="288">
        <f t="shared" ref="Z641" si="1480">SUM(Z605:Z640)</f>
        <v>0</v>
      </c>
      <c r="AA641" s="288">
        <f t="shared" ref="AA641" si="1481">SUM(AA605:AA640)</f>
        <v>0</v>
      </c>
      <c r="AB641" s="288">
        <f t="shared" ref="AB641" si="1482">SUM(AB605:AB640)</f>
        <v>0</v>
      </c>
      <c r="AC641" s="288">
        <f t="shared" ref="AC641" si="1483">SUM(AC605:AC640)</f>
        <v>0</v>
      </c>
      <c r="AD641" s="288">
        <f t="shared" ref="AD641" si="1484">SUM(AD605:AD640)</f>
        <v>0</v>
      </c>
      <c r="AE641" s="288">
        <f t="shared" ref="AE641" si="1485">SUM(AE605:AE640)</f>
        <v>0</v>
      </c>
      <c r="AF641" s="288">
        <f t="shared" ref="AF641" si="1486">SUM(AF605:AF640)</f>
        <v>0</v>
      </c>
      <c r="AG641" s="288">
        <f t="shared" ref="AG641" si="1487">SUM(AG605:AG640)</f>
        <v>0</v>
      </c>
      <c r="AH641" s="288">
        <f t="shared" ref="AH641" si="1488">SUM(AH605:AH640)</f>
        <v>0</v>
      </c>
      <c r="AI641" s="288">
        <f t="shared" ref="AI641" si="1489">SUM(AI605:AI640)</f>
        <v>0</v>
      </c>
      <c r="AJ641" s="288">
        <f t="shared" ref="AJ641" si="1490">SUM(AJ605:AJ640)</f>
        <v>0</v>
      </c>
      <c r="AK641" s="288">
        <f t="shared" ref="AK641" si="1491">SUM(AK605:AK640)</f>
        <v>0</v>
      </c>
      <c r="AL641" s="288">
        <f t="shared" ref="AL641" si="1492">SUM(AL605:AL640)</f>
        <v>0</v>
      </c>
      <c r="AM641" s="288">
        <f t="shared" ref="AM641" si="1493">SUM(AM605:AM640)</f>
        <v>0</v>
      </c>
    </row>
    <row r="642" spans="2:39">
      <c r="B642" s="44">
        <f>B641+1</f>
        <v>38</v>
      </c>
      <c r="C642" s="114" t="s">
        <v>391</v>
      </c>
      <c r="D642" s="71"/>
      <c r="E642" s="71"/>
      <c r="F642" s="71"/>
      <c r="G642" s="71"/>
      <c r="H642" s="71"/>
      <c r="I642" s="71"/>
      <c r="J642" s="71"/>
      <c r="K642" s="71"/>
      <c r="L642" s="71"/>
      <c r="M642" s="71"/>
      <c r="N642" s="71"/>
      <c r="O642" s="71"/>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row>
    <row r="643" spans="2:39" ht="30" customHeight="1">
      <c r="B643" s="45">
        <f t="shared" ref="B643:B649" si="1494">B642+1</f>
        <v>39</v>
      </c>
      <c r="C643" s="115" t="s">
        <v>392</v>
      </c>
      <c r="D643" s="71"/>
      <c r="E643" s="71"/>
      <c r="F643" s="71"/>
      <c r="G643" s="71"/>
      <c r="H643" s="71"/>
      <c r="I643" s="71"/>
      <c r="J643" s="71"/>
      <c r="K643" s="71"/>
      <c r="L643" s="71"/>
      <c r="M643" s="71"/>
      <c r="N643" s="71"/>
      <c r="O643" s="71"/>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row>
    <row r="644" spans="2:39">
      <c r="B644" s="45">
        <f t="shared" si="1494"/>
        <v>40</v>
      </c>
      <c r="C644" s="116" t="s">
        <v>393</v>
      </c>
      <c r="D644" s="71"/>
      <c r="E644" s="71"/>
      <c r="F644" s="71"/>
      <c r="G644" s="71"/>
      <c r="H644" s="71"/>
      <c r="I644" s="71"/>
      <c r="J644" s="71"/>
      <c r="K644" s="71"/>
      <c r="L644" s="71"/>
      <c r="M644" s="71"/>
      <c r="N644" s="71"/>
      <c r="O644" s="71"/>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row>
    <row r="645" spans="2:39" ht="26.25">
      <c r="B645" s="290">
        <f t="shared" si="1494"/>
        <v>41</v>
      </c>
      <c r="C645" s="292" t="s">
        <v>394</v>
      </c>
      <c r="D645" s="289">
        <f>SUM(D641:D644)</f>
        <v>0</v>
      </c>
      <c r="E645" s="289">
        <f t="shared" ref="E645" si="1495">SUM(E641:E644)</f>
        <v>0</v>
      </c>
      <c r="F645" s="289">
        <f t="shared" ref="F645" si="1496">SUM(F641:F644)</f>
        <v>0</v>
      </c>
      <c r="G645" s="289">
        <f t="shared" ref="G645" si="1497">SUM(G641:G644)</f>
        <v>0</v>
      </c>
      <c r="H645" s="289">
        <f t="shared" ref="H645" si="1498">SUM(H641:H644)</f>
        <v>0</v>
      </c>
      <c r="I645" s="289">
        <f t="shared" ref="I645" si="1499">SUM(I641:I644)</f>
        <v>0</v>
      </c>
      <c r="J645" s="289">
        <f t="shared" ref="J645" si="1500">SUM(J641:J644)</f>
        <v>0</v>
      </c>
      <c r="K645" s="289">
        <f t="shared" ref="K645" si="1501">SUM(K641:K644)</f>
        <v>0</v>
      </c>
      <c r="L645" s="289">
        <f t="shared" ref="L645" si="1502">SUM(L641:L644)</f>
        <v>0</v>
      </c>
      <c r="M645" s="289">
        <f t="shared" ref="M645" si="1503">SUM(M641:M644)</f>
        <v>0</v>
      </c>
      <c r="N645" s="289">
        <f t="shared" ref="N645" si="1504">SUM(N641:N644)</f>
        <v>0</v>
      </c>
      <c r="O645" s="289">
        <f t="shared" ref="O645" si="1505">SUM(O641:O644)</f>
        <v>0</v>
      </c>
      <c r="P645" s="289">
        <f t="shared" ref="P645" si="1506">SUM(P641:P644)</f>
        <v>0</v>
      </c>
      <c r="Q645" s="289">
        <f t="shared" ref="Q645" si="1507">SUM(Q641:Q644)</f>
        <v>0</v>
      </c>
      <c r="R645" s="289">
        <f t="shared" ref="R645" si="1508">SUM(R641:R644)</f>
        <v>0</v>
      </c>
      <c r="S645" s="289">
        <f t="shared" ref="S645" si="1509">SUM(S641:S644)</f>
        <v>0</v>
      </c>
      <c r="T645" s="289">
        <f t="shared" ref="T645" si="1510">SUM(T641:T644)</f>
        <v>0</v>
      </c>
      <c r="U645" s="289">
        <f t="shared" ref="U645" si="1511">SUM(U641:U644)</f>
        <v>0</v>
      </c>
      <c r="V645" s="289">
        <f t="shared" ref="V645" si="1512">SUM(V641:V644)</f>
        <v>0</v>
      </c>
      <c r="W645" s="289">
        <f t="shared" ref="W645" si="1513">SUM(W641:W644)</f>
        <v>0</v>
      </c>
      <c r="X645" s="289">
        <f t="shared" ref="X645" si="1514">SUM(X641:X644)</f>
        <v>0</v>
      </c>
      <c r="Y645" s="289">
        <f t="shared" ref="Y645" si="1515">SUM(Y641:Y644)</f>
        <v>0</v>
      </c>
      <c r="Z645" s="289">
        <f t="shared" ref="Z645" si="1516">SUM(Z641:Z644)</f>
        <v>0</v>
      </c>
      <c r="AA645" s="289">
        <f t="shared" ref="AA645" si="1517">SUM(AA641:AA644)</f>
        <v>0</v>
      </c>
      <c r="AB645" s="289">
        <f t="shared" ref="AB645" si="1518">SUM(AB641:AB644)</f>
        <v>0</v>
      </c>
      <c r="AC645" s="289">
        <f t="shared" ref="AC645" si="1519">SUM(AC641:AC644)</f>
        <v>0</v>
      </c>
      <c r="AD645" s="289">
        <f t="shared" ref="AD645" si="1520">SUM(AD641:AD644)</f>
        <v>0</v>
      </c>
      <c r="AE645" s="289">
        <f t="shared" ref="AE645" si="1521">SUM(AE641:AE644)</f>
        <v>0</v>
      </c>
      <c r="AF645" s="289">
        <f t="shared" ref="AF645" si="1522">SUM(AF641:AF644)</f>
        <v>0</v>
      </c>
      <c r="AG645" s="289">
        <f t="shared" ref="AG645" si="1523">SUM(AG641:AG644)</f>
        <v>0</v>
      </c>
      <c r="AH645" s="289">
        <f t="shared" ref="AH645" si="1524">SUM(AH641:AH644)</f>
        <v>0</v>
      </c>
      <c r="AI645" s="289">
        <f t="shared" ref="AI645" si="1525">SUM(AI641:AI644)</f>
        <v>0</v>
      </c>
      <c r="AJ645" s="289">
        <f t="shared" ref="AJ645" si="1526">SUM(AJ641:AJ644)</f>
        <v>0</v>
      </c>
      <c r="AK645" s="289">
        <f t="shared" ref="AK645" si="1527">SUM(AK641:AK644)</f>
        <v>0</v>
      </c>
      <c r="AL645" s="289">
        <f t="shared" ref="AL645" si="1528">SUM(AL641:AL644)</f>
        <v>0</v>
      </c>
      <c r="AM645" s="289">
        <f t="shared" ref="AM645" si="1529">SUM(AM641:AM644)</f>
        <v>0</v>
      </c>
    </row>
    <row r="646" spans="2:39" ht="30" customHeight="1">
      <c r="B646" s="45">
        <f t="shared" si="1494"/>
        <v>42</v>
      </c>
      <c r="C646" s="115" t="s">
        <v>395</v>
      </c>
      <c r="D646" s="71"/>
      <c r="E646" s="71"/>
      <c r="F646" s="71"/>
      <c r="G646" s="71"/>
      <c r="H646" s="71"/>
      <c r="I646" s="71"/>
      <c r="J646" s="71"/>
      <c r="K646" s="71"/>
      <c r="L646" s="71"/>
      <c r="M646" s="71"/>
      <c r="N646" s="71"/>
      <c r="O646" s="71"/>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row>
    <row r="647" spans="2:39">
      <c r="B647" s="45">
        <f t="shared" si="1494"/>
        <v>43</v>
      </c>
      <c r="C647" s="116" t="s">
        <v>396</v>
      </c>
      <c r="D647" s="71"/>
      <c r="E647" s="71"/>
      <c r="F647" s="71"/>
      <c r="G647" s="71"/>
      <c r="H647" s="71"/>
      <c r="I647" s="71"/>
      <c r="J647" s="71"/>
      <c r="K647" s="71"/>
      <c r="L647" s="71"/>
      <c r="M647" s="71"/>
      <c r="N647" s="71"/>
      <c r="O647" s="71"/>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row>
    <row r="648" spans="2:39" ht="30.75" customHeight="1">
      <c r="B648" s="290">
        <f t="shared" si="1494"/>
        <v>44</v>
      </c>
      <c r="C648" s="294" t="s">
        <v>397</v>
      </c>
      <c r="D648" s="289">
        <f>D646+D647</f>
        <v>0</v>
      </c>
      <c r="E648" s="289">
        <f t="shared" ref="E648" si="1530">E646+E647</f>
        <v>0</v>
      </c>
      <c r="F648" s="289">
        <f t="shared" ref="F648" si="1531">F646+F647</f>
        <v>0</v>
      </c>
      <c r="G648" s="289">
        <f t="shared" ref="G648" si="1532">G646+G647</f>
        <v>0</v>
      </c>
      <c r="H648" s="289">
        <f t="shared" ref="H648" si="1533">H646+H647</f>
        <v>0</v>
      </c>
      <c r="I648" s="289">
        <f t="shared" ref="I648" si="1534">I646+I647</f>
        <v>0</v>
      </c>
      <c r="J648" s="289">
        <f t="shared" ref="J648" si="1535">J646+J647</f>
        <v>0</v>
      </c>
      <c r="K648" s="289">
        <f t="shared" ref="K648" si="1536">K646+K647</f>
        <v>0</v>
      </c>
      <c r="L648" s="289">
        <f t="shared" ref="L648" si="1537">L646+L647</f>
        <v>0</v>
      </c>
      <c r="M648" s="289">
        <f t="shared" ref="M648" si="1538">M646+M647</f>
        <v>0</v>
      </c>
      <c r="N648" s="289">
        <f t="shared" ref="N648" si="1539">N646+N647</f>
        <v>0</v>
      </c>
      <c r="O648" s="289">
        <f t="shared" ref="O648" si="1540">O646+O647</f>
        <v>0</v>
      </c>
      <c r="P648" s="289">
        <f t="shared" ref="P648" si="1541">P646+P647</f>
        <v>0</v>
      </c>
      <c r="Q648" s="289">
        <f t="shared" ref="Q648" si="1542">Q646+Q647</f>
        <v>0</v>
      </c>
      <c r="R648" s="289">
        <f t="shared" ref="R648" si="1543">R646+R647</f>
        <v>0</v>
      </c>
      <c r="S648" s="289">
        <f t="shared" ref="S648" si="1544">S646+S647</f>
        <v>0</v>
      </c>
      <c r="T648" s="289">
        <f t="shared" ref="T648" si="1545">T646+T647</f>
        <v>0</v>
      </c>
      <c r="U648" s="289">
        <f t="shared" ref="U648" si="1546">U646+U647</f>
        <v>0</v>
      </c>
      <c r="V648" s="289">
        <f t="shared" ref="V648" si="1547">V646+V647</f>
        <v>0</v>
      </c>
      <c r="W648" s="289">
        <f t="shared" ref="W648" si="1548">W646+W647</f>
        <v>0</v>
      </c>
      <c r="X648" s="289">
        <f t="shared" ref="X648" si="1549">X646+X647</f>
        <v>0</v>
      </c>
      <c r="Y648" s="289">
        <f t="shared" ref="Y648" si="1550">Y646+Y647</f>
        <v>0</v>
      </c>
      <c r="Z648" s="289">
        <f t="shared" ref="Z648" si="1551">Z646+Z647</f>
        <v>0</v>
      </c>
      <c r="AA648" s="289">
        <f t="shared" ref="AA648" si="1552">AA646+AA647</f>
        <v>0</v>
      </c>
      <c r="AB648" s="289">
        <f t="shared" ref="AB648" si="1553">AB646+AB647</f>
        <v>0</v>
      </c>
      <c r="AC648" s="289">
        <f t="shared" ref="AC648" si="1554">AC646+AC647</f>
        <v>0</v>
      </c>
      <c r="AD648" s="289">
        <f t="shared" ref="AD648" si="1555">AD646+AD647</f>
        <v>0</v>
      </c>
      <c r="AE648" s="289">
        <f t="shared" ref="AE648" si="1556">AE646+AE647</f>
        <v>0</v>
      </c>
      <c r="AF648" s="289">
        <f t="shared" ref="AF648" si="1557">AF646+AF647</f>
        <v>0</v>
      </c>
      <c r="AG648" s="289">
        <f t="shared" ref="AG648" si="1558">AG646+AG647</f>
        <v>0</v>
      </c>
      <c r="AH648" s="289">
        <f t="shared" ref="AH648" si="1559">AH646+AH647</f>
        <v>0</v>
      </c>
      <c r="AI648" s="289">
        <f t="shared" ref="AI648" si="1560">AI646+AI647</f>
        <v>0</v>
      </c>
      <c r="AJ648" s="289">
        <f t="shared" ref="AJ648" si="1561">AJ646+AJ647</f>
        <v>0</v>
      </c>
      <c r="AK648" s="289">
        <f t="shared" ref="AK648" si="1562">AK646+AK647</f>
        <v>0</v>
      </c>
      <c r="AL648" s="289">
        <f t="shared" ref="AL648" si="1563">AL646+AL647</f>
        <v>0</v>
      </c>
      <c r="AM648" s="289">
        <f t="shared" ref="AM648" si="1564">AM646+AM647</f>
        <v>0</v>
      </c>
    </row>
    <row r="649" spans="2:39">
      <c r="B649" s="290">
        <f t="shared" si="1494"/>
        <v>45</v>
      </c>
      <c r="C649" s="293" t="s">
        <v>398</v>
      </c>
      <c r="D649" s="288">
        <f>D645+D648</f>
        <v>0</v>
      </c>
      <c r="E649" s="288">
        <f t="shared" ref="E649" si="1565">E645+E648</f>
        <v>0</v>
      </c>
      <c r="F649" s="288">
        <f t="shared" ref="F649" si="1566">F645+F648</f>
        <v>0</v>
      </c>
      <c r="G649" s="288">
        <f t="shared" ref="G649" si="1567">G645+G648</f>
        <v>0</v>
      </c>
      <c r="H649" s="288">
        <f t="shared" ref="H649" si="1568">H645+H648</f>
        <v>0</v>
      </c>
      <c r="I649" s="288">
        <f t="shared" ref="I649" si="1569">I645+I648</f>
        <v>0</v>
      </c>
      <c r="J649" s="288">
        <f t="shared" ref="J649" si="1570">J645+J648</f>
        <v>0</v>
      </c>
      <c r="K649" s="288">
        <f t="shared" ref="K649" si="1571">K645+K648</f>
        <v>0</v>
      </c>
      <c r="L649" s="288">
        <f t="shared" ref="L649" si="1572">L645+L648</f>
        <v>0</v>
      </c>
      <c r="M649" s="288">
        <f t="shared" ref="M649" si="1573">M645+M648</f>
        <v>0</v>
      </c>
      <c r="N649" s="288">
        <f t="shared" ref="N649" si="1574">N645+N648</f>
        <v>0</v>
      </c>
      <c r="O649" s="288">
        <f t="shared" ref="O649" si="1575">O645+O648</f>
        <v>0</v>
      </c>
      <c r="P649" s="288">
        <f t="shared" ref="P649" si="1576">P645+P648</f>
        <v>0</v>
      </c>
      <c r="Q649" s="288">
        <f t="shared" ref="Q649" si="1577">Q645+Q648</f>
        <v>0</v>
      </c>
      <c r="R649" s="288">
        <f t="shared" ref="R649" si="1578">R645+R648</f>
        <v>0</v>
      </c>
      <c r="S649" s="288">
        <f t="shared" ref="S649" si="1579">S645+S648</f>
        <v>0</v>
      </c>
      <c r="T649" s="288">
        <f t="shared" ref="T649" si="1580">T645+T648</f>
        <v>0</v>
      </c>
      <c r="U649" s="288">
        <f t="shared" ref="U649" si="1581">U645+U648</f>
        <v>0</v>
      </c>
      <c r="V649" s="288">
        <f t="shared" ref="V649" si="1582">V645+V648</f>
        <v>0</v>
      </c>
      <c r="W649" s="288">
        <f t="shared" ref="W649" si="1583">W645+W648</f>
        <v>0</v>
      </c>
      <c r="X649" s="288">
        <f t="shared" ref="X649" si="1584">X645+X648</f>
        <v>0</v>
      </c>
      <c r="Y649" s="288">
        <f t="shared" ref="Y649" si="1585">Y645+Y648</f>
        <v>0</v>
      </c>
      <c r="Z649" s="288">
        <f t="shared" ref="Z649" si="1586">Z645+Z648</f>
        <v>0</v>
      </c>
      <c r="AA649" s="288">
        <f t="shared" ref="AA649" si="1587">AA645+AA648</f>
        <v>0</v>
      </c>
      <c r="AB649" s="288">
        <f t="shared" ref="AB649" si="1588">AB645+AB648</f>
        <v>0</v>
      </c>
      <c r="AC649" s="288">
        <f t="shared" ref="AC649" si="1589">AC645+AC648</f>
        <v>0</v>
      </c>
      <c r="AD649" s="288">
        <f t="shared" ref="AD649" si="1590">AD645+AD648</f>
        <v>0</v>
      </c>
      <c r="AE649" s="288">
        <f t="shared" ref="AE649" si="1591">AE645+AE648</f>
        <v>0</v>
      </c>
      <c r="AF649" s="288">
        <f t="shared" ref="AF649" si="1592">AF645+AF648</f>
        <v>0</v>
      </c>
      <c r="AG649" s="288">
        <f t="shared" ref="AG649" si="1593">AG645+AG648</f>
        <v>0</v>
      </c>
      <c r="AH649" s="288">
        <f t="shared" ref="AH649" si="1594">AH645+AH648</f>
        <v>0</v>
      </c>
      <c r="AI649" s="288">
        <f t="shared" ref="AI649" si="1595">AI645+AI648</f>
        <v>0</v>
      </c>
      <c r="AJ649" s="288">
        <f t="shared" ref="AJ649" si="1596">AJ645+AJ648</f>
        <v>0</v>
      </c>
      <c r="AK649" s="288">
        <f t="shared" ref="AK649" si="1597">AK645+AK648</f>
        <v>0</v>
      </c>
      <c r="AL649" s="288">
        <f t="shared" ref="AL649" si="1598">AL645+AL648</f>
        <v>0</v>
      </c>
      <c r="AM649" s="288">
        <f t="shared" ref="AM649" si="1599">AM645+AM648</f>
        <v>0</v>
      </c>
    </row>
  </sheetData>
  <pageMargins left="0.7" right="0.7" top="0.75" bottom="0.75" header="0.3" footer="0.3"/>
  <pageSetup scale="35"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2:M36"/>
  <sheetViews>
    <sheetView zoomScaleNormal="100" workbookViewId="0"/>
  </sheetViews>
  <sheetFormatPr defaultColWidth="9.140625" defaultRowHeight="15"/>
  <cols>
    <col min="1" max="2" width="9.140625" style="21"/>
    <col min="3" max="3" width="58.28515625" style="21" customWidth="1"/>
    <col min="4" max="8" width="20.42578125" style="21" customWidth="1"/>
    <col min="9" max="9" width="9" style="21" customWidth="1"/>
    <col min="10" max="10" width="24" style="21" bestFit="1" customWidth="1"/>
    <col min="11" max="11" width="11.85546875" style="21" customWidth="1"/>
    <col min="12" max="12" width="15.140625" style="21" customWidth="1"/>
    <col min="13" max="13" width="16.140625" style="21" customWidth="1"/>
    <col min="14" max="15" width="11.85546875" style="21" customWidth="1"/>
    <col min="16" max="16" width="16.140625" style="21" customWidth="1"/>
    <col min="17" max="19" width="11.85546875" style="21" customWidth="1"/>
    <col min="20" max="21" width="9" style="21" customWidth="1"/>
    <col min="22" max="16384" width="9.140625" style="21"/>
  </cols>
  <sheetData>
    <row r="2" spans="2:13">
      <c r="C2" s="295" t="s">
        <v>327</v>
      </c>
      <c r="D2" s="296" t="str">
        <f>Overview!$C$32</f>
        <v>[Enter Plan Name]</v>
      </c>
      <c r="E2" s="231"/>
      <c r="F2" s="231"/>
      <c r="G2" s="297"/>
    </row>
    <row r="3" spans="2:13">
      <c r="C3" s="295" t="s">
        <v>328</v>
      </c>
      <c r="D3" s="142" t="s">
        <v>399</v>
      </c>
      <c r="E3" s="150"/>
      <c r="F3" s="231"/>
      <c r="G3" s="231"/>
      <c r="H3" s="231"/>
      <c r="I3" s="231"/>
      <c r="J3" s="231"/>
      <c r="K3" s="231"/>
      <c r="L3" s="231"/>
      <c r="M3" s="231"/>
    </row>
    <row r="4" spans="2:13">
      <c r="C4" s="295" t="s">
        <v>329</v>
      </c>
      <c r="D4" s="296" t="str">
        <f>Overview!$C$54</f>
        <v>7/1/2022 - 9/30/2022</v>
      </c>
      <c r="E4" s="231"/>
      <c r="F4" s="231"/>
      <c r="G4" s="133"/>
    </row>
    <row r="5" spans="2:13">
      <c r="C5" s="133"/>
      <c r="D5" s="133"/>
      <c r="E5" s="133"/>
      <c r="F5" s="133"/>
      <c r="G5" s="133"/>
    </row>
    <row r="6" spans="2:13">
      <c r="C6" s="231" t="s">
        <v>400</v>
      </c>
    </row>
    <row r="7" spans="2:13" s="35" customFormat="1" ht="12.75">
      <c r="B7" s="238" t="s">
        <v>388</v>
      </c>
      <c r="C7" s="238" t="s">
        <v>401</v>
      </c>
      <c r="D7" s="238" t="str">
        <f>Overview!$F$51</f>
        <v>SFY23-Q1</v>
      </c>
      <c r="E7" s="238" t="str">
        <f>Overview!$F$52</f>
        <v>SFY23-Q2</v>
      </c>
      <c r="F7" s="238" t="str">
        <f>Overview!$F$53</f>
        <v>SFY23-Q3</v>
      </c>
      <c r="G7" s="238" t="str">
        <f>Overview!$F$54</f>
        <v>SFY23-Q4</v>
      </c>
      <c r="H7" s="238" t="s">
        <v>350</v>
      </c>
      <c r="J7" s="231"/>
    </row>
    <row r="8" spans="2:13">
      <c r="B8" s="298">
        <v>1</v>
      </c>
      <c r="C8" s="745" t="s">
        <v>287</v>
      </c>
      <c r="D8" s="299">
        <f>SUMIF('4A. Lag Triangles'!$D$1:$AM$1,D$7,'4A. Lag Triangles'!$D54:$AM54)</f>
        <v>0</v>
      </c>
      <c r="E8" s="299">
        <f>SUMIF('4A. Lag Triangles'!$D$1:$AM$1,E$7,'4A. Lag Triangles'!$D54:$AM54)</f>
        <v>0</v>
      </c>
      <c r="F8" s="299">
        <f>SUMIF('4A. Lag Triangles'!$D$1:$AM$1,F$7,'4A. Lag Triangles'!$D54:$AM54)</f>
        <v>0</v>
      </c>
      <c r="G8" s="299">
        <f>SUMIF('4A. Lag Triangles'!$D$1:$AM$1,G$7,'4A. Lag Triangles'!$D54:$AM54)</f>
        <v>0</v>
      </c>
      <c r="H8" s="300">
        <f t="shared" ref="H8:H19" si="0">SUM(D8:G8)</f>
        <v>0</v>
      </c>
      <c r="J8" s="231"/>
    </row>
    <row r="9" spans="2:13">
      <c r="B9" s="301">
        <f>B8+1</f>
        <v>2</v>
      </c>
      <c r="C9" s="746" t="s">
        <v>310</v>
      </c>
      <c r="D9" s="302">
        <f>SUMIF('4A. Lag Triangles'!$D$1:$AM$1,D$7,'4A. Lag Triangles'!$D108:$AM108)</f>
        <v>0</v>
      </c>
      <c r="E9" s="302">
        <f>SUMIF('4A. Lag Triangles'!$D$1:$AM$1,E$7,'4A. Lag Triangles'!$D108:$AM108)</f>
        <v>0</v>
      </c>
      <c r="F9" s="302">
        <f>SUMIF('4A. Lag Triangles'!$D$1:$AM$1,F$7,'4A. Lag Triangles'!$D108:$AM108)</f>
        <v>0</v>
      </c>
      <c r="G9" s="302">
        <f>SUMIF('4A. Lag Triangles'!$D$1:$AM$1,G$7,'4A. Lag Triangles'!$D108:$AM108)</f>
        <v>0</v>
      </c>
      <c r="H9" s="303">
        <f t="shared" si="0"/>
        <v>0</v>
      </c>
      <c r="J9" s="231"/>
    </row>
    <row r="10" spans="2:13">
      <c r="B10" s="301">
        <f t="shared" ref="B10:B20" si="1">B9+1</f>
        <v>3</v>
      </c>
      <c r="C10" s="746" t="s">
        <v>292</v>
      </c>
      <c r="D10" s="302">
        <f>SUMIF('4A. Lag Triangles'!$D$1:$AM$1,D$7,'4A. Lag Triangles'!$D162:$AM162)</f>
        <v>0</v>
      </c>
      <c r="E10" s="302">
        <f>SUMIF('4A. Lag Triangles'!$D$1:$AM$1,E$7,'4A. Lag Triangles'!$D162:$AM162)</f>
        <v>0</v>
      </c>
      <c r="F10" s="302">
        <f>SUMIF('4A. Lag Triangles'!$D$1:$AM$1,F$7,'4A. Lag Triangles'!$D162:$AM162)</f>
        <v>0</v>
      </c>
      <c r="G10" s="302">
        <f>SUMIF('4A. Lag Triangles'!$D$1:$AM$1,G$7,'4A. Lag Triangles'!$D162:$AM162)</f>
        <v>0</v>
      </c>
      <c r="H10" s="303">
        <f t="shared" si="0"/>
        <v>0</v>
      </c>
      <c r="J10" s="231"/>
    </row>
    <row r="11" spans="2:13">
      <c r="B11" s="301">
        <f t="shared" si="1"/>
        <v>4</v>
      </c>
      <c r="C11" s="746" t="s">
        <v>298</v>
      </c>
      <c r="D11" s="302">
        <f>SUMIF('4A. Lag Triangles'!$D$1:$AM$1,D$7,'4A. Lag Triangles'!$D216:$AM216)</f>
        <v>0</v>
      </c>
      <c r="E11" s="302">
        <f>SUMIF('4A. Lag Triangles'!$D$1:$AM$1,E$7,'4A. Lag Triangles'!$D216:$AM216)</f>
        <v>0</v>
      </c>
      <c r="F11" s="302">
        <f>SUMIF('4A. Lag Triangles'!$D$1:$AM$1,F$7,'4A. Lag Triangles'!$D216:$AM216)</f>
        <v>0</v>
      </c>
      <c r="G11" s="302">
        <f>SUMIF('4A. Lag Triangles'!$D$1:$AM$1,G$7,'4A. Lag Triangles'!$D216:$AM216)</f>
        <v>0</v>
      </c>
      <c r="H11" s="303">
        <f t="shared" si="0"/>
        <v>0</v>
      </c>
      <c r="J11" s="231"/>
    </row>
    <row r="12" spans="2:13">
      <c r="B12" s="301">
        <f t="shared" si="1"/>
        <v>5</v>
      </c>
      <c r="C12" s="746" t="s">
        <v>306</v>
      </c>
      <c r="D12" s="302">
        <f>SUMIF('4A. Lag Triangles'!$D$1:$AM$1,D$7,'4A. Lag Triangles'!$D270:$AM270)</f>
        <v>0</v>
      </c>
      <c r="E12" s="302">
        <f>SUMIF('4A. Lag Triangles'!$D$1:$AM$1,E$7,'4A. Lag Triangles'!$D270:$AM270)</f>
        <v>0</v>
      </c>
      <c r="F12" s="302">
        <f>SUMIF('4A. Lag Triangles'!$D$1:$AM$1,F$7,'4A. Lag Triangles'!$D270:$AM270)</f>
        <v>0</v>
      </c>
      <c r="G12" s="302">
        <f>SUMIF('4A. Lag Triangles'!$D$1:$AM$1,G$7,'4A. Lag Triangles'!$D270:$AM270)</f>
        <v>0</v>
      </c>
      <c r="H12" s="303">
        <f t="shared" si="0"/>
        <v>0</v>
      </c>
      <c r="J12" s="231"/>
    </row>
    <row r="13" spans="2:13">
      <c r="B13" s="301">
        <f t="shared" si="1"/>
        <v>6</v>
      </c>
      <c r="C13" s="746" t="s">
        <v>300</v>
      </c>
      <c r="D13" s="302">
        <f>SUMIF('4A. Lag Triangles'!$D$1:$AM$1,D$7,'4A. Lag Triangles'!$D324:$AM324)</f>
        <v>0</v>
      </c>
      <c r="E13" s="302">
        <f>SUMIF('4A. Lag Triangles'!$D$1:$AM$1,E$7,'4A. Lag Triangles'!$D324:$AM324)</f>
        <v>0</v>
      </c>
      <c r="F13" s="302">
        <f>SUMIF('4A. Lag Triangles'!$D$1:$AM$1,F$7,'4A. Lag Triangles'!$D324:$AM324)</f>
        <v>0</v>
      </c>
      <c r="G13" s="302">
        <f>SUMIF('4A. Lag Triangles'!$D$1:$AM$1,G$7,'4A. Lag Triangles'!$D324:$AM324)</f>
        <v>0</v>
      </c>
      <c r="H13" s="303">
        <f t="shared" si="0"/>
        <v>0</v>
      </c>
      <c r="J13" s="231"/>
    </row>
    <row r="14" spans="2:13">
      <c r="B14" s="301">
        <f t="shared" si="1"/>
        <v>7</v>
      </c>
      <c r="C14" s="746" t="s">
        <v>294</v>
      </c>
      <c r="D14" s="302">
        <f>SUMIF('4A. Lag Triangles'!$D$1:$AM$1,D$7,'4A. Lag Triangles'!$D378:$AM378)</f>
        <v>0</v>
      </c>
      <c r="E14" s="302">
        <f>SUMIF('4A. Lag Triangles'!$D$1:$AM$1,E$7,'4A. Lag Triangles'!$D378:$AM378)</f>
        <v>0</v>
      </c>
      <c r="F14" s="302">
        <f>SUMIF('4A. Lag Triangles'!$D$1:$AM$1,F$7,'4A. Lag Triangles'!$D378:$AM378)</f>
        <v>0</v>
      </c>
      <c r="G14" s="302">
        <f>SUMIF('4A. Lag Triangles'!$D$1:$AM$1,G$7,'4A. Lag Triangles'!$D378:$AM378)</f>
        <v>0</v>
      </c>
      <c r="H14" s="303">
        <f t="shared" si="0"/>
        <v>0</v>
      </c>
      <c r="J14" s="231"/>
    </row>
    <row r="15" spans="2:13">
      <c r="B15" s="301">
        <f t="shared" si="1"/>
        <v>8</v>
      </c>
      <c r="C15" s="746" t="s">
        <v>302</v>
      </c>
      <c r="D15" s="302">
        <f>SUMIF('4A. Lag Triangles'!$D$1:$AM$1,D$7,'4A. Lag Triangles'!$D432:$AM432)</f>
        <v>0</v>
      </c>
      <c r="E15" s="302">
        <f>SUMIF('4A. Lag Triangles'!$D$1:$AM$1,E$7,'4A. Lag Triangles'!$D432:$AM432)</f>
        <v>0</v>
      </c>
      <c r="F15" s="302">
        <f>SUMIF('4A. Lag Triangles'!$D$1:$AM$1,F$7,'4A. Lag Triangles'!$D432:$AM432)</f>
        <v>0</v>
      </c>
      <c r="G15" s="302">
        <f>SUMIF('4A. Lag Triangles'!$D$1:$AM$1,G$7,'4A. Lag Triangles'!$D432:$AM432)</f>
        <v>0</v>
      </c>
      <c r="H15" s="303">
        <f t="shared" si="0"/>
        <v>0</v>
      </c>
    </row>
    <row r="16" spans="2:13">
      <c r="B16" s="301">
        <f t="shared" si="1"/>
        <v>9</v>
      </c>
      <c r="C16" s="746" t="s">
        <v>304</v>
      </c>
      <c r="D16" s="302">
        <f>SUMIF('4A. Lag Triangles'!$D$1:$AM$1,D$7,'4A. Lag Triangles'!$D486:$AM486)</f>
        <v>0</v>
      </c>
      <c r="E16" s="302">
        <f>SUMIF('4A. Lag Triangles'!$D$1:$AM$1,E$7,'4A. Lag Triangles'!$D486:$AM486)</f>
        <v>0</v>
      </c>
      <c r="F16" s="302">
        <f>SUMIF('4A. Lag Triangles'!$D$1:$AM$1,F$7,'4A. Lag Triangles'!$D486:$AM486)</f>
        <v>0</v>
      </c>
      <c r="G16" s="302">
        <f>SUMIF('4A. Lag Triangles'!$D$1:$AM$1,G$7,'4A. Lag Triangles'!$D486:$AM486)</f>
        <v>0</v>
      </c>
      <c r="H16" s="303">
        <f t="shared" si="0"/>
        <v>0</v>
      </c>
    </row>
    <row r="17" spans="2:8">
      <c r="B17" s="301">
        <f t="shared" si="1"/>
        <v>10</v>
      </c>
      <c r="C17" s="746" t="s">
        <v>296</v>
      </c>
      <c r="D17" s="302">
        <f>SUMIF('4A. Lag Triangles'!$D$1:$AM$1,D$7,'4A. Lag Triangles'!$D540:$AM540)</f>
        <v>0</v>
      </c>
      <c r="E17" s="302">
        <f>SUMIF('4A. Lag Triangles'!$D$1:$AM$1,E$7,'4A. Lag Triangles'!$D540:$AM540)</f>
        <v>0</v>
      </c>
      <c r="F17" s="302">
        <f>SUMIF('4A. Lag Triangles'!$D$1:$AM$1,F$7,'4A. Lag Triangles'!$D540:$AM540)</f>
        <v>0</v>
      </c>
      <c r="G17" s="302">
        <f>SUMIF('4A. Lag Triangles'!$D$1:$AM$1,G$7,'4A. Lag Triangles'!$D540:$AM540)</f>
        <v>0</v>
      </c>
      <c r="H17" s="303">
        <f t="shared" si="0"/>
        <v>0</v>
      </c>
    </row>
    <row r="18" spans="2:8">
      <c r="B18" s="301">
        <f t="shared" si="1"/>
        <v>11</v>
      </c>
      <c r="C18" s="746" t="s">
        <v>290</v>
      </c>
      <c r="D18" s="302">
        <f>SUMIF('4A. Lag Triangles'!$D$1:$AM$1,D$7,'4A. Lag Triangles'!$D594:$AM594)</f>
        <v>0</v>
      </c>
      <c r="E18" s="302">
        <f>SUMIF('4A. Lag Triangles'!$D$1:$AM$1,E$7,'4A. Lag Triangles'!$D594:$AM594)</f>
        <v>0</v>
      </c>
      <c r="F18" s="302">
        <f>SUMIF('4A. Lag Triangles'!$D$1:$AM$1,F$7,'4A. Lag Triangles'!$D594:$AM594)</f>
        <v>0</v>
      </c>
      <c r="G18" s="302">
        <f>SUMIF('4A. Lag Triangles'!$D$1:$AM$1,G$7,'4A. Lag Triangles'!$D594:$AM594)</f>
        <v>0</v>
      </c>
      <c r="H18" s="303">
        <f t="shared" si="0"/>
        <v>0</v>
      </c>
    </row>
    <row r="19" spans="2:8" ht="15.75" thickBot="1">
      <c r="B19" s="304">
        <f t="shared" si="1"/>
        <v>12</v>
      </c>
      <c r="C19" s="747" t="s">
        <v>312</v>
      </c>
      <c r="D19" s="305">
        <f>SUMIF('4A. Lag Triangles'!$D$1:$AM$1,D$7,'4A. Lag Triangles'!$D648:$AM648)</f>
        <v>0</v>
      </c>
      <c r="E19" s="305">
        <f>SUMIF('4A. Lag Triangles'!$D$1:$AM$1,E$7,'4A. Lag Triangles'!$D648:$AM648)</f>
        <v>0</v>
      </c>
      <c r="F19" s="305">
        <f>SUMIF('4A. Lag Triangles'!$D$1:$AM$1,F$7,'4A. Lag Triangles'!$D648:$AM648)</f>
        <v>0</v>
      </c>
      <c r="G19" s="305">
        <f>SUMIF('4A. Lag Triangles'!$D$1:$AM$1,G$7,'4A. Lag Triangles'!$D648:$AM648)</f>
        <v>0</v>
      </c>
      <c r="H19" s="306">
        <f t="shared" si="0"/>
        <v>0</v>
      </c>
    </row>
    <row r="20" spans="2:8" ht="15.75" thickTop="1">
      <c r="B20" s="307">
        <f t="shared" si="1"/>
        <v>13</v>
      </c>
      <c r="C20" s="542" t="s">
        <v>402</v>
      </c>
      <c r="D20" s="309">
        <f>SUM(D8:D19)</f>
        <v>0</v>
      </c>
      <c r="E20" s="309">
        <f>SUM(E8:E19)</f>
        <v>0</v>
      </c>
      <c r="F20" s="309">
        <f>SUM(F8:F19)</f>
        <v>0</v>
      </c>
      <c r="G20" s="309">
        <f>SUM(G8:G19)</f>
        <v>0</v>
      </c>
      <c r="H20" s="309">
        <f t="shared" ref="H20" si="2">SUM(H8:H19)</f>
        <v>0</v>
      </c>
    </row>
    <row r="22" spans="2:8">
      <c r="B22" s="22"/>
      <c r="C22" s="231" t="s">
        <v>403</v>
      </c>
      <c r="D22" s="22"/>
      <c r="E22" s="22"/>
      <c r="F22" s="22"/>
      <c r="G22" s="22"/>
      <c r="H22" s="22"/>
    </row>
    <row r="23" spans="2:8">
      <c r="B23" s="238" t="s">
        <v>388</v>
      </c>
      <c r="C23" s="238" t="s">
        <v>401</v>
      </c>
      <c r="D23" s="238" t="str">
        <f>Overview!$F$51</f>
        <v>SFY23-Q1</v>
      </c>
      <c r="E23" s="238" t="str">
        <f>Overview!$F$52</f>
        <v>SFY23-Q2</v>
      </c>
      <c r="F23" s="238" t="str">
        <f>Overview!$F$53</f>
        <v>SFY23-Q3</v>
      </c>
      <c r="G23" s="238" t="str">
        <f>Overview!$F$54</f>
        <v>SFY23-Q4</v>
      </c>
      <c r="H23" s="238" t="s">
        <v>350</v>
      </c>
    </row>
    <row r="24" spans="2:8">
      <c r="B24" s="298">
        <v>1</v>
      </c>
      <c r="C24" s="745" t="s">
        <v>287</v>
      </c>
      <c r="D24" s="310">
        <v>0</v>
      </c>
      <c r="E24" s="310">
        <v>0</v>
      </c>
      <c r="F24" s="310">
        <v>0</v>
      </c>
      <c r="G24" s="310">
        <v>0</v>
      </c>
      <c r="H24" s="300">
        <f t="shared" ref="H24:H35" si="3">SUM(D24:G24)</f>
        <v>0</v>
      </c>
    </row>
    <row r="25" spans="2:8">
      <c r="B25" s="301">
        <f>B24+1</f>
        <v>2</v>
      </c>
      <c r="C25" s="746" t="s">
        <v>310</v>
      </c>
      <c r="D25" s="255">
        <v>0</v>
      </c>
      <c r="E25" s="255">
        <v>0</v>
      </c>
      <c r="F25" s="255">
        <v>0</v>
      </c>
      <c r="G25" s="255">
        <v>0</v>
      </c>
      <c r="H25" s="303">
        <f t="shared" si="3"/>
        <v>0</v>
      </c>
    </row>
    <row r="26" spans="2:8">
      <c r="B26" s="301">
        <f t="shared" ref="B26:B36" si="4">B25+1</f>
        <v>3</v>
      </c>
      <c r="C26" s="746" t="s">
        <v>292</v>
      </c>
      <c r="D26" s="255">
        <v>0</v>
      </c>
      <c r="E26" s="255">
        <v>0</v>
      </c>
      <c r="F26" s="255">
        <v>0</v>
      </c>
      <c r="G26" s="255">
        <v>0</v>
      </c>
      <c r="H26" s="303">
        <f t="shared" si="3"/>
        <v>0</v>
      </c>
    </row>
    <row r="27" spans="2:8">
      <c r="B27" s="301">
        <f t="shared" si="4"/>
        <v>4</v>
      </c>
      <c r="C27" s="746" t="s">
        <v>298</v>
      </c>
      <c r="D27" s="255">
        <v>0</v>
      </c>
      <c r="E27" s="255">
        <v>0</v>
      </c>
      <c r="F27" s="255">
        <v>0</v>
      </c>
      <c r="G27" s="255">
        <v>0</v>
      </c>
      <c r="H27" s="303">
        <f t="shared" si="3"/>
        <v>0</v>
      </c>
    </row>
    <row r="28" spans="2:8">
      <c r="B28" s="301">
        <f t="shared" si="4"/>
        <v>5</v>
      </c>
      <c r="C28" s="746" t="s">
        <v>306</v>
      </c>
      <c r="D28" s="255">
        <v>0</v>
      </c>
      <c r="E28" s="255">
        <v>0</v>
      </c>
      <c r="F28" s="255">
        <v>0</v>
      </c>
      <c r="G28" s="255">
        <v>0</v>
      </c>
      <c r="H28" s="303">
        <f t="shared" si="3"/>
        <v>0</v>
      </c>
    </row>
    <row r="29" spans="2:8">
      <c r="B29" s="301">
        <f t="shared" si="4"/>
        <v>6</v>
      </c>
      <c r="C29" s="746" t="s">
        <v>300</v>
      </c>
      <c r="D29" s="255">
        <v>0</v>
      </c>
      <c r="E29" s="255">
        <v>0</v>
      </c>
      <c r="F29" s="255">
        <v>0</v>
      </c>
      <c r="G29" s="255">
        <v>0</v>
      </c>
      <c r="H29" s="303">
        <f t="shared" si="3"/>
        <v>0</v>
      </c>
    </row>
    <row r="30" spans="2:8">
      <c r="B30" s="301">
        <f t="shared" si="4"/>
        <v>7</v>
      </c>
      <c r="C30" s="746" t="s">
        <v>294</v>
      </c>
      <c r="D30" s="255">
        <v>0</v>
      </c>
      <c r="E30" s="255">
        <v>0</v>
      </c>
      <c r="F30" s="255">
        <v>0</v>
      </c>
      <c r="G30" s="255">
        <v>0</v>
      </c>
      <c r="H30" s="303">
        <f t="shared" si="3"/>
        <v>0</v>
      </c>
    </row>
    <row r="31" spans="2:8">
      <c r="B31" s="301">
        <f t="shared" si="4"/>
        <v>8</v>
      </c>
      <c r="C31" s="746" t="s">
        <v>302</v>
      </c>
      <c r="D31" s="255">
        <v>0</v>
      </c>
      <c r="E31" s="255">
        <v>0</v>
      </c>
      <c r="F31" s="255">
        <v>0</v>
      </c>
      <c r="G31" s="255">
        <v>0</v>
      </c>
      <c r="H31" s="303">
        <f t="shared" si="3"/>
        <v>0</v>
      </c>
    </row>
    <row r="32" spans="2:8">
      <c r="B32" s="301">
        <f t="shared" si="4"/>
        <v>9</v>
      </c>
      <c r="C32" s="746" t="s">
        <v>304</v>
      </c>
      <c r="D32" s="255">
        <v>0</v>
      </c>
      <c r="E32" s="255">
        <v>0</v>
      </c>
      <c r="F32" s="255">
        <v>0</v>
      </c>
      <c r="G32" s="255">
        <v>0</v>
      </c>
      <c r="H32" s="303">
        <f t="shared" si="3"/>
        <v>0</v>
      </c>
    </row>
    <row r="33" spans="2:8">
      <c r="B33" s="301">
        <f t="shared" si="4"/>
        <v>10</v>
      </c>
      <c r="C33" s="746" t="s">
        <v>296</v>
      </c>
      <c r="D33" s="255">
        <v>0</v>
      </c>
      <c r="E33" s="255">
        <v>0</v>
      </c>
      <c r="F33" s="255">
        <v>0</v>
      </c>
      <c r="G33" s="255">
        <v>0</v>
      </c>
      <c r="H33" s="303">
        <f t="shared" si="3"/>
        <v>0</v>
      </c>
    </row>
    <row r="34" spans="2:8">
      <c r="B34" s="301">
        <f t="shared" si="4"/>
        <v>11</v>
      </c>
      <c r="C34" s="746" t="s">
        <v>290</v>
      </c>
      <c r="D34" s="255">
        <v>0</v>
      </c>
      <c r="E34" s="255">
        <v>0</v>
      </c>
      <c r="F34" s="255">
        <v>0</v>
      </c>
      <c r="G34" s="255">
        <v>0</v>
      </c>
      <c r="H34" s="303">
        <f t="shared" si="3"/>
        <v>0</v>
      </c>
    </row>
    <row r="35" spans="2:8" ht="15.75" thickBot="1">
      <c r="B35" s="311">
        <f t="shared" si="4"/>
        <v>12</v>
      </c>
      <c r="C35" s="747" t="s">
        <v>312</v>
      </c>
      <c r="D35" s="256">
        <v>0</v>
      </c>
      <c r="E35" s="256">
        <v>0</v>
      </c>
      <c r="F35" s="256">
        <v>0</v>
      </c>
      <c r="G35" s="256">
        <v>0</v>
      </c>
      <c r="H35" s="306">
        <f t="shared" si="3"/>
        <v>0</v>
      </c>
    </row>
    <row r="36" spans="2:8" ht="15.75" thickTop="1">
      <c r="B36" s="307">
        <f t="shared" si="4"/>
        <v>13</v>
      </c>
      <c r="C36" s="542" t="s">
        <v>402</v>
      </c>
      <c r="D36" s="309">
        <f>SUM(D24:D35)</f>
        <v>0</v>
      </c>
      <c r="E36" s="309">
        <f>SUM(E24:E35)</f>
        <v>0</v>
      </c>
      <c r="F36" s="309">
        <f>SUM(F24:F35)</f>
        <v>0</v>
      </c>
      <c r="G36" s="309">
        <f>SUM(G24:G35)</f>
        <v>0</v>
      </c>
      <c r="H36" s="309">
        <f>SUM(H24:H35)</f>
        <v>0</v>
      </c>
    </row>
  </sheetData>
  <pageMargins left="0.7" right="0.7" top="0.75" bottom="0.75" header="0.3" footer="0.3"/>
  <pageSetup scale="47" orientation="landscape" r:id="rId1"/>
  <headerFooter>
    <oddHeader>&amp;LIA DHS&amp;RDraft and Confidential</oddHeader>
    <oddFooter>&amp;L&amp;F | &amp;A&amp;R&amp;G</oddFooter>
  </headerFooter>
  <colBreaks count="1" manualBreakCount="1">
    <brk id="9" min="1" max="27" man="1"/>
  </colBreaks>
  <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2022-10-06T22:53:21Z</dcterms:created>
  <dcterms:modified xsi:type="dcterms:W3CDTF">2023-10-23T19:51:46Z</dcterms:modified>
  <cp:category/>
  <cp:contentStatus/>
</cp:coreProperties>
</file>