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3"/>
  <workbookPr codeName="ThisWorkbook" defaultThemeVersion="124226"/>
  <mc:AlternateContent xmlns:mc="http://schemas.openxmlformats.org/markup-compatibility/2006">
    <mc:Choice Requires="x15">
      <x15ac:absPath xmlns:x15ac="http://schemas.microsoft.com/office/spreadsheetml/2010/11/ac" url="N:\Community Action\FaDSS\FUNDING\FY2024\"/>
    </mc:Choice>
  </mc:AlternateContent>
  <xr:revisionPtr revIDLastSave="0" documentId="8_{13F7E6A5-E32C-4E57-8602-A501A4E11CCC}" xr6:coauthVersionLast="36" xr6:coauthVersionMax="36" xr10:uidLastSave="{00000000-0000-0000-0000-000000000000}"/>
  <workbookProtection lockStructure="1"/>
  <bookViews>
    <workbookView xWindow="0" yWindow="0" windowWidth="24000" windowHeight="9900" tabRatio="703" activeTab="5" xr2:uid="{00000000-000D-0000-FFFF-FFFF00000000}"/>
  </bookViews>
  <sheets>
    <sheet name="Instructions" sheetId="19" r:id="rId1"/>
    <sheet name="Instructions 3rd Pary Payments" sheetId="20" r:id="rId2"/>
    <sheet name="Budget" sheetId="14" r:id="rId3"/>
    <sheet name="Base" sheetId="15" r:id="rId4"/>
    <sheet name="Other Supports" sheetId="18" r:id="rId5"/>
    <sheet name="Monthly Invoice" sheetId="2" r:id="rId6"/>
  </sheets>
  <definedNames>
    <definedName name="_xlnm.Print_Area" localSheetId="3">Base!$A$1:$R$65</definedName>
    <definedName name="_xlnm.Print_Area" localSheetId="2">Budget!$A$1:$D$27</definedName>
    <definedName name="_xlnm.Print_Area" localSheetId="5">'Monthly Invoice'!$A$1:$Q$45</definedName>
    <definedName name="_xlnm.Print_Area" localSheetId="4">'Other Supports'!$A$1:$R$65</definedName>
    <definedName name="Z_20C66AA0_7672_11D3_AD27_A7AEA56B3532_.wvu.Cols" localSheetId="5" hidden="1">'Monthly Invoice'!$C:$D</definedName>
    <definedName name="Z_20C66AA0_7672_11D3_AD27_A7AEA56B3532_.wvu.PrintArea" localSheetId="3" hidden="1">Base!$A$1:$M$77</definedName>
    <definedName name="Z_20C66AA0_7672_11D3_AD27_A7AEA56B3532_.wvu.PrintArea" localSheetId="5" hidden="1">'Monthly Invoice'!$A$1:$B$30</definedName>
    <definedName name="Z_20C66AA0_7672_11D3_AD27_A7AEA56B3532_.wvu.PrintArea" localSheetId="4" hidden="1">'Other Supports'!$A$1:$M$80</definedName>
  </definedNames>
  <calcPr calcId="191029"/>
  <customWorkbookViews>
    <customWorkbookView name="Greg Pieper - Personal View" guid="{20C66AA0-7672-11D3-AD27-A7AEA56B3532}" mergeInterval="0" personalView="1" maximized="1" windowWidth="796" windowHeight="435" activeSheetId="8"/>
  </customWorkbookViews>
</workbook>
</file>

<file path=xl/calcChain.xml><?xml version="1.0" encoding="utf-8"?>
<calcChain xmlns="http://schemas.openxmlformats.org/spreadsheetml/2006/main">
  <c r="B2" i="18" l="1"/>
  <c r="D33" i="2" l="1"/>
  <c r="R29" i="18" l="1"/>
  <c r="Q29" i="18"/>
  <c r="P29" i="18"/>
  <c r="O29" i="18"/>
  <c r="N29" i="18"/>
  <c r="M29" i="18"/>
  <c r="L29" i="18"/>
  <c r="K29" i="18"/>
  <c r="J29" i="18"/>
  <c r="I29" i="18"/>
  <c r="H29" i="18"/>
  <c r="G29" i="18"/>
  <c r="F29" i="18"/>
  <c r="E29" i="18"/>
  <c r="D29" i="18"/>
  <c r="C29" i="18"/>
  <c r="B29" i="18"/>
  <c r="R29" i="15"/>
  <c r="Q29" i="15"/>
  <c r="P29" i="15"/>
  <c r="O29" i="15"/>
  <c r="N29" i="15"/>
  <c r="M29" i="15"/>
  <c r="L29" i="15"/>
  <c r="K29" i="15"/>
  <c r="J29" i="15"/>
  <c r="I29" i="15"/>
  <c r="H29" i="15"/>
  <c r="G29" i="15"/>
  <c r="F29" i="15"/>
  <c r="E29" i="15"/>
  <c r="D29" i="15"/>
  <c r="C29" i="15"/>
  <c r="B29" i="15"/>
  <c r="D30" i="2" l="1"/>
  <c r="B61" i="18"/>
  <c r="C61" i="18" s="1"/>
  <c r="D61" i="18" s="1"/>
  <c r="E61" i="18" s="1"/>
  <c r="F61" i="18" s="1"/>
  <c r="G61" i="18" s="1"/>
  <c r="H61" i="18" s="1"/>
  <c r="I61" i="18" s="1"/>
  <c r="J61" i="18" s="1"/>
  <c r="K61" i="18" s="1"/>
  <c r="L61" i="18" s="1"/>
  <c r="M61" i="18" s="1"/>
  <c r="N61" i="18" s="1"/>
  <c r="O61" i="18" s="1"/>
  <c r="P61" i="18" s="1"/>
  <c r="Q61" i="18" s="1"/>
  <c r="R61" i="18" s="1"/>
  <c r="B59" i="18"/>
  <c r="C59" i="18" s="1"/>
  <c r="D59" i="18" s="1"/>
  <c r="E59" i="18" s="1"/>
  <c r="F59" i="18" s="1"/>
  <c r="G59" i="18" s="1"/>
  <c r="H59" i="18" s="1"/>
  <c r="I59" i="18" s="1"/>
  <c r="J59" i="18" s="1"/>
  <c r="K59" i="18" s="1"/>
  <c r="L59" i="18" s="1"/>
  <c r="M59" i="18" s="1"/>
  <c r="N59" i="18" s="1"/>
  <c r="O59" i="18" s="1"/>
  <c r="P59" i="18" s="1"/>
  <c r="Q59" i="18" s="1"/>
  <c r="R59" i="18" s="1"/>
  <c r="B62" i="18"/>
  <c r="C62" i="18" l="1"/>
  <c r="D62" i="18" s="1"/>
  <c r="E62" i="18" s="1"/>
  <c r="F62" i="18" s="1"/>
  <c r="G62" i="18" s="1"/>
  <c r="H62" i="18" s="1"/>
  <c r="I62" i="18" s="1"/>
  <c r="J62" i="18" s="1"/>
  <c r="K62" i="18" s="1"/>
  <c r="L62" i="18" s="1"/>
  <c r="M62" i="18" s="1"/>
  <c r="N62" i="18" s="1"/>
  <c r="O62" i="18" s="1"/>
  <c r="P62" i="18" s="1"/>
  <c r="Q62" i="18" s="1"/>
  <c r="R62" i="18" s="1"/>
  <c r="D31" i="2" l="1"/>
  <c r="B61" i="15" l="1"/>
  <c r="B59" i="15"/>
  <c r="C61" i="15" l="1"/>
  <c r="C59" i="15"/>
  <c r="B62" i="15"/>
  <c r="R2" i="18"/>
  <c r="R35" i="18" s="1"/>
  <c r="Q2" i="18"/>
  <c r="Q35" i="18" s="1"/>
  <c r="P2" i="18"/>
  <c r="P35" i="18" s="1"/>
  <c r="O2" i="18"/>
  <c r="O35" i="18" s="1"/>
  <c r="N2" i="18"/>
  <c r="N35" i="18" s="1"/>
  <c r="M2" i="18"/>
  <c r="M35" i="18" s="1"/>
  <c r="L2" i="18"/>
  <c r="L35" i="18" s="1"/>
  <c r="K2" i="18"/>
  <c r="K35" i="18" s="1"/>
  <c r="J2" i="18"/>
  <c r="J35" i="18" s="1"/>
  <c r="I2" i="18"/>
  <c r="I35" i="18" s="1"/>
  <c r="H2" i="18"/>
  <c r="H35" i="18" s="1"/>
  <c r="G2" i="18"/>
  <c r="G35" i="18" s="1"/>
  <c r="F2" i="18"/>
  <c r="F35" i="18" s="1"/>
  <c r="E2" i="18"/>
  <c r="E35" i="18" s="1"/>
  <c r="D2" i="18"/>
  <c r="D35" i="18" s="1"/>
  <c r="C2" i="18"/>
  <c r="C35" i="18" s="1"/>
  <c r="B35" i="18"/>
  <c r="R35" i="15"/>
  <c r="Q35" i="15"/>
  <c r="P35" i="15"/>
  <c r="O35" i="15"/>
  <c r="N35" i="15"/>
  <c r="M35" i="15"/>
  <c r="L35" i="15"/>
  <c r="K35" i="15"/>
  <c r="J35" i="15"/>
  <c r="I35" i="15"/>
  <c r="H35" i="15"/>
  <c r="G35" i="15"/>
  <c r="F35" i="15"/>
  <c r="E35" i="15"/>
  <c r="D35" i="15"/>
  <c r="C35" i="15"/>
  <c r="B35" i="15"/>
  <c r="D27" i="2"/>
  <c r="D26" i="2"/>
  <c r="D25" i="2"/>
  <c r="D24" i="2"/>
  <c r="D23" i="2"/>
  <c r="D22" i="2"/>
  <c r="D21" i="2"/>
  <c r="D19" i="2"/>
  <c r="D18" i="2"/>
  <c r="D17" i="2"/>
  <c r="D16" i="2"/>
  <c r="D15" i="2"/>
  <c r="D14" i="2"/>
  <c r="D12" i="2"/>
  <c r="D59" i="15" l="1"/>
  <c r="E59" i="15" s="1"/>
  <c r="F59" i="15" s="1"/>
  <c r="G59" i="15" s="1"/>
  <c r="H59" i="15" s="1"/>
  <c r="I59" i="15" s="1"/>
  <c r="J59" i="15" s="1"/>
  <c r="K59" i="15" s="1"/>
  <c r="L59" i="15" s="1"/>
  <c r="M59" i="15" s="1"/>
  <c r="N59" i="15" s="1"/>
  <c r="O59" i="15" s="1"/>
  <c r="P59" i="15" s="1"/>
  <c r="Q59" i="15" s="1"/>
  <c r="R59" i="15" s="1"/>
  <c r="F31" i="2" s="1"/>
  <c r="D61" i="15"/>
  <c r="E61" i="15" s="1"/>
  <c r="F61" i="15" s="1"/>
  <c r="G61" i="15" s="1"/>
  <c r="H61" i="15" s="1"/>
  <c r="I61" i="15" s="1"/>
  <c r="J61" i="15" s="1"/>
  <c r="K61" i="15" s="1"/>
  <c r="L61" i="15" s="1"/>
  <c r="M61" i="15" s="1"/>
  <c r="N61" i="15" s="1"/>
  <c r="O61" i="15" s="1"/>
  <c r="P61" i="15" s="1"/>
  <c r="Q61" i="15" s="1"/>
  <c r="R61" i="15" s="1"/>
  <c r="F33" i="2" s="1"/>
  <c r="C62" i="15"/>
  <c r="D62" i="15" s="1"/>
  <c r="E62" i="15" s="1"/>
  <c r="F62" i="15" s="1"/>
  <c r="G62" i="15" s="1"/>
  <c r="H62" i="15" s="1"/>
  <c r="I62" i="15" s="1"/>
  <c r="J62" i="15" s="1"/>
  <c r="K62" i="15" s="1"/>
  <c r="L62" i="15" s="1"/>
  <c r="M62" i="15" s="1"/>
  <c r="N62" i="15" s="1"/>
  <c r="O62" i="15" s="1"/>
  <c r="P62" i="15" s="1"/>
  <c r="Q62" i="15" s="1"/>
  <c r="R62" i="15" s="1"/>
  <c r="F30" i="2" s="1"/>
  <c r="B12" i="2"/>
  <c r="B14" i="2"/>
  <c r="B15" i="2"/>
  <c r="B16" i="2"/>
  <c r="B17" i="2"/>
  <c r="B18" i="2"/>
  <c r="B19" i="2"/>
  <c r="B21" i="2"/>
  <c r="B22" i="2"/>
  <c r="B23" i="2"/>
  <c r="B24" i="2"/>
  <c r="B25" i="2"/>
  <c r="B26" i="2"/>
  <c r="B27" i="2"/>
  <c r="B30" i="2"/>
  <c r="B40" i="15"/>
  <c r="B41" i="15"/>
  <c r="B43" i="15"/>
  <c r="B44" i="15"/>
  <c r="B45" i="15"/>
  <c r="B46" i="15"/>
  <c r="B37" i="15"/>
  <c r="H28" i="2"/>
  <c r="H35" i="2" s="1"/>
  <c r="H39" i="2" s="1"/>
  <c r="B55" i="18"/>
  <c r="C55" i="18" s="1"/>
  <c r="D55" i="18" s="1"/>
  <c r="E55" i="18" s="1"/>
  <c r="F55" i="18" s="1"/>
  <c r="G55" i="18" s="1"/>
  <c r="H55" i="18" s="1"/>
  <c r="I55" i="18" s="1"/>
  <c r="J55" i="18" s="1"/>
  <c r="K55" i="18" s="1"/>
  <c r="L55" i="18" s="1"/>
  <c r="M55" i="18" s="1"/>
  <c r="N55" i="18" s="1"/>
  <c r="O55" i="18" s="1"/>
  <c r="P55" i="18" s="1"/>
  <c r="Q55" i="18" s="1"/>
  <c r="R55" i="18" s="1"/>
  <c r="B54" i="18"/>
  <c r="C54" i="18"/>
  <c r="D54" i="18" s="1"/>
  <c r="E54" i="18" s="1"/>
  <c r="F54" i="18" s="1"/>
  <c r="G54" i="18" s="1"/>
  <c r="H54" i="18" s="1"/>
  <c r="I54" i="18" s="1"/>
  <c r="J54" i="18" s="1"/>
  <c r="K54" i="18" s="1"/>
  <c r="L54" i="18" s="1"/>
  <c r="M54" i="18" s="1"/>
  <c r="N54" i="18" s="1"/>
  <c r="O54" i="18" s="1"/>
  <c r="P54" i="18" s="1"/>
  <c r="Q54" i="18" s="1"/>
  <c r="R54" i="18" s="1"/>
  <c r="B53" i="18"/>
  <c r="C53" i="18" s="1"/>
  <c r="D53" i="18" s="1"/>
  <c r="E53" i="18" s="1"/>
  <c r="F53" i="18" s="1"/>
  <c r="G53" i="18" s="1"/>
  <c r="H53" i="18" s="1"/>
  <c r="I53" i="18" s="1"/>
  <c r="J53" i="18" s="1"/>
  <c r="K53" i="18" s="1"/>
  <c r="L53" i="18" s="1"/>
  <c r="M53" i="18" s="1"/>
  <c r="N53" i="18" s="1"/>
  <c r="O53" i="18" s="1"/>
  <c r="P53" i="18" s="1"/>
  <c r="Q53" i="18" s="1"/>
  <c r="R53" i="18" s="1"/>
  <c r="B52" i="18"/>
  <c r="C52" i="18" s="1"/>
  <c r="D52" i="18" s="1"/>
  <c r="E52" i="18" s="1"/>
  <c r="F52" i="18" s="1"/>
  <c r="G52" i="18" s="1"/>
  <c r="H52" i="18" s="1"/>
  <c r="I52" i="18" s="1"/>
  <c r="J52" i="18" s="1"/>
  <c r="K52" i="18" s="1"/>
  <c r="L52" i="18" s="1"/>
  <c r="M52" i="18" s="1"/>
  <c r="N52" i="18" s="1"/>
  <c r="O52" i="18" s="1"/>
  <c r="P52" i="18" s="1"/>
  <c r="Q52" i="18" s="1"/>
  <c r="R52" i="18" s="1"/>
  <c r="B51" i="18"/>
  <c r="C51" i="18" s="1"/>
  <c r="D51" i="18" s="1"/>
  <c r="E51" i="18" s="1"/>
  <c r="F51" i="18" s="1"/>
  <c r="G51" i="18" s="1"/>
  <c r="H51" i="18" s="1"/>
  <c r="I51" i="18" s="1"/>
  <c r="J51" i="18" s="1"/>
  <c r="K51" i="18" s="1"/>
  <c r="L51" i="18" s="1"/>
  <c r="M51" i="18" s="1"/>
  <c r="N51" i="18" s="1"/>
  <c r="O51" i="18" s="1"/>
  <c r="P51" i="18" s="1"/>
  <c r="Q51" i="18" s="1"/>
  <c r="R51" i="18" s="1"/>
  <c r="B50" i="18"/>
  <c r="C50" i="18" s="1"/>
  <c r="D50" i="18" s="1"/>
  <c r="E50" i="18" s="1"/>
  <c r="F50" i="18" s="1"/>
  <c r="G50" i="18" s="1"/>
  <c r="H50" i="18" s="1"/>
  <c r="I50" i="18" s="1"/>
  <c r="J50" i="18" s="1"/>
  <c r="K50" i="18" s="1"/>
  <c r="L50" i="18" s="1"/>
  <c r="M50" i="18" s="1"/>
  <c r="N50" i="18" s="1"/>
  <c r="O50" i="18" s="1"/>
  <c r="P50" i="18" s="1"/>
  <c r="Q50" i="18" s="1"/>
  <c r="R50" i="18" s="1"/>
  <c r="B49" i="18"/>
  <c r="C49" i="18" s="1"/>
  <c r="D49" i="18" s="1"/>
  <c r="E49" i="18" s="1"/>
  <c r="F49" i="18" s="1"/>
  <c r="G49" i="18" s="1"/>
  <c r="H49" i="18" s="1"/>
  <c r="I49" i="18" s="1"/>
  <c r="J49" i="18" s="1"/>
  <c r="K49" i="18" s="1"/>
  <c r="L49" i="18" s="1"/>
  <c r="M49" i="18" s="1"/>
  <c r="N49" i="18" s="1"/>
  <c r="O49" i="18" s="1"/>
  <c r="P49" i="18" s="1"/>
  <c r="Q49" i="18" s="1"/>
  <c r="R49" i="18" s="1"/>
  <c r="B46" i="18"/>
  <c r="C46" i="18" s="1"/>
  <c r="D46" i="18" s="1"/>
  <c r="E46" i="18" s="1"/>
  <c r="F46" i="18" s="1"/>
  <c r="G46" i="18" s="1"/>
  <c r="H46" i="18" s="1"/>
  <c r="I46" i="18" s="1"/>
  <c r="J46" i="18" s="1"/>
  <c r="K46" i="18" s="1"/>
  <c r="L46" i="18" s="1"/>
  <c r="M46" i="18" s="1"/>
  <c r="N46" i="18" s="1"/>
  <c r="O46" i="18" s="1"/>
  <c r="P46" i="18" s="1"/>
  <c r="Q46" i="18" s="1"/>
  <c r="R46" i="18" s="1"/>
  <c r="B45" i="18"/>
  <c r="C45" i="18" s="1"/>
  <c r="D45" i="18" s="1"/>
  <c r="E45" i="18" s="1"/>
  <c r="F45" i="18" s="1"/>
  <c r="G45" i="18" s="1"/>
  <c r="H45" i="18" s="1"/>
  <c r="I45" i="18" s="1"/>
  <c r="J45" i="18" s="1"/>
  <c r="K45" i="18" s="1"/>
  <c r="L45" i="18" s="1"/>
  <c r="M45" i="18" s="1"/>
  <c r="N45" i="18" s="1"/>
  <c r="O45" i="18" s="1"/>
  <c r="P45" i="18" s="1"/>
  <c r="Q45" i="18" s="1"/>
  <c r="R45" i="18" s="1"/>
  <c r="B44" i="18"/>
  <c r="C44" i="18" s="1"/>
  <c r="D44" i="18" s="1"/>
  <c r="E44" i="18" s="1"/>
  <c r="F44" i="18" s="1"/>
  <c r="G44" i="18" s="1"/>
  <c r="H44" i="18" s="1"/>
  <c r="I44" i="18" s="1"/>
  <c r="J44" i="18" s="1"/>
  <c r="K44" i="18" s="1"/>
  <c r="L44" i="18" s="1"/>
  <c r="M44" i="18" s="1"/>
  <c r="N44" i="18" s="1"/>
  <c r="O44" i="18" s="1"/>
  <c r="P44" i="18" s="1"/>
  <c r="Q44" i="18" s="1"/>
  <c r="R44" i="18" s="1"/>
  <c r="B43" i="18"/>
  <c r="C43" i="18" s="1"/>
  <c r="D43" i="18" s="1"/>
  <c r="E43" i="18" s="1"/>
  <c r="F43" i="18" s="1"/>
  <c r="G43" i="18" s="1"/>
  <c r="H43" i="18" s="1"/>
  <c r="I43" i="18" s="1"/>
  <c r="J43" i="18" s="1"/>
  <c r="K43" i="18" s="1"/>
  <c r="L43" i="18" s="1"/>
  <c r="M43" i="18" s="1"/>
  <c r="N43" i="18" s="1"/>
  <c r="O43" i="18" s="1"/>
  <c r="P43" i="18" s="1"/>
  <c r="Q43" i="18" s="1"/>
  <c r="R43" i="18" s="1"/>
  <c r="B41" i="18"/>
  <c r="C41" i="18" s="1"/>
  <c r="D41" i="18" s="1"/>
  <c r="E41" i="18" s="1"/>
  <c r="F41" i="18" s="1"/>
  <c r="G41" i="18" s="1"/>
  <c r="H41" i="18" s="1"/>
  <c r="I41" i="18" s="1"/>
  <c r="J41" i="18" s="1"/>
  <c r="K41" i="18" s="1"/>
  <c r="L41" i="18" s="1"/>
  <c r="M41" i="18" s="1"/>
  <c r="N41" i="18" s="1"/>
  <c r="O41" i="18" s="1"/>
  <c r="P41" i="18" s="1"/>
  <c r="Q41" i="18" s="1"/>
  <c r="R41" i="18" s="1"/>
  <c r="B40" i="18"/>
  <c r="C40" i="18" s="1"/>
  <c r="D40" i="18" s="1"/>
  <c r="E40" i="18" s="1"/>
  <c r="F40" i="18" s="1"/>
  <c r="G40" i="18" s="1"/>
  <c r="H40" i="18" s="1"/>
  <c r="I40" i="18" s="1"/>
  <c r="J40" i="18" s="1"/>
  <c r="K40" i="18" s="1"/>
  <c r="L40" i="18" s="1"/>
  <c r="M40" i="18" s="1"/>
  <c r="N40" i="18" s="1"/>
  <c r="O40" i="18" s="1"/>
  <c r="P40" i="18" s="1"/>
  <c r="Q40" i="18" s="1"/>
  <c r="R40" i="18" s="1"/>
  <c r="B37" i="18"/>
  <c r="C37" i="18" s="1"/>
  <c r="D37" i="18" s="1"/>
  <c r="E37" i="18" s="1"/>
  <c r="F37" i="18" s="1"/>
  <c r="G37" i="18" s="1"/>
  <c r="H37" i="18" s="1"/>
  <c r="I37" i="18" s="1"/>
  <c r="J37" i="18" s="1"/>
  <c r="K37" i="18" s="1"/>
  <c r="L37" i="18" s="1"/>
  <c r="M37" i="18" s="1"/>
  <c r="N37" i="18" s="1"/>
  <c r="O37" i="18" s="1"/>
  <c r="P37" i="18" s="1"/>
  <c r="Q37" i="18" s="1"/>
  <c r="R37" i="18" s="1"/>
  <c r="R23" i="18"/>
  <c r="R31" i="18" s="1"/>
  <c r="Q23" i="18"/>
  <c r="Q31" i="18" s="1"/>
  <c r="P23" i="18"/>
  <c r="P31" i="18" s="1"/>
  <c r="O23" i="18"/>
  <c r="O31" i="18" s="1"/>
  <c r="N23" i="18"/>
  <c r="N31" i="18" s="1"/>
  <c r="M23" i="18"/>
  <c r="M31" i="18" s="1"/>
  <c r="L23" i="18"/>
  <c r="L31" i="18" s="1"/>
  <c r="K23" i="18"/>
  <c r="K31" i="18" s="1"/>
  <c r="J23" i="18"/>
  <c r="J31" i="18" s="1"/>
  <c r="I23" i="18"/>
  <c r="I31" i="18" s="1"/>
  <c r="H23" i="18"/>
  <c r="H31" i="18" s="1"/>
  <c r="G23" i="18"/>
  <c r="G31" i="18" s="1"/>
  <c r="F23" i="18"/>
  <c r="F31" i="18" s="1"/>
  <c r="E23" i="18"/>
  <c r="E31" i="18" s="1"/>
  <c r="D23" i="18"/>
  <c r="D31" i="18" s="1"/>
  <c r="C23" i="18"/>
  <c r="C31" i="18" s="1"/>
  <c r="B23" i="18"/>
  <c r="D23" i="15"/>
  <c r="D31" i="15" s="1"/>
  <c r="B55" i="15"/>
  <c r="B54" i="15"/>
  <c r="B53" i="15"/>
  <c r="B52" i="15"/>
  <c r="B51" i="15"/>
  <c r="B50" i="15"/>
  <c r="B49" i="15"/>
  <c r="R23" i="15"/>
  <c r="R31" i="15" s="1"/>
  <c r="Q23" i="15"/>
  <c r="Q31" i="15" s="1"/>
  <c r="P23" i="15"/>
  <c r="P31" i="15" s="1"/>
  <c r="O23" i="15"/>
  <c r="O31" i="15" s="1"/>
  <c r="N23" i="15"/>
  <c r="N31" i="15" s="1"/>
  <c r="M23" i="15"/>
  <c r="M31" i="15" s="1"/>
  <c r="L23" i="15"/>
  <c r="L31" i="15" s="1"/>
  <c r="K23" i="15"/>
  <c r="K31" i="15" s="1"/>
  <c r="J23" i="15"/>
  <c r="J31" i="15" s="1"/>
  <c r="I23" i="15"/>
  <c r="I31" i="15" s="1"/>
  <c r="H23" i="15"/>
  <c r="H31" i="15" s="1"/>
  <c r="G23" i="15"/>
  <c r="G31" i="15" s="1"/>
  <c r="F23" i="15"/>
  <c r="F31" i="15" s="1"/>
  <c r="E23" i="15"/>
  <c r="E31" i="15" s="1"/>
  <c r="C23" i="15"/>
  <c r="C31" i="15" s="1"/>
  <c r="B23" i="15"/>
  <c r="B31" i="15" s="1"/>
  <c r="D23" i="14"/>
  <c r="C21" i="14"/>
  <c r="C25" i="14" s="1"/>
  <c r="B21" i="14"/>
  <c r="D20" i="14"/>
  <c r="D19" i="14"/>
  <c r="D18" i="14"/>
  <c r="D17" i="14"/>
  <c r="D16" i="14"/>
  <c r="D15" i="14"/>
  <c r="D14" i="14"/>
  <c r="D12" i="14"/>
  <c r="D11" i="14"/>
  <c r="D10" i="14"/>
  <c r="D9" i="14"/>
  <c r="D8" i="14"/>
  <c r="D7" i="14"/>
  <c r="D5" i="14"/>
  <c r="D35" i="2" l="1"/>
  <c r="B31" i="18"/>
  <c r="B64" i="18" s="1"/>
  <c r="C64" i="18" s="1"/>
  <c r="D64" i="18" s="1"/>
  <c r="E64" i="18" s="1"/>
  <c r="F64" i="18" s="1"/>
  <c r="G64" i="18" s="1"/>
  <c r="H64" i="18" s="1"/>
  <c r="I64" i="18" s="1"/>
  <c r="J64" i="18" s="1"/>
  <c r="K64" i="18" s="1"/>
  <c r="L64" i="18" s="1"/>
  <c r="M64" i="18" s="1"/>
  <c r="N64" i="18" s="1"/>
  <c r="O64" i="18" s="1"/>
  <c r="P64" i="18" s="1"/>
  <c r="Q64" i="18" s="1"/>
  <c r="R64" i="18" s="1"/>
  <c r="C55" i="15"/>
  <c r="D55" i="15" s="1"/>
  <c r="E55" i="15" s="1"/>
  <c r="F55" i="15" s="1"/>
  <c r="G55" i="15" s="1"/>
  <c r="H55" i="15" s="1"/>
  <c r="I55" i="15" s="1"/>
  <c r="J55" i="15" s="1"/>
  <c r="K55" i="15" s="1"/>
  <c r="L55" i="15" s="1"/>
  <c r="M55" i="15" s="1"/>
  <c r="N55" i="15" s="1"/>
  <c r="O55" i="15" s="1"/>
  <c r="P55" i="15" s="1"/>
  <c r="Q55" i="15" s="1"/>
  <c r="R55" i="15" s="1"/>
  <c r="C54" i="15"/>
  <c r="C53" i="15"/>
  <c r="D53" i="15" s="1"/>
  <c r="E53" i="15" s="1"/>
  <c r="F53" i="15" s="1"/>
  <c r="G53" i="15" s="1"/>
  <c r="H53" i="15" s="1"/>
  <c r="I53" i="15" s="1"/>
  <c r="J53" i="15" s="1"/>
  <c r="K53" i="15" s="1"/>
  <c r="L53" i="15" s="1"/>
  <c r="M53" i="15" s="1"/>
  <c r="N53" i="15" s="1"/>
  <c r="O53" i="15" s="1"/>
  <c r="P53" i="15" s="1"/>
  <c r="Q53" i="15" s="1"/>
  <c r="R53" i="15" s="1"/>
  <c r="C52" i="15"/>
  <c r="D52" i="15" s="1"/>
  <c r="E52" i="15" s="1"/>
  <c r="F52" i="15" s="1"/>
  <c r="G52" i="15" s="1"/>
  <c r="H52" i="15" s="1"/>
  <c r="I52" i="15" s="1"/>
  <c r="J52" i="15" s="1"/>
  <c r="K52" i="15" s="1"/>
  <c r="L52" i="15" s="1"/>
  <c r="M52" i="15" s="1"/>
  <c r="N52" i="15" s="1"/>
  <c r="O52" i="15" s="1"/>
  <c r="P52" i="15" s="1"/>
  <c r="Q52" i="15" s="1"/>
  <c r="R52" i="15" s="1"/>
  <c r="C51" i="15"/>
  <c r="D51" i="15" s="1"/>
  <c r="E51" i="15" s="1"/>
  <c r="F51" i="15" s="1"/>
  <c r="G51" i="15" s="1"/>
  <c r="H51" i="15" s="1"/>
  <c r="I51" i="15" s="1"/>
  <c r="J51" i="15" s="1"/>
  <c r="K51" i="15" s="1"/>
  <c r="L51" i="15" s="1"/>
  <c r="M51" i="15" s="1"/>
  <c r="N51" i="15" s="1"/>
  <c r="O51" i="15" s="1"/>
  <c r="P51" i="15" s="1"/>
  <c r="Q51" i="15" s="1"/>
  <c r="R51" i="15" s="1"/>
  <c r="C50" i="15"/>
  <c r="D50" i="15" s="1"/>
  <c r="E50" i="15" s="1"/>
  <c r="F50" i="15" s="1"/>
  <c r="G50" i="15" s="1"/>
  <c r="H50" i="15" s="1"/>
  <c r="I50" i="15" s="1"/>
  <c r="J50" i="15" s="1"/>
  <c r="K50" i="15" s="1"/>
  <c r="L50" i="15" s="1"/>
  <c r="M50" i="15" s="1"/>
  <c r="N50" i="15" s="1"/>
  <c r="O50" i="15" s="1"/>
  <c r="P50" i="15" s="1"/>
  <c r="Q50" i="15" s="1"/>
  <c r="R50" i="15" s="1"/>
  <c r="B56" i="15"/>
  <c r="D28" i="2"/>
  <c r="C49" i="15"/>
  <c r="D49" i="15" s="1"/>
  <c r="E49" i="15" s="1"/>
  <c r="F49" i="15" s="1"/>
  <c r="G49" i="15" s="1"/>
  <c r="H49" i="15" s="1"/>
  <c r="I49" i="15" s="1"/>
  <c r="J49" i="15" s="1"/>
  <c r="K49" i="15" s="1"/>
  <c r="L49" i="15" s="1"/>
  <c r="M49" i="15" s="1"/>
  <c r="N49" i="15" s="1"/>
  <c r="O49" i="15" s="1"/>
  <c r="P49" i="15" s="1"/>
  <c r="Q49" i="15" s="1"/>
  <c r="R49" i="15" s="1"/>
  <c r="C46" i="15"/>
  <c r="C45" i="15"/>
  <c r="D45" i="15" s="1"/>
  <c r="E45" i="15" s="1"/>
  <c r="F45" i="15" s="1"/>
  <c r="G45" i="15" s="1"/>
  <c r="H45" i="15" s="1"/>
  <c r="I45" i="15" s="1"/>
  <c r="J45" i="15" s="1"/>
  <c r="K45" i="15" s="1"/>
  <c r="L45" i="15" s="1"/>
  <c r="M45" i="15" s="1"/>
  <c r="N45" i="15" s="1"/>
  <c r="O45" i="15" s="1"/>
  <c r="P45" i="15" s="1"/>
  <c r="Q45" i="15" s="1"/>
  <c r="R45" i="15" s="1"/>
  <c r="C44" i="15"/>
  <c r="D44" i="15" s="1"/>
  <c r="E44" i="15" s="1"/>
  <c r="F44" i="15" s="1"/>
  <c r="G44" i="15" s="1"/>
  <c r="H44" i="15" s="1"/>
  <c r="I44" i="15" s="1"/>
  <c r="J44" i="15" s="1"/>
  <c r="K44" i="15" s="1"/>
  <c r="L44" i="15" s="1"/>
  <c r="M44" i="15" s="1"/>
  <c r="N44" i="15" s="1"/>
  <c r="O44" i="15" s="1"/>
  <c r="P44" i="15" s="1"/>
  <c r="Q44" i="15" s="1"/>
  <c r="R44" i="15" s="1"/>
  <c r="C43" i="15"/>
  <c r="D43" i="15" s="1"/>
  <c r="E43" i="15" s="1"/>
  <c r="F43" i="15" s="1"/>
  <c r="G43" i="15" s="1"/>
  <c r="H43" i="15" s="1"/>
  <c r="I43" i="15" s="1"/>
  <c r="J43" i="15" s="1"/>
  <c r="K43" i="15" s="1"/>
  <c r="L43" i="15" s="1"/>
  <c r="M43" i="15" s="1"/>
  <c r="N43" i="15" s="1"/>
  <c r="O43" i="15" s="1"/>
  <c r="P43" i="15" s="1"/>
  <c r="Q43" i="15" s="1"/>
  <c r="R43" i="15" s="1"/>
  <c r="C41" i="15"/>
  <c r="D41" i="15" s="1"/>
  <c r="E41" i="15" s="1"/>
  <c r="F41" i="15" s="1"/>
  <c r="G41" i="15" s="1"/>
  <c r="H41" i="15" s="1"/>
  <c r="I41" i="15" s="1"/>
  <c r="J41" i="15" s="1"/>
  <c r="K41" i="15" s="1"/>
  <c r="L41" i="15" s="1"/>
  <c r="M41" i="15" s="1"/>
  <c r="N41" i="15" s="1"/>
  <c r="O41" i="15" s="1"/>
  <c r="P41" i="15" s="1"/>
  <c r="Q41" i="15" s="1"/>
  <c r="R41" i="15" s="1"/>
  <c r="C40" i="15"/>
  <c r="D40" i="15" s="1"/>
  <c r="E40" i="15" s="1"/>
  <c r="F40" i="15" s="1"/>
  <c r="G40" i="15" s="1"/>
  <c r="H40" i="15" s="1"/>
  <c r="I40" i="15" s="1"/>
  <c r="J40" i="15" s="1"/>
  <c r="K40" i="15" s="1"/>
  <c r="L40" i="15" s="1"/>
  <c r="M40" i="15" s="1"/>
  <c r="N40" i="15" s="1"/>
  <c r="O40" i="15" s="1"/>
  <c r="P40" i="15" s="1"/>
  <c r="Q40" i="15" s="1"/>
  <c r="R40" i="15" s="1"/>
  <c r="C37" i="15"/>
  <c r="D37" i="15" s="1"/>
  <c r="E37" i="15" s="1"/>
  <c r="F37" i="15" s="1"/>
  <c r="G37" i="15" s="1"/>
  <c r="H37" i="15" s="1"/>
  <c r="I37" i="15" s="1"/>
  <c r="J37" i="15" s="1"/>
  <c r="K37" i="15" s="1"/>
  <c r="L37" i="15" s="1"/>
  <c r="M37" i="15" s="1"/>
  <c r="N37" i="15" s="1"/>
  <c r="O37" i="15" s="1"/>
  <c r="P37" i="15" s="1"/>
  <c r="Q37" i="15" s="1"/>
  <c r="R37" i="15" s="1"/>
  <c r="B28" i="2"/>
  <c r="B25" i="14"/>
  <c r="B35" i="2" s="1"/>
  <c r="B56" i="18"/>
  <c r="C56" i="18" s="1"/>
  <c r="D56" i="18" s="1"/>
  <c r="E56" i="18" s="1"/>
  <c r="F56" i="18" s="1"/>
  <c r="G56" i="18" s="1"/>
  <c r="H56" i="18" s="1"/>
  <c r="I56" i="18" s="1"/>
  <c r="J56" i="18" s="1"/>
  <c r="K56" i="18" s="1"/>
  <c r="L56" i="18" s="1"/>
  <c r="M56" i="18" s="1"/>
  <c r="N56" i="18" s="1"/>
  <c r="O56" i="18" s="1"/>
  <c r="P56" i="18" s="1"/>
  <c r="Q56" i="18" s="1"/>
  <c r="R56" i="18" s="1"/>
  <c r="D21" i="14"/>
  <c r="D25" i="14" s="1"/>
  <c r="D46" i="15" l="1"/>
  <c r="E46" i="15" s="1"/>
  <c r="F46" i="15" s="1"/>
  <c r="G46" i="15" s="1"/>
  <c r="H46" i="15" s="1"/>
  <c r="I46" i="15" s="1"/>
  <c r="J46" i="15" s="1"/>
  <c r="K46" i="15" s="1"/>
  <c r="L46" i="15" s="1"/>
  <c r="M46" i="15" s="1"/>
  <c r="N46" i="15" s="1"/>
  <c r="O46" i="15" s="1"/>
  <c r="P46" i="15" s="1"/>
  <c r="Q46" i="15" s="1"/>
  <c r="R46" i="15" s="1"/>
  <c r="F19" i="2" s="1"/>
  <c r="J19" i="2" s="1"/>
  <c r="F14" i="2"/>
  <c r="J14" i="2" s="1"/>
  <c r="F27" i="2"/>
  <c r="D54" i="15"/>
  <c r="E54" i="15" s="1"/>
  <c r="F54" i="15" s="1"/>
  <c r="G54" i="15" s="1"/>
  <c r="H54" i="15" s="1"/>
  <c r="I54" i="15" s="1"/>
  <c r="J54" i="15" s="1"/>
  <c r="K54" i="15" s="1"/>
  <c r="L54" i="15" s="1"/>
  <c r="M54" i="15" s="1"/>
  <c r="N54" i="15" s="1"/>
  <c r="O54" i="15" s="1"/>
  <c r="P54" i="15" s="1"/>
  <c r="Q54" i="15" s="1"/>
  <c r="R54" i="15" s="1"/>
  <c r="F26" i="2" s="1"/>
  <c r="F25" i="2"/>
  <c r="F24" i="2"/>
  <c r="F23" i="2"/>
  <c r="F22" i="2"/>
  <c r="F21" i="2"/>
  <c r="F18" i="2"/>
  <c r="J18" i="2" s="1"/>
  <c r="F17" i="2"/>
  <c r="J17" i="2" s="1"/>
  <c r="F15" i="2"/>
  <c r="J15" i="2" s="1"/>
  <c r="F12" i="2"/>
  <c r="J12" i="2" s="1"/>
  <c r="F16" i="2"/>
  <c r="J16" i="2" s="1"/>
  <c r="C56" i="15"/>
  <c r="D56" i="15" s="1"/>
  <c r="E56" i="15" s="1"/>
  <c r="F56" i="15" s="1"/>
  <c r="G56" i="15" s="1"/>
  <c r="H56" i="15" s="1"/>
  <c r="I56" i="15" s="1"/>
  <c r="J56" i="15" s="1"/>
  <c r="K56" i="15" s="1"/>
  <c r="L56" i="15" s="1"/>
  <c r="M56" i="15" s="1"/>
  <c r="N56" i="15" s="1"/>
  <c r="O56" i="15" s="1"/>
  <c r="P56" i="15" s="1"/>
  <c r="Q56" i="15" s="1"/>
  <c r="R56" i="15" s="1"/>
  <c r="B64" i="15"/>
  <c r="F28" i="2" l="1"/>
  <c r="J28" i="2" s="1"/>
  <c r="C64" i="15"/>
  <c r="D64" i="15" l="1"/>
  <c r="E64" i="15" s="1"/>
  <c r="F64" i="15" s="1"/>
  <c r="G64" i="15" s="1"/>
  <c r="H64" i="15" s="1"/>
  <c r="I64" i="15" s="1"/>
  <c r="J64" i="15" s="1"/>
  <c r="K64" i="15" s="1"/>
  <c r="L64" i="15" s="1"/>
  <c r="M64" i="15" s="1"/>
  <c r="N64" i="15" s="1"/>
  <c r="O64" i="15" s="1"/>
  <c r="P64" i="15" s="1"/>
  <c r="Q64" i="15" s="1"/>
  <c r="R64" i="15" s="1"/>
  <c r="J30" i="2"/>
  <c r="F35" i="2" l="1"/>
  <c r="H38" i="2" s="1"/>
  <c r="H40" i="2" s="1"/>
  <c r="H42" i="2" s="1"/>
  <c r="J35" i="2" l="1"/>
</calcChain>
</file>

<file path=xl/sharedStrings.xml><?xml version="1.0" encoding="utf-8"?>
<sst xmlns="http://schemas.openxmlformats.org/spreadsheetml/2006/main" count="216" uniqueCount="117">
  <si>
    <t>CLAIMANT'S CERTIFICATION</t>
  </si>
  <si>
    <t>TOTAL BUDGET</t>
  </si>
  <si>
    <t>FaDSS FUNDS</t>
  </si>
  <si>
    <t>9) TOTALS</t>
  </si>
  <si>
    <t>COST CATEGORY</t>
  </si>
  <si>
    <t>FaDSS BUDGET</t>
  </si>
  <si>
    <t>FaDSS MONTHLY EXPENDITURES</t>
  </si>
  <si>
    <t>(mm/dd/yyyy)</t>
  </si>
  <si>
    <t>2) PERSONNEL</t>
  </si>
  <si>
    <t xml:space="preserve">7) OTHER </t>
  </si>
  <si>
    <t>(for EFT deposit)</t>
  </si>
  <si>
    <t xml:space="preserve">MONTHLY OTHER FUNDS (NOT REPORTED TO DCAA MONTHLY) GRANTEE USE ONLY </t>
  </si>
  <si>
    <t>OTHER FUNDS CUMULATIVE EXPENDITURES</t>
  </si>
  <si>
    <t>1) INDIRECT</t>
  </si>
  <si>
    <t>OTHER SUPPORTS</t>
  </si>
  <si>
    <t>FINAL</t>
  </si>
  <si>
    <t>3) TRAVEL</t>
  </si>
  <si>
    <t>4) SPACE/UTILITIES</t>
  </si>
  <si>
    <t>5) EQUIPMENT</t>
  </si>
  <si>
    <t>6) CONSULTANTS</t>
  </si>
  <si>
    <t>7) OTHER</t>
  </si>
  <si>
    <t>a) Telephone</t>
  </si>
  <si>
    <t>b) Postage</t>
  </si>
  <si>
    <t>c) Publications/Dues</t>
  </si>
  <si>
    <t>d) Bonding</t>
  </si>
  <si>
    <t>e) Audit</t>
  </si>
  <si>
    <t>f) Supplies/Printing</t>
  </si>
  <si>
    <t>g) Other</t>
  </si>
  <si>
    <t>a) Salaries</t>
  </si>
  <si>
    <t>SUBTOTAL (lines 7a-7g)</t>
  </si>
  <si>
    <t>MONTH</t>
  </si>
  <si>
    <t>EXPENDITURES</t>
  </si>
  <si>
    <t>PERCENT</t>
  </si>
  <si>
    <t>OF BUDGET</t>
  </si>
  <si>
    <t>VENDOR CODE:</t>
  </si>
  <si>
    <t>CONTRACT:</t>
  </si>
  <si>
    <t>FaDSS INVOICE DATE:</t>
  </si>
  <si>
    <t>FOR THE MONTH OF:</t>
  </si>
  <si>
    <t>By signing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t>
  </si>
  <si>
    <t>b) Fringe Benefits</t>
  </si>
  <si>
    <t>8) 3rd PARTY PAYMENTS</t>
  </si>
  <si>
    <t>FaDSS CUMULATIVE EXPENDITURES</t>
  </si>
  <si>
    <t>Claimant's</t>
  </si>
  <si>
    <t>Signature</t>
  </si>
  <si>
    <t>Title:</t>
  </si>
  <si>
    <t>(CLAIMANT'S TITLE)</t>
  </si>
  <si>
    <t>BUDGET</t>
  </si>
  <si>
    <t>COSTS</t>
  </si>
  <si>
    <t>dd = last day of the month</t>
  </si>
  <si>
    <r>
      <rPr>
        <b/>
        <sz val="12"/>
        <rFont val="Arial"/>
        <family val="2"/>
      </rPr>
      <t>PAYABLE TO</t>
    </r>
    <r>
      <rPr>
        <b/>
        <sz val="11"/>
        <rFont val="Arial"/>
        <family val="2"/>
      </rPr>
      <t xml:space="preserve"> </t>
    </r>
    <r>
      <rPr>
        <sz val="10"/>
        <rFont val="Arial"/>
        <family val="2"/>
      </rPr>
      <t>(Claimant's Name and Address)</t>
    </r>
    <r>
      <rPr>
        <b/>
        <sz val="11"/>
        <rFont val="Arial"/>
        <family val="2"/>
      </rPr>
      <t>:</t>
    </r>
  </si>
  <si>
    <t>12)</t>
  </si>
  <si>
    <t>13)</t>
  </si>
  <si>
    <t>14)</t>
  </si>
  <si>
    <t>TOTAL CUMULATIVE + TOTAL PROJECTED (9C+9D)</t>
  </si>
  <si>
    <t>TOTAL CUMULATIVE EXPENDITURES (9C)</t>
  </si>
  <si>
    <t>TOTAL PROJECTED COSTS (9D)</t>
  </si>
  <si>
    <t>TOTAL FaDSS FUNDS REQUESTED YTD</t>
  </si>
  <si>
    <t>10)</t>
  </si>
  <si>
    <t>11)</t>
  </si>
  <si>
    <t>NET AMOUNT OF THIS REQUEST (12-13)</t>
  </si>
  <si>
    <t>XXX-XXX-XXX-XXX</t>
  </si>
  <si>
    <t>Zip Code</t>
  </si>
  <si>
    <t>Agency Name</t>
  </si>
  <si>
    <t>Street Address</t>
  </si>
  <si>
    <t>City, State</t>
  </si>
  <si>
    <t xml:space="preserve">  a) Salaries</t>
  </si>
  <si>
    <t xml:space="preserve">  b) Fringe Benefits</t>
  </si>
  <si>
    <t xml:space="preserve">  a) Telephone</t>
  </si>
  <si>
    <t xml:space="preserve">  b) Postage</t>
  </si>
  <si>
    <t xml:space="preserve">  c) Publications/Dues</t>
  </si>
  <si>
    <t xml:space="preserve">  d) Bonding</t>
  </si>
  <si>
    <t xml:space="preserve">  e) Audit</t>
  </si>
  <si>
    <t xml:space="preserve">  f) Supplies/Printing</t>
  </si>
  <si>
    <t xml:space="preserve">  g) Other</t>
  </si>
  <si>
    <t xml:space="preserve">  SUBTOTAL (lines 7a-7g)</t>
  </si>
  <si>
    <t>(CLAIMANT'S SIGNATURE AND DATE)  **Please use blue ink**</t>
  </si>
  <si>
    <r>
      <rPr>
        <b/>
        <sz val="10"/>
        <rFont val="Arial"/>
        <family val="2"/>
      </rPr>
      <t>A)</t>
    </r>
    <r>
      <rPr>
        <sz val="10"/>
        <rFont val="Arial"/>
        <family val="2"/>
      </rPr>
      <t xml:space="preserve">  FaDSS</t>
    </r>
  </si>
  <si>
    <r>
      <rPr>
        <b/>
        <sz val="10"/>
        <rFont val="Arial"/>
        <family val="2"/>
      </rPr>
      <t xml:space="preserve">B) </t>
    </r>
    <r>
      <rPr>
        <sz val="10"/>
        <rFont val="Arial"/>
        <family val="2"/>
      </rPr>
      <t xml:space="preserve"> CURRENT</t>
    </r>
  </si>
  <si>
    <r>
      <rPr>
        <b/>
        <sz val="10"/>
        <rFont val="Arial"/>
        <family val="2"/>
      </rPr>
      <t>C)</t>
    </r>
    <r>
      <rPr>
        <sz val="10"/>
        <rFont val="Arial"/>
        <family val="2"/>
      </rPr>
      <t xml:space="preserve">  CUMULATIVE</t>
    </r>
  </si>
  <si>
    <r>
      <rPr>
        <b/>
        <sz val="10"/>
        <rFont val="Arial"/>
        <family val="2"/>
      </rPr>
      <t>D)</t>
    </r>
    <r>
      <rPr>
        <sz val="10"/>
        <rFont val="Arial"/>
        <family val="2"/>
      </rPr>
      <t xml:space="preserve">  PROJECTED</t>
    </r>
  </si>
  <si>
    <t xml:space="preserve"> Transportation &amp; Work Supports</t>
  </si>
  <si>
    <r>
      <t xml:space="preserve">b) </t>
    </r>
    <r>
      <rPr>
        <sz val="8"/>
        <rFont val="Arial"/>
        <family val="2"/>
      </rPr>
      <t>Transportation &amp; Work Supports</t>
    </r>
  </si>
  <si>
    <t>SUBTOTAL (lines 8a-8b)</t>
  </si>
  <si>
    <t xml:space="preserve">        Transportation &amp; Work Supports</t>
  </si>
  <si>
    <t>Budget Tab:</t>
  </si>
  <si>
    <t>Prior to requesting the agency's first payment for the FaDSS contract year, enter the budget as outlined in the FaDSS contract</t>
  </si>
  <si>
    <t>Base Tab:</t>
  </si>
  <si>
    <t>Monthly Invoice Tab:</t>
  </si>
  <si>
    <t>Only enter information into the green shaded areas. The other areas will automatically populate based on what is entered into the Base Tab.</t>
  </si>
  <si>
    <r>
      <rPr>
        <b/>
        <sz val="11"/>
        <rFont val="Arial"/>
        <family val="2"/>
      </rPr>
      <t xml:space="preserve">PAYABLE TO: </t>
    </r>
    <r>
      <rPr>
        <sz val="11"/>
        <rFont val="Arial"/>
        <family val="2"/>
      </rPr>
      <t>Enter the agency name and address</t>
    </r>
  </si>
  <si>
    <r>
      <rPr>
        <b/>
        <sz val="11"/>
        <rFont val="Arial"/>
        <family val="2"/>
      </rPr>
      <t>VENDOR CODE:</t>
    </r>
    <r>
      <rPr>
        <sz val="11"/>
        <rFont val="Arial"/>
        <family val="2"/>
      </rPr>
      <t xml:space="preserve"> Enter the agency vendor code</t>
    </r>
  </si>
  <si>
    <r>
      <rPr>
        <b/>
        <sz val="11"/>
        <rFont val="Arial"/>
        <family val="2"/>
      </rPr>
      <t>PROJECTED COST:</t>
    </r>
    <r>
      <rPr>
        <sz val="11"/>
        <rFont val="Arial"/>
        <family val="2"/>
      </rPr>
      <t xml:space="preserve"> (Column D) This column is optional.  </t>
    </r>
  </si>
  <si>
    <t>LINE 13) TOTAL FaDSS FUNDS REQUESTED YTD</t>
  </si>
  <si>
    <t>Enter the total funds requested year to date for FaDSS. Update this amount each month</t>
  </si>
  <si>
    <r>
      <rPr>
        <b/>
        <sz val="10"/>
        <rFont val="Arial"/>
        <family val="2"/>
      </rPr>
      <t>This is an optional tab.</t>
    </r>
    <r>
      <rPr>
        <sz val="10"/>
        <rFont val="Arial"/>
        <family val="2"/>
      </rPr>
      <t xml:space="preserve"> Grantee may use this to track other supports. Grantee must report these funds at the end of the contract period using the Other Support Summary form.  </t>
    </r>
  </si>
  <si>
    <t xml:space="preserve"> </t>
  </si>
  <si>
    <t xml:space="preserve">Each month enter the amount of the funds projected for the next 30 days in each line item that have projected cost.  </t>
  </si>
  <si>
    <t>Other Supports Tab:</t>
  </si>
  <si>
    <r>
      <rPr>
        <b/>
        <sz val="11"/>
        <rFont val="Arial"/>
        <family val="2"/>
      </rPr>
      <t>FaDSS INVOICE DATE:</t>
    </r>
    <r>
      <rPr>
        <sz val="11"/>
        <rFont val="Arial"/>
        <family val="2"/>
      </rPr>
      <t xml:space="preserve"> Enter the date the agency completed the monthly request</t>
    </r>
  </si>
  <si>
    <r>
      <rPr>
        <b/>
        <sz val="11"/>
        <rFont val="Arial"/>
        <family val="2"/>
      </rPr>
      <t>FOR THE MONTH OF:</t>
    </r>
    <r>
      <rPr>
        <sz val="11"/>
        <rFont val="Arial"/>
        <family val="2"/>
      </rPr>
      <t xml:space="preserve"> For the monthly request enter the last day of the month </t>
    </r>
  </si>
  <si>
    <r>
      <t xml:space="preserve">a) </t>
    </r>
    <r>
      <rPr>
        <sz val="8"/>
        <rFont val="Arial"/>
        <family val="2"/>
      </rPr>
      <t>Expenditures excluding</t>
    </r>
  </si>
  <si>
    <r>
      <t xml:space="preserve">  a) </t>
    </r>
    <r>
      <rPr>
        <sz val="9"/>
        <rFont val="Arial"/>
        <family val="2"/>
      </rPr>
      <t>Expenditures excluding</t>
    </r>
  </si>
  <si>
    <t xml:space="preserve">  b) Transportation &amp; Work Supports</t>
  </si>
  <si>
    <r>
      <t xml:space="preserve">Each month enter the amount of the expenditures for each line item.  </t>
    </r>
    <r>
      <rPr>
        <sz val="10"/>
        <color rgb="FFFF0000"/>
        <rFont val="Arial"/>
        <family val="2"/>
      </rPr>
      <t xml:space="preserve">* Please Note* Instructions for 3rd Party Payments are located in the 3rd Pary Payment Tab </t>
    </r>
  </si>
  <si>
    <t>Line 8a.</t>
  </si>
  <si>
    <r>
      <t>Expenditures Excluding Transportation &amp; Work Supports</t>
    </r>
    <r>
      <rPr>
        <b/>
        <sz val="12"/>
        <rFont val="Calibri"/>
        <family val="2"/>
      </rPr>
      <t xml:space="preserve"> – </t>
    </r>
    <r>
      <rPr>
        <sz val="12"/>
        <rFont val="Calibri"/>
        <family val="2"/>
      </rPr>
      <t xml:space="preserve">Use this line to report expenditures that are </t>
    </r>
    <r>
      <rPr>
        <u/>
        <sz val="12"/>
        <rFont val="Calibri"/>
        <family val="2"/>
      </rPr>
      <t>not</t>
    </r>
    <r>
      <rPr>
        <sz val="12"/>
        <rFont val="Calibri"/>
        <family val="2"/>
      </rPr>
      <t xml:space="preserve"> transportation or work supports.  </t>
    </r>
  </si>
  <si>
    <t>Line 8b.</t>
  </si>
  <si>
    <r>
      <t>Transportation &amp; Work Supports</t>
    </r>
    <r>
      <rPr>
        <sz val="12"/>
        <color rgb="FF222222"/>
        <rFont val="Calibri"/>
        <family val="2"/>
      </rPr>
      <t xml:space="preserve"> – This line is used to report two types of expenses. </t>
    </r>
  </si>
  <si>
    <r>
      <t>·</t>
    </r>
    <r>
      <rPr>
        <sz val="7"/>
        <color rgb="FF222222"/>
        <rFont val="Times New Roman"/>
        <family val="1"/>
      </rPr>
      <t xml:space="preserve">       </t>
    </r>
    <r>
      <rPr>
        <sz val="12"/>
        <color rgb="FF222222"/>
        <rFont val="Calibri"/>
        <family val="2"/>
      </rPr>
      <t xml:space="preserve">Expenses related to </t>
    </r>
    <r>
      <rPr>
        <u/>
        <sz val="12"/>
        <color rgb="FF222222"/>
        <rFont val="Calibri"/>
        <family val="2"/>
      </rPr>
      <t>all transportation</t>
    </r>
    <r>
      <rPr>
        <sz val="12"/>
        <color rgb="FF222222"/>
        <rFont val="Calibri"/>
        <family val="2"/>
      </rPr>
      <t xml:space="preserve"> paid on behalf of families.</t>
    </r>
  </si>
  <si>
    <r>
      <t>·</t>
    </r>
    <r>
      <rPr>
        <sz val="7"/>
        <color rgb="FF222222"/>
        <rFont val="Times New Roman"/>
        <family val="1"/>
      </rPr>
      <t xml:space="preserve">       </t>
    </r>
    <r>
      <rPr>
        <u/>
        <sz val="12"/>
        <color rgb="FF222222"/>
        <rFont val="Calibri"/>
        <family val="2"/>
      </rPr>
      <t>Work supports</t>
    </r>
    <r>
      <rPr>
        <sz val="12"/>
        <color rgb="FF222222"/>
        <rFont val="Calibri"/>
        <family val="2"/>
      </rPr>
      <t xml:space="preserve"> expenses for families. Work supports are goods provided to families in order to assist families to obtain or maintain employment.  </t>
    </r>
  </si>
  <si>
    <t>Examples: tools, uniforms, and fees for special licenses.</t>
  </si>
  <si>
    <t xml:space="preserve">See FaDSS Policy 8.0 – Third Party Funds for more details.  </t>
  </si>
  <si>
    <t>3rd Party Expendtures are required to be reported in either line 8a or 8b. See below for futher detail.</t>
  </si>
  <si>
    <r>
      <rPr>
        <b/>
        <sz val="11"/>
        <rFont val="Arial"/>
        <family val="2"/>
      </rPr>
      <t xml:space="preserve">CONTRACT: </t>
    </r>
    <r>
      <rPr>
        <sz val="11"/>
        <rFont val="Arial"/>
        <family val="2"/>
      </rPr>
      <t xml:space="preserve">Enter the agency contract number </t>
    </r>
  </si>
  <si>
    <t>PY 2024</t>
  </si>
  <si>
    <t xml:space="preserve">Instructions for FaDSS Monthly Expenditure Request Form </t>
  </si>
  <si>
    <t>PY 2024 FaDSS BUDGET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</si>
</sst>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7" formatCode="&quot;$&quot;#,##0.00_);\(&quot;$&quot;#,##0.00\)"/>
    <numFmt numFmtId="44" formatCode="_(&quot;$&quot;* #,##0.00_);_(&quot;$&quot;* \(#,##0.00\);_(&quot;$&quot;* &quot;-&quot;??_);_(@_)"/>
    <numFmt numFmtId="43" formatCode="_(* #,##0.00_);_(* \(#,##0.00\);_(* &quot;-&quot;??_);_(@_)"/>
    <numFmt numFmtId="164" formatCode="&quot;$&quot;#,##0.00"/>
    <numFmt numFmtId="165" formatCode="[$-409]mmm\-yy;@"/>
    <numFmt numFmtId="166" formatCode="0.0%"/>
    <numFmt numFmtId="167" formatCode="m/d/yyyy;@"/>
  </numFmts>
  <fonts count="25" x14ac:knownFonts="1">
    <font>
      <sz val="10"/>
      <name val="Arial"/>
    </font>
    <font>
      <sz val="10"/>
      <name val="Arial"/>
      <family val="2"/>
    </font>
    <font>
      <sz val="12"/>
      <name val="Arial"/>
      <family val="2"/>
    </font>
    <font>
      <sz val="10"/>
      <name val="Arial"/>
      <family val="2"/>
    </font>
    <font>
      <b/>
      <sz val="10"/>
      <name val="Arial"/>
      <family val="2"/>
    </font>
    <font>
      <sz val="11"/>
      <name val="Arial"/>
      <family val="2"/>
    </font>
    <font>
      <sz val="10"/>
      <name val="Arial"/>
      <family val="2"/>
    </font>
    <font>
      <sz val="12"/>
      <name val="Arial"/>
      <family val="2"/>
    </font>
    <font>
      <b/>
      <sz val="11"/>
      <name val="Arial"/>
      <family val="2"/>
    </font>
    <font>
      <b/>
      <i/>
      <sz val="11"/>
      <name val="Arial"/>
      <family val="2"/>
    </font>
    <font>
      <sz val="10"/>
      <color rgb="FFFF0000"/>
      <name val="Arial"/>
      <family val="2"/>
    </font>
    <font>
      <i/>
      <sz val="11"/>
      <name val="Arial"/>
      <family val="2"/>
    </font>
    <font>
      <b/>
      <sz val="12"/>
      <name val="Arial"/>
      <family val="2"/>
    </font>
    <font>
      <sz val="9"/>
      <name val="Arial"/>
      <family val="2"/>
    </font>
    <font>
      <b/>
      <i/>
      <sz val="9"/>
      <name val="Arial"/>
      <family val="2"/>
    </font>
    <font>
      <sz val="8"/>
      <name val="Arial"/>
      <family val="2"/>
    </font>
    <font>
      <i/>
      <sz val="10"/>
      <name val="Arial"/>
      <family val="2"/>
    </font>
    <font>
      <b/>
      <sz val="12"/>
      <color rgb="FF222222"/>
      <name val="Calibri"/>
      <family val="2"/>
    </font>
    <font>
      <b/>
      <sz val="12"/>
      <name val="Calibri"/>
      <family val="2"/>
    </font>
    <font>
      <sz val="12"/>
      <name val="Calibri"/>
      <family val="2"/>
    </font>
    <font>
      <u/>
      <sz val="12"/>
      <name val="Calibri"/>
      <family val="2"/>
    </font>
    <font>
      <sz val="12"/>
      <color rgb="FF222222"/>
      <name val="Calibri"/>
      <family val="2"/>
    </font>
    <font>
      <sz val="12"/>
      <color rgb="FF222222"/>
      <name val="Symbol"/>
      <family val="1"/>
      <charset val="2"/>
    </font>
    <font>
      <sz val="7"/>
      <color rgb="FF222222"/>
      <name val="Times New Roman"/>
      <family val="1"/>
    </font>
    <font>
      <u/>
      <sz val="12"/>
      <color rgb="FF222222"/>
      <name val="Calibri"/>
      <family val="2"/>
    </font>
  </fonts>
  <fills count="6">
    <fill>
      <patternFill patternType="none"/>
    </fill>
    <fill>
      <patternFill patternType="gray125"/>
    </fill>
    <fill>
      <patternFill patternType="solid">
        <fgColor theme="0" tint="-0.14999847407452621"/>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0"/>
        <bgColor indexed="64"/>
      </patternFill>
    </fill>
  </fills>
  <borders count="13">
    <border>
      <left/>
      <right/>
      <top/>
      <bottom/>
      <diagonal/>
    </border>
    <border>
      <left/>
      <right/>
      <top/>
      <bottom style="thin">
        <color indexed="64"/>
      </bottom>
      <diagonal/>
    </border>
    <border>
      <left/>
      <right/>
      <top/>
      <bottom style="hair">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double">
        <color indexed="64"/>
      </top>
      <bottom style="double">
        <color indexed="64"/>
      </bottom>
      <diagonal/>
    </border>
    <border>
      <left/>
      <right/>
      <top style="hair">
        <color indexed="64"/>
      </top>
      <bottom style="hair">
        <color indexed="64"/>
      </bottom>
      <diagonal/>
    </border>
  </borders>
  <cellStyleXfs count="9">
    <xf numFmtId="0" fontId="0" fillId="0" borderId="0"/>
    <xf numFmtId="43" fontId="1" fillId="0" borderId="0" applyFont="0" applyFill="0" applyBorder="0" applyAlignment="0" applyProtection="0"/>
    <xf numFmtId="43" fontId="6" fillId="0" borderId="0" applyFont="0" applyFill="0" applyBorder="0" applyAlignment="0" applyProtection="0"/>
    <xf numFmtId="43" fontId="7"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7" fillId="0" borderId="0" applyFont="0" applyFill="0" applyBorder="0" applyAlignment="0" applyProtection="0"/>
    <xf numFmtId="0" fontId="3" fillId="0" borderId="0"/>
    <xf numFmtId="9" fontId="1" fillId="0" borderId="0" applyFont="0" applyFill="0" applyBorder="0" applyAlignment="0" applyProtection="0"/>
  </cellStyleXfs>
  <cellXfs count="226">
    <xf numFmtId="0" fontId="0" fillId="0" borderId="0" xfId="0"/>
    <xf numFmtId="0" fontId="5" fillId="0" borderId="0" xfId="7" applyFont="1" applyFill="1" applyBorder="1" applyProtection="1"/>
    <xf numFmtId="44" fontId="5" fillId="0" borderId="0" xfId="4" applyFont="1" applyFill="1" applyBorder="1" applyProtection="1"/>
    <xf numFmtId="0" fontId="5" fillId="0" borderId="0" xfId="0" applyFont="1" applyFill="1" applyBorder="1" applyProtection="1"/>
    <xf numFmtId="43" fontId="5" fillId="0" borderId="0" xfId="1" applyFont="1" applyFill="1" applyBorder="1" applyProtection="1"/>
    <xf numFmtId="43" fontId="9" fillId="0" borderId="0" xfId="1" applyFont="1" applyFill="1" applyBorder="1" applyAlignment="1" applyProtection="1">
      <alignment horizontal="left"/>
    </xf>
    <xf numFmtId="0" fontId="3" fillId="0" borderId="0" xfId="0" applyFont="1" applyFill="1" applyBorder="1" applyAlignment="1" applyProtection="1">
      <alignment vertical="center"/>
    </xf>
    <xf numFmtId="0" fontId="5" fillId="0" borderId="0" xfId="7" applyFont="1" applyFill="1" applyBorder="1" applyAlignment="1" applyProtection="1">
      <alignment horizontal="center"/>
    </xf>
    <xf numFmtId="0" fontId="5" fillId="0" borderId="0" xfId="0" applyFont="1" applyFill="1" applyProtection="1"/>
    <xf numFmtId="43" fontId="5" fillId="0" borderId="0" xfId="1" applyFont="1" applyFill="1" applyProtection="1"/>
    <xf numFmtId="166" fontId="5" fillId="0" borderId="0" xfId="8" applyNumberFormat="1" applyFont="1" applyFill="1" applyBorder="1" applyProtection="1"/>
    <xf numFmtId="0" fontId="5" fillId="0" borderId="0" xfId="0" applyNumberFormat="1" applyFont="1" applyFill="1" applyProtection="1"/>
    <xf numFmtId="0" fontId="5" fillId="0" borderId="0" xfId="1" applyNumberFormat="1" applyFont="1" applyFill="1" applyProtection="1"/>
    <xf numFmtId="0" fontId="11" fillId="0" borderId="0" xfId="0" applyNumberFormat="1" applyFont="1" applyFill="1" applyBorder="1" applyAlignment="1" applyProtection="1">
      <alignment horizontal="center"/>
    </xf>
    <xf numFmtId="0" fontId="5" fillId="0" borderId="0" xfId="0" applyNumberFormat="1" applyFont="1" applyFill="1" applyBorder="1" applyProtection="1"/>
    <xf numFmtId="0" fontId="5" fillId="0" borderId="0" xfId="7" applyNumberFormat="1" applyFont="1" applyFill="1" applyBorder="1" applyAlignment="1" applyProtection="1">
      <alignment horizontal="center"/>
    </xf>
    <xf numFmtId="0" fontId="3" fillId="0" borderId="0" xfId="7" quotePrefix="1" applyNumberFormat="1" applyFont="1" applyFill="1" applyAlignment="1" applyProtection="1">
      <alignment horizontal="right"/>
    </xf>
    <xf numFmtId="0" fontId="3" fillId="0" borderId="0" xfId="1" applyNumberFormat="1" applyFont="1" applyFill="1" applyBorder="1" applyAlignment="1" applyProtection="1">
      <alignment horizontal="right"/>
    </xf>
    <xf numFmtId="0" fontId="3" fillId="0" borderId="0" xfId="1" quotePrefix="1" applyNumberFormat="1" applyFont="1" applyFill="1" applyBorder="1" applyAlignment="1" applyProtection="1">
      <alignment horizontal="right"/>
    </xf>
    <xf numFmtId="0" fontId="5" fillId="0" borderId="0" xfId="1" applyNumberFormat="1" applyFont="1" applyFill="1" applyBorder="1" applyAlignment="1" applyProtection="1">
      <alignment horizontal="center"/>
    </xf>
    <xf numFmtId="0" fontId="3" fillId="0" borderId="0" xfId="1" applyNumberFormat="1" applyFont="1" applyFill="1" applyAlignment="1" applyProtection="1">
      <alignment horizontal="right"/>
    </xf>
    <xf numFmtId="0" fontId="5" fillId="0" borderId="0" xfId="1" applyNumberFormat="1" applyFont="1" applyFill="1" applyBorder="1" applyProtection="1"/>
    <xf numFmtId="0" fontId="5" fillId="0" borderId="0" xfId="7" applyNumberFormat="1" applyFont="1" applyFill="1" applyBorder="1" applyAlignment="1" applyProtection="1">
      <alignment horizontal="left"/>
    </xf>
    <xf numFmtId="0" fontId="3" fillId="0" borderId="0" xfId="7" applyNumberFormat="1" applyFont="1" applyFill="1" applyBorder="1" applyAlignment="1" applyProtection="1">
      <alignment horizontal="right"/>
    </xf>
    <xf numFmtId="0" fontId="3" fillId="0" borderId="0" xfId="1" applyNumberFormat="1" applyFont="1" applyFill="1" applyBorder="1" applyAlignment="1" applyProtection="1"/>
    <xf numFmtId="0" fontId="5" fillId="0" borderId="0" xfId="1" applyNumberFormat="1" applyFont="1" applyFill="1" applyBorder="1" applyAlignment="1" applyProtection="1">
      <alignment horizontal="right"/>
    </xf>
    <xf numFmtId="0" fontId="12" fillId="0" borderId="0" xfId="7" applyNumberFormat="1" applyFont="1" applyFill="1" applyBorder="1" applyAlignment="1" applyProtection="1">
      <alignment horizontal="center"/>
    </xf>
    <xf numFmtId="0" fontId="8" fillId="0" borderId="0" xfId="0" applyNumberFormat="1" applyFont="1" applyFill="1" applyAlignment="1" applyProtection="1"/>
    <xf numFmtId="0" fontId="11" fillId="0" borderId="0" xfId="0" applyNumberFormat="1" applyFont="1" applyFill="1" applyBorder="1" applyAlignment="1" applyProtection="1"/>
    <xf numFmtId="0" fontId="8" fillId="0" borderId="0" xfId="1" applyNumberFormat="1" applyFont="1" applyFill="1" applyBorder="1" applyAlignment="1" applyProtection="1"/>
    <xf numFmtId="0" fontId="13" fillId="0" borderId="0" xfId="7" applyFont="1" applyFill="1" applyBorder="1" applyAlignment="1" applyProtection="1">
      <alignment vertical="top" wrapText="1"/>
    </xf>
    <xf numFmtId="0" fontId="13" fillId="0" borderId="0" xfId="7" applyFont="1" applyFill="1" applyBorder="1" applyAlignment="1" applyProtection="1">
      <alignment horizontal="left" vertical="top" wrapText="1"/>
    </xf>
    <xf numFmtId="0" fontId="13" fillId="0" borderId="4" xfId="7" applyFont="1" applyFill="1" applyBorder="1" applyAlignment="1" applyProtection="1">
      <alignment horizontal="left" vertical="top" wrapText="1"/>
    </xf>
    <xf numFmtId="166" fontId="13" fillId="0" borderId="0" xfId="8" applyNumberFormat="1" applyFont="1" applyFill="1" applyBorder="1" applyProtection="1"/>
    <xf numFmtId="9" fontId="13" fillId="0" borderId="0" xfId="8" applyFont="1" applyFill="1" applyProtection="1"/>
    <xf numFmtId="9" fontId="14" fillId="0" borderId="0" xfId="8" applyFont="1" applyFill="1" applyBorder="1" applyAlignment="1" applyProtection="1">
      <alignment horizontal="left"/>
    </xf>
    <xf numFmtId="166" fontId="13" fillId="2" borderId="0" xfId="8" applyNumberFormat="1" applyFont="1" applyFill="1" applyBorder="1" applyProtection="1"/>
    <xf numFmtId="0" fontId="13" fillId="0" borderId="4" xfId="7" applyFont="1" applyFill="1" applyBorder="1" applyAlignment="1" applyProtection="1">
      <alignment vertical="top" wrapText="1"/>
    </xf>
    <xf numFmtId="0" fontId="5" fillId="0" borderId="0" xfId="7" applyFont="1" applyFill="1" applyBorder="1" applyAlignment="1" applyProtection="1">
      <alignment vertical="center"/>
    </xf>
    <xf numFmtId="0" fontId="13" fillId="0" borderId="0" xfId="7" applyFont="1" applyFill="1" applyBorder="1" applyAlignment="1" applyProtection="1">
      <alignment vertical="center" wrapText="1"/>
    </xf>
    <xf numFmtId="0" fontId="5" fillId="0" borderId="0" xfId="1" applyNumberFormat="1" applyFont="1" applyFill="1" applyBorder="1" applyAlignment="1" applyProtection="1">
      <alignment horizontal="left"/>
    </xf>
    <xf numFmtId="0" fontId="9" fillId="0" borderId="0" xfId="1" applyNumberFormat="1" applyFont="1" applyFill="1" applyBorder="1" applyAlignment="1" applyProtection="1">
      <alignment horizontal="left"/>
    </xf>
    <xf numFmtId="0" fontId="5" fillId="0" borderId="0" xfId="1" applyNumberFormat="1" applyFont="1" applyFill="1" applyBorder="1" applyAlignment="1" applyProtection="1">
      <alignment horizontal="left" indent="1"/>
    </xf>
    <xf numFmtId="0" fontId="5" fillId="0" borderId="0" xfId="4" applyNumberFormat="1" applyFont="1" applyFill="1" applyBorder="1" applyAlignment="1" applyProtection="1">
      <alignment horizontal="left" indent="1"/>
    </xf>
    <xf numFmtId="0" fontId="4" fillId="0" borderId="0" xfId="0" applyFont="1" applyFill="1" applyBorder="1" applyAlignment="1" applyProtection="1">
      <alignment vertical="center"/>
    </xf>
    <xf numFmtId="0" fontId="5" fillId="0" borderId="4" xfId="7" applyFont="1" applyFill="1" applyBorder="1" applyAlignment="1" applyProtection="1">
      <alignment vertical="center"/>
    </xf>
    <xf numFmtId="0" fontId="5" fillId="0" borderId="0" xfId="0" applyNumberFormat="1" applyFont="1" applyFill="1" applyBorder="1" applyAlignment="1" applyProtection="1"/>
    <xf numFmtId="0" fontId="5" fillId="0" borderId="3" xfId="7" applyFont="1" applyFill="1" applyBorder="1" applyAlignment="1" applyProtection="1">
      <alignment horizontal="left" wrapText="1" indent="1"/>
    </xf>
    <xf numFmtId="0" fontId="5" fillId="0" borderId="0" xfId="7" applyFont="1" applyFill="1" applyBorder="1" applyAlignment="1" applyProtection="1">
      <alignment horizontal="left" wrapText="1" indent="1"/>
    </xf>
    <xf numFmtId="0" fontId="5" fillId="0" borderId="5" xfId="7" applyFont="1" applyFill="1" applyBorder="1" applyAlignment="1" applyProtection="1">
      <alignment horizontal="left" wrapText="1" indent="1"/>
    </xf>
    <xf numFmtId="0" fontId="3" fillId="0" borderId="3" xfId="7" applyFont="1" applyFill="1" applyBorder="1" applyAlignment="1" applyProtection="1">
      <alignment vertical="center" wrapText="1"/>
    </xf>
    <xf numFmtId="0" fontId="3" fillId="0" borderId="4" xfId="7" applyFont="1" applyFill="1" applyBorder="1" applyAlignment="1" applyProtection="1">
      <alignment vertical="center" wrapText="1"/>
    </xf>
    <xf numFmtId="0" fontId="8" fillId="0" borderId="0" xfId="0" applyNumberFormat="1" applyFont="1" applyFill="1" applyBorder="1" applyAlignment="1" applyProtection="1"/>
    <xf numFmtId="0" fontId="13" fillId="0" borderId="0" xfId="1" applyNumberFormat="1" applyFont="1" applyFill="1" applyBorder="1" applyAlignment="1" applyProtection="1"/>
    <xf numFmtId="0" fontId="8" fillId="0" borderId="0" xfId="1" applyNumberFormat="1" applyFont="1" applyFill="1" applyAlignment="1" applyProtection="1"/>
    <xf numFmtId="7" fontId="5" fillId="0" borderId="2" xfId="0" applyNumberFormat="1" applyFont="1" applyFill="1" applyBorder="1" applyProtection="1"/>
    <xf numFmtId="7" fontId="5" fillId="0" borderId="0" xfId="0" applyNumberFormat="1" applyFont="1" applyFill="1" applyProtection="1"/>
    <xf numFmtId="7" fontId="5" fillId="0" borderId="2" xfId="1" applyNumberFormat="1" applyFont="1" applyFill="1" applyBorder="1" applyProtection="1"/>
    <xf numFmtId="7" fontId="5" fillId="0" borderId="0" xfId="0" applyNumberFormat="1" applyFont="1" applyFill="1" applyBorder="1" applyProtection="1"/>
    <xf numFmtId="7" fontId="5" fillId="0" borderId="0" xfId="1" applyNumberFormat="1" applyFont="1" applyFill="1" applyBorder="1" applyProtection="1"/>
    <xf numFmtId="7" fontId="5" fillId="0" borderId="12" xfId="0" applyNumberFormat="1" applyFont="1" applyFill="1" applyBorder="1" applyProtection="1"/>
    <xf numFmtId="7" fontId="5" fillId="0" borderId="12" xfId="1" applyNumberFormat="1" applyFont="1" applyFill="1" applyBorder="1" applyProtection="1"/>
    <xf numFmtId="7" fontId="5" fillId="0" borderId="7" xfId="0" applyNumberFormat="1" applyFont="1" applyFill="1" applyBorder="1" applyProtection="1"/>
    <xf numFmtId="7" fontId="5" fillId="0" borderId="7" xfId="1" applyNumberFormat="1" applyFont="1" applyFill="1" applyBorder="1" applyProtection="1"/>
    <xf numFmtId="7" fontId="5" fillId="0" borderId="0" xfId="2" applyNumberFormat="1" applyFont="1" applyFill="1" applyBorder="1" applyProtection="1"/>
    <xf numFmtId="7" fontId="5" fillId="0" borderId="0" xfId="4" applyNumberFormat="1" applyFont="1" applyFill="1" applyBorder="1" applyProtection="1"/>
    <xf numFmtId="7" fontId="5" fillId="0" borderId="1" xfId="1" applyNumberFormat="1" applyFont="1" applyFill="1" applyBorder="1" applyProtection="1"/>
    <xf numFmtId="7" fontId="5" fillId="0" borderId="9" xfId="1" applyNumberFormat="1" applyFont="1" applyFill="1" applyBorder="1" applyProtection="1"/>
    <xf numFmtId="0" fontId="8" fillId="0" borderId="0" xfId="7" applyFont="1" applyAlignment="1" applyProtection="1">
      <alignment horizontal="left" vertical="center"/>
    </xf>
    <xf numFmtId="43" fontId="5" fillId="0" borderId="0" xfId="3" applyFont="1" applyAlignment="1" applyProtection="1">
      <alignment horizontal="right" vertical="center"/>
    </xf>
    <xf numFmtId="0" fontId="5" fillId="0" borderId="0" xfId="7" applyFont="1" applyAlignment="1" applyProtection="1">
      <alignment horizontal="right" vertical="center"/>
    </xf>
    <xf numFmtId="0" fontId="5" fillId="0" borderId="0" xfId="7" applyFont="1" applyAlignment="1" applyProtection="1">
      <alignment horizontal="left" vertical="center"/>
    </xf>
    <xf numFmtId="0" fontId="5" fillId="0" borderId="0" xfId="7" applyFont="1" applyFill="1" applyBorder="1" applyAlignment="1" applyProtection="1">
      <alignment horizontal="left" vertical="center"/>
    </xf>
    <xf numFmtId="7" fontId="5" fillId="0" borderId="0" xfId="6" applyNumberFormat="1" applyFont="1" applyFill="1" applyBorder="1" applyAlignment="1" applyProtection="1">
      <alignment horizontal="right" vertical="center"/>
      <protection locked="0"/>
    </xf>
    <xf numFmtId="7" fontId="5" fillId="0" borderId="0" xfId="6" applyNumberFormat="1" applyFont="1" applyAlignment="1" applyProtection="1">
      <alignment horizontal="right" vertical="center"/>
      <protection locked="0"/>
    </xf>
    <xf numFmtId="7" fontId="5" fillId="0" borderId="0" xfId="6" applyNumberFormat="1" applyFont="1" applyAlignment="1" applyProtection="1">
      <alignment horizontal="right" vertical="center"/>
    </xf>
    <xf numFmtId="7" fontId="5" fillId="2" borderId="0" xfId="3" applyNumberFormat="1" applyFont="1" applyFill="1" applyBorder="1" applyAlignment="1" applyProtection="1">
      <alignment horizontal="right" vertical="center"/>
    </xf>
    <xf numFmtId="7" fontId="5" fillId="2" borderId="0" xfId="3" applyNumberFormat="1" applyFont="1" applyFill="1" applyAlignment="1" applyProtection="1">
      <alignment horizontal="right" vertical="center"/>
    </xf>
    <xf numFmtId="43" fontId="5" fillId="0" borderId="0" xfId="3" applyFont="1" applyFill="1" applyBorder="1" applyAlignment="1" applyProtection="1">
      <alignment horizontal="right" vertical="center"/>
    </xf>
    <xf numFmtId="7" fontId="5" fillId="0" borderId="0" xfId="3" applyNumberFormat="1" applyFont="1" applyFill="1" applyBorder="1" applyAlignment="1" applyProtection="1">
      <alignment horizontal="right" vertical="center"/>
      <protection locked="0"/>
    </xf>
    <xf numFmtId="7" fontId="5" fillId="0" borderId="0" xfId="3" applyNumberFormat="1" applyFont="1" applyAlignment="1" applyProtection="1">
      <alignment horizontal="right" vertical="center"/>
      <protection locked="0"/>
    </xf>
    <xf numFmtId="7" fontId="5" fillId="0" borderId="0" xfId="3" applyNumberFormat="1" applyFont="1" applyAlignment="1" applyProtection="1">
      <alignment horizontal="right" vertical="center"/>
    </xf>
    <xf numFmtId="7" fontId="5" fillId="0" borderId="0" xfId="3" applyNumberFormat="1" applyFont="1" applyBorder="1" applyAlignment="1" applyProtection="1">
      <alignment horizontal="right" vertical="center"/>
      <protection locked="0"/>
    </xf>
    <xf numFmtId="7" fontId="5" fillId="0" borderId="0" xfId="3" applyNumberFormat="1" applyFont="1" applyBorder="1" applyAlignment="1" applyProtection="1">
      <alignment horizontal="right" vertical="center"/>
    </xf>
    <xf numFmtId="0" fontId="5" fillId="0" borderId="0" xfId="7" applyFont="1" applyBorder="1" applyAlignment="1" applyProtection="1">
      <alignment horizontal="right" vertical="center"/>
    </xf>
    <xf numFmtId="7" fontId="5" fillId="3" borderId="7" xfId="3" applyNumberFormat="1" applyFont="1" applyFill="1" applyBorder="1" applyAlignment="1" applyProtection="1">
      <alignment horizontal="right" vertical="center"/>
    </xf>
    <xf numFmtId="7" fontId="5" fillId="0" borderId="0" xfId="3" applyNumberFormat="1" applyFont="1" applyFill="1" applyBorder="1" applyAlignment="1" applyProtection="1">
      <alignment horizontal="right" vertical="center"/>
    </xf>
    <xf numFmtId="43" fontId="5" fillId="0" borderId="0" xfId="3" applyFont="1" applyBorder="1" applyAlignment="1" applyProtection="1">
      <alignment horizontal="right" vertical="center"/>
    </xf>
    <xf numFmtId="7" fontId="5" fillId="3" borderId="11" xfId="6" applyNumberFormat="1" applyFont="1" applyFill="1" applyBorder="1" applyAlignment="1" applyProtection="1">
      <alignment horizontal="right" vertical="center"/>
    </xf>
    <xf numFmtId="44" fontId="5" fillId="0" borderId="0" xfId="6" applyFont="1" applyFill="1" applyBorder="1" applyAlignment="1" applyProtection="1">
      <alignment horizontal="right" vertical="center"/>
    </xf>
    <xf numFmtId="0" fontId="5" fillId="0" borderId="0" xfId="7" applyFont="1" applyFill="1" applyBorder="1" applyAlignment="1" applyProtection="1">
      <alignment horizontal="left" vertical="center" indent="1"/>
    </xf>
    <xf numFmtId="167" fontId="3" fillId="0" borderId="0" xfId="0" applyNumberFormat="1" applyFont="1" applyFill="1" applyBorder="1" applyAlignment="1" applyProtection="1">
      <alignment vertical="center"/>
    </xf>
    <xf numFmtId="167" fontId="3" fillId="0" borderId="0" xfId="0" applyNumberFormat="1" applyFont="1" applyFill="1" applyBorder="1" applyAlignment="1" applyProtection="1">
      <alignment horizontal="right" vertical="center"/>
    </xf>
    <xf numFmtId="167" fontId="3" fillId="0" borderId="0" xfId="0" applyNumberFormat="1" applyFont="1" applyFill="1" applyAlignment="1" applyProtection="1">
      <alignment vertical="center"/>
    </xf>
    <xf numFmtId="165" fontId="3" fillId="0" borderId="0" xfId="0" applyNumberFormat="1" applyFont="1" applyFill="1" applyAlignment="1" applyProtection="1">
      <alignment horizontal="right" vertical="center"/>
    </xf>
    <xf numFmtId="17" fontId="3" fillId="0" borderId="0" xfId="4" applyNumberFormat="1" applyFont="1" applyFill="1" applyAlignment="1" applyProtection="1">
      <alignment vertical="center"/>
    </xf>
    <xf numFmtId="17" fontId="3" fillId="0" borderId="0" xfId="0" applyNumberFormat="1" applyFont="1" applyFill="1" applyAlignment="1" applyProtection="1">
      <alignment vertical="center"/>
    </xf>
    <xf numFmtId="17" fontId="3" fillId="0" borderId="0" xfId="0" applyNumberFormat="1" applyFont="1" applyFill="1" applyBorder="1" applyAlignment="1" applyProtection="1">
      <alignment horizontal="right" vertical="center"/>
    </xf>
    <xf numFmtId="17" fontId="3" fillId="0" borderId="0" xfId="0" applyNumberFormat="1" applyFont="1" applyFill="1" applyBorder="1" applyAlignment="1" applyProtection="1">
      <alignment vertical="center"/>
    </xf>
    <xf numFmtId="164" fontId="3" fillId="0" borderId="0" xfId="4" applyNumberFormat="1" applyFont="1" applyFill="1" applyBorder="1" applyAlignment="1" applyProtection="1">
      <alignment vertical="center"/>
      <protection locked="0"/>
    </xf>
    <xf numFmtId="164" fontId="3" fillId="0" borderId="0" xfId="0" applyNumberFormat="1" applyFont="1" applyFill="1" applyAlignment="1" applyProtection="1">
      <alignment vertical="center"/>
      <protection locked="0"/>
    </xf>
    <xf numFmtId="164" fontId="3" fillId="0" borderId="0" xfId="0" applyNumberFormat="1" applyFont="1" applyFill="1" applyBorder="1" applyAlignment="1" applyProtection="1">
      <alignment horizontal="right" vertical="center"/>
      <protection locked="0"/>
    </xf>
    <xf numFmtId="164" fontId="3" fillId="0" borderId="0" xfId="0" applyNumberFormat="1" applyFont="1" applyFill="1" applyBorder="1" applyAlignment="1" applyProtection="1">
      <alignment vertical="center"/>
      <protection locked="0"/>
    </xf>
    <xf numFmtId="164" fontId="3" fillId="0" borderId="0" xfId="0" applyNumberFormat="1" applyFont="1" applyFill="1" applyAlignment="1" applyProtection="1">
      <alignment vertical="center"/>
    </xf>
    <xf numFmtId="0" fontId="3" fillId="0" borderId="0" xfId="4" applyNumberFormat="1" applyFont="1" applyFill="1" applyAlignment="1" applyProtection="1">
      <alignment vertical="center"/>
    </xf>
    <xf numFmtId="0" fontId="3" fillId="2" borderId="0" xfId="4" applyNumberFormat="1" applyFont="1" applyFill="1" applyAlignment="1" applyProtection="1">
      <alignment vertical="center"/>
    </xf>
    <xf numFmtId="0" fontId="3" fillId="2" borderId="0" xfId="0" applyFont="1" applyFill="1" applyAlignment="1" applyProtection="1">
      <alignment vertical="center"/>
    </xf>
    <xf numFmtId="0" fontId="3" fillId="2" borderId="0" xfId="0" applyFont="1" applyFill="1" applyBorder="1" applyAlignment="1" applyProtection="1">
      <alignment vertical="center"/>
    </xf>
    <xf numFmtId="164" fontId="3" fillId="0" borderId="0" xfId="4" applyNumberFormat="1" applyFont="1" applyFill="1" applyAlignment="1" applyProtection="1">
      <alignment vertical="center"/>
      <protection locked="0"/>
    </xf>
    <xf numFmtId="164" fontId="3" fillId="0" borderId="0" xfId="4" applyNumberFormat="1" applyFont="1" applyFill="1" applyAlignment="1" applyProtection="1">
      <alignment vertical="center"/>
    </xf>
    <xf numFmtId="164" fontId="3" fillId="0" borderId="0" xfId="0" applyNumberFormat="1" applyFont="1" applyFill="1" applyBorder="1" applyAlignment="1" applyProtection="1">
      <alignment vertical="center"/>
    </xf>
    <xf numFmtId="164" fontId="3" fillId="2" borderId="0" xfId="4" applyNumberFormat="1" applyFont="1" applyFill="1" applyAlignment="1" applyProtection="1">
      <alignment vertical="center"/>
    </xf>
    <xf numFmtId="164" fontId="3" fillId="2" borderId="0" xfId="0" applyNumberFormat="1" applyFont="1" applyFill="1" applyAlignment="1" applyProtection="1">
      <alignment vertical="center"/>
    </xf>
    <xf numFmtId="164" fontId="3" fillId="2" borderId="0" xfId="0" applyNumberFormat="1" applyFont="1" applyFill="1" applyBorder="1" applyAlignment="1" applyProtection="1">
      <alignment vertical="center"/>
    </xf>
    <xf numFmtId="164" fontId="3" fillId="3" borderId="7" xfId="4" applyNumberFormat="1" applyFont="1" applyFill="1" applyBorder="1" applyAlignment="1" applyProtection="1">
      <alignment vertical="center"/>
    </xf>
    <xf numFmtId="164" fontId="3" fillId="3" borderId="11" xfId="0" applyNumberFormat="1" applyFont="1" applyFill="1" applyBorder="1" applyAlignment="1" applyProtection="1">
      <alignment vertical="center"/>
    </xf>
    <xf numFmtId="0" fontId="10" fillId="0" borderId="0" xfId="0" applyFont="1" applyFill="1" applyBorder="1" applyAlignment="1" applyProtection="1">
      <alignment vertical="center"/>
    </xf>
    <xf numFmtId="164" fontId="10" fillId="0" borderId="0" xfId="0" applyNumberFormat="1" applyFont="1" applyFill="1" applyBorder="1" applyAlignment="1" applyProtection="1">
      <alignment vertical="center"/>
    </xf>
    <xf numFmtId="0" fontId="10" fillId="0" borderId="0" xfId="0" applyFont="1" applyFill="1" applyAlignment="1" applyProtection="1">
      <alignment vertical="center"/>
    </xf>
    <xf numFmtId="4" fontId="3" fillId="0" borderId="0" xfId="0" applyNumberFormat="1" applyFont="1" applyFill="1" applyAlignment="1" applyProtection="1">
      <alignment vertical="center"/>
    </xf>
    <xf numFmtId="4" fontId="3" fillId="0" borderId="0" xfId="0" applyNumberFormat="1" applyFont="1" applyFill="1" applyBorder="1" applyAlignment="1" applyProtection="1">
      <alignment vertical="center"/>
    </xf>
    <xf numFmtId="167" fontId="3" fillId="3" borderId="0" xfId="0" applyNumberFormat="1" applyFont="1" applyFill="1" applyBorder="1" applyAlignment="1" applyProtection="1">
      <alignment vertical="center"/>
    </xf>
    <xf numFmtId="167" fontId="3" fillId="3" borderId="0" xfId="0" applyNumberFormat="1" applyFont="1" applyFill="1" applyBorder="1" applyAlignment="1" applyProtection="1">
      <alignment horizontal="right" vertical="center"/>
    </xf>
    <xf numFmtId="0" fontId="3" fillId="3" borderId="0" xfId="0" applyFont="1" applyFill="1" applyAlignment="1" applyProtection="1">
      <alignment vertical="center"/>
    </xf>
    <xf numFmtId="164" fontId="3" fillId="3" borderId="0" xfId="0" applyNumberFormat="1" applyFont="1" applyFill="1" applyAlignment="1" applyProtection="1">
      <alignment vertical="center"/>
    </xf>
    <xf numFmtId="164" fontId="3" fillId="3" borderId="0" xfId="0" applyNumberFormat="1" applyFont="1" applyFill="1" applyBorder="1" applyAlignment="1" applyProtection="1">
      <alignment vertical="center"/>
    </xf>
    <xf numFmtId="164" fontId="3" fillId="3" borderId="7" xfId="0" applyNumberFormat="1" applyFont="1" applyFill="1" applyBorder="1" applyAlignment="1" applyProtection="1">
      <alignment vertical="center"/>
    </xf>
    <xf numFmtId="0" fontId="3" fillId="0" borderId="0" xfId="0" applyFont="1" applyFill="1" applyBorder="1" applyAlignment="1" applyProtection="1">
      <alignment horizontal="left" vertical="center" indent="1"/>
    </xf>
    <xf numFmtId="7" fontId="5" fillId="2" borderId="0" xfId="0" applyNumberFormat="1" applyFont="1" applyFill="1" applyProtection="1"/>
    <xf numFmtId="7" fontId="5" fillId="2" borderId="0" xfId="1" applyNumberFormat="1" applyFont="1" applyFill="1" applyProtection="1"/>
    <xf numFmtId="7" fontId="9" fillId="2" borderId="0" xfId="2" applyNumberFormat="1" applyFont="1" applyFill="1" applyBorder="1" applyAlignment="1" applyProtection="1">
      <alignment horizontal="left"/>
    </xf>
    <xf numFmtId="7" fontId="9" fillId="2" borderId="0" xfId="1" applyNumberFormat="1" applyFont="1" applyFill="1" applyBorder="1" applyAlignment="1" applyProtection="1">
      <alignment horizontal="left"/>
    </xf>
    <xf numFmtId="7" fontId="8" fillId="0" borderId="11" xfId="1" applyNumberFormat="1" applyFont="1" applyFill="1" applyBorder="1" applyProtection="1"/>
    <xf numFmtId="0" fontId="5" fillId="0" borderId="0" xfId="7" applyFont="1" applyFill="1" applyBorder="1" applyAlignment="1" applyProtection="1">
      <alignment horizontal="right" indent="1"/>
    </xf>
    <xf numFmtId="7" fontId="8" fillId="0" borderId="0" xfId="1" applyNumberFormat="1" applyFont="1" applyFill="1" applyBorder="1" applyProtection="1"/>
    <xf numFmtId="44" fontId="5" fillId="0" borderId="0" xfId="6" applyFont="1" applyAlignment="1" applyProtection="1">
      <alignment horizontal="right" vertical="center"/>
    </xf>
    <xf numFmtId="7" fontId="5" fillId="2" borderId="0" xfId="0" applyNumberFormat="1" applyFont="1" applyFill="1" applyBorder="1" applyProtection="1"/>
    <xf numFmtId="7" fontId="16" fillId="0" borderId="0" xfId="1" applyNumberFormat="1" applyFont="1" applyFill="1" applyBorder="1" applyProtection="1"/>
    <xf numFmtId="7" fontId="16" fillId="0" borderId="0" xfId="0" applyNumberFormat="1" applyFont="1" applyFill="1" applyBorder="1" applyProtection="1"/>
    <xf numFmtId="0" fontId="3" fillId="0" borderId="0" xfId="7" applyFont="1" applyFill="1" applyBorder="1" applyAlignment="1" applyProtection="1">
      <alignment horizontal="left" wrapText="1" indent="1"/>
    </xf>
    <xf numFmtId="0" fontId="3" fillId="0" borderId="0" xfId="7" applyFont="1" applyFill="1" applyBorder="1" applyAlignment="1" applyProtection="1">
      <alignment wrapText="1"/>
    </xf>
    <xf numFmtId="0" fontId="3" fillId="0" borderId="0" xfId="7" applyFont="1" applyFill="1" applyBorder="1" applyAlignment="1" applyProtection="1">
      <alignment vertical="top" wrapText="1"/>
    </xf>
    <xf numFmtId="0" fontId="5" fillId="0" borderId="0" xfId="0" applyFont="1" applyFill="1" applyBorder="1" applyAlignment="1" applyProtection="1">
      <alignment horizontal="left" indent="1"/>
    </xf>
    <xf numFmtId="7" fontId="5" fillId="2" borderId="0" xfId="0" applyNumberFormat="1" applyFont="1" applyFill="1" applyBorder="1" applyAlignment="1" applyProtection="1">
      <alignment horizontal="left" indent="1"/>
    </xf>
    <xf numFmtId="7" fontId="5" fillId="0" borderId="0" xfId="0" applyNumberFormat="1" applyFont="1" applyFill="1" applyBorder="1" applyAlignment="1" applyProtection="1">
      <alignment horizontal="left" indent="1"/>
    </xf>
    <xf numFmtId="43" fontId="5" fillId="0" borderId="0" xfId="1" applyFont="1" applyFill="1" applyBorder="1" applyAlignment="1" applyProtection="1">
      <alignment horizontal="left" indent="1"/>
    </xf>
    <xf numFmtId="166" fontId="13" fillId="0" borderId="0" xfId="8" applyNumberFormat="1" applyFont="1" applyFill="1" applyBorder="1" applyAlignment="1" applyProtection="1">
      <alignment horizontal="left" indent="1"/>
    </xf>
    <xf numFmtId="0" fontId="5" fillId="0" borderId="0" xfId="0" applyNumberFormat="1" applyFont="1" applyFill="1" applyBorder="1" applyAlignment="1" applyProtection="1">
      <alignment horizontal="left" indent="1"/>
    </xf>
    <xf numFmtId="0" fontId="5" fillId="0" borderId="0" xfId="0" applyFont="1" applyFill="1" applyAlignment="1" applyProtection="1">
      <alignment horizontal="left" indent="1"/>
    </xf>
    <xf numFmtId="7" fontId="16" fillId="0" borderId="0" xfId="1" applyNumberFormat="1" applyFont="1" applyFill="1" applyBorder="1" applyAlignment="1" applyProtection="1">
      <alignment vertical="center"/>
    </xf>
    <xf numFmtId="7" fontId="16" fillId="0" borderId="0" xfId="0" applyNumberFormat="1" applyFont="1" applyFill="1" applyBorder="1" applyAlignment="1" applyProtection="1">
      <alignment vertical="center"/>
    </xf>
    <xf numFmtId="0" fontId="15" fillId="0" borderId="0" xfId="0" quotePrefix="1" applyFont="1" applyFill="1" applyBorder="1" applyAlignment="1" applyProtection="1">
      <alignment horizontal="left" vertical="top" indent="2"/>
    </xf>
    <xf numFmtId="0" fontId="5" fillId="0" borderId="0" xfId="7" quotePrefix="1" applyFont="1" applyFill="1" applyBorder="1" applyAlignment="1" applyProtection="1">
      <alignment horizontal="left"/>
    </xf>
    <xf numFmtId="0" fontId="5" fillId="0" borderId="0" xfId="0" quotePrefix="1" applyFont="1" applyFill="1" applyBorder="1" applyAlignment="1" applyProtection="1">
      <alignment horizontal="left"/>
    </xf>
    <xf numFmtId="0" fontId="13" fillId="0" borderId="6" xfId="7" applyFont="1" applyFill="1" applyBorder="1" applyAlignment="1" applyProtection="1">
      <alignment horizontal="left" vertical="top" wrapText="1"/>
    </xf>
    <xf numFmtId="7" fontId="5" fillId="0" borderId="11" xfId="0" applyNumberFormat="1" applyFont="1" applyFill="1" applyBorder="1" applyAlignment="1" applyProtection="1"/>
    <xf numFmtId="7" fontId="5" fillId="0" borderId="11" xfId="4" applyNumberFormat="1" applyFont="1" applyFill="1" applyBorder="1" applyAlignment="1" applyProtection="1"/>
    <xf numFmtId="7" fontId="5" fillId="2" borderId="0" xfId="1" applyNumberFormat="1" applyFont="1" applyFill="1" applyBorder="1" applyAlignment="1" applyProtection="1">
      <alignment horizontal="left" indent="1"/>
    </xf>
    <xf numFmtId="7" fontId="5" fillId="2" borderId="0" xfId="1" applyNumberFormat="1" applyFont="1" applyFill="1" applyBorder="1" applyProtection="1"/>
    <xf numFmtId="7" fontId="5" fillId="4" borderId="9" xfId="1" applyNumberFormat="1" applyFont="1" applyFill="1" applyBorder="1" applyProtection="1">
      <protection locked="0"/>
    </xf>
    <xf numFmtId="7" fontId="5" fillId="4" borderId="2" xfId="1" applyNumberFormat="1" applyFont="1" applyFill="1" applyBorder="1" applyProtection="1">
      <protection locked="0"/>
    </xf>
    <xf numFmtId="7" fontId="5" fillId="4" borderId="0" xfId="1" applyNumberFormat="1" applyFont="1" applyFill="1" applyBorder="1" applyProtection="1">
      <protection locked="0"/>
    </xf>
    <xf numFmtId="7" fontId="5" fillId="4" borderId="12" xfId="1" applyNumberFormat="1" applyFont="1" applyFill="1" applyBorder="1" applyProtection="1">
      <protection locked="0"/>
    </xf>
    <xf numFmtId="0" fontId="3" fillId="0" borderId="0" xfId="0" applyFont="1" applyFill="1" applyAlignment="1" applyProtection="1">
      <alignment vertical="center"/>
    </xf>
    <xf numFmtId="0" fontId="1" fillId="0" borderId="0" xfId="0" applyFont="1" applyFill="1" applyBorder="1" applyAlignment="1" applyProtection="1">
      <alignment horizontal="left" indent="1"/>
    </xf>
    <xf numFmtId="0" fontId="1" fillId="0" borderId="0" xfId="0" applyFont="1" applyFill="1" applyBorder="1" applyAlignment="1" applyProtection="1">
      <alignment horizontal="left" vertical="center" indent="1"/>
    </xf>
    <xf numFmtId="0" fontId="13" fillId="0" borderId="0" xfId="0" quotePrefix="1" applyFont="1" applyFill="1" applyBorder="1" applyAlignment="1" applyProtection="1">
      <alignment horizontal="left" vertical="top"/>
    </xf>
    <xf numFmtId="0" fontId="8" fillId="0" borderId="0" xfId="0" applyFont="1" applyAlignment="1">
      <alignment vertical="top"/>
    </xf>
    <xf numFmtId="0" fontId="5" fillId="0" borderId="0" xfId="0" applyFont="1" applyAlignment="1">
      <alignment wrapText="1"/>
    </xf>
    <xf numFmtId="0" fontId="5" fillId="0" borderId="0" xfId="0" applyFont="1" applyAlignment="1">
      <alignment vertical="top" wrapText="1"/>
    </xf>
    <xf numFmtId="0" fontId="8" fillId="0" borderId="0" xfId="0" applyFont="1" applyAlignment="1">
      <alignment horizontal="left" vertical="top"/>
    </xf>
    <xf numFmtId="0" fontId="5" fillId="0" borderId="0" xfId="0" applyFont="1" applyAlignment="1"/>
    <xf numFmtId="0" fontId="5" fillId="0" borderId="0" xfId="0" applyNumberFormat="1" applyFont="1" applyFill="1" applyAlignment="1" applyProtection="1">
      <alignment horizontal="left"/>
    </xf>
    <xf numFmtId="0" fontId="5" fillId="0" borderId="0" xfId="0" applyNumberFormat="1" applyFont="1" applyFill="1" applyBorder="1" applyAlignment="1" applyProtection="1">
      <alignment horizontal="left"/>
    </xf>
    <xf numFmtId="0" fontId="5" fillId="0" borderId="0" xfId="1" applyNumberFormat="1" applyFont="1" applyFill="1" applyAlignment="1" applyProtection="1">
      <alignment horizontal="left"/>
    </xf>
    <xf numFmtId="0" fontId="0" fillId="0" borderId="0" xfId="0" applyAlignment="1"/>
    <xf numFmtId="0" fontId="5" fillId="0" borderId="0" xfId="0" applyFont="1" applyFill="1" applyBorder="1" applyAlignment="1" applyProtection="1">
      <alignment wrapText="1"/>
    </xf>
    <xf numFmtId="0" fontId="8" fillId="0" borderId="0" xfId="1" applyNumberFormat="1" applyFont="1" applyFill="1" applyBorder="1" applyAlignment="1" applyProtection="1">
      <alignment horizontal="left"/>
    </xf>
    <xf numFmtId="0" fontId="1" fillId="0" borderId="0" xfId="0" applyFont="1"/>
    <xf numFmtId="0" fontId="1" fillId="0" borderId="0" xfId="0" applyFont="1" applyAlignment="1">
      <alignment wrapText="1"/>
    </xf>
    <xf numFmtId="0" fontId="4" fillId="0" borderId="0" xfId="0" applyFont="1"/>
    <xf numFmtId="0" fontId="13" fillId="0" borderId="0" xfId="0" quotePrefix="1" applyFont="1" applyFill="1" applyBorder="1" applyAlignment="1" applyProtection="1">
      <alignment horizontal="left"/>
    </xf>
    <xf numFmtId="0" fontId="17" fillId="0" borderId="0" xfId="0" applyFont="1" applyAlignment="1">
      <alignment wrapText="1"/>
    </xf>
    <xf numFmtId="0" fontId="17" fillId="0" borderId="0" xfId="0" applyFont="1" applyAlignment="1">
      <alignment vertical="top"/>
    </xf>
    <xf numFmtId="0" fontId="22" fillId="0" borderId="0" xfId="0" applyFont="1" applyAlignment="1">
      <alignment vertical="top"/>
    </xf>
    <xf numFmtId="0" fontId="22" fillId="0" borderId="0" xfId="0" applyFont="1" applyAlignment="1">
      <alignment vertical="center" wrapText="1"/>
    </xf>
    <xf numFmtId="0" fontId="19" fillId="0" borderId="0" xfId="0" applyFont="1" applyAlignment="1">
      <alignment vertical="center" wrapText="1"/>
    </xf>
    <xf numFmtId="0" fontId="19" fillId="0" borderId="0" xfId="0" applyFont="1"/>
    <xf numFmtId="14" fontId="5" fillId="0" borderId="0" xfId="1" applyNumberFormat="1" applyFont="1" applyFill="1" applyBorder="1" applyProtection="1">
      <protection locked="0"/>
    </xf>
    <xf numFmtId="0" fontId="5" fillId="0" borderId="0" xfId="1" applyNumberFormat="1" applyFont="1" applyFill="1" applyBorder="1" applyAlignment="1" applyProtection="1">
      <alignment horizontal="right"/>
      <protection locked="0"/>
    </xf>
    <xf numFmtId="14" fontId="5" fillId="0" borderId="0" xfId="1" applyNumberFormat="1" applyFont="1" applyFill="1" applyBorder="1" applyAlignment="1" applyProtection="1">
      <protection locked="0"/>
    </xf>
    <xf numFmtId="0" fontId="3" fillId="0" borderId="0" xfId="1" applyNumberFormat="1" applyFont="1" applyFill="1" applyBorder="1" applyAlignment="1" applyProtection="1">
      <alignment horizontal="left" vertical="top" indent="1"/>
    </xf>
    <xf numFmtId="0" fontId="4" fillId="0" borderId="0" xfId="0" applyFont="1" applyFill="1" applyBorder="1" applyAlignment="1" applyProtection="1">
      <alignment horizontal="left" vertical="center"/>
    </xf>
    <xf numFmtId="0" fontId="3" fillId="0" borderId="0" xfId="0" applyFont="1" applyFill="1" applyAlignment="1" applyProtection="1">
      <alignment vertical="center"/>
    </xf>
    <xf numFmtId="14" fontId="2" fillId="4" borderId="1" xfId="1" applyNumberFormat="1" applyFont="1" applyFill="1" applyBorder="1" applyAlignment="1" applyProtection="1">
      <alignment horizontal="center"/>
      <protection locked="0"/>
    </xf>
    <xf numFmtId="0" fontId="2" fillId="4" borderId="1" xfId="1" applyNumberFormat="1" applyFont="1" applyFill="1" applyBorder="1" applyAlignment="1" applyProtection="1">
      <alignment horizontal="center"/>
      <protection locked="0"/>
    </xf>
    <xf numFmtId="0" fontId="12" fillId="0" borderId="0" xfId="1" applyNumberFormat="1" applyFont="1" applyFill="1" applyBorder="1" applyAlignment="1" applyProtection="1">
      <alignment horizontal="right"/>
    </xf>
    <xf numFmtId="0" fontId="12" fillId="0" borderId="0" xfId="1" applyNumberFormat="1" applyFont="1" applyFill="1" applyAlignment="1" applyProtection="1">
      <alignment horizontal="right"/>
    </xf>
    <xf numFmtId="0" fontId="12" fillId="5" borderId="0" xfId="7" applyNumberFormat="1" applyFont="1" applyFill="1" applyBorder="1" applyAlignment="1" applyProtection="1">
      <alignment horizontal="center" vertical="center"/>
    </xf>
    <xf numFmtId="0" fontId="8" fillId="0" borderId="0" xfId="0" applyNumberFormat="1" applyFont="1" applyFill="1" applyAlignment="1" applyProtection="1">
      <alignment horizontal="left"/>
    </xf>
    <xf numFmtId="0" fontId="2" fillId="4" borderId="1" xfId="0" applyNumberFormat="1" applyFont="1" applyFill="1" applyBorder="1" applyAlignment="1" applyProtection="1">
      <protection locked="0"/>
    </xf>
    <xf numFmtId="0" fontId="2" fillId="4" borderId="7" xfId="0" applyNumberFormat="1" applyFont="1" applyFill="1" applyBorder="1" applyAlignment="1" applyProtection="1">
      <protection locked="0"/>
    </xf>
    <xf numFmtId="0" fontId="2" fillId="4" borderId="1" xfId="0" applyNumberFormat="1" applyFont="1" applyFill="1" applyBorder="1" applyAlignment="1" applyProtection="1">
      <alignment horizontal="center"/>
      <protection locked="0"/>
    </xf>
    <xf numFmtId="0" fontId="2" fillId="4" borderId="1" xfId="1" applyNumberFormat="1" applyFont="1" applyFill="1" applyBorder="1" applyAlignment="1" applyProtection="1">
      <alignment horizontal="center"/>
    </xf>
    <xf numFmtId="0" fontId="12" fillId="0" borderId="0" xfId="0" applyNumberFormat="1" applyFont="1" applyFill="1" applyBorder="1" applyAlignment="1" applyProtection="1">
      <alignment horizontal="right"/>
    </xf>
    <xf numFmtId="0" fontId="3" fillId="0" borderId="9" xfId="1" applyNumberFormat="1" applyFont="1" applyFill="1" applyBorder="1" applyAlignment="1" applyProtection="1">
      <alignment horizontal="center" vertical="top"/>
    </xf>
    <xf numFmtId="0" fontId="2" fillId="0" borderId="1" xfId="1" applyNumberFormat="1" applyFont="1" applyFill="1" applyBorder="1" applyAlignment="1" applyProtection="1">
      <alignment horizontal="center"/>
    </xf>
    <xf numFmtId="0" fontId="3" fillId="0" borderId="7" xfId="7" applyFont="1" applyFill="1" applyBorder="1" applyAlignment="1" applyProtection="1">
      <alignment horizontal="center" vertical="top" wrapText="1"/>
    </xf>
    <xf numFmtId="0" fontId="12" fillId="2" borderId="0" xfId="7" applyNumberFormat="1" applyFont="1" applyFill="1" applyBorder="1" applyAlignment="1" applyProtection="1">
      <alignment horizontal="center" vertical="center"/>
    </xf>
    <xf numFmtId="0" fontId="5" fillId="0" borderId="0" xfId="0" applyNumberFormat="1" applyFont="1" applyFill="1" applyAlignment="1" applyProtection="1">
      <alignment horizontal="center"/>
    </xf>
    <xf numFmtId="0" fontId="12" fillId="0" borderId="1" xfId="7" applyFont="1" applyFill="1" applyBorder="1" applyAlignment="1" applyProtection="1">
      <alignment horizontal="center" vertical="center" wrapText="1"/>
      <protection locked="0"/>
    </xf>
    <xf numFmtId="0" fontId="3" fillId="0" borderId="9" xfId="7" applyFont="1" applyFill="1" applyBorder="1" applyAlignment="1" applyProtection="1">
      <alignment horizontal="center" vertical="top" wrapText="1"/>
    </xf>
    <xf numFmtId="0" fontId="12" fillId="2" borderId="8" xfId="7" applyFont="1" applyFill="1" applyBorder="1" applyAlignment="1" applyProtection="1">
      <alignment horizontal="center" vertical="center"/>
    </xf>
    <xf numFmtId="0" fontId="12" fillId="2" borderId="9" xfId="7" applyFont="1" applyFill="1" applyBorder="1" applyAlignment="1" applyProtection="1">
      <alignment horizontal="center" vertical="center"/>
    </xf>
    <xf numFmtId="0" fontId="12" fillId="2" borderId="10" xfId="7" applyFont="1" applyFill="1" applyBorder="1" applyAlignment="1" applyProtection="1">
      <alignment horizontal="center" vertical="center"/>
    </xf>
    <xf numFmtId="0" fontId="1" fillId="0" borderId="0" xfId="0" applyNumberFormat="1" applyFont="1" applyFill="1" applyBorder="1" applyAlignment="1" applyProtection="1">
      <alignment horizontal="center" vertical="top"/>
    </xf>
    <xf numFmtId="0" fontId="3" fillId="0" borderId="0" xfId="0" applyNumberFormat="1" applyFont="1" applyFill="1" applyBorder="1" applyAlignment="1" applyProtection="1">
      <alignment horizontal="center" vertical="top"/>
    </xf>
    <xf numFmtId="0" fontId="2" fillId="0" borderId="0" xfId="7" applyFont="1" applyFill="1" applyBorder="1" applyAlignment="1" applyProtection="1">
      <alignment horizontal="center" wrapText="1"/>
      <protection locked="0"/>
    </xf>
    <xf numFmtId="0" fontId="2" fillId="0" borderId="1" xfId="7" applyFont="1" applyFill="1" applyBorder="1" applyAlignment="1" applyProtection="1">
      <alignment horizontal="center" wrapText="1"/>
      <protection locked="0"/>
    </xf>
    <xf numFmtId="0" fontId="3" fillId="0" borderId="9" xfId="1" applyNumberFormat="1" applyFont="1" applyFill="1" applyBorder="1" applyAlignment="1" applyProtection="1">
      <alignment horizontal="center"/>
    </xf>
    <xf numFmtId="0" fontId="3" fillId="0" borderId="0" xfId="1" applyNumberFormat="1" applyFont="1" applyFill="1" applyBorder="1" applyAlignment="1" applyProtection="1">
      <alignment horizontal="center" vertical="top"/>
    </xf>
    <xf numFmtId="0" fontId="5" fillId="0" borderId="0" xfId="1" applyNumberFormat="1" applyFont="1" applyFill="1" applyBorder="1" applyAlignment="1" applyProtection="1">
      <alignment horizontal="center"/>
      <protection locked="0"/>
    </xf>
    <xf numFmtId="0" fontId="5" fillId="0" borderId="0" xfId="1" applyNumberFormat="1" applyFont="1" applyFill="1" applyBorder="1" applyAlignment="1" applyProtection="1">
      <alignment horizontal="left" vertical="top" wrapText="1"/>
      <protection locked="0"/>
    </xf>
    <xf numFmtId="0" fontId="5" fillId="0" borderId="0" xfId="7" applyFont="1" applyFill="1" applyBorder="1" applyAlignment="1" applyProtection="1">
      <alignment horizontal="left" vertical="top" wrapText="1"/>
    </xf>
    <xf numFmtId="0" fontId="3" fillId="0" borderId="0" xfId="1" applyNumberFormat="1" applyFont="1" applyFill="1" applyBorder="1" applyAlignment="1" applyProtection="1">
      <alignment horizontal="left" vertical="top"/>
    </xf>
    <xf numFmtId="0" fontId="0" fillId="0" borderId="0" xfId="0" applyBorder="1" applyAlignment="1"/>
  </cellXfs>
  <cellStyles count="9">
    <cellStyle name="Comma" xfId="1" builtinId="3"/>
    <cellStyle name="Comma 2" xfId="2" xr:uid="{00000000-0005-0000-0000-000001000000}"/>
    <cellStyle name="Comma 3" xfId="3" xr:uid="{00000000-0005-0000-0000-000002000000}"/>
    <cellStyle name="Currency" xfId="4" builtinId="4"/>
    <cellStyle name="Currency 2" xfId="5" xr:uid="{00000000-0005-0000-0000-000004000000}"/>
    <cellStyle name="Currency 3" xfId="6" xr:uid="{00000000-0005-0000-0000-000005000000}"/>
    <cellStyle name="Normal" xfId="0" builtinId="0"/>
    <cellStyle name="Normal_FADSS PY '07 GAX 2" xfId="7" xr:uid="{00000000-0005-0000-0000-000007000000}"/>
    <cellStyle name="Percent" xfId="8"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18"/>
  <sheetViews>
    <sheetView workbookViewId="0">
      <selection activeCell="B5" sqref="B5"/>
    </sheetView>
  </sheetViews>
  <sheetFormatPr defaultRowHeight="12.75" x14ac:dyDescent="0.35"/>
  <cols>
    <col min="1" max="1" width="20.73046875" customWidth="1"/>
    <col min="2" max="2" width="78.86328125" customWidth="1"/>
  </cols>
  <sheetData>
    <row r="1" spans="1:4" ht="13.15" x14ac:dyDescent="0.4">
      <c r="B1" s="180" t="s">
        <v>115</v>
      </c>
    </row>
    <row r="3" spans="1:4" ht="27" x14ac:dyDescent="0.35">
      <c r="A3" s="167" t="s">
        <v>84</v>
      </c>
      <c r="B3" s="169" t="s">
        <v>85</v>
      </c>
    </row>
    <row r="5" spans="1:4" ht="25.5" x14ac:dyDescent="0.35">
      <c r="A5" s="167" t="s">
        <v>86</v>
      </c>
      <c r="B5" s="179" t="s">
        <v>103</v>
      </c>
    </row>
    <row r="7" spans="1:4" ht="25.9" x14ac:dyDescent="0.35">
      <c r="A7" s="167" t="s">
        <v>97</v>
      </c>
      <c r="B7" s="179" t="s">
        <v>94</v>
      </c>
      <c r="D7" s="178" t="s">
        <v>95</v>
      </c>
    </row>
    <row r="9" spans="1:4" ht="27" x14ac:dyDescent="0.35">
      <c r="A9" s="170" t="s">
        <v>87</v>
      </c>
      <c r="B9" s="168" t="s">
        <v>88</v>
      </c>
    </row>
    <row r="10" spans="1:4" ht="13.9" x14ac:dyDescent="0.4">
      <c r="A10" s="171"/>
      <c r="B10" s="172" t="s">
        <v>89</v>
      </c>
    </row>
    <row r="11" spans="1:4" ht="13.9" x14ac:dyDescent="0.4">
      <c r="A11" s="171"/>
      <c r="B11" s="173" t="s">
        <v>90</v>
      </c>
    </row>
    <row r="12" spans="1:4" ht="13.9" x14ac:dyDescent="0.4">
      <c r="A12" s="171"/>
      <c r="B12" s="173" t="s">
        <v>113</v>
      </c>
    </row>
    <row r="13" spans="1:4" ht="13.9" x14ac:dyDescent="0.4">
      <c r="A13" s="171"/>
      <c r="B13" s="174" t="s">
        <v>98</v>
      </c>
    </row>
    <row r="14" spans="1:4" ht="13.9" x14ac:dyDescent="0.4">
      <c r="A14" s="171"/>
      <c r="B14" s="40" t="s">
        <v>99</v>
      </c>
    </row>
    <row r="15" spans="1:4" ht="13.9" x14ac:dyDescent="0.4">
      <c r="A15" s="171"/>
      <c r="B15" s="171" t="s">
        <v>91</v>
      </c>
    </row>
    <row r="16" spans="1:4" ht="27" x14ac:dyDescent="0.35">
      <c r="A16" s="175"/>
      <c r="B16" s="176" t="s">
        <v>96</v>
      </c>
    </row>
    <row r="17" spans="2:2" ht="13.9" x14ac:dyDescent="0.4">
      <c r="B17" s="177" t="s">
        <v>92</v>
      </c>
    </row>
    <row r="18" spans="2:2" x14ac:dyDescent="0.35">
      <c r="B18" s="178" t="s">
        <v>93</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13"/>
  <sheetViews>
    <sheetView workbookViewId="0">
      <selection activeCell="F22" sqref="F22"/>
    </sheetView>
  </sheetViews>
  <sheetFormatPr defaultRowHeight="12.75" x14ac:dyDescent="0.35"/>
  <cols>
    <col min="1" max="1" width="12.1328125" customWidth="1"/>
    <col min="2" max="2" width="65.86328125" customWidth="1"/>
  </cols>
  <sheetData>
    <row r="1" spans="1:2" ht="25.5" x14ac:dyDescent="0.35">
      <c r="B1" s="179" t="s">
        <v>112</v>
      </c>
    </row>
    <row r="3" spans="1:2" ht="31.5" x14ac:dyDescent="0.5">
      <c r="A3" s="183" t="s">
        <v>104</v>
      </c>
      <c r="B3" s="182" t="s">
        <v>105</v>
      </c>
    </row>
    <row r="5" spans="1:2" ht="31.5" x14ac:dyDescent="0.5">
      <c r="A5" s="183" t="s">
        <v>106</v>
      </c>
      <c r="B5" s="182" t="s">
        <v>107</v>
      </c>
    </row>
    <row r="7" spans="1:2" ht="15.75" x14ac:dyDescent="0.35">
      <c r="B7" s="184" t="s">
        <v>108</v>
      </c>
    </row>
    <row r="9" spans="1:2" ht="47.25" x14ac:dyDescent="0.35">
      <c r="B9" s="185" t="s">
        <v>109</v>
      </c>
    </row>
    <row r="10" spans="1:2" ht="15.75" x14ac:dyDescent="0.35">
      <c r="B10" s="186" t="s">
        <v>110</v>
      </c>
    </row>
    <row r="13" spans="1:2" ht="15.75" x14ac:dyDescent="0.5">
      <c r="B13" s="187" t="s">
        <v>111</v>
      </c>
    </row>
  </sheetData>
  <sheetProtection sheet="1" objects="1" scenarios="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34"/>
  <sheetViews>
    <sheetView showGridLines="0" zoomScale="90" zoomScaleNormal="90" workbookViewId="0">
      <selection activeCell="D15" sqref="D15"/>
    </sheetView>
  </sheetViews>
  <sheetFormatPr defaultColWidth="9.1328125" defaultRowHeight="13.5" x14ac:dyDescent="0.35"/>
  <cols>
    <col min="1" max="1" width="26.86328125" style="71" customWidth="1"/>
    <col min="2" max="4" width="20.86328125" style="69" customWidth="1"/>
    <col min="5" max="5" width="9.1328125" style="69" customWidth="1"/>
    <col min="6" max="16384" width="9.1328125" style="70"/>
  </cols>
  <sheetData>
    <row r="1" spans="1:5" ht="18" customHeight="1" x14ac:dyDescent="0.35">
      <c r="A1" s="68" t="s">
        <v>116</v>
      </c>
    </row>
    <row r="2" spans="1:5" ht="18" customHeight="1" x14ac:dyDescent="0.35"/>
    <row r="3" spans="1:5" ht="18" customHeight="1" x14ac:dyDescent="0.35">
      <c r="A3" s="71" t="s">
        <v>4</v>
      </c>
      <c r="B3" s="69" t="s">
        <v>5</v>
      </c>
      <c r="C3" s="69" t="s">
        <v>14</v>
      </c>
      <c r="D3" s="69" t="s">
        <v>1</v>
      </c>
    </row>
    <row r="4" spans="1:5" ht="18" customHeight="1" x14ac:dyDescent="0.35"/>
    <row r="5" spans="1:5" ht="18" customHeight="1" x14ac:dyDescent="0.35">
      <c r="A5" s="72" t="s">
        <v>13</v>
      </c>
      <c r="B5" s="73">
        <v>0</v>
      </c>
      <c r="C5" s="74"/>
      <c r="D5" s="75">
        <f>SUM(B5:C5)</f>
        <v>0</v>
      </c>
      <c r="E5" s="135"/>
    </row>
    <row r="6" spans="1:5" ht="18" customHeight="1" x14ac:dyDescent="0.35">
      <c r="A6" s="72" t="s">
        <v>8</v>
      </c>
      <c r="B6" s="76"/>
      <c r="C6" s="77"/>
      <c r="D6" s="77"/>
      <c r="E6" s="78"/>
    </row>
    <row r="7" spans="1:5" ht="18" customHeight="1" x14ac:dyDescent="0.35">
      <c r="A7" s="90" t="s">
        <v>28</v>
      </c>
      <c r="B7" s="79">
        <v>0</v>
      </c>
      <c r="C7" s="80">
        <v>0</v>
      </c>
      <c r="D7" s="81">
        <f t="shared" ref="D7:D12" si="0">SUM(B7:C7)</f>
        <v>0</v>
      </c>
      <c r="E7" s="78"/>
    </row>
    <row r="8" spans="1:5" ht="18" customHeight="1" x14ac:dyDescent="0.35">
      <c r="A8" s="90" t="s">
        <v>39</v>
      </c>
      <c r="B8" s="79">
        <v>0</v>
      </c>
      <c r="C8" s="80">
        <v>0</v>
      </c>
      <c r="D8" s="81">
        <f t="shared" si="0"/>
        <v>0</v>
      </c>
      <c r="E8" s="78"/>
    </row>
    <row r="9" spans="1:5" ht="18" customHeight="1" x14ac:dyDescent="0.35">
      <c r="A9" s="72" t="s">
        <v>16</v>
      </c>
      <c r="B9" s="79">
        <v>0</v>
      </c>
      <c r="C9" s="80">
        <v>0</v>
      </c>
      <c r="D9" s="81">
        <f t="shared" si="0"/>
        <v>0</v>
      </c>
      <c r="E9" s="78"/>
    </row>
    <row r="10" spans="1:5" ht="18" customHeight="1" x14ac:dyDescent="0.35">
      <c r="A10" s="72" t="s">
        <v>17</v>
      </c>
      <c r="B10" s="79">
        <v>0</v>
      </c>
      <c r="C10" s="80">
        <v>0</v>
      </c>
      <c r="D10" s="81">
        <f t="shared" si="0"/>
        <v>0</v>
      </c>
      <c r="E10" s="78"/>
    </row>
    <row r="11" spans="1:5" ht="18" customHeight="1" x14ac:dyDescent="0.35">
      <c r="A11" s="72" t="s">
        <v>18</v>
      </c>
      <c r="B11" s="79">
        <v>0</v>
      </c>
      <c r="C11" s="80">
        <v>0</v>
      </c>
      <c r="D11" s="81">
        <f t="shared" si="0"/>
        <v>0</v>
      </c>
      <c r="E11" s="78"/>
    </row>
    <row r="12" spans="1:5" ht="18" customHeight="1" x14ac:dyDescent="0.35">
      <c r="A12" s="72" t="s">
        <v>19</v>
      </c>
      <c r="B12" s="79">
        <v>0</v>
      </c>
      <c r="C12" s="80">
        <v>0</v>
      </c>
      <c r="D12" s="81">
        <f t="shared" si="0"/>
        <v>0</v>
      </c>
      <c r="E12" s="78"/>
    </row>
    <row r="13" spans="1:5" ht="18" customHeight="1" x14ac:dyDescent="0.35">
      <c r="A13" s="72" t="s">
        <v>20</v>
      </c>
      <c r="B13" s="76"/>
      <c r="C13" s="77"/>
      <c r="D13" s="77"/>
      <c r="E13" s="78"/>
    </row>
    <row r="14" spans="1:5" ht="18" customHeight="1" x14ac:dyDescent="0.35">
      <c r="A14" s="90" t="s">
        <v>21</v>
      </c>
      <c r="B14" s="79">
        <v>0</v>
      </c>
      <c r="C14" s="80">
        <v>0</v>
      </c>
      <c r="D14" s="81">
        <f t="shared" ref="D14:D20" si="1">SUM(B14:C14)</f>
        <v>0</v>
      </c>
      <c r="E14" s="87"/>
    </row>
    <row r="15" spans="1:5" ht="18" customHeight="1" x14ac:dyDescent="0.35">
      <c r="A15" s="90" t="s">
        <v>22</v>
      </c>
      <c r="B15" s="79">
        <v>0</v>
      </c>
      <c r="C15" s="80">
        <v>0</v>
      </c>
      <c r="D15" s="81">
        <f t="shared" si="1"/>
        <v>0</v>
      </c>
      <c r="E15" s="87"/>
    </row>
    <row r="16" spans="1:5" ht="18" customHeight="1" x14ac:dyDescent="0.35">
      <c r="A16" s="90" t="s">
        <v>23</v>
      </c>
      <c r="B16" s="79">
        <v>0</v>
      </c>
      <c r="C16" s="80">
        <v>0</v>
      </c>
      <c r="D16" s="81">
        <f t="shared" si="1"/>
        <v>0</v>
      </c>
      <c r="E16" s="87"/>
    </row>
    <row r="17" spans="1:5" ht="18" customHeight="1" x14ac:dyDescent="0.35">
      <c r="A17" s="90" t="s">
        <v>24</v>
      </c>
      <c r="B17" s="79">
        <v>0</v>
      </c>
      <c r="C17" s="80">
        <v>0</v>
      </c>
      <c r="D17" s="81">
        <f t="shared" si="1"/>
        <v>0</v>
      </c>
      <c r="E17" s="87"/>
    </row>
    <row r="18" spans="1:5" ht="18" customHeight="1" x14ac:dyDescent="0.35">
      <c r="A18" s="90" t="s">
        <v>25</v>
      </c>
      <c r="B18" s="79">
        <v>0</v>
      </c>
      <c r="C18" s="80">
        <v>0</v>
      </c>
      <c r="D18" s="81">
        <f t="shared" si="1"/>
        <v>0</v>
      </c>
      <c r="E18" s="87"/>
    </row>
    <row r="19" spans="1:5" ht="18" customHeight="1" x14ac:dyDescent="0.35">
      <c r="A19" s="90" t="s">
        <v>26</v>
      </c>
      <c r="B19" s="79">
        <v>0</v>
      </c>
      <c r="C19" s="80">
        <v>0</v>
      </c>
      <c r="D19" s="81">
        <f t="shared" si="1"/>
        <v>0</v>
      </c>
      <c r="E19" s="87"/>
    </row>
    <row r="20" spans="1:5" s="84" customFormat="1" ht="18" customHeight="1" x14ac:dyDescent="0.35">
      <c r="A20" s="90" t="s">
        <v>27</v>
      </c>
      <c r="B20" s="79">
        <v>0</v>
      </c>
      <c r="C20" s="82">
        <v>0</v>
      </c>
      <c r="D20" s="83">
        <f t="shared" si="1"/>
        <v>0</v>
      </c>
      <c r="E20" s="87"/>
    </row>
    <row r="21" spans="1:5" ht="18" customHeight="1" x14ac:dyDescent="0.35">
      <c r="A21" s="90" t="s">
        <v>29</v>
      </c>
      <c r="B21" s="85">
        <f>SUM(B14:B20)</f>
        <v>0</v>
      </c>
      <c r="C21" s="85">
        <f>SUM(C14:C20)</f>
        <v>0</v>
      </c>
      <c r="D21" s="85">
        <f>SUM(D14:D20)</f>
        <v>0</v>
      </c>
      <c r="E21" s="78"/>
    </row>
    <row r="22" spans="1:5" ht="18" customHeight="1" x14ac:dyDescent="0.35">
      <c r="A22" s="72"/>
      <c r="B22" s="86"/>
      <c r="C22" s="86"/>
      <c r="D22" s="86"/>
      <c r="E22" s="87"/>
    </row>
    <row r="23" spans="1:5" ht="18" customHeight="1" x14ac:dyDescent="0.35">
      <c r="A23" s="72" t="s">
        <v>40</v>
      </c>
      <c r="B23" s="79">
        <v>0</v>
      </c>
      <c r="C23" s="82">
        <v>0</v>
      </c>
      <c r="D23" s="83">
        <f>SUM(B23:C23)</f>
        <v>0</v>
      </c>
      <c r="E23" s="87"/>
    </row>
    <row r="24" spans="1:5" ht="18" customHeight="1" thickBot="1" x14ac:dyDescent="0.4">
      <c r="A24" s="72"/>
      <c r="B24" s="86"/>
      <c r="C24" s="83"/>
      <c r="D24" s="83"/>
      <c r="E24" s="87"/>
    </row>
    <row r="25" spans="1:5" ht="18" customHeight="1" thickTop="1" thickBot="1" x14ac:dyDescent="0.4">
      <c r="A25" s="72" t="s">
        <v>3</v>
      </c>
      <c r="B25" s="88">
        <f>(B5+B7+B8+B9+B10+B11+B12+B21+B23)</f>
        <v>0</v>
      </c>
      <c r="C25" s="88">
        <f>(C5+C7+C8+C9+C10+C11+C12+C21+C23)</f>
        <v>0</v>
      </c>
      <c r="D25" s="88">
        <f>(D5+D7+D8+D9+D10+D11+D12+D21+D23)</f>
        <v>0</v>
      </c>
      <c r="E25" s="89"/>
    </row>
    <row r="26" spans="1:5" ht="18" customHeight="1" thickTop="1" x14ac:dyDescent="0.35">
      <c r="B26" s="81"/>
      <c r="C26" s="81"/>
      <c r="D26" s="81"/>
    </row>
    <row r="27" spans="1:5" ht="18" customHeight="1" x14ac:dyDescent="0.35"/>
    <row r="28" spans="1:5" ht="14.25" customHeight="1" x14ac:dyDescent="0.35"/>
    <row r="29" spans="1:5" ht="14.25" customHeight="1" x14ac:dyDescent="0.35"/>
    <row r="30" spans="1:5" ht="14.25" customHeight="1" x14ac:dyDescent="0.35"/>
    <row r="31" spans="1:5" ht="14.25" customHeight="1" x14ac:dyDescent="0.35"/>
    <row r="32" spans="1:5" ht="14.25" customHeight="1" x14ac:dyDescent="0.35"/>
    <row r="33" ht="14.25" customHeight="1" x14ac:dyDescent="0.35"/>
    <row r="34" ht="14.25" customHeight="1" x14ac:dyDescent="0.35"/>
  </sheetData>
  <pageMargins left="0.75" right="0.75" top="1" bottom="1" header="0.5" footer="0.5"/>
  <pageSetup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C113"/>
  <sheetViews>
    <sheetView showGridLines="0" topLeftCell="A4" workbookViewId="0">
      <selection activeCell="B8" sqref="B8"/>
    </sheetView>
  </sheetViews>
  <sheetFormatPr defaultColWidth="9.1328125" defaultRowHeight="12.75" x14ac:dyDescent="0.35"/>
  <cols>
    <col min="1" max="1" width="29.59765625" style="163" customWidth="1"/>
    <col min="2" max="2" width="11.86328125" style="104" customWidth="1"/>
    <col min="3" max="18" width="11.86328125" style="163" customWidth="1"/>
    <col min="19" max="16384" width="9.1328125" style="163"/>
  </cols>
  <sheetData>
    <row r="1" spans="1:29" ht="15" customHeight="1" x14ac:dyDescent="0.35">
      <c r="A1" s="192" t="s">
        <v>6</v>
      </c>
      <c r="B1" s="192"/>
      <c r="C1" s="6"/>
      <c r="D1" s="44"/>
      <c r="E1" s="6"/>
      <c r="F1" s="6"/>
      <c r="G1" s="6"/>
      <c r="H1" s="6"/>
      <c r="I1" s="6"/>
      <c r="J1" s="6"/>
      <c r="K1" s="6"/>
      <c r="L1" s="6"/>
      <c r="M1" s="6"/>
      <c r="N1" s="6"/>
      <c r="O1" s="6"/>
      <c r="P1" s="6"/>
    </row>
    <row r="2" spans="1:29" ht="15" customHeight="1" x14ac:dyDescent="0.35">
      <c r="A2" s="6"/>
      <c r="B2" s="91">
        <v>45138</v>
      </c>
      <c r="C2" s="91">
        <v>45169</v>
      </c>
      <c r="D2" s="91">
        <v>45199</v>
      </c>
      <c r="E2" s="91">
        <v>45230</v>
      </c>
      <c r="F2" s="92">
        <v>45260</v>
      </c>
      <c r="G2" s="91">
        <v>45291</v>
      </c>
      <c r="H2" s="92">
        <v>45322</v>
      </c>
      <c r="I2" s="91">
        <v>45350</v>
      </c>
      <c r="J2" s="92">
        <v>45382</v>
      </c>
      <c r="K2" s="91">
        <v>45412</v>
      </c>
      <c r="L2" s="92">
        <v>45443</v>
      </c>
      <c r="M2" s="91">
        <v>45473</v>
      </c>
      <c r="N2" s="92">
        <v>45504</v>
      </c>
      <c r="O2" s="91">
        <v>45535</v>
      </c>
      <c r="P2" s="92">
        <v>45565</v>
      </c>
      <c r="Q2" s="91">
        <v>45596</v>
      </c>
      <c r="R2" s="92" t="s">
        <v>15</v>
      </c>
      <c r="S2" s="92"/>
      <c r="T2" s="92"/>
      <c r="U2" s="92"/>
      <c r="V2" s="92"/>
      <c r="W2" s="92"/>
      <c r="X2" s="92"/>
      <c r="Y2" s="92"/>
      <c r="Z2" s="92"/>
      <c r="AA2" s="93"/>
      <c r="AB2" s="93"/>
      <c r="AC2" s="94"/>
    </row>
    <row r="3" spans="1:29" ht="15" customHeight="1" x14ac:dyDescent="0.35">
      <c r="A3" s="6"/>
      <c r="B3" s="95"/>
      <c r="C3" s="96"/>
      <c r="D3" s="97"/>
      <c r="E3" s="98"/>
      <c r="F3" s="97"/>
      <c r="G3" s="98"/>
      <c r="H3" s="97"/>
      <c r="I3" s="98"/>
      <c r="J3" s="97"/>
      <c r="K3" s="98"/>
      <c r="L3" s="97"/>
      <c r="M3" s="98"/>
      <c r="N3" s="97"/>
      <c r="O3" s="98"/>
      <c r="P3" s="97"/>
      <c r="Q3" s="98"/>
      <c r="R3" s="97"/>
    </row>
    <row r="4" spans="1:29" ht="15" customHeight="1" x14ac:dyDescent="0.35">
      <c r="A4" s="6" t="s">
        <v>13</v>
      </c>
      <c r="B4" s="99">
        <v>0</v>
      </c>
      <c r="C4" s="100">
        <v>0</v>
      </c>
      <c r="D4" s="101">
        <v>0</v>
      </c>
      <c r="E4" s="102">
        <v>0</v>
      </c>
      <c r="F4" s="101">
        <v>0</v>
      </c>
      <c r="G4" s="102">
        <v>0</v>
      </c>
      <c r="H4" s="101">
        <v>0</v>
      </c>
      <c r="I4" s="102">
        <v>0</v>
      </c>
      <c r="J4" s="101">
        <v>0</v>
      </c>
      <c r="K4" s="102">
        <v>0</v>
      </c>
      <c r="L4" s="101">
        <v>0</v>
      </c>
      <c r="M4" s="102">
        <v>0</v>
      </c>
      <c r="N4" s="101">
        <v>0</v>
      </c>
      <c r="O4" s="102">
        <v>0</v>
      </c>
      <c r="P4" s="101">
        <v>0</v>
      </c>
      <c r="Q4" s="102">
        <v>0</v>
      </c>
      <c r="R4" s="101">
        <v>0</v>
      </c>
      <c r="S4" s="103"/>
      <c r="T4" s="103"/>
      <c r="U4" s="103"/>
      <c r="V4" s="103"/>
      <c r="W4" s="103"/>
      <c r="X4" s="103"/>
      <c r="Y4" s="103"/>
      <c r="Z4" s="103"/>
      <c r="AA4" s="103"/>
      <c r="AB4" s="103"/>
      <c r="AC4" s="103"/>
    </row>
    <row r="5" spans="1:29" ht="15" customHeight="1" x14ac:dyDescent="0.35">
      <c r="A5" s="6"/>
      <c r="D5" s="6"/>
      <c r="E5" s="6"/>
      <c r="F5" s="6"/>
      <c r="G5" s="6"/>
      <c r="H5" s="6"/>
      <c r="I5" s="6"/>
      <c r="J5" s="6"/>
      <c r="K5" s="6"/>
      <c r="L5" s="6"/>
      <c r="M5" s="6"/>
      <c r="N5" s="6"/>
      <c r="O5" s="6"/>
      <c r="P5" s="6"/>
      <c r="Q5" s="6"/>
      <c r="R5" s="6"/>
    </row>
    <row r="6" spans="1:29" ht="15" customHeight="1" x14ac:dyDescent="0.35">
      <c r="A6" s="6" t="s">
        <v>8</v>
      </c>
      <c r="B6" s="105"/>
      <c r="C6" s="106"/>
      <c r="D6" s="107"/>
      <c r="E6" s="107"/>
      <c r="F6" s="107"/>
      <c r="G6" s="107"/>
      <c r="H6" s="107"/>
      <c r="I6" s="107"/>
      <c r="J6" s="107"/>
      <c r="K6" s="107"/>
      <c r="L6" s="107"/>
      <c r="M6" s="107"/>
      <c r="N6" s="107"/>
      <c r="O6" s="107"/>
      <c r="P6" s="107"/>
      <c r="Q6" s="107"/>
      <c r="R6" s="107"/>
    </row>
    <row r="7" spans="1:29" ht="15" customHeight="1" x14ac:dyDescent="0.35">
      <c r="A7" s="127" t="s">
        <v>28</v>
      </c>
      <c r="B7" s="99">
        <v>100</v>
      </c>
      <c r="C7" s="108">
        <v>0</v>
      </c>
      <c r="D7" s="102">
        <v>0</v>
      </c>
      <c r="E7" s="102">
        <v>0</v>
      </c>
      <c r="F7" s="102">
        <v>0</v>
      </c>
      <c r="G7" s="102">
        <v>0</v>
      </c>
      <c r="H7" s="102">
        <v>0</v>
      </c>
      <c r="I7" s="102">
        <v>0</v>
      </c>
      <c r="J7" s="102">
        <v>0</v>
      </c>
      <c r="K7" s="102">
        <v>0</v>
      </c>
      <c r="L7" s="102">
        <v>0</v>
      </c>
      <c r="M7" s="102">
        <v>0</v>
      </c>
      <c r="N7" s="102">
        <v>0</v>
      </c>
      <c r="O7" s="102">
        <v>0</v>
      </c>
      <c r="P7" s="102">
        <v>0</v>
      </c>
      <c r="Q7" s="102">
        <v>0</v>
      </c>
      <c r="R7" s="102">
        <v>0</v>
      </c>
    </row>
    <row r="8" spans="1:29" ht="15" customHeight="1" x14ac:dyDescent="0.35">
      <c r="A8" s="127" t="s">
        <v>39</v>
      </c>
      <c r="B8" s="99">
        <v>100</v>
      </c>
      <c r="C8" s="108">
        <v>0</v>
      </c>
      <c r="D8" s="102">
        <v>0</v>
      </c>
      <c r="E8" s="102">
        <v>0</v>
      </c>
      <c r="F8" s="102">
        <v>0</v>
      </c>
      <c r="G8" s="102">
        <v>0</v>
      </c>
      <c r="H8" s="102">
        <v>0</v>
      </c>
      <c r="I8" s="102">
        <v>0</v>
      </c>
      <c r="J8" s="102">
        <v>0</v>
      </c>
      <c r="K8" s="102">
        <v>0</v>
      </c>
      <c r="L8" s="102">
        <v>0</v>
      </c>
      <c r="M8" s="102">
        <v>0</v>
      </c>
      <c r="N8" s="102">
        <v>0</v>
      </c>
      <c r="O8" s="102">
        <v>0</v>
      </c>
      <c r="P8" s="102">
        <v>0</v>
      </c>
      <c r="Q8" s="102">
        <v>0</v>
      </c>
      <c r="R8" s="102">
        <v>0</v>
      </c>
    </row>
    <row r="9" spans="1:29" ht="15" customHeight="1" x14ac:dyDescent="0.35">
      <c r="A9" s="6"/>
      <c r="B9" s="109"/>
      <c r="C9" s="109"/>
      <c r="D9" s="110"/>
      <c r="E9" s="110"/>
      <c r="F9" s="110"/>
      <c r="G9" s="110"/>
      <c r="H9" s="110"/>
      <c r="I9" s="110"/>
      <c r="J9" s="110"/>
      <c r="K9" s="110"/>
      <c r="L9" s="110"/>
      <c r="M9" s="110"/>
      <c r="N9" s="110"/>
      <c r="O9" s="110"/>
      <c r="P9" s="110"/>
      <c r="Q9" s="110"/>
      <c r="R9" s="110"/>
    </row>
    <row r="10" spans="1:29" ht="15" customHeight="1" x14ac:dyDescent="0.35">
      <c r="A10" s="6" t="s">
        <v>16</v>
      </c>
      <c r="B10" s="99">
        <v>0</v>
      </c>
      <c r="C10" s="108">
        <v>0</v>
      </c>
      <c r="D10" s="102">
        <v>0</v>
      </c>
      <c r="E10" s="102">
        <v>0</v>
      </c>
      <c r="F10" s="102">
        <v>0</v>
      </c>
      <c r="G10" s="102">
        <v>0</v>
      </c>
      <c r="H10" s="102">
        <v>0</v>
      </c>
      <c r="I10" s="102">
        <v>0</v>
      </c>
      <c r="J10" s="102">
        <v>0</v>
      </c>
      <c r="K10" s="102">
        <v>0</v>
      </c>
      <c r="L10" s="102">
        <v>0</v>
      </c>
      <c r="M10" s="102">
        <v>0</v>
      </c>
      <c r="N10" s="102">
        <v>0</v>
      </c>
      <c r="O10" s="102">
        <v>0</v>
      </c>
      <c r="P10" s="102">
        <v>0</v>
      </c>
      <c r="Q10" s="102">
        <v>0</v>
      </c>
      <c r="R10" s="102">
        <v>0</v>
      </c>
    </row>
    <row r="11" spans="1:29" ht="15" customHeight="1" x14ac:dyDescent="0.35">
      <c r="A11" s="6" t="s">
        <v>17</v>
      </c>
      <c r="B11" s="99">
        <v>0</v>
      </c>
      <c r="C11" s="99">
        <v>0</v>
      </c>
      <c r="D11" s="99">
        <v>0</v>
      </c>
      <c r="E11" s="102">
        <v>0</v>
      </c>
      <c r="F11" s="102">
        <v>0</v>
      </c>
      <c r="G11" s="102">
        <v>0</v>
      </c>
      <c r="H11" s="102">
        <v>0</v>
      </c>
      <c r="I11" s="102">
        <v>0</v>
      </c>
      <c r="J11" s="102">
        <v>0</v>
      </c>
      <c r="K11" s="102">
        <v>0</v>
      </c>
      <c r="L11" s="102">
        <v>0</v>
      </c>
      <c r="M11" s="102">
        <v>0</v>
      </c>
      <c r="N11" s="102">
        <v>0</v>
      </c>
      <c r="O11" s="102">
        <v>0</v>
      </c>
      <c r="P11" s="102">
        <v>0</v>
      </c>
      <c r="Q11" s="102">
        <v>0</v>
      </c>
      <c r="R11" s="102">
        <v>0</v>
      </c>
    </row>
    <row r="12" spans="1:29" ht="15" customHeight="1" x14ac:dyDescent="0.35">
      <c r="A12" s="6" t="s">
        <v>18</v>
      </c>
      <c r="B12" s="99">
        <v>0</v>
      </c>
      <c r="C12" s="99">
        <v>0</v>
      </c>
      <c r="D12" s="102">
        <v>0</v>
      </c>
      <c r="E12" s="102">
        <v>0</v>
      </c>
      <c r="F12" s="102">
        <v>0</v>
      </c>
      <c r="G12" s="102">
        <v>0</v>
      </c>
      <c r="H12" s="102">
        <v>0</v>
      </c>
      <c r="I12" s="102">
        <v>0</v>
      </c>
      <c r="J12" s="102">
        <v>0</v>
      </c>
      <c r="K12" s="102">
        <v>0</v>
      </c>
      <c r="L12" s="102">
        <v>0</v>
      </c>
      <c r="M12" s="102">
        <v>0</v>
      </c>
      <c r="N12" s="102">
        <v>0</v>
      </c>
      <c r="O12" s="102">
        <v>0</v>
      </c>
      <c r="P12" s="102">
        <v>0</v>
      </c>
      <c r="Q12" s="102">
        <v>0</v>
      </c>
      <c r="R12" s="102">
        <v>0</v>
      </c>
    </row>
    <row r="13" spans="1:29" ht="15" customHeight="1" x14ac:dyDescent="0.35">
      <c r="A13" s="6" t="s">
        <v>19</v>
      </c>
      <c r="B13" s="99">
        <v>0</v>
      </c>
      <c r="C13" s="100">
        <v>0</v>
      </c>
      <c r="D13" s="102">
        <v>0</v>
      </c>
      <c r="E13" s="102">
        <v>0</v>
      </c>
      <c r="F13" s="102">
        <v>0</v>
      </c>
      <c r="G13" s="102">
        <v>0</v>
      </c>
      <c r="H13" s="102">
        <v>0</v>
      </c>
      <c r="I13" s="102">
        <v>0</v>
      </c>
      <c r="J13" s="102">
        <v>0</v>
      </c>
      <c r="K13" s="102">
        <v>0</v>
      </c>
      <c r="L13" s="102">
        <v>0</v>
      </c>
      <c r="M13" s="102">
        <v>0</v>
      </c>
      <c r="N13" s="102">
        <v>0</v>
      </c>
      <c r="O13" s="102">
        <v>0</v>
      </c>
      <c r="P13" s="102">
        <v>0</v>
      </c>
      <c r="Q13" s="102">
        <v>0</v>
      </c>
      <c r="R13" s="102">
        <v>0</v>
      </c>
    </row>
    <row r="14" spans="1:29" ht="15" customHeight="1" x14ac:dyDescent="0.35">
      <c r="A14" s="6"/>
      <c r="B14" s="109"/>
      <c r="C14" s="103"/>
      <c r="D14" s="110"/>
      <c r="E14" s="110"/>
      <c r="F14" s="110"/>
      <c r="G14" s="110"/>
      <c r="H14" s="110"/>
      <c r="I14" s="110"/>
      <c r="J14" s="110"/>
      <c r="K14" s="110"/>
      <c r="L14" s="110"/>
      <c r="M14" s="110"/>
      <c r="N14" s="110"/>
      <c r="O14" s="110"/>
      <c r="P14" s="110"/>
      <c r="Q14" s="110"/>
      <c r="R14" s="110"/>
    </row>
    <row r="15" spans="1:29" ht="15" customHeight="1" x14ac:dyDescent="0.35">
      <c r="A15" s="6" t="s">
        <v>9</v>
      </c>
      <c r="B15" s="111"/>
      <c r="C15" s="112"/>
      <c r="D15" s="113"/>
      <c r="E15" s="113"/>
      <c r="F15" s="113"/>
      <c r="G15" s="113"/>
      <c r="H15" s="113"/>
      <c r="I15" s="113"/>
      <c r="J15" s="113"/>
      <c r="K15" s="113"/>
      <c r="L15" s="113"/>
      <c r="M15" s="113"/>
      <c r="N15" s="113"/>
      <c r="O15" s="113"/>
      <c r="P15" s="113"/>
      <c r="Q15" s="113"/>
      <c r="R15" s="113"/>
    </row>
    <row r="16" spans="1:29" ht="15" customHeight="1" x14ac:dyDescent="0.35">
      <c r="A16" s="127" t="s">
        <v>21</v>
      </c>
      <c r="B16" s="99">
        <v>0</v>
      </c>
      <c r="C16" s="100">
        <v>0</v>
      </c>
      <c r="D16" s="102">
        <v>0</v>
      </c>
      <c r="E16" s="102">
        <v>0</v>
      </c>
      <c r="F16" s="102">
        <v>0</v>
      </c>
      <c r="G16" s="102">
        <v>0</v>
      </c>
      <c r="H16" s="102">
        <v>0</v>
      </c>
      <c r="I16" s="102">
        <v>0</v>
      </c>
      <c r="J16" s="102">
        <v>0</v>
      </c>
      <c r="K16" s="102">
        <v>0</v>
      </c>
      <c r="L16" s="102">
        <v>0</v>
      </c>
      <c r="M16" s="102">
        <v>0</v>
      </c>
      <c r="N16" s="102">
        <v>0</v>
      </c>
      <c r="O16" s="102">
        <v>0</v>
      </c>
      <c r="P16" s="102">
        <v>0</v>
      </c>
      <c r="Q16" s="102">
        <v>0</v>
      </c>
      <c r="R16" s="102">
        <v>0</v>
      </c>
    </row>
    <row r="17" spans="1:18" ht="15" customHeight="1" x14ac:dyDescent="0.35">
      <c r="A17" s="127" t="s">
        <v>22</v>
      </c>
      <c r="B17" s="99">
        <v>0</v>
      </c>
      <c r="C17" s="100">
        <v>0</v>
      </c>
      <c r="D17" s="102">
        <v>0</v>
      </c>
      <c r="E17" s="102">
        <v>0</v>
      </c>
      <c r="F17" s="102">
        <v>0</v>
      </c>
      <c r="G17" s="102">
        <v>0</v>
      </c>
      <c r="H17" s="102">
        <v>0</v>
      </c>
      <c r="I17" s="102">
        <v>0</v>
      </c>
      <c r="J17" s="102">
        <v>0</v>
      </c>
      <c r="K17" s="102">
        <v>0</v>
      </c>
      <c r="L17" s="102">
        <v>0</v>
      </c>
      <c r="M17" s="102">
        <v>0</v>
      </c>
      <c r="N17" s="102">
        <v>0</v>
      </c>
      <c r="O17" s="102">
        <v>0</v>
      </c>
      <c r="P17" s="102">
        <v>0</v>
      </c>
      <c r="Q17" s="102">
        <v>0</v>
      </c>
      <c r="R17" s="102">
        <v>0</v>
      </c>
    </row>
    <row r="18" spans="1:18" ht="15" customHeight="1" x14ac:dyDescent="0.35">
      <c r="A18" s="127" t="s">
        <v>23</v>
      </c>
      <c r="B18" s="108">
        <v>0</v>
      </c>
      <c r="C18" s="100">
        <v>0</v>
      </c>
      <c r="D18" s="102">
        <v>0</v>
      </c>
      <c r="E18" s="102">
        <v>0</v>
      </c>
      <c r="F18" s="102">
        <v>0</v>
      </c>
      <c r="G18" s="102">
        <v>0</v>
      </c>
      <c r="H18" s="102">
        <v>0</v>
      </c>
      <c r="I18" s="102">
        <v>0</v>
      </c>
      <c r="J18" s="102">
        <v>0</v>
      </c>
      <c r="K18" s="102">
        <v>0</v>
      </c>
      <c r="L18" s="102">
        <v>0</v>
      </c>
      <c r="M18" s="102">
        <v>0</v>
      </c>
      <c r="N18" s="102">
        <v>0</v>
      </c>
      <c r="O18" s="102">
        <v>0</v>
      </c>
      <c r="P18" s="102">
        <v>0</v>
      </c>
      <c r="Q18" s="102">
        <v>0</v>
      </c>
      <c r="R18" s="102">
        <v>0</v>
      </c>
    </row>
    <row r="19" spans="1:18" ht="15" customHeight="1" x14ac:dyDescent="0.35">
      <c r="A19" s="127" t="s">
        <v>24</v>
      </c>
      <c r="B19" s="108">
        <v>0</v>
      </c>
      <c r="C19" s="100">
        <v>0</v>
      </c>
      <c r="D19" s="102">
        <v>0</v>
      </c>
      <c r="E19" s="102">
        <v>0</v>
      </c>
      <c r="F19" s="102">
        <v>0</v>
      </c>
      <c r="G19" s="102">
        <v>0</v>
      </c>
      <c r="H19" s="102">
        <v>0</v>
      </c>
      <c r="I19" s="102">
        <v>0</v>
      </c>
      <c r="J19" s="102">
        <v>0</v>
      </c>
      <c r="K19" s="102">
        <v>0</v>
      </c>
      <c r="L19" s="102">
        <v>0</v>
      </c>
      <c r="M19" s="102">
        <v>0</v>
      </c>
      <c r="N19" s="102">
        <v>0</v>
      </c>
      <c r="O19" s="102">
        <v>0</v>
      </c>
      <c r="P19" s="102">
        <v>0</v>
      </c>
      <c r="Q19" s="102">
        <v>0</v>
      </c>
      <c r="R19" s="102">
        <v>0</v>
      </c>
    </row>
    <row r="20" spans="1:18" ht="15" customHeight="1" x14ac:dyDescent="0.35">
      <c r="A20" s="127" t="s">
        <v>25</v>
      </c>
      <c r="B20" s="108">
        <v>0</v>
      </c>
      <c r="C20" s="100">
        <v>0</v>
      </c>
      <c r="D20" s="102">
        <v>0</v>
      </c>
      <c r="E20" s="102">
        <v>0</v>
      </c>
      <c r="F20" s="102">
        <v>0</v>
      </c>
      <c r="G20" s="102">
        <v>0</v>
      </c>
      <c r="H20" s="102">
        <v>0</v>
      </c>
      <c r="I20" s="102">
        <v>0</v>
      </c>
      <c r="J20" s="102">
        <v>0</v>
      </c>
      <c r="K20" s="102">
        <v>0</v>
      </c>
      <c r="L20" s="102">
        <v>0</v>
      </c>
      <c r="M20" s="102">
        <v>0</v>
      </c>
      <c r="N20" s="102">
        <v>0</v>
      </c>
      <c r="O20" s="102">
        <v>0</v>
      </c>
      <c r="P20" s="102">
        <v>0</v>
      </c>
      <c r="Q20" s="102">
        <v>0</v>
      </c>
      <c r="R20" s="102">
        <v>0</v>
      </c>
    </row>
    <row r="21" spans="1:18" ht="15" customHeight="1" x14ac:dyDescent="0.35">
      <c r="A21" s="127" t="s">
        <v>26</v>
      </c>
      <c r="B21" s="108">
        <v>0</v>
      </c>
      <c r="C21" s="100">
        <v>0</v>
      </c>
      <c r="D21" s="102">
        <v>0</v>
      </c>
      <c r="E21" s="102">
        <v>0</v>
      </c>
      <c r="F21" s="102">
        <v>0</v>
      </c>
      <c r="G21" s="102">
        <v>0</v>
      </c>
      <c r="H21" s="102">
        <v>0</v>
      </c>
      <c r="I21" s="102">
        <v>0</v>
      </c>
      <c r="J21" s="102">
        <v>0</v>
      </c>
      <c r="K21" s="102">
        <v>0</v>
      </c>
      <c r="L21" s="102">
        <v>0</v>
      </c>
      <c r="M21" s="102">
        <v>0</v>
      </c>
      <c r="N21" s="102">
        <v>0</v>
      </c>
      <c r="O21" s="102">
        <v>0</v>
      </c>
      <c r="P21" s="102">
        <v>0</v>
      </c>
      <c r="Q21" s="102">
        <v>0</v>
      </c>
      <c r="R21" s="102">
        <v>0</v>
      </c>
    </row>
    <row r="22" spans="1:18" s="6" customFormat="1" ht="15" customHeight="1" x14ac:dyDescent="0.35">
      <c r="A22" s="127" t="s">
        <v>27</v>
      </c>
      <c r="B22" s="99">
        <v>0</v>
      </c>
      <c r="C22" s="102">
        <v>0</v>
      </c>
      <c r="D22" s="102">
        <v>0</v>
      </c>
      <c r="E22" s="102">
        <v>0</v>
      </c>
      <c r="F22" s="102">
        <v>0</v>
      </c>
      <c r="G22" s="102">
        <v>0</v>
      </c>
      <c r="H22" s="102">
        <v>0</v>
      </c>
      <c r="I22" s="102">
        <v>0</v>
      </c>
      <c r="J22" s="102">
        <v>0</v>
      </c>
      <c r="K22" s="102">
        <v>0</v>
      </c>
      <c r="L22" s="102">
        <v>0</v>
      </c>
      <c r="M22" s="102">
        <v>0</v>
      </c>
      <c r="N22" s="102">
        <v>0</v>
      </c>
      <c r="O22" s="102">
        <v>0</v>
      </c>
      <c r="P22" s="102">
        <v>0</v>
      </c>
      <c r="Q22" s="102">
        <v>0</v>
      </c>
      <c r="R22" s="102">
        <v>0</v>
      </c>
    </row>
    <row r="23" spans="1:18" ht="15" customHeight="1" x14ac:dyDescent="0.35">
      <c r="A23" s="127" t="s">
        <v>29</v>
      </c>
      <c r="B23" s="114">
        <f t="shared" ref="B23:R23" si="0">SUM(B16:B22)</f>
        <v>0</v>
      </c>
      <c r="C23" s="114">
        <f t="shared" si="0"/>
        <v>0</v>
      </c>
      <c r="D23" s="114">
        <f t="shared" si="0"/>
        <v>0</v>
      </c>
      <c r="E23" s="114">
        <f t="shared" si="0"/>
        <v>0</v>
      </c>
      <c r="F23" s="114">
        <f t="shared" si="0"/>
        <v>0</v>
      </c>
      <c r="G23" s="114">
        <f t="shared" si="0"/>
        <v>0</v>
      </c>
      <c r="H23" s="114">
        <f t="shared" si="0"/>
        <v>0</v>
      </c>
      <c r="I23" s="114">
        <f t="shared" si="0"/>
        <v>0</v>
      </c>
      <c r="J23" s="114">
        <f t="shared" si="0"/>
        <v>0</v>
      </c>
      <c r="K23" s="114">
        <f t="shared" si="0"/>
        <v>0</v>
      </c>
      <c r="L23" s="114">
        <f t="shared" si="0"/>
        <v>0</v>
      </c>
      <c r="M23" s="114">
        <f t="shared" si="0"/>
        <v>0</v>
      </c>
      <c r="N23" s="114">
        <f t="shared" si="0"/>
        <v>0</v>
      </c>
      <c r="O23" s="114">
        <f t="shared" si="0"/>
        <v>0</v>
      </c>
      <c r="P23" s="114">
        <f t="shared" si="0"/>
        <v>0</v>
      </c>
      <c r="Q23" s="114">
        <f t="shared" si="0"/>
        <v>0</v>
      </c>
      <c r="R23" s="114">
        <f t="shared" si="0"/>
        <v>0</v>
      </c>
    </row>
    <row r="24" spans="1:18" ht="15" customHeight="1" x14ac:dyDescent="0.35">
      <c r="A24" s="6"/>
      <c r="B24" s="109"/>
      <c r="C24" s="109"/>
      <c r="D24" s="109"/>
      <c r="E24" s="109"/>
      <c r="F24" s="109"/>
      <c r="G24" s="109"/>
      <c r="H24" s="109"/>
      <c r="I24" s="109"/>
      <c r="J24" s="109"/>
      <c r="K24" s="109"/>
      <c r="L24" s="109"/>
      <c r="M24" s="109"/>
      <c r="N24" s="109"/>
      <c r="O24" s="109"/>
      <c r="P24" s="109"/>
      <c r="Q24" s="109"/>
      <c r="R24" s="109"/>
    </row>
    <row r="25" spans="1:18" ht="15" customHeight="1" x14ac:dyDescent="0.35">
      <c r="A25" s="6" t="s">
        <v>40</v>
      </c>
      <c r="B25" s="111"/>
      <c r="C25" s="111"/>
      <c r="D25" s="113"/>
      <c r="E25" s="113"/>
      <c r="F25" s="113"/>
      <c r="G25" s="113"/>
      <c r="H25" s="113"/>
      <c r="I25" s="113"/>
      <c r="J25" s="113"/>
      <c r="K25" s="113"/>
      <c r="L25" s="113"/>
      <c r="M25" s="113"/>
      <c r="N25" s="113"/>
      <c r="O25" s="113"/>
      <c r="P25" s="113"/>
      <c r="Q25" s="113"/>
      <c r="R25" s="113"/>
    </row>
    <row r="26" spans="1:18" ht="15" customHeight="1" x14ac:dyDescent="0.35">
      <c r="A26" s="164" t="s">
        <v>100</v>
      </c>
      <c r="B26" s="108">
        <v>0</v>
      </c>
      <c r="C26" s="108">
        <v>0</v>
      </c>
      <c r="D26" s="108">
        <v>0</v>
      </c>
      <c r="E26" s="108">
        <v>0</v>
      </c>
      <c r="F26" s="108">
        <v>0</v>
      </c>
      <c r="G26" s="108">
        <v>0</v>
      </c>
      <c r="H26" s="108">
        <v>0</v>
      </c>
      <c r="I26" s="108">
        <v>0</v>
      </c>
      <c r="J26" s="108">
        <v>0</v>
      </c>
      <c r="K26" s="108">
        <v>0</v>
      </c>
      <c r="L26" s="108">
        <v>0</v>
      </c>
      <c r="M26" s="108">
        <v>0</v>
      </c>
      <c r="N26" s="108">
        <v>0</v>
      </c>
      <c r="O26" s="108">
        <v>0</v>
      </c>
      <c r="P26" s="108">
        <v>0</v>
      </c>
      <c r="Q26" s="108">
        <v>0</v>
      </c>
      <c r="R26" s="108">
        <v>0</v>
      </c>
    </row>
    <row r="27" spans="1:18" ht="15" customHeight="1" x14ac:dyDescent="0.35">
      <c r="A27" s="151" t="s">
        <v>80</v>
      </c>
      <c r="B27" s="109"/>
      <c r="C27" s="109"/>
      <c r="D27" s="109"/>
      <c r="E27" s="109"/>
      <c r="F27" s="109"/>
      <c r="G27" s="109"/>
      <c r="H27" s="109"/>
      <c r="I27" s="109"/>
      <c r="J27" s="109"/>
      <c r="K27" s="109"/>
      <c r="L27" s="109"/>
      <c r="M27" s="109"/>
      <c r="N27" s="109"/>
      <c r="O27" s="109"/>
      <c r="P27" s="109"/>
      <c r="Q27" s="109"/>
      <c r="R27" s="109"/>
    </row>
    <row r="28" spans="1:18" ht="15" customHeight="1" x14ac:dyDescent="0.35">
      <c r="A28" s="165" t="s">
        <v>81</v>
      </c>
      <c r="B28" s="108">
        <v>0</v>
      </c>
      <c r="C28" s="108">
        <v>0</v>
      </c>
      <c r="D28" s="108">
        <v>0</v>
      </c>
      <c r="E28" s="108">
        <v>0</v>
      </c>
      <c r="F28" s="108">
        <v>0</v>
      </c>
      <c r="G28" s="108">
        <v>0</v>
      </c>
      <c r="H28" s="108">
        <v>0</v>
      </c>
      <c r="I28" s="108">
        <v>0</v>
      </c>
      <c r="J28" s="108">
        <v>0</v>
      </c>
      <c r="K28" s="108">
        <v>0</v>
      </c>
      <c r="L28" s="108">
        <v>0</v>
      </c>
      <c r="M28" s="108">
        <v>0</v>
      </c>
      <c r="N28" s="108">
        <v>0</v>
      </c>
      <c r="O28" s="108">
        <v>0</v>
      </c>
      <c r="P28" s="108">
        <v>0</v>
      </c>
      <c r="Q28" s="108">
        <v>0</v>
      </c>
      <c r="R28" s="108">
        <v>0</v>
      </c>
    </row>
    <row r="29" spans="1:18" ht="15" customHeight="1" x14ac:dyDescent="0.35">
      <c r="A29" s="165" t="s">
        <v>82</v>
      </c>
      <c r="B29" s="114">
        <f>SUM(B26+B28)</f>
        <v>0</v>
      </c>
      <c r="C29" s="114">
        <f t="shared" ref="C29:R29" si="1">SUM(C26+C28)</f>
        <v>0</v>
      </c>
      <c r="D29" s="114">
        <f t="shared" si="1"/>
        <v>0</v>
      </c>
      <c r="E29" s="114">
        <f t="shared" si="1"/>
        <v>0</v>
      </c>
      <c r="F29" s="114">
        <f t="shared" si="1"/>
        <v>0</v>
      </c>
      <c r="G29" s="114">
        <f t="shared" si="1"/>
        <v>0</v>
      </c>
      <c r="H29" s="114">
        <f t="shared" si="1"/>
        <v>0</v>
      </c>
      <c r="I29" s="114">
        <f t="shared" si="1"/>
        <v>0</v>
      </c>
      <c r="J29" s="114">
        <f t="shared" si="1"/>
        <v>0</v>
      </c>
      <c r="K29" s="114">
        <f t="shared" si="1"/>
        <v>0</v>
      </c>
      <c r="L29" s="114">
        <f t="shared" si="1"/>
        <v>0</v>
      </c>
      <c r="M29" s="114">
        <f t="shared" si="1"/>
        <v>0</v>
      </c>
      <c r="N29" s="114">
        <f t="shared" si="1"/>
        <v>0</v>
      </c>
      <c r="O29" s="114">
        <f t="shared" si="1"/>
        <v>0</v>
      </c>
      <c r="P29" s="114">
        <f t="shared" si="1"/>
        <v>0</v>
      </c>
      <c r="Q29" s="114">
        <f t="shared" si="1"/>
        <v>0</v>
      </c>
      <c r="R29" s="114">
        <f t="shared" si="1"/>
        <v>0</v>
      </c>
    </row>
    <row r="30" spans="1:18" ht="15" customHeight="1" thickBot="1" x14ac:dyDescent="0.4">
      <c r="A30" s="6"/>
      <c r="B30" s="109"/>
      <c r="C30" s="109"/>
      <c r="D30" s="110"/>
      <c r="E30" s="110"/>
      <c r="F30" s="110"/>
      <c r="G30" s="110"/>
      <c r="H30" s="110"/>
      <c r="I30" s="110"/>
      <c r="J30" s="110"/>
      <c r="K30" s="110"/>
      <c r="L30" s="110"/>
      <c r="M30" s="110"/>
      <c r="N30" s="110"/>
      <c r="O30" s="110"/>
      <c r="P30" s="110"/>
      <c r="Q30" s="110"/>
      <c r="R30" s="110"/>
    </row>
    <row r="31" spans="1:18" ht="15" customHeight="1" thickTop="1" thickBot="1" x14ac:dyDescent="0.4">
      <c r="A31" s="6" t="s">
        <v>3</v>
      </c>
      <c r="B31" s="115">
        <f t="shared" ref="B31:R31" si="2">B4+B7+B8+B10+B11+B12+B13+B23+B29</f>
        <v>200</v>
      </c>
      <c r="C31" s="115">
        <f t="shared" si="2"/>
        <v>0</v>
      </c>
      <c r="D31" s="115">
        <f t="shared" si="2"/>
        <v>0</v>
      </c>
      <c r="E31" s="115">
        <f t="shared" si="2"/>
        <v>0</v>
      </c>
      <c r="F31" s="115">
        <f t="shared" si="2"/>
        <v>0</v>
      </c>
      <c r="G31" s="115">
        <f t="shared" si="2"/>
        <v>0</v>
      </c>
      <c r="H31" s="115">
        <f t="shared" si="2"/>
        <v>0</v>
      </c>
      <c r="I31" s="115">
        <f t="shared" si="2"/>
        <v>0</v>
      </c>
      <c r="J31" s="115">
        <f t="shared" si="2"/>
        <v>0</v>
      </c>
      <c r="K31" s="115">
        <f t="shared" si="2"/>
        <v>0</v>
      </c>
      <c r="L31" s="115">
        <f t="shared" si="2"/>
        <v>0</v>
      </c>
      <c r="M31" s="115">
        <f t="shared" si="2"/>
        <v>0</v>
      </c>
      <c r="N31" s="115">
        <f t="shared" si="2"/>
        <v>0</v>
      </c>
      <c r="O31" s="115">
        <f t="shared" si="2"/>
        <v>0</v>
      </c>
      <c r="P31" s="115">
        <f t="shared" si="2"/>
        <v>0</v>
      </c>
      <c r="Q31" s="115">
        <f t="shared" si="2"/>
        <v>0</v>
      </c>
      <c r="R31" s="115">
        <f t="shared" si="2"/>
        <v>0</v>
      </c>
    </row>
    <row r="32" spans="1:18" s="118" customFormat="1" ht="15" customHeight="1" thickTop="1" x14ac:dyDescent="0.35">
      <c r="A32" s="116"/>
      <c r="B32" s="117"/>
      <c r="C32" s="117"/>
      <c r="D32" s="117"/>
      <c r="E32" s="117"/>
      <c r="F32" s="117"/>
      <c r="G32" s="117"/>
      <c r="H32" s="117"/>
      <c r="I32" s="117"/>
      <c r="J32" s="117"/>
      <c r="K32" s="117"/>
      <c r="L32" s="117"/>
      <c r="M32" s="117"/>
      <c r="N32" s="117"/>
      <c r="O32" s="117"/>
      <c r="P32" s="117"/>
      <c r="Q32" s="117"/>
      <c r="R32" s="117"/>
    </row>
    <row r="33" spans="1:18" ht="15" customHeight="1" x14ac:dyDescent="0.35">
      <c r="A33" s="6"/>
      <c r="C33" s="119"/>
      <c r="D33" s="6"/>
      <c r="E33" s="6"/>
      <c r="F33" s="44"/>
      <c r="G33" s="6"/>
      <c r="H33" s="6"/>
      <c r="I33" s="6"/>
      <c r="J33" s="6"/>
      <c r="K33" s="6"/>
      <c r="L33" s="6"/>
      <c r="M33" s="6"/>
      <c r="N33" s="6"/>
      <c r="O33" s="6"/>
      <c r="P33" s="6"/>
      <c r="Q33" s="6"/>
      <c r="R33" s="6"/>
    </row>
    <row r="34" spans="1:18" s="6" customFormat="1" ht="15" customHeight="1" x14ac:dyDescent="0.35">
      <c r="A34" s="192" t="s">
        <v>41</v>
      </c>
      <c r="B34" s="192"/>
      <c r="C34" s="120"/>
    </row>
    <row r="35" spans="1:18" ht="15" customHeight="1" x14ac:dyDescent="0.35">
      <c r="A35" s="6"/>
      <c r="B35" s="121">
        <f t="shared" ref="B35:R35" si="3">B2</f>
        <v>45138</v>
      </c>
      <c r="C35" s="121">
        <f t="shared" si="3"/>
        <v>45169</v>
      </c>
      <c r="D35" s="121">
        <f t="shared" si="3"/>
        <v>45199</v>
      </c>
      <c r="E35" s="121">
        <f t="shared" si="3"/>
        <v>45230</v>
      </c>
      <c r="F35" s="121">
        <f t="shared" si="3"/>
        <v>45260</v>
      </c>
      <c r="G35" s="121">
        <f t="shared" si="3"/>
        <v>45291</v>
      </c>
      <c r="H35" s="121">
        <f t="shared" si="3"/>
        <v>45322</v>
      </c>
      <c r="I35" s="121">
        <f t="shared" si="3"/>
        <v>45350</v>
      </c>
      <c r="J35" s="121">
        <f t="shared" si="3"/>
        <v>45382</v>
      </c>
      <c r="K35" s="121">
        <f t="shared" si="3"/>
        <v>45412</v>
      </c>
      <c r="L35" s="121">
        <f t="shared" si="3"/>
        <v>45443</v>
      </c>
      <c r="M35" s="121">
        <f t="shared" si="3"/>
        <v>45473</v>
      </c>
      <c r="N35" s="121">
        <f t="shared" si="3"/>
        <v>45504</v>
      </c>
      <c r="O35" s="121">
        <f t="shared" si="3"/>
        <v>45535</v>
      </c>
      <c r="P35" s="121">
        <f t="shared" si="3"/>
        <v>45565</v>
      </c>
      <c r="Q35" s="121">
        <f t="shared" si="3"/>
        <v>45596</v>
      </c>
      <c r="R35" s="122" t="str">
        <f t="shared" si="3"/>
        <v>FINAL</v>
      </c>
    </row>
    <row r="36" spans="1:18" ht="15" customHeight="1" x14ac:dyDescent="0.35">
      <c r="A36" s="6"/>
      <c r="B36" s="123"/>
      <c r="C36" s="123"/>
      <c r="D36" s="123"/>
      <c r="E36" s="123"/>
      <c r="F36" s="123"/>
      <c r="G36" s="123"/>
      <c r="H36" s="123"/>
      <c r="I36" s="123"/>
      <c r="J36" s="123"/>
      <c r="K36" s="123"/>
      <c r="L36" s="123"/>
      <c r="M36" s="123"/>
      <c r="N36" s="123"/>
      <c r="O36" s="123"/>
      <c r="P36" s="123"/>
      <c r="Q36" s="123"/>
      <c r="R36" s="123"/>
    </row>
    <row r="37" spans="1:18" ht="15" customHeight="1" x14ac:dyDescent="0.35">
      <c r="A37" s="6" t="s">
        <v>13</v>
      </c>
      <c r="B37" s="124">
        <f>B4</f>
        <v>0</v>
      </c>
      <c r="C37" s="124">
        <f t="shared" ref="C37:R37" si="4">B37+C4</f>
        <v>0</v>
      </c>
      <c r="D37" s="124">
        <f t="shared" si="4"/>
        <v>0</v>
      </c>
      <c r="E37" s="124">
        <f t="shared" si="4"/>
        <v>0</v>
      </c>
      <c r="F37" s="124">
        <f t="shared" si="4"/>
        <v>0</v>
      </c>
      <c r="G37" s="124">
        <f t="shared" si="4"/>
        <v>0</v>
      </c>
      <c r="H37" s="124">
        <f t="shared" si="4"/>
        <v>0</v>
      </c>
      <c r="I37" s="124">
        <f t="shared" si="4"/>
        <v>0</v>
      </c>
      <c r="J37" s="124">
        <f t="shared" si="4"/>
        <v>0</v>
      </c>
      <c r="K37" s="124">
        <f t="shared" si="4"/>
        <v>0</v>
      </c>
      <c r="L37" s="124">
        <f t="shared" si="4"/>
        <v>0</v>
      </c>
      <c r="M37" s="124">
        <f t="shared" si="4"/>
        <v>0</v>
      </c>
      <c r="N37" s="124">
        <f t="shared" si="4"/>
        <v>0</v>
      </c>
      <c r="O37" s="124">
        <f t="shared" si="4"/>
        <v>0</v>
      </c>
      <c r="P37" s="124">
        <f t="shared" si="4"/>
        <v>0</v>
      </c>
      <c r="Q37" s="124">
        <f t="shared" si="4"/>
        <v>0</v>
      </c>
      <c r="R37" s="124">
        <f t="shared" si="4"/>
        <v>0</v>
      </c>
    </row>
    <row r="38" spans="1:18" ht="15" customHeight="1" x14ac:dyDescent="0.35">
      <c r="A38" s="6"/>
      <c r="B38" s="123"/>
      <c r="C38" s="123"/>
      <c r="D38" s="123"/>
      <c r="E38" s="123"/>
      <c r="F38" s="123"/>
      <c r="G38" s="123"/>
      <c r="H38" s="123"/>
      <c r="I38" s="123"/>
      <c r="J38" s="123"/>
      <c r="K38" s="123"/>
      <c r="L38" s="123"/>
      <c r="M38" s="123"/>
      <c r="N38" s="123"/>
      <c r="O38" s="123"/>
      <c r="P38" s="123"/>
      <c r="Q38" s="123"/>
      <c r="R38" s="123"/>
    </row>
    <row r="39" spans="1:18" ht="15" customHeight="1" x14ac:dyDescent="0.35">
      <c r="A39" s="6" t="s">
        <v>8</v>
      </c>
      <c r="B39" s="123"/>
      <c r="C39" s="123"/>
      <c r="D39" s="123"/>
      <c r="E39" s="123"/>
      <c r="F39" s="123"/>
      <c r="G39" s="123"/>
      <c r="H39" s="123"/>
      <c r="I39" s="123"/>
      <c r="J39" s="123"/>
      <c r="K39" s="123"/>
      <c r="L39" s="123"/>
      <c r="M39" s="123"/>
      <c r="N39" s="123"/>
      <c r="O39" s="123"/>
      <c r="P39" s="123"/>
      <c r="Q39" s="123"/>
      <c r="R39" s="123"/>
    </row>
    <row r="40" spans="1:18" ht="15" customHeight="1" x14ac:dyDescent="0.35">
      <c r="A40" s="127" t="s">
        <v>28</v>
      </c>
      <c r="B40" s="124">
        <f>B7</f>
        <v>100</v>
      </c>
      <c r="C40" s="124">
        <f t="shared" ref="C40:R40" si="5">B40+C7</f>
        <v>100</v>
      </c>
      <c r="D40" s="124">
        <f t="shared" si="5"/>
        <v>100</v>
      </c>
      <c r="E40" s="124">
        <f t="shared" si="5"/>
        <v>100</v>
      </c>
      <c r="F40" s="124">
        <f t="shared" si="5"/>
        <v>100</v>
      </c>
      <c r="G40" s="124">
        <f t="shared" si="5"/>
        <v>100</v>
      </c>
      <c r="H40" s="124">
        <f t="shared" si="5"/>
        <v>100</v>
      </c>
      <c r="I40" s="124">
        <f t="shared" si="5"/>
        <v>100</v>
      </c>
      <c r="J40" s="124">
        <f t="shared" si="5"/>
        <v>100</v>
      </c>
      <c r="K40" s="124">
        <f t="shared" si="5"/>
        <v>100</v>
      </c>
      <c r="L40" s="124">
        <f t="shared" si="5"/>
        <v>100</v>
      </c>
      <c r="M40" s="124">
        <f t="shared" si="5"/>
        <v>100</v>
      </c>
      <c r="N40" s="124">
        <f t="shared" si="5"/>
        <v>100</v>
      </c>
      <c r="O40" s="124">
        <f t="shared" si="5"/>
        <v>100</v>
      </c>
      <c r="P40" s="124">
        <f t="shared" si="5"/>
        <v>100</v>
      </c>
      <c r="Q40" s="124">
        <f t="shared" si="5"/>
        <v>100</v>
      </c>
      <c r="R40" s="124">
        <f t="shared" si="5"/>
        <v>100</v>
      </c>
    </row>
    <row r="41" spans="1:18" ht="15" customHeight="1" x14ac:dyDescent="0.35">
      <c r="A41" s="127" t="s">
        <v>39</v>
      </c>
      <c r="B41" s="124">
        <f>B8</f>
        <v>100</v>
      </c>
      <c r="C41" s="124">
        <f t="shared" ref="C41:R41" si="6">B41+C8</f>
        <v>100</v>
      </c>
      <c r="D41" s="124">
        <f t="shared" si="6"/>
        <v>100</v>
      </c>
      <c r="E41" s="124">
        <f t="shared" si="6"/>
        <v>100</v>
      </c>
      <c r="F41" s="124">
        <f t="shared" si="6"/>
        <v>100</v>
      </c>
      <c r="G41" s="124">
        <f t="shared" si="6"/>
        <v>100</v>
      </c>
      <c r="H41" s="124">
        <f t="shared" si="6"/>
        <v>100</v>
      </c>
      <c r="I41" s="124">
        <f t="shared" si="6"/>
        <v>100</v>
      </c>
      <c r="J41" s="124">
        <f t="shared" si="6"/>
        <v>100</v>
      </c>
      <c r="K41" s="124">
        <f t="shared" si="6"/>
        <v>100</v>
      </c>
      <c r="L41" s="124">
        <f t="shared" si="6"/>
        <v>100</v>
      </c>
      <c r="M41" s="124">
        <f t="shared" si="6"/>
        <v>100</v>
      </c>
      <c r="N41" s="124">
        <f t="shared" si="6"/>
        <v>100</v>
      </c>
      <c r="O41" s="124">
        <f t="shared" si="6"/>
        <v>100</v>
      </c>
      <c r="P41" s="124">
        <f t="shared" si="6"/>
        <v>100</v>
      </c>
      <c r="Q41" s="124">
        <f t="shared" si="6"/>
        <v>100</v>
      </c>
      <c r="R41" s="124">
        <f t="shared" si="6"/>
        <v>100</v>
      </c>
    </row>
    <row r="42" spans="1:18" ht="15" customHeight="1" x14ac:dyDescent="0.35">
      <c r="A42" s="6"/>
      <c r="B42" s="123"/>
      <c r="C42" s="123"/>
      <c r="D42" s="123"/>
      <c r="E42" s="123"/>
      <c r="F42" s="123"/>
      <c r="G42" s="123"/>
      <c r="H42" s="123"/>
      <c r="I42" s="123"/>
      <c r="J42" s="123"/>
      <c r="K42" s="123"/>
      <c r="L42" s="123"/>
      <c r="M42" s="123"/>
      <c r="N42" s="123"/>
      <c r="O42" s="123"/>
      <c r="P42" s="123"/>
      <c r="Q42" s="123"/>
      <c r="R42" s="123"/>
    </row>
    <row r="43" spans="1:18" ht="15" customHeight="1" x14ac:dyDescent="0.35">
      <c r="A43" s="6" t="s">
        <v>16</v>
      </c>
      <c r="B43" s="124">
        <f>B10</f>
        <v>0</v>
      </c>
      <c r="C43" s="124">
        <f t="shared" ref="C43:R43" si="7">B43+C10</f>
        <v>0</v>
      </c>
      <c r="D43" s="124">
        <f t="shared" si="7"/>
        <v>0</v>
      </c>
      <c r="E43" s="124">
        <f t="shared" si="7"/>
        <v>0</v>
      </c>
      <c r="F43" s="124">
        <f t="shared" si="7"/>
        <v>0</v>
      </c>
      <c r="G43" s="124">
        <f t="shared" si="7"/>
        <v>0</v>
      </c>
      <c r="H43" s="124">
        <f t="shared" si="7"/>
        <v>0</v>
      </c>
      <c r="I43" s="124">
        <f t="shared" si="7"/>
        <v>0</v>
      </c>
      <c r="J43" s="124">
        <f t="shared" si="7"/>
        <v>0</v>
      </c>
      <c r="K43" s="124">
        <f t="shared" si="7"/>
        <v>0</v>
      </c>
      <c r="L43" s="124">
        <f t="shared" si="7"/>
        <v>0</v>
      </c>
      <c r="M43" s="124">
        <f t="shared" si="7"/>
        <v>0</v>
      </c>
      <c r="N43" s="124">
        <f t="shared" si="7"/>
        <v>0</v>
      </c>
      <c r="O43" s="124">
        <f t="shared" si="7"/>
        <v>0</v>
      </c>
      <c r="P43" s="124">
        <f t="shared" si="7"/>
        <v>0</v>
      </c>
      <c r="Q43" s="124">
        <f t="shared" si="7"/>
        <v>0</v>
      </c>
      <c r="R43" s="124">
        <f t="shared" si="7"/>
        <v>0</v>
      </c>
    </row>
    <row r="44" spans="1:18" ht="15" customHeight="1" x14ac:dyDescent="0.35">
      <c r="A44" s="6" t="s">
        <v>17</v>
      </c>
      <c r="B44" s="124">
        <f>B11</f>
        <v>0</v>
      </c>
      <c r="C44" s="124">
        <f t="shared" ref="C44:R44" si="8">B44+C11</f>
        <v>0</v>
      </c>
      <c r="D44" s="124">
        <f t="shared" si="8"/>
        <v>0</v>
      </c>
      <c r="E44" s="124">
        <f t="shared" si="8"/>
        <v>0</v>
      </c>
      <c r="F44" s="124">
        <f t="shared" si="8"/>
        <v>0</v>
      </c>
      <c r="G44" s="124">
        <f t="shared" si="8"/>
        <v>0</v>
      </c>
      <c r="H44" s="124">
        <f t="shared" si="8"/>
        <v>0</v>
      </c>
      <c r="I44" s="124">
        <f t="shared" si="8"/>
        <v>0</v>
      </c>
      <c r="J44" s="124">
        <f t="shared" si="8"/>
        <v>0</v>
      </c>
      <c r="K44" s="124">
        <f t="shared" si="8"/>
        <v>0</v>
      </c>
      <c r="L44" s="124">
        <f t="shared" si="8"/>
        <v>0</v>
      </c>
      <c r="M44" s="124">
        <f t="shared" si="8"/>
        <v>0</v>
      </c>
      <c r="N44" s="124">
        <f t="shared" si="8"/>
        <v>0</v>
      </c>
      <c r="O44" s="124">
        <f t="shared" si="8"/>
        <v>0</v>
      </c>
      <c r="P44" s="124">
        <f t="shared" si="8"/>
        <v>0</v>
      </c>
      <c r="Q44" s="124">
        <f t="shared" si="8"/>
        <v>0</v>
      </c>
      <c r="R44" s="124">
        <f t="shared" si="8"/>
        <v>0</v>
      </c>
    </row>
    <row r="45" spans="1:18" ht="15" customHeight="1" x14ac:dyDescent="0.35">
      <c r="A45" s="6" t="s">
        <v>18</v>
      </c>
      <c r="B45" s="124">
        <f>B12</f>
        <v>0</v>
      </c>
      <c r="C45" s="124">
        <f t="shared" ref="C45:R45" si="9">B45+C12</f>
        <v>0</v>
      </c>
      <c r="D45" s="124">
        <f t="shared" si="9"/>
        <v>0</v>
      </c>
      <c r="E45" s="124">
        <f t="shared" si="9"/>
        <v>0</v>
      </c>
      <c r="F45" s="124">
        <f t="shared" si="9"/>
        <v>0</v>
      </c>
      <c r="G45" s="124">
        <f t="shared" si="9"/>
        <v>0</v>
      </c>
      <c r="H45" s="124">
        <f t="shared" si="9"/>
        <v>0</v>
      </c>
      <c r="I45" s="124">
        <f t="shared" si="9"/>
        <v>0</v>
      </c>
      <c r="J45" s="124">
        <f t="shared" si="9"/>
        <v>0</v>
      </c>
      <c r="K45" s="124">
        <f t="shared" si="9"/>
        <v>0</v>
      </c>
      <c r="L45" s="124">
        <f t="shared" si="9"/>
        <v>0</v>
      </c>
      <c r="M45" s="124">
        <f t="shared" si="9"/>
        <v>0</v>
      </c>
      <c r="N45" s="124">
        <f t="shared" si="9"/>
        <v>0</v>
      </c>
      <c r="O45" s="124">
        <f t="shared" si="9"/>
        <v>0</v>
      </c>
      <c r="P45" s="124">
        <f t="shared" si="9"/>
        <v>0</v>
      </c>
      <c r="Q45" s="124">
        <f t="shared" si="9"/>
        <v>0</v>
      </c>
      <c r="R45" s="124">
        <f t="shared" si="9"/>
        <v>0</v>
      </c>
    </row>
    <row r="46" spans="1:18" ht="15" customHeight="1" x14ac:dyDescent="0.35">
      <c r="A46" s="6" t="s">
        <v>19</v>
      </c>
      <c r="B46" s="124">
        <f>B13</f>
        <v>0</v>
      </c>
      <c r="C46" s="124">
        <f t="shared" ref="C46:R46" si="10">B46+C13</f>
        <v>0</v>
      </c>
      <c r="D46" s="124">
        <f t="shared" si="10"/>
        <v>0</v>
      </c>
      <c r="E46" s="124">
        <f t="shared" si="10"/>
        <v>0</v>
      </c>
      <c r="F46" s="124">
        <f t="shared" si="10"/>
        <v>0</v>
      </c>
      <c r="G46" s="124">
        <f t="shared" si="10"/>
        <v>0</v>
      </c>
      <c r="H46" s="124">
        <f t="shared" si="10"/>
        <v>0</v>
      </c>
      <c r="I46" s="124">
        <f t="shared" si="10"/>
        <v>0</v>
      </c>
      <c r="J46" s="124">
        <f t="shared" si="10"/>
        <v>0</v>
      </c>
      <c r="K46" s="124">
        <f t="shared" si="10"/>
        <v>0</v>
      </c>
      <c r="L46" s="124">
        <f t="shared" si="10"/>
        <v>0</v>
      </c>
      <c r="M46" s="124">
        <f t="shared" si="10"/>
        <v>0</v>
      </c>
      <c r="N46" s="124">
        <f t="shared" si="10"/>
        <v>0</v>
      </c>
      <c r="O46" s="124">
        <f t="shared" si="10"/>
        <v>0</v>
      </c>
      <c r="P46" s="124">
        <f t="shared" si="10"/>
        <v>0</v>
      </c>
      <c r="Q46" s="124">
        <f t="shared" si="10"/>
        <v>0</v>
      </c>
      <c r="R46" s="124">
        <f t="shared" si="10"/>
        <v>0</v>
      </c>
    </row>
    <row r="47" spans="1:18" ht="15" customHeight="1" x14ac:dyDescent="0.35">
      <c r="A47" s="6"/>
      <c r="B47" s="123"/>
      <c r="C47" s="123"/>
      <c r="D47" s="123"/>
      <c r="E47" s="123"/>
      <c r="F47" s="123"/>
      <c r="G47" s="123"/>
      <c r="H47" s="123"/>
      <c r="I47" s="123"/>
      <c r="J47" s="123"/>
      <c r="K47" s="123"/>
      <c r="L47" s="123"/>
      <c r="M47" s="123"/>
      <c r="N47" s="123"/>
      <c r="O47" s="123"/>
      <c r="P47" s="123"/>
      <c r="Q47" s="123"/>
      <c r="R47" s="123"/>
    </row>
    <row r="48" spans="1:18" ht="15" customHeight="1" x14ac:dyDescent="0.35">
      <c r="A48" s="6" t="s">
        <v>9</v>
      </c>
      <c r="B48" s="123"/>
      <c r="C48" s="123"/>
      <c r="D48" s="123"/>
      <c r="E48" s="123"/>
      <c r="F48" s="123"/>
      <c r="G48" s="123"/>
      <c r="H48" s="123"/>
      <c r="I48" s="123"/>
      <c r="J48" s="123"/>
      <c r="K48" s="123"/>
      <c r="L48" s="123"/>
      <c r="M48" s="123"/>
      <c r="N48" s="123"/>
      <c r="O48" s="123"/>
      <c r="P48" s="123"/>
      <c r="Q48" s="123"/>
      <c r="R48" s="123"/>
    </row>
    <row r="49" spans="1:18" ht="15" customHeight="1" x14ac:dyDescent="0.35">
      <c r="A49" s="127" t="s">
        <v>21</v>
      </c>
      <c r="B49" s="124">
        <f t="shared" ref="B49:B56" si="11">B16</f>
        <v>0</v>
      </c>
      <c r="C49" s="124">
        <f t="shared" ref="C49:R49" si="12">B49+C16</f>
        <v>0</v>
      </c>
      <c r="D49" s="124">
        <f t="shared" si="12"/>
        <v>0</v>
      </c>
      <c r="E49" s="124">
        <f t="shared" si="12"/>
        <v>0</v>
      </c>
      <c r="F49" s="124">
        <f t="shared" si="12"/>
        <v>0</v>
      </c>
      <c r="G49" s="124">
        <f t="shared" si="12"/>
        <v>0</v>
      </c>
      <c r="H49" s="124">
        <f t="shared" si="12"/>
        <v>0</v>
      </c>
      <c r="I49" s="124">
        <f t="shared" si="12"/>
        <v>0</v>
      </c>
      <c r="J49" s="124">
        <f t="shared" si="12"/>
        <v>0</v>
      </c>
      <c r="K49" s="124">
        <f t="shared" si="12"/>
        <v>0</v>
      </c>
      <c r="L49" s="124">
        <f t="shared" si="12"/>
        <v>0</v>
      </c>
      <c r="M49" s="124">
        <f t="shared" si="12"/>
        <v>0</v>
      </c>
      <c r="N49" s="124">
        <f t="shared" si="12"/>
        <v>0</v>
      </c>
      <c r="O49" s="124">
        <f t="shared" si="12"/>
        <v>0</v>
      </c>
      <c r="P49" s="124">
        <f t="shared" si="12"/>
        <v>0</v>
      </c>
      <c r="Q49" s="124">
        <f t="shared" si="12"/>
        <v>0</v>
      </c>
      <c r="R49" s="124">
        <f t="shared" si="12"/>
        <v>0</v>
      </c>
    </row>
    <row r="50" spans="1:18" ht="15" customHeight="1" x14ac:dyDescent="0.35">
      <c r="A50" s="127" t="s">
        <v>22</v>
      </c>
      <c r="B50" s="124">
        <f t="shared" si="11"/>
        <v>0</v>
      </c>
      <c r="C50" s="124">
        <f t="shared" ref="C50:R50" si="13">B50+C17</f>
        <v>0</v>
      </c>
      <c r="D50" s="124">
        <f t="shared" si="13"/>
        <v>0</v>
      </c>
      <c r="E50" s="124">
        <f t="shared" si="13"/>
        <v>0</v>
      </c>
      <c r="F50" s="124">
        <f t="shared" si="13"/>
        <v>0</v>
      </c>
      <c r="G50" s="124">
        <f t="shared" si="13"/>
        <v>0</v>
      </c>
      <c r="H50" s="124">
        <f t="shared" si="13"/>
        <v>0</v>
      </c>
      <c r="I50" s="124">
        <f t="shared" si="13"/>
        <v>0</v>
      </c>
      <c r="J50" s="124">
        <f t="shared" si="13"/>
        <v>0</v>
      </c>
      <c r="K50" s="124">
        <f t="shared" si="13"/>
        <v>0</v>
      </c>
      <c r="L50" s="124">
        <f t="shared" si="13"/>
        <v>0</v>
      </c>
      <c r="M50" s="124">
        <f t="shared" si="13"/>
        <v>0</v>
      </c>
      <c r="N50" s="124">
        <f t="shared" si="13"/>
        <v>0</v>
      </c>
      <c r="O50" s="124">
        <f t="shared" si="13"/>
        <v>0</v>
      </c>
      <c r="P50" s="124">
        <f t="shared" si="13"/>
        <v>0</v>
      </c>
      <c r="Q50" s="124">
        <f t="shared" si="13"/>
        <v>0</v>
      </c>
      <c r="R50" s="124">
        <f t="shared" si="13"/>
        <v>0</v>
      </c>
    </row>
    <row r="51" spans="1:18" ht="15" customHeight="1" x14ac:dyDescent="0.35">
      <c r="A51" s="127" t="s">
        <v>23</v>
      </c>
      <c r="B51" s="124">
        <f t="shared" si="11"/>
        <v>0</v>
      </c>
      <c r="C51" s="124">
        <f t="shared" ref="C51:R51" si="14">B51+C18</f>
        <v>0</v>
      </c>
      <c r="D51" s="124">
        <f t="shared" si="14"/>
        <v>0</v>
      </c>
      <c r="E51" s="124">
        <f t="shared" si="14"/>
        <v>0</v>
      </c>
      <c r="F51" s="124">
        <f t="shared" si="14"/>
        <v>0</v>
      </c>
      <c r="G51" s="124">
        <f t="shared" si="14"/>
        <v>0</v>
      </c>
      <c r="H51" s="124">
        <f t="shared" si="14"/>
        <v>0</v>
      </c>
      <c r="I51" s="124">
        <f t="shared" si="14"/>
        <v>0</v>
      </c>
      <c r="J51" s="124">
        <f t="shared" si="14"/>
        <v>0</v>
      </c>
      <c r="K51" s="124">
        <f t="shared" si="14"/>
        <v>0</v>
      </c>
      <c r="L51" s="124">
        <f t="shared" si="14"/>
        <v>0</v>
      </c>
      <c r="M51" s="124">
        <f t="shared" si="14"/>
        <v>0</v>
      </c>
      <c r="N51" s="124">
        <f t="shared" si="14"/>
        <v>0</v>
      </c>
      <c r="O51" s="124">
        <f t="shared" si="14"/>
        <v>0</v>
      </c>
      <c r="P51" s="124">
        <f t="shared" si="14"/>
        <v>0</v>
      </c>
      <c r="Q51" s="124">
        <f t="shared" si="14"/>
        <v>0</v>
      </c>
      <c r="R51" s="124">
        <f t="shared" si="14"/>
        <v>0</v>
      </c>
    </row>
    <row r="52" spans="1:18" ht="15" customHeight="1" x14ac:dyDescent="0.35">
      <c r="A52" s="127" t="s">
        <v>24</v>
      </c>
      <c r="B52" s="124">
        <f t="shared" si="11"/>
        <v>0</v>
      </c>
      <c r="C52" s="124">
        <f t="shared" ref="C52:R52" si="15">B52+C19</f>
        <v>0</v>
      </c>
      <c r="D52" s="124">
        <f t="shared" si="15"/>
        <v>0</v>
      </c>
      <c r="E52" s="124">
        <f t="shared" si="15"/>
        <v>0</v>
      </c>
      <c r="F52" s="124">
        <f t="shared" si="15"/>
        <v>0</v>
      </c>
      <c r="G52" s="124">
        <f t="shared" si="15"/>
        <v>0</v>
      </c>
      <c r="H52" s="124">
        <f t="shared" si="15"/>
        <v>0</v>
      </c>
      <c r="I52" s="124">
        <f t="shared" si="15"/>
        <v>0</v>
      </c>
      <c r="J52" s="124">
        <f t="shared" si="15"/>
        <v>0</v>
      </c>
      <c r="K52" s="124">
        <f t="shared" si="15"/>
        <v>0</v>
      </c>
      <c r="L52" s="124">
        <f t="shared" si="15"/>
        <v>0</v>
      </c>
      <c r="M52" s="124">
        <f t="shared" si="15"/>
        <v>0</v>
      </c>
      <c r="N52" s="124">
        <f t="shared" si="15"/>
        <v>0</v>
      </c>
      <c r="O52" s="124">
        <f t="shared" si="15"/>
        <v>0</v>
      </c>
      <c r="P52" s="124">
        <f t="shared" si="15"/>
        <v>0</v>
      </c>
      <c r="Q52" s="124">
        <f t="shared" si="15"/>
        <v>0</v>
      </c>
      <c r="R52" s="124">
        <f t="shared" si="15"/>
        <v>0</v>
      </c>
    </row>
    <row r="53" spans="1:18" ht="15" customHeight="1" x14ac:dyDescent="0.35">
      <c r="A53" s="127" t="s">
        <v>25</v>
      </c>
      <c r="B53" s="124">
        <f t="shared" si="11"/>
        <v>0</v>
      </c>
      <c r="C53" s="124">
        <f t="shared" ref="C53:R53" si="16">B53+C20</f>
        <v>0</v>
      </c>
      <c r="D53" s="124">
        <f t="shared" si="16"/>
        <v>0</v>
      </c>
      <c r="E53" s="124">
        <f t="shared" si="16"/>
        <v>0</v>
      </c>
      <c r="F53" s="124">
        <f t="shared" si="16"/>
        <v>0</v>
      </c>
      <c r="G53" s="124">
        <f t="shared" si="16"/>
        <v>0</v>
      </c>
      <c r="H53" s="124">
        <f t="shared" si="16"/>
        <v>0</v>
      </c>
      <c r="I53" s="124">
        <f t="shared" si="16"/>
        <v>0</v>
      </c>
      <c r="J53" s="124">
        <f t="shared" si="16"/>
        <v>0</v>
      </c>
      <c r="K53" s="124">
        <f t="shared" si="16"/>
        <v>0</v>
      </c>
      <c r="L53" s="124">
        <f t="shared" si="16"/>
        <v>0</v>
      </c>
      <c r="M53" s="124">
        <f t="shared" si="16"/>
        <v>0</v>
      </c>
      <c r="N53" s="124">
        <f t="shared" si="16"/>
        <v>0</v>
      </c>
      <c r="O53" s="124">
        <f t="shared" si="16"/>
        <v>0</v>
      </c>
      <c r="P53" s="124">
        <f t="shared" si="16"/>
        <v>0</v>
      </c>
      <c r="Q53" s="124">
        <f t="shared" si="16"/>
        <v>0</v>
      </c>
      <c r="R53" s="124">
        <f t="shared" si="16"/>
        <v>0</v>
      </c>
    </row>
    <row r="54" spans="1:18" ht="15" customHeight="1" x14ac:dyDescent="0.35">
      <c r="A54" s="127" t="s">
        <v>26</v>
      </c>
      <c r="B54" s="124">
        <f t="shared" si="11"/>
        <v>0</v>
      </c>
      <c r="C54" s="124">
        <f t="shared" ref="C54:R54" si="17">B54+C21</f>
        <v>0</v>
      </c>
      <c r="D54" s="124">
        <f t="shared" si="17"/>
        <v>0</v>
      </c>
      <c r="E54" s="124">
        <f t="shared" si="17"/>
        <v>0</v>
      </c>
      <c r="F54" s="124">
        <f t="shared" si="17"/>
        <v>0</v>
      </c>
      <c r="G54" s="124">
        <f t="shared" si="17"/>
        <v>0</v>
      </c>
      <c r="H54" s="124">
        <f t="shared" si="17"/>
        <v>0</v>
      </c>
      <c r="I54" s="124">
        <f t="shared" si="17"/>
        <v>0</v>
      </c>
      <c r="J54" s="124">
        <f t="shared" si="17"/>
        <v>0</v>
      </c>
      <c r="K54" s="124">
        <f t="shared" si="17"/>
        <v>0</v>
      </c>
      <c r="L54" s="124">
        <f t="shared" si="17"/>
        <v>0</v>
      </c>
      <c r="M54" s="124">
        <f t="shared" si="17"/>
        <v>0</v>
      </c>
      <c r="N54" s="124">
        <f t="shared" si="17"/>
        <v>0</v>
      </c>
      <c r="O54" s="124">
        <f t="shared" si="17"/>
        <v>0</v>
      </c>
      <c r="P54" s="124">
        <f t="shared" si="17"/>
        <v>0</v>
      </c>
      <c r="Q54" s="124">
        <f t="shared" si="17"/>
        <v>0</v>
      </c>
      <c r="R54" s="124">
        <f t="shared" si="17"/>
        <v>0</v>
      </c>
    </row>
    <row r="55" spans="1:18" ht="15" customHeight="1" x14ac:dyDescent="0.35">
      <c r="A55" s="127" t="s">
        <v>27</v>
      </c>
      <c r="B55" s="125">
        <f t="shared" si="11"/>
        <v>0</v>
      </c>
      <c r="C55" s="125">
        <f t="shared" ref="C55:R55" si="18">B55+C22</f>
        <v>0</v>
      </c>
      <c r="D55" s="125">
        <f t="shared" si="18"/>
        <v>0</v>
      </c>
      <c r="E55" s="125">
        <f t="shared" si="18"/>
        <v>0</v>
      </c>
      <c r="F55" s="125">
        <f t="shared" si="18"/>
        <v>0</v>
      </c>
      <c r="G55" s="125">
        <f t="shared" si="18"/>
        <v>0</v>
      </c>
      <c r="H55" s="125">
        <f t="shared" si="18"/>
        <v>0</v>
      </c>
      <c r="I55" s="125">
        <f t="shared" si="18"/>
        <v>0</v>
      </c>
      <c r="J55" s="125">
        <f t="shared" si="18"/>
        <v>0</v>
      </c>
      <c r="K55" s="125">
        <f t="shared" si="18"/>
        <v>0</v>
      </c>
      <c r="L55" s="125">
        <f t="shared" si="18"/>
        <v>0</v>
      </c>
      <c r="M55" s="125">
        <f t="shared" si="18"/>
        <v>0</v>
      </c>
      <c r="N55" s="125">
        <f t="shared" si="18"/>
        <v>0</v>
      </c>
      <c r="O55" s="125">
        <f t="shared" si="18"/>
        <v>0</v>
      </c>
      <c r="P55" s="125">
        <f t="shared" si="18"/>
        <v>0</v>
      </c>
      <c r="Q55" s="125">
        <f t="shared" si="18"/>
        <v>0</v>
      </c>
      <c r="R55" s="125">
        <f t="shared" si="18"/>
        <v>0</v>
      </c>
    </row>
    <row r="56" spans="1:18" s="6" customFormat="1" ht="15" customHeight="1" x14ac:dyDescent="0.35">
      <c r="A56" s="127" t="s">
        <v>29</v>
      </c>
      <c r="B56" s="126">
        <f t="shared" si="11"/>
        <v>0</v>
      </c>
      <c r="C56" s="126">
        <f t="shared" ref="C56:R56" si="19">B56+C23</f>
        <v>0</v>
      </c>
      <c r="D56" s="126">
        <f t="shared" si="19"/>
        <v>0</v>
      </c>
      <c r="E56" s="126">
        <f t="shared" si="19"/>
        <v>0</v>
      </c>
      <c r="F56" s="126">
        <f t="shared" si="19"/>
        <v>0</v>
      </c>
      <c r="G56" s="126">
        <f t="shared" si="19"/>
        <v>0</v>
      </c>
      <c r="H56" s="126">
        <f t="shared" si="19"/>
        <v>0</v>
      </c>
      <c r="I56" s="126">
        <f t="shared" si="19"/>
        <v>0</v>
      </c>
      <c r="J56" s="126">
        <f t="shared" si="19"/>
        <v>0</v>
      </c>
      <c r="K56" s="126">
        <f t="shared" si="19"/>
        <v>0</v>
      </c>
      <c r="L56" s="126">
        <f t="shared" si="19"/>
        <v>0</v>
      </c>
      <c r="M56" s="126">
        <f t="shared" si="19"/>
        <v>0</v>
      </c>
      <c r="N56" s="126">
        <f t="shared" si="19"/>
        <v>0</v>
      </c>
      <c r="O56" s="126">
        <f t="shared" si="19"/>
        <v>0</v>
      </c>
      <c r="P56" s="126">
        <f t="shared" si="19"/>
        <v>0</v>
      </c>
      <c r="Q56" s="126">
        <f t="shared" si="19"/>
        <v>0</v>
      </c>
      <c r="R56" s="126">
        <f t="shared" si="19"/>
        <v>0</v>
      </c>
    </row>
    <row r="57" spans="1:18" ht="15" customHeight="1" x14ac:dyDescent="0.35">
      <c r="A57" s="6"/>
      <c r="B57" s="123"/>
      <c r="C57" s="123"/>
      <c r="D57" s="123"/>
      <c r="E57" s="123"/>
      <c r="F57" s="123"/>
      <c r="G57" s="123"/>
      <c r="H57" s="123"/>
      <c r="I57" s="123"/>
      <c r="J57" s="123"/>
      <c r="K57" s="123"/>
      <c r="L57" s="123"/>
      <c r="M57" s="123"/>
      <c r="N57" s="123"/>
      <c r="O57" s="123"/>
      <c r="P57" s="123"/>
      <c r="Q57" s="123"/>
      <c r="R57" s="123"/>
    </row>
    <row r="58" spans="1:18" ht="15" customHeight="1" x14ac:dyDescent="0.35">
      <c r="A58" s="6" t="s">
        <v>40</v>
      </c>
      <c r="B58" s="124"/>
      <c r="C58" s="124"/>
      <c r="D58" s="124"/>
      <c r="E58" s="124"/>
      <c r="F58" s="124"/>
      <c r="G58" s="124"/>
      <c r="H58" s="124"/>
      <c r="I58" s="124"/>
      <c r="J58" s="124"/>
      <c r="K58" s="124"/>
      <c r="L58" s="124"/>
      <c r="M58" s="124"/>
      <c r="N58" s="124"/>
      <c r="O58" s="124"/>
      <c r="P58" s="124"/>
      <c r="Q58" s="124"/>
      <c r="R58" s="124"/>
    </row>
    <row r="59" spans="1:18" ht="15" customHeight="1" x14ac:dyDescent="0.35">
      <c r="A59" s="164" t="s">
        <v>100</v>
      </c>
      <c r="B59" s="124">
        <f>B26</f>
        <v>0</v>
      </c>
      <c r="C59" s="124">
        <f t="shared" ref="C59:R59" si="20">B59+C26</f>
        <v>0</v>
      </c>
      <c r="D59" s="124">
        <f t="shared" si="20"/>
        <v>0</v>
      </c>
      <c r="E59" s="124">
        <f t="shared" si="20"/>
        <v>0</v>
      </c>
      <c r="F59" s="124">
        <f t="shared" si="20"/>
        <v>0</v>
      </c>
      <c r="G59" s="124">
        <f t="shared" si="20"/>
        <v>0</v>
      </c>
      <c r="H59" s="124">
        <f t="shared" si="20"/>
        <v>0</v>
      </c>
      <c r="I59" s="124">
        <f t="shared" si="20"/>
        <v>0</v>
      </c>
      <c r="J59" s="124">
        <f t="shared" si="20"/>
        <v>0</v>
      </c>
      <c r="K59" s="124">
        <f t="shared" si="20"/>
        <v>0</v>
      </c>
      <c r="L59" s="124">
        <f t="shared" si="20"/>
        <v>0</v>
      </c>
      <c r="M59" s="124">
        <f t="shared" si="20"/>
        <v>0</v>
      </c>
      <c r="N59" s="124">
        <f t="shared" si="20"/>
        <v>0</v>
      </c>
      <c r="O59" s="124">
        <f t="shared" si="20"/>
        <v>0</v>
      </c>
      <c r="P59" s="124">
        <f t="shared" si="20"/>
        <v>0</v>
      </c>
      <c r="Q59" s="124">
        <f t="shared" si="20"/>
        <v>0</v>
      </c>
      <c r="R59" s="124">
        <f t="shared" si="20"/>
        <v>0</v>
      </c>
    </row>
    <row r="60" spans="1:18" ht="15" customHeight="1" x14ac:dyDescent="0.35">
      <c r="A60" s="151" t="s">
        <v>80</v>
      </c>
      <c r="B60" s="124"/>
      <c r="C60" s="124"/>
      <c r="D60" s="124"/>
      <c r="E60" s="124"/>
      <c r="F60" s="124"/>
      <c r="G60" s="124"/>
      <c r="H60" s="124"/>
      <c r="I60" s="124"/>
      <c r="J60" s="124"/>
      <c r="K60" s="124"/>
      <c r="L60" s="124"/>
      <c r="M60" s="124"/>
      <c r="N60" s="124"/>
      <c r="O60" s="124"/>
      <c r="P60" s="124"/>
      <c r="Q60" s="124"/>
      <c r="R60" s="124"/>
    </row>
    <row r="61" spans="1:18" ht="15" customHeight="1" x14ac:dyDescent="0.35">
      <c r="A61" s="165" t="s">
        <v>81</v>
      </c>
      <c r="B61" s="124">
        <f>B28</f>
        <v>0</v>
      </c>
      <c r="C61" s="124">
        <f t="shared" ref="C61:R61" si="21">B61+C28</f>
        <v>0</v>
      </c>
      <c r="D61" s="124">
        <f t="shared" si="21"/>
        <v>0</v>
      </c>
      <c r="E61" s="124">
        <f t="shared" si="21"/>
        <v>0</v>
      </c>
      <c r="F61" s="124">
        <f t="shared" si="21"/>
        <v>0</v>
      </c>
      <c r="G61" s="124">
        <f t="shared" si="21"/>
        <v>0</v>
      </c>
      <c r="H61" s="124">
        <f t="shared" si="21"/>
        <v>0</v>
      </c>
      <c r="I61" s="124">
        <f t="shared" si="21"/>
        <v>0</v>
      </c>
      <c r="J61" s="124">
        <f t="shared" si="21"/>
        <v>0</v>
      </c>
      <c r="K61" s="124">
        <f t="shared" si="21"/>
        <v>0</v>
      </c>
      <c r="L61" s="124">
        <f t="shared" si="21"/>
        <v>0</v>
      </c>
      <c r="M61" s="124">
        <f t="shared" si="21"/>
        <v>0</v>
      </c>
      <c r="N61" s="124">
        <f t="shared" si="21"/>
        <v>0</v>
      </c>
      <c r="O61" s="124">
        <f t="shared" si="21"/>
        <v>0</v>
      </c>
      <c r="P61" s="124">
        <f t="shared" si="21"/>
        <v>0</v>
      </c>
      <c r="Q61" s="124">
        <f t="shared" si="21"/>
        <v>0</v>
      </c>
      <c r="R61" s="124">
        <f t="shared" si="21"/>
        <v>0</v>
      </c>
    </row>
    <row r="62" spans="1:18" ht="15" customHeight="1" x14ac:dyDescent="0.35">
      <c r="A62" s="165" t="s">
        <v>82</v>
      </c>
      <c r="B62" s="126">
        <f>B29</f>
        <v>0</v>
      </c>
      <c r="C62" s="126">
        <f t="shared" ref="C62:R62" si="22">B62+C29</f>
        <v>0</v>
      </c>
      <c r="D62" s="126">
        <f t="shared" si="22"/>
        <v>0</v>
      </c>
      <c r="E62" s="126">
        <f t="shared" si="22"/>
        <v>0</v>
      </c>
      <c r="F62" s="126">
        <f t="shared" si="22"/>
        <v>0</v>
      </c>
      <c r="G62" s="126">
        <f t="shared" si="22"/>
        <v>0</v>
      </c>
      <c r="H62" s="126">
        <f t="shared" si="22"/>
        <v>0</v>
      </c>
      <c r="I62" s="126">
        <f t="shared" si="22"/>
        <v>0</v>
      </c>
      <c r="J62" s="126">
        <f t="shared" si="22"/>
        <v>0</v>
      </c>
      <c r="K62" s="126">
        <f t="shared" si="22"/>
        <v>0</v>
      </c>
      <c r="L62" s="126">
        <f t="shared" si="22"/>
        <v>0</v>
      </c>
      <c r="M62" s="126">
        <f t="shared" si="22"/>
        <v>0</v>
      </c>
      <c r="N62" s="126">
        <f t="shared" si="22"/>
        <v>0</v>
      </c>
      <c r="O62" s="126">
        <f t="shared" si="22"/>
        <v>0</v>
      </c>
      <c r="P62" s="126">
        <f t="shared" si="22"/>
        <v>0</v>
      </c>
      <c r="Q62" s="126">
        <f t="shared" si="22"/>
        <v>0</v>
      </c>
      <c r="R62" s="126">
        <f t="shared" si="22"/>
        <v>0</v>
      </c>
    </row>
    <row r="63" spans="1:18" ht="15" customHeight="1" thickBot="1" x14ac:dyDescent="0.4">
      <c r="A63" s="127"/>
      <c r="B63" s="123"/>
      <c r="C63" s="123"/>
      <c r="D63" s="123"/>
      <c r="E63" s="123"/>
      <c r="F63" s="123"/>
      <c r="G63" s="123"/>
      <c r="H63" s="123"/>
      <c r="I63" s="123"/>
      <c r="J63" s="123"/>
      <c r="K63" s="123"/>
      <c r="L63" s="123"/>
      <c r="M63" s="123"/>
      <c r="N63" s="123"/>
      <c r="O63" s="123"/>
      <c r="P63" s="123"/>
      <c r="Q63" s="123"/>
      <c r="R63" s="123"/>
    </row>
    <row r="64" spans="1:18" ht="15" customHeight="1" thickTop="1" thickBot="1" x14ac:dyDescent="0.4">
      <c r="A64" s="6" t="s">
        <v>3</v>
      </c>
      <c r="B64" s="115">
        <f>B31</f>
        <v>200</v>
      </c>
      <c r="C64" s="115">
        <f t="shared" ref="C64:R64" si="23">B64+C31</f>
        <v>200</v>
      </c>
      <c r="D64" s="115">
        <f t="shared" si="23"/>
        <v>200</v>
      </c>
      <c r="E64" s="115">
        <f t="shared" si="23"/>
        <v>200</v>
      </c>
      <c r="F64" s="115">
        <f t="shared" si="23"/>
        <v>200</v>
      </c>
      <c r="G64" s="115">
        <f t="shared" si="23"/>
        <v>200</v>
      </c>
      <c r="H64" s="115">
        <f t="shared" si="23"/>
        <v>200</v>
      </c>
      <c r="I64" s="115">
        <f t="shared" si="23"/>
        <v>200</v>
      </c>
      <c r="J64" s="115">
        <f t="shared" si="23"/>
        <v>200</v>
      </c>
      <c r="K64" s="115">
        <f t="shared" si="23"/>
        <v>200</v>
      </c>
      <c r="L64" s="115">
        <f t="shared" si="23"/>
        <v>200</v>
      </c>
      <c r="M64" s="115">
        <f t="shared" si="23"/>
        <v>200</v>
      </c>
      <c r="N64" s="115">
        <f t="shared" si="23"/>
        <v>200</v>
      </c>
      <c r="O64" s="115">
        <f t="shared" si="23"/>
        <v>200</v>
      </c>
      <c r="P64" s="115">
        <f t="shared" si="23"/>
        <v>200</v>
      </c>
      <c r="Q64" s="115">
        <f t="shared" si="23"/>
        <v>200</v>
      </c>
      <c r="R64" s="115">
        <f t="shared" si="23"/>
        <v>200</v>
      </c>
    </row>
    <row r="65" spans="2:2" ht="15" customHeight="1" thickTop="1" x14ac:dyDescent="0.35">
      <c r="B65" s="163"/>
    </row>
    <row r="66" spans="2:2" ht="15" customHeight="1" x14ac:dyDescent="0.35">
      <c r="B66" s="163"/>
    </row>
    <row r="67" spans="2:2" ht="15" customHeight="1" x14ac:dyDescent="0.35">
      <c r="B67" s="163"/>
    </row>
    <row r="68" spans="2:2" ht="15" customHeight="1" x14ac:dyDescent="0.35">
      <c r="B68" s="163"/>
    </row>
    <row r="69" spans="2:2" ht="15" customHeight="1" x14ac:dyDescent="0.35">
      <c r="B69" s="163"/>
    </row>
    <row r="70" spans="2:2" ht="15" customHeight="1" x14ac:dyDescent="0.35">
      <c r="B70" s="163"/>
    </row>
    <row r="71" spans="2:2" ht="15" customHeight="1" x14ac:dyDescent="0.35">
      <c r="B71" s="163"/>
    </row>
    <row r="72" spans="2:2" ht="15" customHeight="1" x14ac:dyDescent="0.35">
      <c r="B72" s="163"/>
    </row>
    <row r="73" spans="2:2" ht="15" customHeight="1" x14ac:dyDescent="0.35">
      <c r="B73" s="163"/>
    </row>
    <row r="74" spans="2:2" ht="15" customHeight="1" x14ac:dyDescent="0.35">
      <c r="B74" s="163"/>
    </row>
    <row r="75" spans="2:2" ht="15" customHeight="1" x14ac:dyDescent="0.35">
      <c r="B75" s="163"/>
    </row>
    <row r="76" spans="2:2" ht="15" customHeight="1" x14ac:dyDescent="0.35">
      <c r="B76" s="163"/>
    </row>
    <row r="77" spans="2:2" ht="15" customHeight="1" x14ac:dyDescent="0.35">
      <c r="B77" s="163"/>
    </row>
    <row r="78" spans="2:2" ht="15" customHeight="1" x14ac:dyDescent="0.35">
      <c r="B78" s="163"/>
    </row>
    <row r="79" spans="2:2" ht="15" customHeight="1" x14ac:dyDescent="0.35">
      <c r="B79" s="163"/>
    </row>
    <row r="80" spans="2:2" ht="15" customHeight="1" x14ac:dyDescent="0.35">
      <c r="B80" s="163"/>
    </row>
    <row r="81" spans="2:2" ht="15" customHeight="1" x14ac:dyDescent="0.35">
      <c r="B81" s="163"/>
    </row>
    <row r="82" spans="2:2" ht="15" customHeight="1" x14ac:dyDescent="0.35">
      <c r="B82" s="163"/>
    </row>
    <row r="83" spans="2:2" ht="15" customHeight="1" x14ac:dyDescent="0.35">
      <c r="B83" s="163"/>
    </row>
    <row r="84" spans="2:2" ht="15" customHeight="1" x14ac:dyDescent="0.35">
      <c r="B84" s="163"/>
    </row>
    <row r="85" spans="2:2" ht="15" customHeight="1" x14ac:dyDescent="0.35">
      <c r="B85" s="163"/>
    </row>
    <row r="86" spans="2:2" ht="15" customHeight="1" x14ac:dyDescent="0.35">
      <c r="B86" s="163"/>
    </row>
    <row r="87" spans="2:2" x14ac:dyDescent="0.35">
      <c r="B87" s="163"/>
    </row>
    <row r="88" spans="2:2" x14ac:dyDescent="0.35">
      <c r="B88" s="163"/>
    </row>
    <row r="89" spans="2:2" x14ac:dyDescent="0.35">
      <c r="B89" s="163"/>
    </row>
    <row r="90" spans="2:2" x14ac:dyDescent="0.35">
      <c r="B90" s="163"/>
    </row>
    <row r="91" spans="2:2" x14ac:dyDescent="0.35">
      <c r="B91" s="163"/>
    </row>
    <row r="92" spans="2:2" x14ac:dyDescent="0.35">
      <c r="B92" s="163"/>
    </row>
    <row r="93" spans="2:2" x14ac:dyDescent="0.35">
      <c r="B93" s="163"/>
    </row>
    <row r="94" spans="2:2" x14ac:dyDescent="0.35">
      <c r="B94" s="163"/>
    </row>
    <row r="95" spans="2:2" x14ac:dyDescent="0.35">
      <c r="B95" s="163"/>
    </row>
    <row r="96" spans="2:2" x14ac:dyDescent="0.35">
      <c r="B96" s="163"/>
    </row>
    <row r="97" spans="2:2" x14ac:dyDescent="0.35">
      <c r="B97" s="163"/>
    </row>
    <row r="98" spans="2:2" x14ac:dyDescent="0.35">
      <c r="B98" s="163"/>
    </row>
    <row r="99" spans="2:2" x14ac:dyDescent="0.35">
      <c r="B99" s="163"/>
    </row>
    <row r="100" spans="2:2" x14ac:dyDescent="0.35">
      <c r="B100" s="163"/>
    </row>
    <row r="101" spans="2:2" x14ac:dyDescent="0.35">
      <c r="B101" s="163"/>
    </row>
    <row r="102" spans="2:2" x14ac:dyDescent="0.35">
      <c r="B102" s="163"/>
    </row>
    <row r="103" spans="2:2" x14ac:dyDescent="0.35">
      <c r="B103" s="163"/>
    </row>
    <row r="104" spans="2:2" x14ac:dyDescent="0.35">
      <c r="B104" s="163"/>
    </row>
    <row r="105" spans="2:2" x14ac:dyDescent="0.35">
      <c r="B105" s="163"/>
    </row>
    <row r="106" spans="2:2" x14ac:dyDescent="0.35">
      <c r="B106" s="163"/>
    </row>
    <row r="107" spans="2:2" x14ac:dyDescent="0.35">
      <c r="B107" s="163"/>
    </row>
    <row r="108" spans="2:2" x14ac:dyDescent="0.35">
      <c r="B108" s="163"/>
    </row>
    <row r="109" spans="2:2" x14ac:dyDescent="0.35">
      <c r="B109" s="163"/>
    </row>
    <row r="110" spans="2:2" x14ac:dyDescent="0.35">
      <c r="B110" s="163"/>
    </row>
    <row r="111" spans="2:2" x14ac:dyDescent="0.35">
      <c r="B111" s="163"/>
    </row>
    <row r="112" spans="2:2" x14ac:dyDescent="0.35">
      <c r="B112" s="163"/>
    </row>
    <row r="113" spans="2:2" x14ac:dyDescent="0.35">
      <c r="B113" s="163"/>
    </row>
  </sheetData>
  <sheetProtection sheet="1" objects="1" scenarios="1"/>
  <mergeCells count="2">
    <mergeCell ref="A1:B1"/>
    <mergeCell ref="A34:B34"/>
  </mergeCells>
  <pageMargins left="0.25" right="0.25" top="0.5" bottom="0.5" header="0.5" footer="0.5"/>
  <pageSetup scale="56"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C116"/>
  <sheetViews>
    <sheetView showGridLines="0" topLeftCell="A13" workbookViewId="0">
      <selection activeCell="C2" sqref="C2"/>
    </sheetView>
  </sheetViews>
  <sheetFormatPr defaultColWidth="9.1328125" defaultRowHeight="12.75" x14ac:dyDescent="0.35"/>
  <cols>
    <col min="1" max="1" width="29.59765625" style="163" customWidth="1"/>
    <col min="2" max="2" width="11.86328125" style="104" customWidth="1"/>
    <col min="3" max="18" width="11.86328125" style="163" customWidth="1"/>
    <col min="19" max="16384" width="9.1328125" style="163"/>
  </cols>
  <sheetData>
    <row r="1" spans="1:29" ht="15" customHeight="1" x14ac:dyDescent="0.35">
      <c r="A1" s="192" t="s">
        <v>11</v>
      </c>
      <c r="B1" s="192"/>
      <c r="C1" s="192"/>
      <c r="D1" s="193"/>
      <c r="E1" s="193"/>
      <c r="F1" s="193"/>
      <c r="G1" s="193"/>
      <c r="H1" s="193"/>
      <c r="I1" s="6"/>
      <c r="J1" s="6"/>
      <c r="K1" s="6"/>
      <c r="L1" s="6"/>
      <c r="M1" s="6"/>
      <c r="N1" s="6"/>
      <c r="O1" s="6"/>
      <c r="P1" s="6"/>
    </row>
    <row r="2" spans="1:29" ht="15" customHeight="1" x14ac:dyDescent="0.35">
      <c r="A2" s="6"/>
      <c r="B2" s="91">
        <f>Base!B2</f>
        <v>45138</v>
      </c>
      <c r="C2" s="91">
        <f>Base!C2</f>
        <v>45169</v>
      </c>
      <c r="D2" s="91">
        <f>Base!D2</f>
        <v>45199</v>
      </c>
      <c r="E2" s="91">
        <f>Base!E2</f>
        <v>45230</v>
      </c>
      <c r="F2" s="91">
        <f>Base!F2</f>
        <v>45260</v>
      </c>
      <c r="G2" s="91">
        <f>Base!G2</f>
        <v>45291</v>
      </c>
      <c r="H2" s="91">
        <f>Base!H2</f>
        <v>45322</v>
      </c>
      <c r="I2" s="91">
        <f>Base!I2</f>
        <v>45350</v>
      </c>
      <c r="J2" s="91">
        <f>Base!J2</f>
        <v>45382</v>
      </c>
      <c r="K2" s="91">
        <f>Base!K2</f>
        <v>45412</v>
      </c>
      <c r="L2" s="91">
        <f>Base!L2</f>
        <v>45443</v>
      </c>
      <c r="M2" s="91">
        <f>Base!M2</f>
        <v>45473</v>
      </c>
      <c r="N2" s="91">
        <f>Base!N2</f>
        <v>45504</v>
      </c>
      <c r="O2" s="91">
        <f>Base!O2</f>
        <v>45535</v>
      </c>
      <c r="P2" s="91">
        <f>Base!P2</f>
        <v>45565</v>
      </c>
      <c r="Q2" s="91">
        <f>Base!Q2</f>
        <v>45596</v>
      </c>
      <c r="R2" s="92" t="str">
        <f>Base!R2</f>
        <v>FINAL</v>
      </c>
    </row>
    <row r="3" spans="1:29" ht="15" customHeight="1" x14ac:dyDescent="0.35">
      <c r="A3" s="6"/>
      <c r="B3" s="95"/>
      <c r="C3" s="96"/>
      <c r="D3" s="97"/>
      <c r="E3" s="98"/>
      <c r="F3" s="97"/>
      <c r="G3" s="98"/>
      <c r="H3" s="97"/>
      <c r="I3" s="98"/>
      <c r="J3" s="97"/>
      <c r="K3" s="98"/>
      <c r="L3" s="97"/>
      <c r="M3" s="98"/>
      <c r="N3" s="97"/>
      <c r="O3" s="98"/>
      <c r="P3" s="97"/>
      <c r="Q3" s="98"/>
      <c r="R3" s="97"/>
    </row>
    <row r="4" spans="1:29" ht="15" customHeight="1" x14ac:dyDescent="0.35">
      <c r="A4" s="6" t="s">
        <v>13</v>
      </c>
      <c r="B4" s="108">
        <v>0</v>
      </c>
      <c r="C4" s="100">
        <v>0</v>
      </c>
      <c r="D4" s="101">
        <v>0</v>
      </c>
      <c r="E4" s="102">
        <v>0</v>
      </c>
      <c r="F4" s="101">
        <v>0</v>
      </c>
      <c r="G4" s="102">
        <v>0</v>
      </c>
      <c r="H4" s="101">
        <v>0</v>
      </c>
      <c r="I4" s="102">
        <v>0</v>
      </c>
      <c r="J4" s="101">
        <v>0</v>
      </c>
      <c r="K4" s="102">
        <v>0</v>
      </c>
      <c r="L4" s="101">
        <v>0</v>
      </c>
      <c r="M4" s="102">
        <v>0</v>
      </c>
      <c r="N4" s="101">
        <v>0</v>
      </c>
      <c r="O4" s="102">
        <v>0</v>
      </c>
      <c r="P4" s="101">
        <v>0</v>
      </c>
      <c r="Q4" s="102">
        <v>0</v>
      </c>
      <c r="R4" s="101">
        <v>0</v>
      </c>
      <c r="S4" s="103"/>
      <c r="T4" s="103"/>
      <c r="U4" s="103"/>
      <c r="V4" s="103"/>
      <c r="W4" s="103"/>
      <c r="X4" s="103"/>
      <c r="Y4" s="103"/>
      <c r="Z4" s="103"/>
      <c r="AA4" s="103"/>
      <c r="AB4" s="103"/>
      <c r="AC4" s="103"/>
    </row>
    <row r="5" spans="1:29" ht="15" customHeight="1" x14ac:dyDescent="0.35">
      <c r="A5" s="6"/>
      <c r="D5" s="6"/>
      <c r="E5" s="6"/>
      <c r="F5" s="6"/>
      <c r="G5" s="6"/>
      <c r="H5" s="6"/>
      <c r="I5" s="6"/>
      <c r="J5" s="6"/>
      <c r="K5" s="6"/>
      <c r="L5" s="6"/>
      <c r="M5" s="6"/>
      <c r="N5" s="6"/>
      <c r="O5" s="6"/>
      <c r="P5" s="6"/>
      <c r="Q5" s="6"/>
      <c r="R5" s="6"/>
    </row>
    <row r="6" spans="1:29" ht="15" customHeight="1" x14ac:dyDescent="0.35">
      <c r="A6" s="6" t="s">
        <v>8</v>
      </c>
      <c r="B6" s="105"/>
      <c r="C6" s="106"/>
      <c r="D6" s="107"/>
      <c r="E6" s="107"/>
      <c r="F6" s="107"/>
      <c r="G6" s="107"/>
      <c r="H6" s="107"/>
      <c r="I6" s="107"/>
      <c r="J6" s="107"/>
      <c r="K6" s="107"/>
      <c r="L6" s="107"/>
      <c r="M6" s="107"/>
      <c r="N6" s="107"/>
      <c r="O6" s="107"/>
      <c r="P6" s="107"/>
      <c r="Q6" s="107"/>
      <c r="R6" s="107"/>
    </row>
    <row r="7" spans="1:29" ht="15" customHeight="1" x14ac:dyDescent="0.35">
      <c r="A7" s="127" t="s">
        <v>28</v>
      </c>
      <c r="B7" s="108">
        <v>0</v>
      </c>
      <c r="C7" s="108">
        <v>0</v>
      </c>
      <c r="D7" s="102">
        <v>0</v>
      </c>
      <c r="E7" s="102">
        <v>0</v>
      </c>
      <c r="F7" s="102">
        <v>0</v>
      </c>
      <c r="G7" s="102">
        <v>0</v>
      </c>
      <c r="H7" s="102">
        <v>0</v>
      </c>
      <c r="I7" s="102">
        <v>0</v>
      </c>
      <c r="J7" s="102">
        <v>0</v>
      </c>
      <c r="K7" s="102">
        <v>0</v>
      </c>
      <c r="L7" s="102">
        <v>0</v>
      </c>
      <c r="M7" s="102">
        <v>0</v>
      </c>
      <c r="N7" s="102">
        <v>0</v>
      </c>
      <c r="O7" s="102">
        <v>0</v>
      </c>
      <c r="P7" s="102">
        <v>0</v>
      </c>
      <c r="Q7" s="102">
        <v>0</v>
      </c>
      <c r="R7" s="102">
        <v>0</v>
      </c>
    </row>
    <row r="8" spans="1:29" ht="15" customHeight="1" x14ac:dyDescent="0.35">
      <c r="A8" s="127" t="s">
        <v>39</v>
      </c>
      <c r="B8" s="108">
        <v>0</v>
      </c>
      <c r="C8" s="108">
        <v>0</v>
      </c>
      <c r="D8" s="102">
        <v>0</v>
      </c>
      <c r="E8" s="102">
        <v>0</v>
      </c>
      <c r="F8" s="102">
        <v>0</v>
      </c>
      <c r="G8" s="102">
        <v>0</v>
      </c>
      <c r="H8" s="102">
        <v>0</v>
      </c>
      <c r="I8" s="102">
        <v>0</v>
      </c>
      <c r="J8" s="102">
        <v>0</v>
      </c>
      <c r="K8" s="102">
        <v>0</v>
      </c>
      <c r="L8" s="102">
        <v>0</v>
      </c>
      <c r="M8" s="102">
        <v>0</v>
      </c>
      <c r="N8" s="102">
        <v>0</v>
      </c>
      <c r="O8" s="102">
        <v>0</v>
      </c>
      <c r="P8" s="102">
        <v>0</v>
      </c>
      <c r="Q8" s="102">
        <v>0</v>
      </c>
      <c r="R8" s="102">
        <v>0</v>
      </c>
    </row>
    <row r="9" spans="1:29" ht="15" customHeight="1" x14ac:dyDescent="0.35">
      <c r="A9" s="6"/>
      <c r="B9" s="109"/>
      <c r="C9" s="109"/>
      <c r="D9" s="110"/>
      <c r="E9" s="110"/>
      <c r="F9" s="110"/>
      <c r="G9" s="110"/>
      <c r="H9" s="110"/>
      <c r="I9" s="110"/>
      <c r="J9" s="110"/>
      <c r="K9" s="110"/>
      <c r="L9" s="110"/>
      <c r="M9" s="110"/>
      <c r="N9" s="110"/>
      <c r="O9" s="110"/>
      <c r="P9" s="110"/>
      <c r="Q9" s="110"/>
      <c r="R9" s="110"/>
    </row>
    <row r="10" spans="1:29" ht="15" customHeight="1" x14ac:dyDescent="0.35">
      <c r="A10" s="6" t="s">
        <v>16</v>
      </c>
      <c r="B10" s="108">
        <v>0</v>
      </c>
      <c r="C10" s="108">
        <v>0</v>
      </c>
      <c r="D10" s="102">
        <v>0</v>
      </c>
      <c r="E10" s="102">
        <v>0</v>
      </c>
      <c r="F10" s="102">
        <v>0</v>
      </c>
      <c r="G10" s="102">
        <v>0</v>
      </c>
      <c r="H10" s="102">
        <v>0</v>
      </c>
      <c r="I10" s="102">
        <v>0</v>
      </c>
      <c r="J10" s="102">
        <v>0</v>
      </c>
      <c r="K10" s="102">
        <v>0</v>
      </c>
      <c r="L10" s="102">
        <v>0</v>
      </c>
      <c r="M10" s="102">
        <v>0</v>
      </c>
      <c r="N10" s="102">
        <v>0</v>
      </c>
      <c r="O10" s="102">
        <v>0</v>
      </c>
      <c r="P10" s="102">
        <v>0</v>
      </c>
      <c r="Q10" s="102">
        <v>0</v>
      </c>
      <c r="R10" s="102">
        <v>0</v>
      </c>
    </row>
    <row r="11" spans="1:29" ht="15" customHeight="1" x14ac:dyDescent="0.35">
      <c r="A11" s="6" t="s">
        <v>17</v>
      </c>
      <c r="B11" s="108">
        <v>0</v>
      </c>
      <c r="C11" s="99">
        <v>0</v>
      </c>
      <c r="D11" s="99">
        <v>0</v>
      </c>
      <c r="E11" s="102">
        <v>0</v>
      </c>
      <c r="F11" s="102">
        <v>0</v>
      </c>
      <c r="G11" s="102">
        <v>0</v>
      </c>
      <c r="H11" s="102">
        <v>0</v>
      </c>
      <c r="I11" s="102">
        <v>0</v>
      </c>
      <c r="J11" s="102">
        <v>0</v>
      </c>
      <c r="K11" s="102">
        <v>0</v>
      </c>
      <c r="L11" s="102">
        <v>0</v>
      </c>
      <c r="M11" s="102">
        <v>0</v>
      </c>
      <c r="N11" s="102">
        <v>0</v>
      </c>
      <c r="O11" s="102">
        <v>0</v>
      </c>
      <c r="P11" s="102">
        <v>0</v>
      </c>
      <c r="Q11" s="102">
        <v>0</v>
      </c>
      <c r="R11" s="102">
        <v>0</v>
      </c>
    </row>
    <row r="12" spans="1:29" ht="15" customHeight="1" x14ac:dyDescent="0.35">
      <c r="A12" s="6" t="s">
        <v>18</v>
      </c>
      <c r="B12" s="108">
        <v>0</v>
      </c>
      <c r="C12" s="99">
        <v>0</v>
      </c>
      <c r="D12" s="102">
        <v>0</v>
      </c>
      <c r="E12" s="102">
        <v>0</v>
      </c>
      <c r="F12" s="102">
        <v>0</v>
      </c>
      <c r="G12" s="102">
        <v>0</v>
      </c>
      <c r="H12" s="102">
        <v>0</v>
      </c>
      <c r="I12" s="102">
        <v>0</v>
      </c>
      <c r="J12" s="102">
        <v>0</v>
      </c>
      <c r="K12" s="102">
        <v>0</v>
      </c>
      <c r="L12" s="102">
        <v>0</v>
      </c>
      <c r="M12" s="102">
        <v>0</v>
      </c>
      <c r="N12" s="102">
        <v>0</v>
      </c>
      <c r="O12" s="102">
        <v>0</v>
      </c>
      <c r="P12" s="102">
        <v>0</v>
      </c>
      <c r="Q12" s="102">
        <v>0</v>
      </c>
      <c r="R12" s="102">
        <v>0</v>
      </c>
    </row>
    <row r="13" spans="1:29" ht="15" customHeight="1" x14ac:dyDescent="0.35">
      <c r="A13" s="6" t="s">
        <v>19</v>
      </c>
      <c r="B13" s="108">
        <v>0</v>
      </c>
      <c r="C13" s="100">
        <v>0</v>
      </c>
      <c r="D13" s="102">
        <v>0</v>
      </c>
      <c r="E13" s="102">
        <v>0</v>
      </c>
      <c r="F13" s="102">
        <v>0</v>
      </c>
      <c r="G13" s="102">
        <v>0</v>
      </c>
      <c r="H13" s="102">
        <v>0</v>
      </c>
      <c r="I13" s="102">
        <v>0</v>
      </c>
      <c r="J13" s="102">
        <v>0</v>
      </c>
      <c r="K13" s="102">
        <v>0</v>
      </c>
      <c r="L13" s="102">
        <v>0</v>
      </c>
      <c r="M13" s="102">
        <v>0</v>
      </c>
      <c r="N13" s="102">
        <v>0</v>
      </c>
      <c r="O13" s="102">
        <v>0</v>
      </c>
      <c r="P13" s="102">
        <v>0</v>
      </c>
      <c r="Q13" s="102">
        <v>0</v>
      </c>
      <c r="R13" s="102">
        <v>0</v>
      </c>
    </row>
    <row r="14" spans="1:29" ht="15" customHeight="1" x14ac:dyDescent="0.35">
      <c r="A14" s="6"/>
      <c r="B14" s="109"/>
      <c r="C14" s="103"/>
      <c r="D14" s="110"/>
      <c r="E14" s="110"/>
      <c r="F14" s="110"/>
      <c r="G14" s="110"/>
      <c r="H14" s="110"/>
      <c r="I14" s="110"/>
      <c r="J14" s="110"/>
      <c r="K14" s="110"/>
      <c r="L14" s="110"/>
      <c r="M14" s="110"/>
      <c r="N14" s="110"/>
      <c r="O14" s="110"/>
      <c r="P14" s="110"/>
      <c r="Q14" s="110"/>
      <c r="R14" s="110"/>
    </row>
    <row r="15" spans="1:29" ht="15" customHeight="1" x14ac:dyDescent="0.35">
      <c r="A15" s="6" t="s">
        <v>9</v>
      </c>
      <c r="B15" s="111"/>
      <c r="C15" s="112"/>
      <c r="D15" s="113"/>
      <c r="E15" s="113"/>
      <c r="F15" s="113"/>
      <c r="G15" s="113"/>
      <c r="H15" s="113"/>
      <c r="I15" s="113"/>
      <c r="J15" s="113"/>
      <c r="K15" s="113"/>
      <c r="L15" s="113"/>
      <c r="M15" s="113"/>
      <c r="N15" s="113"/>
      <c r="O15" s="113"/>
      <c r="P15" s="113"/>
      <c r="Q15" s="113"/>
      <c r="R15" s="113"/>
    </row>
    <row r="16" spans="1:29" ht="15" customHeight="1" x14ac:dyDescent="0.35">
      <c r="A16" s="127" t="s">
        <v>21</v>
      </c>
      <c r="B16" s="108">
        <v>0</v>
      </c>
      <c r="C16" s="100">
        <v>0</v>
      </c>
      <c r="D16" s="102">
        <v>0</v>
      </c>
      <c r="E16" s="102">
        <v>0</v>
      </c>
      <c r="F16" s="102">
        <v>0</v>
      </c>
      <c r="G16" s="102">
        <v>0</v>
      </c>
      <c r="H16" s="102">
        <v>0</v>
      </c>
      <c r="I16" s="102">
        <v>0</v>
      </c>
      <c r="J16" s="102">
        <v>0</v>
      </c>
      <c r="K16" s="102">
        <v>0</v>
      </c>
      <c r="L16" s="102">
        <v>0</v>
      </c>
      <c r="M16" s="102">
        <v>0</v>
      </c>
      <c r="N16" s="102">
        <v>0</v>
      </c>
      <c r="O16" s="102">
        <v>0</v>
      </c>
      <c r="P16" s="102">
        <v>0</v>
      </c>
      <c r="Q16" s="102">
        <v>0</v>
      </c>
      <c r="R16" s="102">
        <v>0</v>
      </c>
    </row>
    <row r="17" spans="1:18" ht="15" customHeight="1" x14ac:dyDescent="0.35">
      <c r="A17" s="127" t="s">
        <v>22</v>
      </c>
      <c r="B17" s="108">
        <v>0</v>
      </c>
      <c r="C17" s="100">
        <v>0</v>
      </c>
      <c r="D17" s="102">
        <v>0</v>
      </c>
      <c r="E17" s="102">
        <v>0</v>
      </c>
      <c r="F17" s="102">
        <v>0</v>
      </c>
      <c r="G17" s="102">
        <v>0</v>
      </c>
      <c r="H17" s="102">
        <v>0</v>
      </c>
      <c r="I17" s="102">
        <v>0</v>
      </c>
      <c r="J17" s="102">
        <v>0</v>
      </c>
      <c r="K17" s="102">
        <v>0</v>
      </c>
      <c r="L17" s="102">
        <v>0</v>
      </c>
      <c r="M17" s="102">
        <v>0</v>
      </c>
      <c r="N17" s="102">
        <v>0</v>
      </c>
      <c r="O17" s="102">
        <v>0</v>
      </c>
      <c r="P17" s="102">
        <v>0</v>
      </c>
      <c r="Q17" s="102">
        <v>0</v>
      </c>
      <c r="R17" s="102">
        <v>0</v>
      </c>
    </row>
    <row r="18" spans="1:18" ht="15" customHeight="1" x14ac:dyDescent="0.35">
      <c r="A18" s="127" t="s">
        <v>23</v>
      </c>
      <c r="B18" s="108">
        <v>0</v>
      </c>
      <c r="C18" s="100">
        <v>0</v>
      </c>
      <c r="D18" s="102">
        <v>0</v>
      </c>
      <c r="E18" s="102">
        <v>0</v>
      </c>
      <c r="F18" s="102">
        <v>0</v>
      </c>
      <c r="G18" s="102">
        <v>0</v>
      </c>
      <c r="H18" s="102">
        <v>0</v>
      </c>
      <c r="I18" s="102">
        <v>0</v>
      </c>
      <c r="J18" s="102">
        <v>0</v>
      </c>
      <c r="K18" s="102">
        <v>0</v>
      </c>
      <c r="L18" s="102">
        <v>0</v>
      </c>
      <c r="M18" s="102">
        <v>0</v>
      </c>
      <c r="N18" s="102">
        <v>0</v>
      </c>
      <c r="O18" s="102">
        <v>0</v>
      </c>
      <c r="P18" s="102">
        <v>0</v>
      </c>
      <c r="Q18" s="102">
        <v>0</v>
      </c>
      <c r="R18" s="102">
        <v>0</v>
      </c>
    </row>
    <row r="19" spans="1:18" ht="15" customHeight="1" x14ac:dyDescent="0.35">
      <c r="A19" s="127" t="s">
        <v>24</v>
      </c>
      <c r="B19" s="108">
        <v>0</v>
      </c>
      <c r="C19" s="100">
        <v>0</v>
      </c>
      <c r="D19" s="102">
        <v>0</v>
      </c>
      <c r="E19" s="102">
        <v>0</v>
      </c>
      <c r="F19" s="102">
        <v>0</v>
      </c>
      <c r="G19" s="102">
        <v>0</v>
      </c>
      <c r="H19" s="102">
        <v>0</v>
      </c>
      <c r="I19" s="102">
        <v>0</v>
      </c>
      <c r="J19" s="102">
        <v>0</v>
      </c>
      <c r="K19" s="102">
        <v>0</v>
      </c>
      <c r="L19" s="102">
        <v>0</v>
      </c>
      <c r="M19" s="102">
        <v>0</v>
      </c>
      <c r="N19" s="102">
        <v>0</v>
      </c>
      <c r="O19" s="102">
        <v>0</v>
      </c>
      <c r="P19" s="102">
        <v>0</v>
      </c>
      <c r="Q19" s="102">
        <v>0</v>
      </c>
      <c r="R19" s="102">
        <v>0</v>
      </c>
    </row>
    <row r="20" spans="1:18" ht="15" customHeight="1" x14ac:dyDescent="0.35">
      <c r="A20" s="127" t="s">
        <v>25</v>
      </c>
      <c r="B20" s="108">
        <v>0</v>
      </c>
      <c r="C20" s="100">
        <v>0</v>
      </c>
      <c r="D20" s="102">
        <v>0</v>
      </c>
      <c r="E20" s="102">
        <v>0</v>
      </c>
      <c r="F20" s="102">
        <v>0</v>
      </c>
      <c r="G20" s="102">
        <v>0</v>
      </c>
      <c r="H20" s="102">
        <v>0</v>
      </c>
      <c r="I20" s="102">
        <v>0</v>
      </c>
      <c r="J20" s="102">
        <v>0</v>
      </c>
      <c r="K20" s="102">
        <v>0</v>
      </c>
      <c r="L20" s="102">
        <v>0</v>
      </c>
      <c r="M20" s="102">
        <v>0</v>
      </c>
      <c r="N20" s="102">
        <v>0</v>
      </c>
      <c r="O20" s="102">
        <v>0</v>
      </c>
      <c r="P20" s="102">
        <v>0</v>
      </c>
      <c r="Q20" s="102">
        <v>0</v>
      </c>
      <c r="R20" s="102">
        <v>0</v>
      </c>
    </row>
    <row r="21" spans="1:18" ht="15" customHeight="1" x14ac:dyDescent="0.35">
      <c r="A21" s="127" t="s">
        <v>26</v>
      </c>
      <c r="B21" s="108">
        <v>0</v>
      </c>
      <c r="C21" s="100">
        <v>0</v>
      </c>
      <c r="D21" s="102">
        <v>0</v>
      </c>
      <c r="E21" s="102">
        <v>0</v>
      </c>
      <c r="F21" s="102">
        <v>0</v>
      </c>
      <c r="G21" s="102">
        <v>0</v>
      </c>
      <c r="H21" s="102">
        <v>0</v>
      </c>
      <c r="I21" s="102">
        <v>0</v>
      </c>
      <c r="J21" s="102">
        <v>0</v>
      </c>
      <c r="K21" s="102">
        <v>0</v>
      </c>
      <c r="L21" s="102">
        <v>0</v>
      </c>
      <c r="M21" s="102">
        <v>0</v>
      </c>
      <c r="N21" s="102">
        <v>0</v>
      </c>
      <c r="O21" s="102">
        <v>0</v>
      </c>
      <c r="P21" s="102">
        <v>0</v>
      </c>
      <c r="Q21" s="102">
        <v>0</v>
      </c>
      <c r="R21" s="102">
        <v>0</v>
      </c>
    </row>
    <row r="22" spans="1:18" ht="15" customHeight="1" x14ac:dyDescent="0.35">
      <c r="A22" s="127" t="s">
        <v>27</v>
      </c>
      <c r="B22" s="99">
        <v>0</v>
      </c>
      <c r="C22" s="102">
        <v>0</v>
      </c>
      <c r="D22" s="102">
        <v>0</v>
      </c>
      <c r="E22" s="102">
        <v>0</v>
      </c>
      <c r="F22" s="102">
        <v>0</v>
      </c>
      <c r="G22" s="102">
        <v>0</v>
      </c>
      <c r="H22" s="102">
        <v>0</v>
      </c>
      <c r="I22" s="102">
        <v>0</v>
      </c>
      <c r="J22" s="102">
        <v>0</v>
      </c>
      <c r="K22" s="102">
        <v>0</v>
      </c>
      <c r="L22" s="102">
        <v>0</v>
      </c>
      <c r="M22" s="102">
        <v>0</v>
      </c>
      <c r="N22" s="102">
        <v>0</v>
      </c>
      <c r="O22" s="102">
        <v>0</v>
      </c>
      <c r="P22" s="102">
        <v>0</v>
      </c>
      <c r="Q22" s="102">
        <v>0</v>
      </c>
      <c r="R22" s="102">
        <v>0</v>
      </c>
    </row>
    <row r="23" spans="1:18" ht="15" customHeight="1" x14ac:dyDescent="0.35">
      <c r="A23" s="127" t="s">
        <v>29</v>
      </c>
      <c r="B23" s="114">
        <f t="shared" ref="B23:R23" si="0">SUM(B16:B22)</f>
        <v>0</v>
      </c>
      <c r="C23" s="114">
        <f t="shared" si="0"/>
        <v>0</v>
      </c>
      <c r="D23" s="114">
        <f t="shared" si="0"/>
        <v>0</v>
      </c>
      <c r="E23" s="114">
        <f t="shared" si="0"/>
        <v>0</v>
      </c>
      <c r="F23" s="114">
        <f t="shared" si="0"/>
        <v>0</v>
      </c>
      <c r="G23" s="114">
        <f t="shared" si="0"/>
        <v>0</v>
      </c>
      <c r="H23" s="114">
        <f t="shared" si="0"/>
        <v>0</v>
      </c>
      <c r="I23" s="114">
        <f t="shared" si="0"/>
        <v>0</v>
      </c>
      <c r="J23" s="114">
        <f t="shared" si="0"/>
        <v>0</v>
      </c>
      <c r="K23" s="114">
        <f t="shared" si="0"/>
        <v>0</v>
      </c>
      <c r="L23" s="114">
        <f t="shared" si="0"/>
        <v>0</v>
      </c>
      <c r="M23" s="114">
        <f t="shared" si="0"/>
        <v>0</v>
      </c>
      <c r="N23" s="114">
        <f t="shared" si="0"/>
        <v>0</v>
      </c>
      <c r="O23" s="114">
        <f t="shared" si="0"/>
        <v>0</v>
      </c>
      <c r="P23" s="114">
        <f t="shared" si="0"/>
        <v>0</v>
      </c>
      <c r="Q23" s="114">
        <f t="shared" si="0"/>
        <v>0</v>
      </c>
      <c r="R23" s="114">
        <f t="shared" si="0"/>
        <v>0</v>
      </c>
    </row>
    <row r="24" spans="1:18" ht="15" customHeight="1" x14ac:dyDescent="0.35">
      <c r="A24" s="6"/>
      <c r="B24" s="109"/>
      <c r="C24" s="109"/>
      <c r="D24" s="109"/>
      <c r="E24" s="109"/>
      <c r="F24" s="109"/>
      <c r="G24" s="109"/>
      <c r="H24" s="109"/>
      <c r="I24" s="109"/>
      <c r="J24" s="109"/>
      <c r="K24" s="109"/>
      <c r="L24" s="109"/>
      <c r="M24" s="109"/>
      <c r="N24" s="109"/>
      <c r="O24" s="109"/>
      <c r="P24" s="109"/>
      <c r="Q24" s="109"/>
      <c r="R24" s="109"/>
    </row>
    <row r="25" spans="1:18" ht="15" customHeight="1" x14ac:dyDescent="0.35">
      <c r="A25" s="6" t="s">
        <v>40</v>
      </c>
      <c r="B25" s="111"/>
      <c r="C25" s="111"/>
      <c r="D25" s="113"/>
      <c r="E25" s="113"/>
      <c r="F25" s="113"/>
      <c r="G25" s="113"/>
      <c r="H25" s="113"/>
      <c r="I25" s="113"/>
      <c r="J25" s="113"/>
      <c r="K25" s="113"/>
      <c r="L25" s="113"/>
      <c r="M25" s="113"/>
      <c r="N25" s="113"/>
      <c r="O25" s="113"/>
      <c r="P25" s="113"/>
      <c r="Q25" s="113"/>
      <c r="R25" s="113"/>
    </row>
    <row r="26" spans="1:18" ht="15" customHeight="1" x14ac:dyDescent="0.35">
      <c r="A26" s="164" t="s">
        <v>100</v>
      </c>
      <c r="B26" s="108">
        <v>0</v>
      </c>
      <c r="C26" s="108">
        <v>0</v>
      </c>
      <c r="D26" s="102">
        <v>0</v>
      </c>
      <c r="E26" s="102">
        <v>0</v>
      </c>
      <c r="F26" s="102">
        <v>0</v>
      </c>
      <c r="G26" s="102">
        <v>0</v>
      </c>
      <c r="H26" s="102">
        <v>0</v>
      </c>
      <c r="I26" s="102">
        <v>0</v>
      </c>
      <c r="J26" s="102">
        <v>0</v>
      </c>
      <c r="K26" s="102">
        <v>0</v>
      </c>
      <c r="L26" s="102">
        <v>0</v>
      </c>
      <c r="M26" s="102">
        <v>0</v>
      </c>
      <c r="N26" s="102">
        <v>0</v>
      </c>
      <c r="O26" s="102">
        <v>0</v>
      </c>
      <c r="P26" s="102">
        <v>0</v>
      </c>
      <c r="Q26" s="102">
        <v>0</v>
      </c>
      <c r="R26" s="102">
        <v>0</v>
      </c>
    </row>
    <row r="27" spans="1:18" ht="15" customHeight="1" x14ac:dyDescent="0.35">
      <c r="A27" s="151" t="s">
        <v>80</v>
      </c>
      <c r="B27" s="109"/>
      <c r="C27" s="109"/>
      <c r="D27" s="110"/>
      <c r="E27" s="110"/>
      <c r="F27" s="110"/>
      <c r="G27" s="110"/>
      <c r="H27" s="110"/>
      <c r="I27" s="110"/>
      <c r="J27" s="110"/>
      <c r="K27" s="110"/>
      <c r="L27" s="110"/>
      <c r="M27" s="110"/>
      <c r="N27" s="110"/>
      <c r="O27" s="110"/>
      <c r="P27" s="110"/>
      <c r="Q27" s="110"/>
      <c r="R27" s="110"/>
    </row>
    <row r="28" spans="1:18" ht="15" customHeight="1" x14ac:dyDescent="0.35">
      <c r="A28" s="165" t="s">
        <v>81</v>
      </c>
      <c r="B28" s="108">
        <v>0</v>
      </c>
      <c r="C28" s="108">
        <v>0</v>
      </c>
      <c r="D28" s="102">
        <v>0</v>
      </c>
      <c r="E28" s="102">
        <v>0</v>
      </c>
      <c r="F28" s="102">
        <v>0</v>
      </c>
      <c r="G28" s="102">
        <v>0</v>
      </c>
      <c r="H28" s="102">
        <v>0</v>
      </c>
      <c r="I28" s="102">
        <v>0</v>
      </c>
      <c r="J28" s="102">
        <v>0</v>
      </c>
      <c r="K28" s="102">
        <v>0</v>
      </c>
      <c r="L28" s="102">
        <v>0</v>
      </c>
      <c r="M28" s="102">
        <v>0</v>
      </c>
      <c r="N28" s="102">
        <v>0</v>
      </c>
      <c r="O28" s="102">
        <v>0</v>
      </c>
      <c r="P28" s="102">
        <v>0</v>
      </c>
      <c r="Q28" s="102">
        <v>0</v>
      </c>
      <c r="R28" s="102">
        <v>0</v>
      </c>
    </row>
    <row r="29" spans="1:18" ht="15" customHeight="1" x14ac:dyDescent="0.35">
      <c r="A29" s="165" t="s">
        <v>82</v>
      </c>
      <c r="B29" s="114">
        <f>SUM(B26+B28)</f>
        <v>0</v>
      </c>
      <c r="C29" s="114">
        <f t="shared" ref="C29:R29" si="1">SUM(C26+C28)</f>
        <v>0</v>
      </c>
      <c r="D29" s="114">
        <f t="shared" si="1"/>
        <v>0</v>
      </c>
      <c r="E29" s="114">
        <f t="shared" si="1"/>
        <v>0</v>
      </c>
      <c r="F29" s="114">
        <f t="shared" si="1"/>
        <v>0</v>
      </c>
      <c r="G29" s="114">
        <f t="shared" si="1"/>
        <v>0</v>
      </c>
      <c r="H29" s="114">
        <f t="shared" si="1"/>
        <v>0</v>
      </c>
      <c r="I29" s="114">
        <f t="shared" si="1"/>
        <v>0</v>
      </c>
      <c r="J29" s="114">
        <f t="shared" si="1"/>
        <v>0</v>
      </c>
      <c r="K29" s="114">
        <f t="shared" si="1"/>
        <v>0</v>
      </c>
      <c r="L29" s="114">
        <f t="shared" si="1"/>
        <v>0</v>
      </c>
      <c r="M29" s="114">
        <f t="shared" si="1"/>
        <v>0</v>
      </c>
      <c r="N29" s="114">
        <f t="shared" si="1"/>
        <v>0</v>
      </c>
      <c r="O29" s="114">
        <f t="shared" si="1"/>
        <v>0</v>
      </c>
      <c r="P29" s="114">
        <f t="shared" si="1"/>
        <v>0</v>
      </c>
      <c r="Q29" s="114">
        <f t="shared" si="1"/>
        <v>0</v>
      </c>
      <c r="R29" s="114">
        <f t="shared" si="1"/>
        <v>0</v>
      </c>
    </row>
    <row r="30" spans="1:18" ht="15" customHeight="1" thickBot="1" x14ac:dyDescent="0.4">
      <c r="A30" s="6"/>
      <c r="B30" s="109"/>
      <c r="C30" s="109"/>
      <c r="D30" s="110"/>
      <c r="E30" s="110"/>
      <c r="F30" s="110"/>
      <c r="G30" s="110"/>
      <c r="H30" s="110"/>
      <c r="I30" s="110"/>
      <c r="J30" s="110"/>
      <c r="K30" s="110"/>
      <c r="L30" s="110"/>
      <c r="M30" s="110"/>
      <c r="N30" s="110"/>
      <c r="O30" s="110"/>
      <c r="P30" s="110"/>
      <c r="Q30" s="110"/>
      <c r="R30" s="110"/>
    </row>
    <row r="31" spans="1:18" ht="15" customHeight="1" thickTop="1" thickBot="1" x14ac:dyDescent="0.4">
      <c r="A31" s="6" t="s">
        <v>3</v>
      </c>
      <c r="B31" s="115">
        <f t="shared" ref="B31:R31" si="2">B4+B7+B8+B10+B11+B12+B13+B23+B29</f>
        <v>0</v>
      </c>
      <c r="C31" s="115">
        <f t="shared" si="2"/>
        <v>0</v>
      </c>
      <c r="D31" s="115">
        <f t="shared" si="2"/>
        <v>0</v>
      </c>
      <c r="E31" s="115">
        <f t="shared" si="2"/>
        <v>0</v>
      </c>
      <c r="F31" s="115">
        <f t="shared" si="2"/>
        <v>0</v>
      </c>
      <c r="G31" s="115">
        <f t="shared" si="2"/>
        <v>0</v>
      </c>
      <c r="H31" s="115">
        <f t="shared" si="2"/>
        <v>0</v>
      </c>
      <c r="I31" s="115">
        <f t="shared" si="2"/>
        <v>0</v>
      </c>
      <c r="J31" s="115">
        <f t="shared" si="2"/>
        <v>0</v>
      </c>
      <c r="K31" s="115">
        <f t="shared" si="2"/>
        <v>0</v>
      </c>
      <c r="L31" s="115">
        <f t="shared" si="2"/>
        <v>0</v>
      </c>
      <c r="M31" s="115">
        <f t="shared" si="2"/>
        <v>0</v>
      </c>
      <c r="N31" s="115">
        <f t="shared" si="2"/>
        <v>0</v>
      </c>
      <c r="O31" s="115">
        <f t="shared" si="2"/>
        <v>0</v>
      </c>
      <c r="P31" s="115">
        <f t="shared" si="2"/>
        <v>0</v>
      </c>
      <c r="Q31" s="115">
        <f t="shared" si="2"/>
        <v>0</v>
      </c>
      <c r="R31" s="115">
        <f t="shared" si="2"/>
        <v>0</v>
      </c>
    </row>
    <row r="32" spans="1:18" ht="15" customHeight="1" thickTop="1" x14ac:dyDescent="0.35">
      <c r="A32" s="6"/>
      <c r="C32" s="119"/>
      <c r="D32" s="6"/>
      <c r="E32" s="6"/>
      <c r="F32" s="6"/>
      <c r="G32" s="6"/>
      <c r="H32" s="6"/>
      <c r="I32" s="6"/>
      <c r="J32" s="6"/>
      <c r="K32" s="6"/>
      <c r="L32" s="6"/>
      <c r="M32" s="6"/>
      <c r="N32" s="6"/>
      <c r="O32" s="6"/>
      <c r="P32" s="6"/>
      <c r="Q32" s="6"/>
      <c r="R32" s="6"/>
    </row>
    <row r="33" spans="1:18" ht="15" customHeight="1" x14ac:dyDescent="0.35">
      <c r="C33" s="119"/>
      <c r="D33" s="6"/>
      <c r="E33" s="6"/>
      <c r="F33" s="44"/>
      <c r="G33" s="6"/>
      <c r="H33" s="6"/>
      <c r="I33" s="6"/>
      <c r="J33" s="6"/>
      <c r="K33" s="6"/>
      <c r="L33" s="6"/>
      <c r="M33" s="6"/>
      <c r="N33" s="6"/>
      <c r="O33" s="6"/>
      <c r="P33" s="6"/>
      <c r="Q33" s="6"/>
      <c r="R33" s="6"/>
    </row>
    <row r="34" spans="1:18" s="6" customFormat="1" ht="15" customHeight="1" x14ac:dyDescent="0.35">
      <c r="A34" s="192" t="s">
        <v>12</v>
      </c>
      <c r="B34" s="192"/>
      <c r="C34" s="192"/>
    </row>
    <row r="35" spans="1:18" ht="15" customHeight="1" x14ac:dyDescent="0.35">
      <c r="A35" s="6"/>
      <c r="B35" s="121">
        <f t="shared" ref="B35:R35" si="3">B2</f>
        <v>45138</v>
      </c>
      <c r="C35" s="121">
        <f t="shared" si="3"/>
        <v>45169</v>
      </c>
      <c r="D35" s="121">
        <f t="shared" si="3"/>
        <v>45199</v>
      </c>
      <c r="E35" s="121">
        <f t="shared" si="3"/>
        <v>45230</v>
      </c>
      <c r="F35" s="121">
        <f t="shared" si="3"/>
        <v>45260</v>
      </c>
      <c r="G35" s="121">
        <f t="shared" si="3"/>
        <v>45291</v>
      </c>
      <c r="H35" s="121">
        <f t="shared" si="3"/>
        <v>45322</v>
      </c>
      <c r="I35" s="121">
        <f t="shared" si="3"/>
        <v>45350</v>
      </c>
      <c r="J35" s="121">
        <f t="shared" si="3"/>
        <v>45382</v>
      </c>
      <c r="K35" s="121">
        <f t="shared" si="3"/>
        <v>45412</v>
      </c>
      <c r="L35" s="121">
        <f t="shared" si="3"/>
        <v>45443</v>
      </c>
      <c r="M35" s="121">
        <f t="shared" si="3"/>
        <v>45473</v>
      </c>
      <c r="N35" s="121">
        <f t="shared" si="3"/>
        <v>45504</v>
      </c>
      <c r="O35" s="121">
        <f t="shared" si="3"/>
        <v>45535</v>
      </c>
      <c r="P35" s="121">
        <f t="shared" si="3"/>
        <v>45565</v>
      </c>
      <c r="Q35" s="121">
        <f t="shared" si="3"/>
        <v>45596</v>
      </c>
      <c r="R35" s="122" t="str">
        <f t="shared" si="3"/>
        <v>FINAL</v>
      </c>
    </row>
    <row r="36" spans="1:18" ht="15" customHeight="1" x14ac:dyDescent="0.35">
      <c r="A36" s="6"/>
      <c r="B36" s="123"/>
      <c r="C36" s="123"/>
      <c r="D36" s="123"/>
      <c r="E36" s="123"/>
      <c r="F36" s="123"/>
      <c r="G36" s="123"/>
      <c r="H36" s="123"/>
      <c r="I36" s="123"/>
      <c r="J36" s="123"/>
      <c r="K36" s="123"/>
      <c r="L36" s="123"/>
      <c r="M36" s="123"/>
      <c r="N36" s="123"/>
      <c r="O36" s="123"/>
      <c r="P36" s="123"/>
      <c r="Q36" s="123"/>
      <c r="R36" s="123"/>
    </row>
    <row r="37" spans="1:18" ht="15" customHeight="1" x14ac:dyDescent="0.35">
      <c r="A37" s="6" t="s">
        <v>13</v>
      </c>
      <c r="B37" s="124">
        <f>B4</f>
        <v>0</v>
      </c>
      <c r="C37" s="124">
        <f t="shared" ref="C37:R37" si="4">B37+C4</f>
        <v>0</v>
      </c>
      <c r="D37" s="124">
        <f t="shared" si="4"/>
        <v>0</v>
      </c>
      <c r="E37" s="124">
        <f t="shared" si="4"/>
        <v>0</v>
      </c>
      <c r="F37" s="124">
        <f t="shared" si="4"/>
        <v>0</v>
      </c>
      <c r="G37" s="124">
        <f t="shared" si="4"/>
        <v>0</v>
      </c>
      <c r="H37" s="124">
        <f t="shared" si="4"/>
        <v>0</v>
      </c>
      <c r="I37" s="124">
        <f t="shared" si="4"/>
        <v>0</v>
      </c>
      <c r="J37" s="124">
        <f t="shared" si="4"/>
        <v>0</v>
      </c>
      <c r="K37" s="124">
        <f t="shared" si="4"/>
        <v>0</v>
      </c>
      <c r="L37" s="124">
        <f t="shared" si="4"/>
        <v>0</v>
      </c>
      <c r="M37" s="124">
        <f t="shared" si="4"/>
        <v>0</v>
      </c>
      <c r="N37" s="124">
        <f t="shared" si="4"/>
        <v>0</v>
      </c>
      <c r="O37" s="124">
        <f t="shared" si="4"/>
        <v>0</v>
      </c>
      <c r="P37" s="124">
        <f t="shared" si="4"/>
        <v>0</v>
      </c>
      <c r="Q37" s="124">
        <f t="shared" si="4"/>
        <v>0</v>
      </c>
      <c r="R37" s="124">
        <f t="shared" si="4"/>
        <v>0</v>
      </c>
    </row>
    <row r="38" spans="1:18" ht="15" customHeight="1" x14ac:dyDescent="0.35">
      <c r="A38" s="6"/>
      <c r="B38" s="123"/>
      <c r="C38" s="123"/>
      <c r="D38" s="123"/>
      <c r="E38" s="123"/>
      <c r="F38" s="123"/>
      <c r="G38" s="123"/>
      <c r="H38" s="123"/>
      <c r="I38" s="123"/>
      <c r="J38" s="123"/>
      <c r="K38" s="123"/>
      <c r="L38" s="123"/>
      <c r="M38" s="123"/>
      <c r="N38" s="123"/>
      <c r="O38" s="123"/>
      <c r="P38" s="123"/>
      <c r="Q38" s="123"/>
      <c r="R38" s="123"/>
    </row>
    <row r="39" spans="1:18" ht="15" customHeight="1" x14ac:dyDescent="0.35">
      <c r="A39" s="6" t="s">
        <v>8</v>
      </c>
      <c r="B39" s="123"/>
      <c r="C39" s="123"/>
      <c r="D39" s="123"/>
      <c r="E39" s="123"/>
      <c r="F39" s="123"/>
      <c r="G39" s="123"/>
      <c r="H39" s="123"/>
      <c r="I39" s="123"/>
      <c r="J39" s="123"/>
      <c r="K39" s="123"/>
      <c r="L39" s="123"/>
      <c r="M39" s="123"/>
      <c r="N39" s="123"/>
      <c r="O39" s="123"/>
      <c r="P39" s="123"/>
      <c r="Q39" s="123"/>
      <c r="R39" s="123"/>
    </row>
    <row r="40" spans="1:18" ht="15" customHeight="1" x14ac:dyDescent="0.35">
      <c r="A40" s="127" t="s">
        <v>28</v>
      </c>
      <c r="B40" s="124">
        <f>B7</f>
        <v>0</v>
      </c>
      <c r="C40" s="124">
        <f t="shared" ref="C40:R40" si="5">B40+C7</f>
        <v>0</v>
      </c>
      <c r="D40" s="124">
        <f t="shared" si="5"/>
        <v>0</v>
      </c>
      <c r="E40" s="124">
        <f t="shared" si="5"/>
        <v>0</v>
      </c>
      <c r="F40" s="124">
        <f t="shared" si="5"/>
        <v>0</v>
      </c>
      <c r="G40" s="124">
        <f t="shared" si="5"/>
        <v>0</v>
      </c>
      <c r="H40" s="124">
        <f t="shared" si="5"/>
        <v>0</v>
      </c>
      <c r="I40" s="124">
        <f t="shared" si="5"/>
        <v>0</v>
      </c>
      <c r="J40" s="124">
        <f t="shared" si="5"/>
        <v>0</v>
      </c>
      <c r="K40" s="124">
        <f t="shared" si="5"/>
        <v>0</v>
      </c>
      <c r="L40" s="124">
        <f t="shared" si="5"/>
        <v>0</v>
      </c>
      <c r="M40" s="124">
        <f t="shared" si="5"/>
        <v>0</v>
      </c>
      <c r="N40" s="124">
        <f t="shared" si="5"/>
        <v>0</v>
      </c>
      <c r="O40" s="124">
        <f t="shared" si="5"/>
        <v>0</v>
      </c>
      <c r="P40" s="124">
        <f t="shared" si="5"/>
        <v>0</v>
      </c>
      <c r="Q40" s="124">
        <f t="shared" si="5"/>
        <v>0</v>
      </c>
      <c r="R40" s="124">
        <f t="shared" si="5"/>
        <v>0</v>
      </c>
    </row>
    <row r="41" spans="1:18" ht="15" customHeight="1" x14ac:dyDescent="0.35">
      <c r="A41" s="127" t="s">
        <v>39</v>
      </c>
      <c r="B41" s="124">
        <f>B8</f>
        <v>0</v>
      </c>
      <c r="C41" s="124">
        <f t="shared" ref="C41:R41" si="6">B41+C8</f>
        <v>0</v>
      </c>
      <c r="D41" s="124">
        <f t="shared" si="6"/>
        <v>0</v>
      </c>
      <c r="E41" s="124">
        <f t="shared" si="6"/>
        <v>0</v>
      </c>
      <c r="F41" s="124">
        <f t="shared" si="6"/>
        <v>0</v>
      </c>
      <c r="G41" s="124">
        <f t="shared" si="6"/>
        <v>0</v>
      </c>
      <c r="H41" s="124">
        <f t="shared" si="6"/>
        <v>0</v>
      </c>
      <c r="I41" s="124">
        <f t="shared" si="6"/>
        <v>0</v>
      </c>
      <c r="J41" s="124">
        <f t="shared" si="6"/>
        <v>0</v>
      </c>
      <c r="K41" s="124">
        <f t="shared" si="6"/>
        <v>0</v>
      </c>
      <c r="L41" s="124">
        <f t="shared" si="6"/>
        <v>0</v>
      </c>
      <c r="M41" s="124">
        <f t="shared" si="6"/>
        <v>0</v>
      </c>
      <c r="N41" s="124">
        <f t="shared" si="6"/>
        <v>0</v>
      </c>
      <c r="O41" s="124">
        <f t="shared" si="6"/>
        <v>0</v>
      </c>
      <c r="P41" s="124">
        <f t="shared" si="6"/>
        <v>0</v>
      </c>
      <c r="Q41" s="124">
        <f t="shared" si="6"/>
        <v>0</v>
      </c>
      <c r="R41" s="124">
        <f t="shared" si="6"/>
        <v>0</v>
      </c>
    </row>
    <row r="42" spans="1:18" ht="15" customHeight="1" x14ac:dyDescent="0.35">
      <c r="A42" s="6"/>
      <c r="B42" s="123"/>
      <c r="C42" s="123"/>
      <c r="D42" s="123"/>
      <c r="E42" s="123"/>
      <c r="F42" s="123"/>
      <c r="G42" s="123"/>
      <c r="H42" s="123"/>
      <c r="I42" s="123"/>
      <c r="J42" s="123"/>
      <c r="K42" s="123"/>
      <c r="L42" s="123"/>
      <c r="M42" s="123"/>
      <c r="N42" s="123"/>
      <c r="O42" s="123"/>
      <c r="P42" s="123"/>
      <c r="Q42" s="123"/>
      <c r="R42" s="123"/>
    </row>
    <row r="43" spans="1:18" ht="15" customHeight="1" x14ac:dyDescent="0.35">
      <c r="A43" s="6" t="s">
        <v>16</v>
      </c>
      <c r="B43" s="124">
        <f>B10</f>
        <v>0</v>
      </c>
      <c r="C43" s="124">
        <f t="shared" ref="C43:R43" si="7">B43+C10</f>
        <v>0</v>
      </c>
      <c r="D43" s="124">
        <f t="shared" si="7"/>
        <v>0</v>
      </c>
      <c r="E43" s="124">
        <f t="shared" si="7"/>
        <v>0</v>
      </c>
      <c r="F43" s="124">
        <f t="shared" si="7"/>
        <v>0</v>
      </c>
      <c r="G43" s="124">
        <f t="shared" si="7"/>
        <v>0</v>
      </c>
      <c r="H43" s="124">
        <f t="shared" si="7"/>
        <v>0</v>
      </c>
      <c r="I43" s="124">
        <f t="shared" si="7"/>
        <v>0</v>
      </c>
      <c r="J43" s="124">
        <f t="shared" si="7"/>
        <v>0</v>
      </c>
      <c r="K43" s="124">
        <f t="shared" si="7"/>
        <v>0</v>
      </c>
      <c r="L43" s="124">
        <f t="shared" si="7"/>
        <v>0</v>
      </c>
      <c r="M43" s="124">
        <f t="shared" si="7"/>
        <v>0</v>
      </c>
      <c r="N43" s="124">
        <f t="shared" si="7"/>
        <v>0</v>
      </c>
      <c r="O43" s="124">
        <f t="shared" si="7"/>
        <v>0</v>
      </c>
      <c r="P43" s="124">
        <f t="shared" si="7"/>
        <v>0</v>
      </c>
      <c r="Q43" s="124">
        <f t="shared" si="7"/>
        <v>0</v>
      </c>
      <c r="R43" s="124">
        <f t="shared" si="7"/>
        <v>0</v>
      </c>
    </row>
    <row r="44" spans="1:18" ht="15" customHeight="1" x14ac:dyDescent="0.35">
      <c r="A44" s="6" t="s">
        <v>17</v>
      </c>
      <c r="B44" s="124">
        <f>B11</f>
        <v>0</v>
      </c>
      <c r="C44" s="124">
        <f t="shared" ref="C44:R44" si="8">B44+C11</f>
        <v>0</v>
      </c>
      <c r="D44" s="124">
        <f t="shared" si="8"/>
        <v>0</v>
      </c>
      <c r="E44" s="124">
        <f t="shared" si="8"/>
        <v>0</v>
      </c>
      <c r="F44" s="124">
        <f t="shared" si="8"/>
        <v>0</v>
      </c>
      <c r="G44" s="124">
        <f t="shared" si="8"/>
        <v>0</v>
      </c>
      <c r="H44" s="124">
        <f t="shared" si="8"/>
        <v>0</v>
      </c>
      <c r="I44" s="124">
        <f t="shared" si="8"/>
        <v>0</v>
      </c>
      <c r="J44" s="124">
        <f t="shared" si="8"/>
        <v>0</v>
      </c>
      <c r="K44" s="124">
        <f t="shared" si="8"/>
        <v>0</v>
      </c>
      <c r="L44" s="124">
        <f t="shared" si="8"/>
        <v>0</v>
      </c>
      <c r="M44" s="124">
        <f t="shared" si="8"/>
        <v>0</v>
      </c>
      <c r="N44" s="124">
        <f t="shared" si="8"/>
        <v>0</v>
      </c>
      <c r="O44" s="124">
        <f t="shared" si="8"/>
        <v>0</v>
      </c>
      <c r="P44" s="124">
        <f t="shared" si="8"/>
        <v>0</v>
      </c>
      <c r="Q44" s="124">
        <f t="shared" si="8"/>
        <v>0</v>
      </c>
      <c r="R44" s="124">
        <f t="shared" si="8"/>
        <v>0</v>
      </c>
    </row>
    <row r="45" spans="1:18" ht="15" customHeight="1" x14ac:dyDescent="0.35">
      <c r="A45" s="6" t="s">
        <v>18</v>
      </c>
      <c r="B45" s="124">
        <f>B12</f>
        <v>0</v>
      </c>
      <c r="C45" s="124">
        <f t="shared" ref="C45:R45" si="9">B45+C12</f>
        <v>0</v>
      </c>
      <c r="D45" s="124">
        <f t="shared" si="9"/>
        <v>0</v>
      </c>
      <c r="E45" s="124">
        <f t="shared" si="9"/>
        <v>0</v>
      </c>
      <c r="F45" s="124">
        <f t="shared" si="9"/>
        <v>0</v>
      </c>
      <c r="G45" s="124">
        <f t="shared" si="9"/>
        <v>0</v>
      </c>
      <c r="H45" s="124">
        <f t="shared" si="9"/>
        <v>0</v>
      </c>
      <c r="I45" s="124">
        <f t="shared" si="9"/>
        <v>0</v>
      </c>
      <c r="J45" s="124">
        <f t="shared" si="9"/>
        <v>0</v>
      </c>
      <c r="K45" s="124">
        <f t="shared" si="9"/>
        <v>0</v>
      </c>
      <c r="L45" s="124">
        <f t="shared" si="9"/>
        <v>0</v>
      </c>
      <c r="M45" s="124">
        <f t="shared" si="9"/>
        <v>0</v>
      </c>
      <c r="N45" s="124">
        <f t="shared" si="9"/>
        <v>0</v>
      </c>
      <c r="O45" s="124">
        <f t="shared" si="9"/>
        <v>0</v>
      </c>
      <c r="P45" s="124">
        <f t="shared" si="9"/>
        <v>0</v>
      </c>
      <c r="Q45" s="124">
        <f t="shared" si="9"/>
        <v>0</v>
      </c>
      <c r="R45" s="124">
        <f t="shared" si="9"/>
        <v>0</v>
      </c>
    </row>
    <row r="46" spans="1:18" ht="15" customHeight="1" x14ac:dyDescent="0.35">
      <c r="A46" s="6" t="s">
        <v>19</v>
      </c>
      <c r="B46" s="124">
        <f>B13</f>
        <v>0</v>
      </c>
      <c r="C46" s="124">
        <f t="shared" ref="C46:R46" si="10">B46+C13</f>
        <v>0</v>
      </c>
      <c r="D46" s="124">
        <f t="shared" si="10"/>
        <v>0</v>
      </c>
      <c r="E46" s="124">
        <f t="shared" si="10"/>
        <v>0</v>
      </c>
      <c r="F46" s="124">
        <f t="shared" si="10"/>
        <v>0</v>
      </c>
      <c r="G46" s="124">
        <f t="shared" si="10"/>
        <v>0</v>
      </c>
      <c r="H46" s="124">
        <f t="shared" si="10"/>
        <v>0</v>
      </c>
      <c r="I46" s="124">
        <f t="shared" si="10"/>
        <v>0</v>
      </c>
      <c r="J46" s="124">
        <f t="shared" si="10"/>
        <v>0</v>
      </c>
      <c r="K46" s="124">
        <f t="shared" si="10"/>
        <v>0</v>
      </c>
      <c r="L46" s="124">
        <f t="shared" si="10"/>
        <v>0</v>
      </c>
      <c r="M46" s="124">
        <f t="shared" si="10"/>
        <v>0</v>
      </c>
      <c r="N46" s="124">
        <f t="shared" si="10"/>
        <v>0</v>
      </c>
      <c r="O46" s="124">
        <f t="shared" si="10"/>
        <v>0</v>
      </c>
      <c r="P46" s="124">
        <f t="shared" si="10"/>
        <v>0</v>
      </c>
      <c r="Q46" s="124">
        <f t="shared" si="10"/>
        <v>0</v>
      </c>
      <c r="R46" s="124">
        <f t="shared" si="10"/>
        <v>0</v>
      </c>
    </row>
    <row r="47" spans="1:18" ht="15" customHeight="1" x14ac:dyDescent="0.35">
      <c r="A47" s="6"/>
      <c r="B47" s="123"/>
      <c r="C47" s="123"/>
      <c r="D47" s="123"/>
      <c r="E47" s="123"/>
      <c r="F47" s="123"/>
      <c r="G47" s="123"/>
      <c r="H47" s="123"/>
      <c r="I47" s="123"/>
      <c r="J47" s="123"/>
      <c r="K47" s="123"/>
      <c r="L47" s="123"/>
      <c r="M47" s="123"/>
      <c r="N47" s="123"/>
      <c r="O47" s="123"/>
      <c r="P47" s="123"/>
      <c r="Q47" s="123"/>
      <c r="R47" s="123"/>
    </row>
    <row r="48" spans="1:18" ht="15" customHeight="1" x14ac:dyDescent="0.35">
      <c r="A48" s="6" t="s">
        <v>9</v>
      </c>
      <c r="B48" s="123"/>
      <c r="C48" s="123"/>
      <c r="D48" s="123"/>
      <c r="E48" s="123"/>
      <c r="F48" s="123"/>
      <c r="G48" s="123"/>
      <c r="H48" s="123"/>
      <c r="I48" s="123"/>
      <c r="J48" s="123"/>
      <c r="K48" s="123"/>
      <c r="L48" s="123"/>
      <c r="M48" s="123"/>
      <c r="N48" s="123"/>
      <c r="O48" s="123"/>
      <c r="P48" s="123"/>
      <c r="Q48" s="123"/>
      <c r="R48" s="123"/>
    </row>
    <row r="49" spans="1:18" ht="15" customHeight="1" x14ac:dyDescent="0.35">
      <c r="A49" s="127" t="s">
        <v>21</v>
      </c>
      <c r="B49" s="124">
        <f t="shared" ref="B49:B56" si="11">B16</f>
        <v>0</v>
      </c>
      <c r="C49" s="124">
        <f t="shared" ref="C49:R49" si="12">B49+C16</f>
        <v>0</v>
      </c>
      <c r="D49" s="124">
        <f t="shared" si="12"/>
        <v>0</v>
      </c>
      <c r="E49" s="124">
        <f t="shared" si="12"/>
        <v>0</v>
      </c>
      <c r="F49" s="124">
        <f t="shared" si="12"/>
        <v>0</v>
      </c>
      <c r="G49" s="124">
        <f t="shared" si="12"/>
        <v>0</v>
      </c>
      <c r="H49" s="124">
        <f t="shared" si="12"/>
        <v>0</v>
      </c>
      <c r="I49" s="124">
        <f t="shared" si="12"/>
        <v>0</v>
      </c>
      <c r="J49" s="124">
        <f t="shared" si="12"/>
        <v>0</v>
      </c>
      <c r="K49" s="124">
        <f t="shared" si="12"/>
        <v>0</v>
      </c>
      <c r="L49" s="124">
        <f t="shared" si="12"/>
        <v>0</v>
      </c>
      <c r="M49" s="124">
        <f t="shared" si="12"/>
        <v>0</v>
      </c>
      <c r="N49" s="124">
        <f t="shared" si="12"/>
        <v>0</v>
      </c>
      <c r="O49" s="124">
        <f t="shared" si="12"/>
        <v>0</v>
      </c>
      <c r="P49" s="124">
        <f t="shared" si="12"/>
        <v>0</v>
      </c>
      <c r="Q49" s="124">
        <f t="shared" si="12"/>
        <v>0</v>
      </c>
      <c r="R49" s="124">
        <f t="shared" si="12"/>
        <v>0</v>
      </c>
    </row>
    <row r="50" spans="1:18" ht="15" customHeight="1" x14ac:dyDescent="0.35">
      <c r="A50" s="127" t="s">
        <v>22</v>
      </c>
      <c r="B50" s="124">
        <f t="shared" si="11"/>
        <v>0</v>
      </c>
      <c r="C50" s="124">
        <f t="shared" ref="C50:R50" si="13">B50+C17</f>
        <v>0</v>
      </c>
      <c r="D50" s="124">
        <f t="shared" si="13"/>
        <v>0</v>
      </c>
      <c r="E50" s="124">
        <f t="shared" si="13"/>
        <v>0</v>
      </c>
      <c r="F50" s="124">
        <f t="shared" si="13"/>
        <v>0</v>
      </c>
      <c r="G50" s="124">
        <f t="shared" si="13"/>
        <v>0</v>
      </c>
      <c r="H50" s="124">
        <f t="shared" si="13"/>
        <v>0</v>
      </c>
      <c r="I50" s="124">
        <f t="shared" si="13"/>
        <v>0</v>
      </c>
      <c r="J50" s="124">
        <f t="shared" si="13"/>
        <v>0</v>
      </c>
      <c r="K50" s="124">
        <f t="shared" si="13"/>
        <v>0</v>
      </c>
      <c r="L50" s="124">
        <f t="shared" si="13"/>
        <v>0</v>
      </c>
      <c r="M50" s="124">
        <f t="shared" si="13"/>
        <v>0</v>
      </c>
      <c r="N50" s="124">
        <f t="shared" si="13"/>
        <v>0</v>
      </c>
      <c r="O50" s="124">
        <f t="shared" si="13"/>
        <v>0</v>
      </c>
      <c r="P50" s="124">
        <f t="shared" si="13"/>
        <v>0</v>
      </c>
      <c r="Q50" s="124">
        <f t="shared" si="13"/>
        <v>0</v>
      </c>
      <c r="R50" s="124">
        <f t="shared" si="13"/>
        <v>0</v>
      </c>
    </row>
    <row r="51" spans="1:18" ht="15" customHeight="1" x14ac:dyDescent="0.35">
      <c r="A51" s="127" t="s">
        <v>23</v>
      </c>
      <c r="B51" s="124">
        <f t="shared" si="11"/>
        <v>0</v>
      </c>
      <c r="C51" s="124">
        <f t="shared" ref="C51:R51" si="14">B51+C18</f>
        <v>0</v>
      </c>
      <c r="D51" s="124">
        <f t="shared" si="14"/>
        <v>0</v>
      </c>
      <c r="E51" s="124">
        <f t="shared" si="14"/>
        <v>0</v>
      </c>
      <c r="F51" s="124">
        <f t="shared" si="14"/>
        <v>0</v>
      </c>
      <c r="G51" s="124">
        <f t="shared" si="14"/>
        <v>0</v>
      </c>
      <c r="H51" s="124">
        <f t="shared" si="14"/>
        <v>0</v>
      </c>
      <c r="I51" s="124">
        <f t="shared" si="14"/>
        <v>0</v>
      </c>
      <c r="J51" s="124">
        <f t="shared" si="14"/>
        <v>0</v>
      </c>
      <c r="K51" s="124">
        <f t="shared" si="14"/>
        <v>0</v>
      </c>
      <c r="L51" s="124">
        <f t="shared" si="14"/>
        <v>0</v>
      </c>
      <c r="M51" s="124">
        <f t="shared" si="14"/>
        <v>0</v>
      </c>
      <c r="N51" s="124">
        <f t="shared" si="14"/>
        <v>0</v>
      </c>
      <c r="O51" s="124">
        <f t="shared" si="14"/>
        <v>0</v>
      </c>
      <c r="P51" s="124">
        <f t="shared" si="14"/>
        <v>0</v>
      </c>
      <c r="Q51" s="124">
        <f t="shared" si="14"/>
        <v>0</v>
      </c>
      <c r="R51" s="124">
        <f t="shared" si="14"/>
        <v>0</v>
      </c>
    </row>
    <row r="52" spans="1:18" ht="15" customHeight="1" x14ac:dyDescent="0.35">
      <c r="A52" s="127" t="s">
        <v>24</v>
      </c>
      <c r="B52" s="124">
        <f t="shared" si="11"/>
        <v>0</v>
      </c>
      <c r="C52" s="124">
        <f t="shared" ref="C52:R52" si="15">B52+C19</f>
        <v>0</v>
      </c>
      <c r="D52" s="124">
        <f t="shared" si="15"/>
        <v>0</v>
      </c>
      <c r="E52" s="124">
        <f t="shared" si="15"/>
        <v>0</v>
      </c>
      <c r="F52" s="124">
        <f t="shared" si="15"/>
        <v>0</v>
      </c>
      <c r="G52" s="124">
        <f t="shared" si="15"/>
        <v>0</v>
      </c>
      <c r="H52" s="124">
        <f t="shared" si="15"/>
        <v>0</v>
      </c>
      <c r="I52" s="124">
        <f t="shared" si="15"/>
        <v>0</v>
      </c>
      <c r="J52" s="124">
        <f t="shared" si="15"/>
        <v>0</v>
      </c>
      <c r="K52" s="124">
        <f t="shared" si="15"/>
        <v>0</v>
      </c>
      <c r="L52" s="124">
        <f t="shared" si="15"/>
        <v>0</v>
      </c>
      <c r="M52" s="124">
        <f t="shared" si="15"/>
        <v>0</v>
      </c>
      <c r="N52" s="124">
        <f t="shared" si="15"/>
        <v>0</v>
      </c>
      <c r="O52" s="124">
        <f t="shared" si="15"/>
        <v>0</v>
      </c>
      <c r="P52" s="124">
        <f t="shared" si="15"/>
        <v>0</v>
      </c>
      <c r="Q52" s="124">
        <f t="shared" si="15"/>
        <v>0</v>
      </c>
      <c r="R52" s="124">
        <f t="shared" si="15"/>
        <v>0</v>
      </c>
    </row>
    <row r="53" spans="1:18" ht="15" customHeight="1" x14ac:dyDescent="0.35">
      <c r="A53" s="127" t="s">
        <v>25</v>
      </c>
      <c r="B53" s="124">
        <f t="shared" si="11"/>
        <v>0</v>
      </c>
      <c r="C53" s="124">
        <f t="shared" ref="C53:R53" si="16">B53+C20</f>
        <v>0</v>
      </c>
      <c r="D53" s="124">
        <f t="shared" si="16"/>
        <v>0</v>
      </c>
      <c r="E53" s="124">
        <f t="shared" si="16"/>
        <v>0</v>
      </c>
      <c r="F53" s="124">
        <f t="shared" si="16"/>
        <v>0</v>
      </c>
      <c r="G53" s="124">
        <f t="shared" si="16"/>
        <v>0</v>
      </c>
      <c r="H53" s="124">
        <f t="shared" si="16"/>
        <v>0</v>
      </c>
      <c r="I53" s="124">
        <f t="shared" si="16"/>
        <v>0</v>
      </c>
      <c r="J53" s="124">
        <f t="shared" si="16"/>
        <v>0</v>
      </c>
      <c r="K53" s="124">
        <f t="shared" si="16"/>
        <v>0</v>
      </c>
      <c r="L53" s="124">
        <f t="shared" si="16"/>
        <v>0</v>
      </c>
      <c r="M53" s="124">
        <f t="shared" si="16"/>
        <v>0</v>
      </c>
      <c r="N53" s="124">
        <f t="shared" si="16"/>
        <v>0</v>
      </c>
      <c r="O53" s="124">
        <f t="shared" si="16"/>
        <v>0</v>
      </c>
      <c r="P53" s="124">
        <f t="shared" si="16"/>
        <v>0</v>
      </c>
      <c r="Q53" s="124">
        <f t="shared" si="16"/>
        <v>0</v>
      </c>
      <c r="R53" s="124">
        <f t="shared" si="16"/>
        <v>0</v>
      </c>
    </row>
    <row r="54" spans="1:18" ht="15" customHeight="1" x14ac:dyDescent="0.35">
      <c r="A54" s="127" t="s">
        <v>26</v>
      </c>
      <c r="B54" s="124">
        <f t="shared" si="11"/>
        <v>0</v>
      </c>
      <c r="C54" s="124">
        <f t="shared" ref="C54:R54" si="17">B54+C21</f>
        <v>0</v>
      </c>
      <c r="D54" s="124">
        <f t="shared" si="17"/>
        <v>0</v>
      </c>
      <c r="E54" s="124">
        <f t="shared" si="17"/>
        <v>0</v>
      </c>
      <c r="F54" s="124">
        <f t="shared" si="17"/>
        <v>0</v>
      </c>
      <c r="G54" s="124">
        <f t="shared" si="17"/>
        <v>0</v>
      </c>
      <c r="H54" s="124">
        <f t="shared" si="17"/>
        <v>0</v>
      </c>
      <c r="I54" s="124">
        <f t="shared" si="17"/>
        <v>0</v>
      </c>
      <c r="J54" s="124">
        <f t="shared" si="17"/>
        <v>0</v>
      </c>
      <c r="K54" s="124">
        <f t="shared" si="17"/>
        <v>0</v>
      </c>
      <c r="L54" s="124">
        <f t="shared" si="17"/>
        <v>0</v>
      </c>
      <c r="M54" s="124">
        <f t="shared" si="17"/>
        <v>0</v>
      </c>
      <c r="N54" s="124">
        <f t="shared" si="17"/>
        <v>0</v>
      </c>
      <c r="O54" s="124">
        <f t="shared" si="17"/>
        <v>0</v>
      </c>
      <c r="P54" s="124">
        <f t="shared" si="17"/>
        <v>0</v>
      </c>
      <c r="Q54" s="124">
        <f t="shared" si="17"/>
        <v>0</v>
      </c>
      <c r="R54" s="124">
        <f t="shared" si="17"/>
        <v>0</v>
      </c>
    </row>
    <row r="55" spans="1:18" ht="15" customHeight="1" x14ac:dyDescent="0.35">
      <c r="A55" s="127" t="s">
        <v>27</v>
      </c>
      <c r="B55" s="125">
        <f t="shared" si="11"/>
        <v>0</v>
      </c>
      <c r="C55" s="125">
        <f t="shared" ref="C55:R55" si="18">B55+C22</f>
        <v>0</v>
      </c>
      <c r="D55" s="125">
        <f t="shared" si="18"/>
        <v>0</v>
      </c>
      <c r="E55" s="125">
        <f t="shared" si="18"/>
        <v>0</v>
      </c>
      <c r="F55" s="125">
        <f t="shared" si="18"/>
        <v>0</v>
      </c>
      <c r="G55" s="125">
        <f t="shared" si="18"/>
        <v>0</v>
      </c>
      <c r="H55" s="125">
        <f t="shared" si="18"/>
        <v>0</v>
      </c>
      <c r="I55" s="125">
        <f t="shared" si="18"/>
        <v>0</v>
      </c>
      <c r="J55" s="125">
        <f t="shared" si="18"/>
        <v>0</v>
      </c>
      <c r="K55" s="125">
        <f t="shared" si="18"/>
        <v>0</v>
      </c>
      <c r="L55" s="125">
        <f t="shared" si="18"/>
        <v>0</v>
      </c>
      <c r="M55" s="125">
        <f t="shared" si="18"/>
        <v>0</v>
      </c>
      <c r="N55" s="125">
        <f t="shared" si="18"/>
        <v>0</v>
      </c>
      <c r="O55" s="125">
        <f t="shared" si="18"/>
        <v>0</v>
      </c>
      <c r="P55" s="125">
        <f t="shared" si="18"/>
        <v>0</v>
      </c>
      <c r="Q55" s="125">
        <f t="shared" si="18"/>
        <v>0</v>
      </c>
      <c r="R55" s="125">
        <f t="shared" si="18"/>
        <v>0</v>
      </c>
    </row>
    <row r="56" spans="1:18" ht="15" customHeight="1" x14ac:dyDescent="0.35">
      <c r="A56" s="127" t="s">
        <v>29</v>
      </c>
      <c r="B56" s="126">
        <f t="shared" si="11"/>
        <v>0</v>
      </c>
      <c r="C56" s="126">
        <f t="shared" ref="C56:R56" si="19">B56+C23</f>
        <v>0</v>
      </c>
      <c r="D56" s="126">
        <f t="shared" si="19"/>
        <v>0</v>
      </c>
      <c r="E56" s="126">
        <f t="shared" si="19"/>
        <v>0</v>
      </c>
      <c r="F56" s="126">
        <f t="shared" si="19"/>
        <v>0</v>
      </c>
      <c r="G56" s="126">
        <f t="shared" si="19"/>
        <v>0</v>
      </c>
      <c r="H56" s="126">
        <f t="shared" si="19"/>
        <v>0</v>
      </c>
      <c r="I56" s="126">
        <f t="shared" si="19"/>
        <v>0</v>
      </c>
      <c r="J56" s="126">
        <f t="shared" si="19"/>
        <v>0</v>
      </c>
      <c r="K56" s="126">
        <f t="shared" si="19"/>
        <v>0</v>
      </c>
      <c r="L56" s="126">
        <f t="shared" si="19"/>
        <v>0</v>
      </c>
      <c r="M56" s="126">
        <f t="shared" si="19"/>
        <v>0</v>
      </c>
      <c r="N56" s="126">
        <f t="shared" si="19"/>
        <v>0</v>
      </c>
      <c r="O56" s="126">
        <f t="shared" si="19"/>
        <v>0</v>
      </c>
      <c r="P56" s="126">
        <f t="shared" si="19"/>
        <v>0</v>
      </c>
      <c r="Q56" s="126">
        <f t="shared" si="19"/>
        <v>0</v>
      </c>
      <c r="R56" s="126">
        <f t="shared" si="19"/>
        <v>0</v>
      </c>
    </row>
    <row r="57" spans="1:18" ht="15" customHeight="1" x14ac:dyDescent="0.35">
      <c r="A57" s="6"/>
      <c r="B57" s="123"/>
      <c r="C57" s="123"/>
      <c r="D57" s="123"/>
      <c r="E57" s="123"/>
      <c r="F57" s="123"/>
      <c r="G57" s="123"/>
      <c r="H57" s="123"/>
      <c r="I57" s="123"/>
      <c r="J57" s="123"/>
      <c r="K57" s="123"/>
      <c r="L57" s="123"/>
      <c r="M57" s="123"/>
      <c r="N57" s="123"/>
      <c r="O57" s="123"/>
      <c r="P57" s="123"/>
      <c r="Q57" s="123"/>
      <c r="R57" s="123"/>
    </row>
    <row r="58" spans="1:18" ht="15" customHeight="1" x14ac:dyDescent="0.35">
      <c r="A58" s="6" t="s">
        <v>40</v>
      </c>
      <c r="B58" s="124"/>
      <c r="C58" s="124"/>
      <c r="D58" s="124"/>
      <c r="E58" s="124"/>
      <c r="F58" s="124"/>
      <c r="G58" s="124"/>
      <c r="H58" s="124"/>
      <c r="I58" s="124"/>
      <c r="J58" s="124"/>
      <c r="K58" s="124"/>
      <c r="L58" s="124"/>
      <c r="M58" s="124"/>
      <c r="N58" s="124"/>
      <c r="O58" s="124"/>
      <c r="P58" s="124"/>
      <c r="Q58" s="124"/>
      <c r="R58" s="124"/>
    </row>
    <row r="59" spans="1:18" ht="15" customHeight="1" x14ac:dyDescent="0.35">
      <c r="A59" s="164" t="s">
        <v>100</v>
      </c>
      <c r="B59" s="124">
        <f>B26</f>
        <v>0</v>
      </c>
      <c r="C59" s="124">
        <f t="shared" ref="C59:R59" si="20">B59+C26</f>
        <v>0</v>
      </c>
      <c r="D59" s="124">
        <f t="shared" si="20"/>
        <v>0</v>
      </c>
      <c r="E59" s="124">
        <f t="shared" si="20"/>
        <v>0</v>
      </c>
      <c r="F59" s="124">
        <f t="shared" si="20"/>
        <v>0</v>
      </c>
      <c r="G59" s="124">
        <f t="shared" si="20"/>
        <v>0</v>
      </c>
      <c r="H59" s="124">
        <f t="shared" si="20"/>
        <v>0</v>
      </c>
      <c r="I59" s="124">
        <f t="shared" si="20"/>
        <v>0</v>
      </c>
      <c r="J59" s="124">
        <f t="shared" si="20"/>
        <v>0</v>
      </c>
      <c r="K59" s="124">
        <f t="shared" si="20"/>
        <v>0</v>
      </c>
      <c r="L59" s="124">
        <f t="shared" si="20"/>
        <v>0</v>
      </c>
      <c r="M59" s="124">
        <f t="shared" si="20"/>
        <v>0</v>
      </c>
      <c r="N59" s="124">
        <f t="shared" si="20"/>
        <v>0</v>
      </c>
      <c r="O59" s="124">
        <f t="shared" si="20"/>
        <v>0</v>
      </c>
      <c r="P59" s="124">
        <f t="shared" si="20"/>
        <v>0</v>
      </c>
      <c r="Q59" s="124">
        <f t="shared" si="20"/>
        <v>0</v>
      </c>
      <c r="R59" s="124">
        <f t="shared" si="20"/>
        <v>0</v>
      </c>
    </row>
    <row r="60" spans="1:18" ht="15" customHeight="1" x14ac:dyDescent="0.35">
      <c r="A60" s="151" t="s">
        <v>80</v>
      </c>
      <c r="B60" s="124"/>
      <c r="C60" s="124"/>
      <c r="D60" s="124"/>
      <c r="E60" s="124"/>
      <c r="F60" s="124"/>
      <c r="G60" s="124"/>
      <c r="H60" s="124"/>
      <c r="I60" s="124"/>
      <c r="J60" s="124"/>
      <c r="K60" s="124"/>
      <c r="L60" s="124"/>
      <c r="M60" s="124"/>
      <c r="N60" s="124"/>
      <c r="O60" s="124"/>
      <c r="P60" s="124"/>
      <c r="Q60" s="124"/>
      <c r="R60" s="124"/>
    </row>
    <row r="61" spans="1:18" ht="15" customHeight="1" x14ac:dyDescent="0.35">
      <c r="A61" s="165" t="s">
        <v>81</v>
      </c>
      <c r="B61" s="124">
        <f>B28</f>
        <v>0</v>
      </c>
      <c r="C61" s="124">
        <f t="shared" ref="C61:R61" si="21">B61+C28</f>
        <v>0</v>
      </c>
      <c r="D61" s="124">
        <f t="shared" si="21"/>
        <v>0</v>
      </c>
      <c r="E61" s="124">
        <f t="shared" si="21"/>
        <v>0</v>
      </c>
      <c r="F61" s="124">
        <f t="shared" si="21"/>
        <v>0</v>
      </c>
      <c r="G61" s="124">
        <f t="shared" si="21"/>
        <v>0</v>
      </c>
      <c r="H61" s="124">
        <f t="shared" si="21"/>
        <v>0</v>
      </c>
      <c r="I61" s="124">
        <f t="shared" si="21"/>
        <v>0</v>
      </c>
      <c r="J61" s="124">
        <f t="shared" si="21"/>
        <v>0</v>
      </c>
      <c r="K61" s="124">
        <f t="shared" si="21"/>
        <v>0</v>
      </c>
      <c r="L61" s="124">
        <f t="shared" si="21"/>
        <v>0</v>
      </c>
      <c r="M61" s="124">
        <f t="shared" si="21"/>
        <v>0</v>
      </c>
      <c r="N61" s="124">
        <f t="shared" si="21"/>
        <v>0</v>
      </c>
      <c r="O61" s="124">
        <f t="shared" si="21"/>
        <v>0</v>
      </c>
      <c r="P61" s="124">
        <f t="shared" si="21"/>
        <v>0</v>
      </c>
      <c r="Q61" s="124">
        <f t="shared" si="21"/>
        <v>0</v>
      </c>
      <c r="R61" s="124">
        <f t="shared" si="21"/>
        <v>0</v>
      </c>
    </row>
    <row r="62" spans="1:18" ht="15" customHeight="1" x14ac:dyDescent="0.35">
      <c r="A62" s="165" t="s">
        <v>82</v>
      </c>
      <c r="B62" s="126">
        <f>B29</f>
        <v>0</v>
      </c>
      <c r="C62" s="126">
        <f t="shared" ref="C62:R62" si="22">B62+C29</f>
        <v>0</v>
      </c>
      <c r="D62" s="126">
        <f t="shared" si="22"/>
        <v>0</v>
      </c>
      <c r="E62" s="126">
        <f t="shared" si="22"/>
        <v>0</v>
      </c>
      <c r="F62" s="126">
        <f t="shared" si="22"/>
        <v>0</v>
      </c>
      <c r="G62" s="126">
        <f t="shared" si="22"/>
        <v>0</v>
      </c>
      <c r="H62" s="126">
        <f t="shared" si="22"/>
        <v>0</v>
      </c>
      <c r="I62" s="126">
        <f t="shared" si="22"/>
        <v>0</v>
      </c>
      <c r="J62" s="126">
        <f t="shared" si="22"/>
        <v>0</v>
      </c>
      <c r="K62" s="126">
        <f t="shared" si="22"/>
        <v>0</v>
      </c>
      <c r="L62" s="126">
        <f t="shared" si="22"/>
        <v>0</v>
      </c>
      <c r="M62" s="126">
        <f t="shared" si="22"/>
        <v>0</v>
      </c>
      <c r="N62" s="126">
        <f t="shared" si="22"/>
        <v>0</v>
      </c>
      <c r="O62" s="126">
        <f t="shared" si="22"/>
        <v>0</v>
      </c>
      <c r="P62" s="126">
        <f t="shared" si="22"/>
        <v>0</v>
      </c>
      <c r="Q62" s="126">
        <f t="shared" si="22"/>
        <v>0</v>
      </c>
      <c r="R62" s="126">
        <f t="shared" si="22"/>
        <v>0</v>
      </c>
    </row>
    <row r="63" spans="1:18" ht="15" customHeight="1" thickBot="1" x14ac:dyDescent="0.4">
      <c r="A63" s="6"/>
      <c r="B63" s="123"/>
      <c r="C63" s="123"/>
      <c r="D63" s="123"/>
      <c r="E63" s="123"/>
      <c r="F63" s="123"/>
      <c r="G63" s="123"/>
      <c r="H63" s="123"/>
      <c r="I63" s="123"/>
      <c r="J63" s="123"/>
      <c r="K63" s="123"/>
      <c r="L63" s="123"/>
      <c r="M63" s="123"/>
      <c r="N63" s="123"/>
      <c r="O63" s="123"/>
      <c r="P63" s="123"/>
      <c r="Q63" s="123"/>
      <c r="R63" s="123"/>
    </row>
    <row r="64" spans="1:18" ht="15" customHeight="1" thickTop="1" thickBot="1" x14ac:dyDescent="0.4">
      <c r="A64" s="6" t="s">
        <v>3</v>
      </c>
      <c r="B64" s="115">
        <f>B31</f>
        <v>0</v>
      </c>
      <c r="C64" s="115">
        <f t="shared" ref="C64:R64" si="23">B64+C31</f>
        <v>0</v>
      </c>
      <c r="D64" s="115">
        <f t="shared" si="23"/>
        <v>0</v>
      </c>
      <c r="E64" s="115">
        <f t="shared" si="23"/>
        <v>0</v>
      </c>
      <c r="F64" s="115">
        <f t="shared" si="23"/>
        <v>0</v>
      </c>
      <c r="G64" s="115">
        <f t="shared" si="23"/>
        <v>0</v>
      </c>
      <c r="H64" s="115">
        <f t="shared" si="23"/>
        <v>0</v>
      </c>
      <c r="I64" s="115">
        <f t="shared" si="23"/>
        <v>0</v>
      </c>
      <c r="J64" s="115">
        <f t="shared" si="23"/>
        <v>0</v>
      </c>
      <c r="K64" s="115">
        <f t="shared" si="23"/>
        <v>0</v>
      </c>
      <c r="L64" s="115">
        <f t="shared" si="23"/>
        <v>0</v>
      </c>
      <c r="M64" s="115">
        <f t="shared" si="23"/>
        <v>0</v>
      </c>
      <c r="N64" s="115">
        <f t="shared" si="23"/>
        <v>0</v>
      </c>
      <c r="O64" s="115">
        <f t="shared" si="23"/>
        <v>0</v>
      </c>
      <c r="P64" s="115">
        <f t="shared" si="23"/>
        <v>0</v>
      </c>
      <c r="Q64" s="115">
        <f t="shared" si="23"/>
        <v>0</v>
      </c>
      <c r="R64" s="115">
        <f t="shared" si="23"/>
        <v>0</v>
      </c>
    </row>
    <row r="65" spans="2:2" ht="15" customHeight="1" thickTop="1" x14ac:dyDescent="0.35">
      <c r="B65" s="163"/>
    </row>
    <row r="66" spans="2:2" ht="15" customHeight="1" x14ac:dyDescent="0.35">
      <c r="B66" s="163"/>
    </row>
    <row r="67" spans="2:2" ht="15" customHeight="1" x14ac:dyDescent="0.35">
      <c r="B67" s="163"/>
    </row>
    <row r="68" spans="2:2" ht="15" customHeight="1" x14ac:dyDescent="0.35">
      <c r="B68" s="163"/>
    </row>
    <row r="69" spans="2:2" ht="15" customHeight="1" x14ac:dyDescent="0.35">
      <c r="B69" s="163"/>
    </row>
    <row r="70" spans="2:2" ht="15" customHeight="1" x14ac:dyDescent="0.35">
      <c r="B70" s="163"/>
    </row>
    <row r="71" spans="2:2" ht="15" customHeight="1" x14ac:dyDescent="0.35">
      <c r="B71" s="163"/>
    </row>
    <row r="72" spans="2:2" ht="15" customHeight="1" x14ac:dyDescent="0.35">
      <c r="B72" s="163"/>
    </row>
    <row r="73" spans="2:2" ht="15" customHeight="1" x14ac:dyDescent="0.35">
      <c r="B73" s="163"/>
    </row>
    <row r="74" spans="2:2" ht="15" customHeight="1" x14ac:dyDescent="0.35">
      <c r="B74" s="163"/>
    </row>
    <row r="75" spans="2:2" ht="15" customHeight="1" x14ac:dyDescent="0.35">
      <c r="B75" s="163"/>
    </row>
    <row r="76" spans="2:2" ht="15" customHeight="1" x14ac:dyDescent="0.35">
      <c r="B76" s="163"/>
    </row>
    <row r="77" spans="2:2" ht="15" customHeight="1" x14ac:dyDescent="0.35">
      <c r="B77" s="163"/>
    </row>
    <row r="78" spans="2:2" ht="15" customHeight="1" x14ac:dyDescent="0.35">
      <c r="B78" s="163"/>
    </row>
    <row r="79" spans="2:2" ht="15" customHeight="1" x14ac:dyDescent="0.35">
      <c r="B79" s="163"/>
    </row>
    <row r="80" spans="2:2" ht="15" customHeight="1" x14ac:dyDescent="0.35">
      <c r="B80" s="163"/>
    </row>
    <row r="81" spans="2:2" ht="15" customHeight="1" x14ac:dyDescent="0.35">
      <c r="B81" s="163"/>
    </row>
    <row r="82" spans="2:2" ht="15" customHeight="1" x14ac:dyDescent="0.35">
      <c r="B82" s="163"/>
    </row>
    <row r="83" spans="2:2" ht="15" customHeight="1" x14ac:dyDescent="0.35">
      <c r="B83" s="163"/>
    </row>
    <row r="84" spans="2:2" ht="15" customHeight="1" x14ac:dyDescent="0.35">
      <c r="B84" s="163"/>
    </row>
    <row r="85" spans="2:2" ht="15" customHeight="1" x14ac:dyDescent="0.35">
      <c r="B85" s="163"/>
    </row>
    <row r="86" spans="2:2" ht="15" customHeight="1" x14ac:dyDescent="0.35">
      <c r="B86" s="163"/>
    </row>
    <row r="87" spans="2:2" ht="15" customHeight="1" x14ac:dyDescent="0.35">
      <c r="B87" s="163"/>
    </row>
    <row r="88" spans="2:2" ht="15" customHeight="1" x14ac:dyDescent="0.35">
      <c r="B88" s="163"/>
    </row>
    <row r="89" spans="2:2" ht="15" customHeight="1" x14ac:dyDescent="0.35">
      <c r="B89" s="163"/>
    </row>
    <row r="90" spans="2:2" ht="15" customHeight="1" x14ac:dyDescent="0.35">
      <c r="B90" s="163"/>
    </row>
    <row r="91" spans="2:2" ht="15" customHeight="1" x14ac:dyDescent="0.35">
      <c r="B91" s="163"/>
    </row>
    <row r="92" spans="2:2" ht="15" customHeight="1" x14ac:dyDescent="0.35">
      <c r="B92" s="163"/>
    </row>
    <row r="93" spans="2:2" ht="15" customHeight="1" x14ac:dyDescent="0.35">
      <c r="B93" s="163"/>
    </row>
    <row r="94" spans="2:2" ht="15" customHeight="1" x14ac:dyDescent="0.35">
      <c r="B94" s="163"/>
    </row>
    <row r="95" spans="2:2" ht="15" customHeight="1" x14ac:dyDescent="0.35">
      <c r="B95" s="163"/>
    </row>
    <row r="96" spans="2:2" x14ac:dyDescent="0.35">
      <c r="B96" s="163"/>
    </row>
    <row r="97" spans="2:2" x14ac:dyDescent="0.35">
      <c r="B97" s="163"/>
    </row>
    <row r="98" spans="2:2" x14ac:dyDescent="0.35">
      <c r="B98" s="163"/>
    </row>
    <row r="99" spans="2:2" x14ac:dyDescent="0.35">
      <c r="B99" s="163"/>
    </row>
    <row r="100" spans="2:2" x14ac:dyDescent="0.35">
      <c r="B100" s="163"/>
    </row>
    <row r="101" spans="2:2" x14ac:dyDescent="0.35">
      <c r="B101" s="163"/>
    </row>
    <row r="102" spans="2:2" x14ac:dyDescent="0.35">
      <c r="B102" s="163"/>
    </row>
    <row r="103" spans="2:2" x14ac:dyDescent="0.35">
      <c r="B103" s="163"/>
    </row>
    <row r="104" spans="2:2" x14ac:dyDescent="0.35">
      <c r="B104" s="163"/>
    </row>
    <row r="105" spans="2:2" x14ac:dyDescent="0.35">
      <c r="B105" s="163"/>
    </row>
    <row r="106" spans="2:2" x14ac:dyDescent="0.35">
      <c r="B106" s="163"/>
    </row>
    <row r="107" spans="2:2" x14ac:dyDescent="0.35">
      <c r="B107" s="163"/>
    </row>
    <row r="108" spans="2:2" x14ac:dyDescent="0.35">
      <c r="B108" s="163"/>
    </row>
    <row r="109" spans="2:2" x14ac:dyDescent="0.35">
      <c r="B109" s="163"/>
    </row>
    <row r="110" spans="2:2" x14ac:dyDescent="0.35">
      <c r="B110" s="163"/>
    </row>
    <row r="111" spans="2:2" x14ac:dyDescent="0.35">
      <c r="B111" s="163"/>
    </row>
    <row r="112" spans="2:2" x14ac:dyDescent="0.35">
      <c r="B112" s="163"/>
    </row>
    <row r="113" spans="2:2" x14ac:dyDescent="0.35">
      <c r="B113" s="163"/>
    </row>
    <row r="114" spans="2:2" x14ac:dyDescent="0.35">
      <c r="B114" s="163"/>
    </row>
    <row r="115" spans="2:2" x14ac:dyDescent="0.35">
      <c r="B115" s="163"/>
    </row>
    <row r="116" spans="2:2" x14ac:dyDescent="0.35">
      <c r="B116" s="163"/>
    </row>
  </sheetData>
  <sheetProtection sheet="1" objects="1" scenarios="1"/>
  <mergeCells count="2">
    <mergeCell ref="A34:C34"/>
    <mergeCell ref="A1:H1"/>
  </mergeCells>
  <pageMargins left="0.25" right="0.25" top="0.5" bottom="0.5" header="0.5" footer="0.5"/>
  <pageSetup scale="56"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pageSetUpPr fitToPage="1"/>
  </sheetPr>
  <dimension ref="A1:U56"/>
  <sheetViews>
    <sheetView showGridLines="0" tabSelected="1" zoomScale="80" zoomScaleNormal="80" workbookViewId="0">
      <selection activeCell="R43" sqref="R43"/>
    </sheetView>
  </sheetViews>
  <sheetFormatPr defaultColWidth="9.1328125" defaultRowHeight="16.149999999999999" customHeight="1" x14ac:dyDescent="0.35"/>
  <cols>
    <col min="1" max="1" width="28.59765625" style="8" customWidth="1"/>
    <col min="2" max="2" width="15.59765625" style="8" customWidth="1"/>
    <col min="3" max="3" width="2.59765625" style="8" customWidth="1"/>
    <col min="4" max="4" width="16.59765625" style="9" customWidth="1"/>
    <col min="5" max="5" width="2.59765625" style="8" customWidth="1"/>
    <col min="6" max="6" width="16.59765625" style="9" customWidth="1"/>
    <col min="7" max="7" width="2.59765625" style="8" customWidth="1"/>
    <col min="8" max="8" width="16.59765625" style="9" customWidth="1"/>
    <col min="9" max="9" width="2.59765625" style="9" customWidth="1"/>
    <col min="10" max="10" width="13.59765625" style="9" customWidth="1"/>
    <col min="11" max="11" width="8.59765625" style="9" customWidth="1"/>
    <col min="12" max="12" width="1.59765625" style="9" customWidth="1"/>
    <col min="13" max="14" width="16.59765625" style="9" customWidth="1"/>
    <col min="15" max="15" width="16.59765625" style="8" customWidth="1"/>
    <col min="16" max="16" width="15.59765625" style="9" customWidth="1"/>
    <col min="17" max="17" width="1.59765625" style="8" customWidth="1"/>
    <col min="18" max="22" width="15.86328125" style="8" customWidth="1"/>
    <col min="23" max="16384" width="9.1328125" style="8"/>
  </cols>
  <sheetData>
    <row r="1" spans="1:18" s="11" customFormat="1" ht="18" customHeight="1" x14ac:dyDescent="0.4">
      <c r="A1" s="199" t="s">
        <v>49</v>
      </c>
      <c r="B1" s="199"/>
      <c r="D1" s="52"/>
      <c r="E1" s="52"/>
      <c r="F1" s="204" t="s">
        <v>34</v>
      </c>
      <c r="G1" s="204"/>
      <c r="H1" s="202" t="s">
        <v>60</v>
      </c>
      <c r="I1" s="202"/>
      <c r="J1" s="202"/>
      <c r="K1" s="54"/>
      <c r="L1" s="54"/>
      <c r="M1" s="197" t="s">
        <v>36</v>
      </c>
      <c r="N1" s="197"/>
      <c r="O1" s="194"/>
      <c r="P1" s="195"/>
    </row>
    <row r="2" spans="1:18" s="11" customFormat="1" ht="18" customHeight="1" x14ac:dyDescent="0.4">
      <c r="A2" s="209"/>
      <c r="B2" s="209"/>
      <c r="D2" s="40"/>
      <c r="E2" s="14"/>
      <c r="F2" s="24"/>
      <c r="G2" s="24"/>
      <c r="H2" s="205" t="s">
        <v>10</v>
      </c>
      <c r="I2" s="205"/>
      <c r="J2" s="205"/>
      <c r="K2" s="28"/>
      <c r="L2" s="27"/>
      <c r="M2" s="27"/>
      <c r="N2" s="52"/>
      <c r="O2" s="14"/>
      <c r="P2" s="46"/>
    </row>
    <row r="3" spans="1:18" s="11" customFormat="1" ht="18" customHeight="1" x14ac:dyDescent="0.4">
      <c r="A3" s="200" t="s">
        <v>62</v>
      </c>
      <c r="B3" s="200"/>
      <c r="C3" s="200"/>
      <c r="D3" s="200"/>
      <c r="E3" s="14"/>
      <c r="F3" s="21"/>
      <c r="G3" s="14"/>
      <c r="H3" s="206" t="s">
        <v>114</v>
      </c>
      <c r="I3" s="206"/>
      <c r="J3" s="206"/>
      <c r="K3" s="13"/>
      <c r="L3" s="27"/>
      <c r="M3" s="27"/>
      <c r="N3" s="52"/>
      <c r="O3" s="14"/>
      <c r="P3" s="46"/>
    </row>
    <row r="4" spans="1:18" s="11" customFormat="1" ht="18" customHeight="1" x14ac:dyDescent="0.4">
      <c r="A4" s="201" t="s">
        <v>63</v>
      </c>
      <c r="B4" s="201"/>
      <c r="C4" s="201"/>
      <c r="D4" s="201"/>
      <c r="E4" s="29"/>
      <c r="F4" s="196" t="s">
        <v>35</v>
      </c>
      <c r="G4" s="196"/>
      <c r="H4" s="203"/>
      <c r="I4" s="203"/>
      <c r="J4" s="203"/>
      <c r="K4" s="29"/>
      <c r="L4" s="29"/>
      <c r="M4" s="196" t="s">
        <v>37</v>
      </c>
      <c r="N4" s="196"/>
      <c r="O4" s="194"/>
      <c r="P4" s="194"/>
    </row>
    <row r="5" spans="1:18" s="11" customFormat="1" ht="18" customHeight="1" x14ac:dyDescent="0.4">
      <c r="A5" s="200" t="s">
        <v>64</v>
      </c>
      <c r="B5" s="200"/>
      <c r="C5" s="200"/>
      <c r="D5" s="200"/>
      <c r="E5" s="14"/>
      <c r="F5" s="14"/>
      <c r="G5" s="14"/>
      <c r="H5" s="14"/>
      <c r="I5" s="14"/>
      <c r="J5" s="14"/>
      <c r="L5" s="12"/>
      <c r="M5" s="12"/>
      <c r="N5" s="24"/>
      <c r="O5" s="219" t="s">
        <v>7</v>
      </c>
      <c r="P5" s="219"/>
    </row>
    <row r="6" spans="1:18" s="11" customFormat="1" ht="18" customHeight="1" x14ac:dyDescent="0.4">
      <c r="A6" s="201" t="s">
        <v>61</v>
      </c>
      <c r="B6" s="201"/>
      <c r="C6" s="201"/>
      <c r="D6" s="201"/>
      <c r="E6" s="14"/>
      <c r="F6" s="14"/>
      <c r="G6" s="14"/>
      <c r="H6" s="14"/>
      <c r="I6" s="14"/>
      <c r="J6" s="14"/>
      <c r="L6" s="12"/>
      <c r="M6" s="12"/>
      <c r="N6" s="53"/>
      <c r="O6" s="220" t="s">
        <v>48</v>
      </c>
      <c r="P6" s="220"/>
    </row>
    <row r="7" spans="1:18" s="11" customFormat="1" ht="18" customHeight="1" x14ac:dyDescent="0.35">
      <c r="D7" s="12"/>
      <c r="F7" s="12"/>
      <c r="H7" s="12"/>
      <c r="I7" s="12"/>
      <c r="J7" s="12"/>
      <c r="K7" s="12"/>
      <c r="L7" s="12"/>
      <c r="M7" s="12"/>
      <c r="N7" s="12"/>
      <c r="P7" s="21"/>
    </row>
    <row r="8" spans="1:18" s="11" customFormat="1" ht="18" customHeight="1" x14ac:dyDescent="0.4">
      <c r="A8" s="208" t="s">
        <v>2</v>
      </c>
      <c r="B8" s="208"/>
      <c r="C8" s="208"/>
      <c r="D8" s="208"/>
      <c r="E8" s="208"/>
      <c r="F8" s="208"/>
      <c r="G8" s="208"/>
      <c r="H8" s="208"/>
      <c r="I8" s="208"/>
      <c r="J8" s="208"/>
      <c r="K8" s="26"/>
      <c r="L8" s="198"/>
      <c r="M8" s="198"/>
      <c r="N8" s="198"/>
      <c r="O8" s="198"/>
      <c r="P8" s="198"/>
      <c r="Q8" s="198"/>
      <c r="R8" s="14"/>
    </row>
    <row r="9" spans="1:18" s="11" customFormat="1" ht="18" customHeight="1" x14ac:dyDescent="0.35">
      <c r="A9" s="15"/>
      <c r="L9" s="14"/>
      <c r="M9" s="14"/>
      <c r="N9" s="14"/>
      <c r="O9" s="14"/>
      <c r="P9" s="14"/>
      <c r="Q9" s="14"/>
      <c r="R9" s="14"/>
    </row>
    <row r="10" spans="1:18" s="11" customFormat="1" ht="18" customHeight="1" x14ac:dyDescent="0.4">
      <c r="A10" s="15"/>
      <c r="B10" s="16" t="s">
        <v>76</v>
      </c>
      <c r="C10" s="23"/>
      <c r="D10" s="17" t="s">
        <v>77</v>
      </c>
      <c r="E10" s="23"/>
      <c r="F10" s="18" t="s">
        <v>78</v>
      </c>
      <c r="G10" s="23"/>
      <c r="H10" s="17" t="s">
        <v>79</v>
      </c>
      <c r="I10" s="25"/>
      <c r="J10" s="20" t="s">
        <v>32</v>
      </c>
      <c r="K10" s="20"/>
      <c r="L10" s="42"/>
      <c r="M10" s="42"/>
      <c r="N10" s="19"/>
      <c r="O10" s="15"/>
      <c r="P10" s="190"/>
      <c r="Q10" s="14"/>
      <c r="R10" s="21"/>
    </row>
    <row r="11" spans="1:18" s="11" customFormat="1" ht="18" customHeight="1" x14ac:dyDescent="0.35">
      <c r="A11" s="22" t="s">
        <v>4</v>
      </c>
      <c r="B11" s="23" t="s">
        <v>46</v>
      </c>
      <c r="C11" s="23"/>
      <c r="D11" s="17" t="s">
        <v>30</v>
      </c>
      <c r="E11" s="23"/>
      <c r="F11" s="17" t="s">
        <v>31</v>
      </c>
      <c r="G11" s="23"/>
      <c r="H11" s="17" t="s">
        <v>47</v>
      </c>
      <c r="I11" s="25"/>
      <c r="J11" s="17" t="s">
        <v>33</v>
      </c>
      <c r="K11" s="17"/>
      <c r="L11" s="42"/>
      <c r="M11" s="42"/>
      <c r="N11" s="19"/>
      <c r="O11" s="15"/>
      <c r="P11" s="19"/>
      <c r="Q11" s="14"/>
      <c r="R11" s="19"/>
    </row>
    <row r="12" spans="1:18" ht="18" customHeight="1" x14ac:dyDescent="0.35">
      <c r="A12" s="1" t="s">
        <v>13</v>
      </c>
      <c r="B12" s="55">
        <f>Budget!B5</f>
        <v>0</v>
      </c>
      <c r="C12" s="55"/>
      <c r="D12" s="57" t="e">
        <f>HLOOKUP($O$4,Base!$B$2:$R$67,3)</f>
        <v>#N/A</v>
      </c>
      <c r="E12" s="55"/>
      <c r="F12" s="57" t="e">
        <f>HLOOKUP($O$4,Base!$B$2:$R$67,36)</f>
        <v>#N/A</v>
      </c>
      <c r="G12" s="55"/>
      <c r="H12" s="160">
        <v>0</v>
      </c>
      <c r="I12" s="4"/>
      <c r="J12" s="33" t="e">
        <f>SUM(F12+H12)/B12</f>
        <v>#N/A</v>
      </c>
      <c r="K12" s="33"/>
      <c r="L12" s="43"/>
      <c r="M12" s="43"/>
      <c r="N12" s="21"/>
      <c r="O12" s="14"/>
      <c r="P12" s="189"/>
      <c r="Q12" s="3"/>
      <c r="R12" s="3"/>
    </row>
    <row r="13" spans="1:18" ht="18" customHeight="1" x14ac:dyDescent="0.35">
      <c r="A13" s="1" t="s">
        <v>8</v>
      </c>
      <c r="B13" s="128"/>
      <c r="C13" s="128"/>
      <c r="D13" s="129"/>
      <c r="E13" s="128"/>
      <c r="F13" s="129"/>
      <c r="G13" s="128"/>
      <c r="H13" s="129"/>
      <c r="J13" s="34"/>
      <c r="K13" s="34"/>
      <c r="L13" s="191"/>
      <c r="M13" s="224"/>
      <c r="N13" s="225"/>
      <c r="O13" s="225"/>
      <c r="P13" s="21"/>
      <c r="Q13" s="3"/>
      <c r="R13" s="3"/>
    </row>
    <row r="14" spans="1:18" ht="18" customHeight="1" x14ac:dyDescent="0.35">
      <c r="A14" s="152" t="s">
        <v>65</v>
      </c>
      <c r="B14" s="58">
        <f>Budget!B7</f>
        <v>0</v>
      </c>
      <c r="C14" s="56"/>
      <c r="D14" s="59" t="e">
        <f>HLOOKUP($O$4,Base!$B$2:$R$67,6)</f>
        <v>#N/A</v>
      </c>
      <c r="E14" s="56"/>
      <c r="F14" s="59" t="e">
        <f>HLOOKUP($O$4,Base!$B$2:$R$67,39)</f>
        <v>#N/A</v>
      </c>
      <c r="G14" s="56"/>
      <c r="H14" s="161">
        <v>0</v>
      </c>
      <c r="I14" s="4"/>
      <c r="J14" s="33" t="e">
        <f t="shared" ref="J14:J19" si="0">SUM(F14+H14)/B14</f>
        <v>#N/A</v>
      </c>
      <c r="K14" s="33"/>
      <c r="L14" s="42"/>
      <c r="M14" s="42"/>
      <c r="N14" s="21"/>
      <c r="O14" s="14"/>
      <c r="P14" s="21"/>
      <c r="Q14" s="3"/>
      <c r="R14" s="3"/>
    </row>
    <row r="15" spans="1:18" ht="18" customHeight="1" x14ac:dyDescent="0.35">
      <c r="A15" s="152" t="s">
        <v>66</v>
      </c>
      <c r="B15" s="60">
        <f>Budget!B8</f>
        <v>0</v>
      </c>
      <c r="C15" s="60"/>
      <c r="D15" s="61" t="e">
        <f>HLOOKUP($O$4,Base!$B$2:$R$67,7)</f>
        <v>#N/A</v>
      </c>
      <c r="E15" s="60"/>
      <c r="F15" s="61" t="e">
        <f>HLOOKUP($O$4,Base!$B$2:$R$67,40)</f>
        <v>#N/A</v>
      </c>
      <c r="G15" s="60"/>
      <c r="H15" s="162">
        <v>0</v>
      </c>
      <c r="I15" s="4"/>
      <c r="J15" s="33" t="e">
        <f t="shared" si="0"/>
        <v>#N/A</v>
      </c>
      <c r="K15" s="33"/>
      <c r="L15" s="42"/>
      <c r="M15" s="42"/>
      <c r="N15" s="21"/>
      <c r="O15" s="14"/>
      <c r="P15" s="189"/>
      <c r="Q15" s="3"/>
      <c r="R15" s="3"/>
    </row>
    <row r="16" spans="1:18" ht="18" customHeight="1" x14ac:dyDescent="0.35">
      <c r="A16" s="1" t="s">
        <v>16</v>
      </c>
      <c r="B16" s="60">
        <f>Budget!B9</f>
        <v>0</v>
      </c>
      <c r="C16" s="60"/>
      <c r="D16" s="61" t="e">
        <f>HLOOKUP($O$4,Base!$B$2:$R$67,9)</f>
        <v>#N/A</v>
      </c>
      <c r="E16" s="60"/>
      <c r="F16" s="61" t="e">
        <f>HLOOKUP($O$4,Base!$B$2:$R$67,42)</f>
        <v>#N/A</v>
      </c>
      <c r="G16" s="60"/>
      <c r="H16" s="162">
        <v>0</v>
      </c>
      <c r="I16" s="4"/>
      <c r="J16" s="33" t="e">
        <f t="shared" si="0"/>
        <v>#N/A</v>
      </c>
      <c r="K16" s="33"/>
      <c r="L16" s="42"/>
      <c r="M16" s="42"/>
      <c r="N16" s="21"/>
      <c r="O16" s="14"/>
      <c r="P16" s="21"/>
      <c r="Q16" s="3"/>
      <c r="R16" s="3"/>
    </row>
    <row r="17" spans="1:18" ht="18" customHeight="1" x14ac:dyDescent="0.35">
      <c r="A17" s="1" t="s">
        <v>17</v>
      </c>
      <c r="B17" s="60">
        <f>Budget!B10</f>
        <v>0</v>
      </c>
      <c r="C17" s="60"/>
      <c r="D17" s="61" t="e">
        <f>HLOOKUP($O$4,Base!$B$2:$R$67,10)</f>
        <v>#N/A</v>
      </c>
      <c r="E17" s="60"/>
      <c r="F17" s="61" t="e">
        <f>HLOOKUP($O$4,Base!$B$2:$R$67,43)</f>
        <v>#N/A</v>
      </c>
      <c r="G17" s="60"/>
      <c r="H17" s="162">
        <v>0</v>
      </c>
      <c r="I17" s="4"/>
      <c r="J17" s="33" t="e">
        <f t="shared" si="0"/>
        <v>#N/A</v>
      </c>
      <c r="K17" s="33"/>
      <c r="L17" s="42"/>
      <c r="M17" s="42"/>
      <c r="N17" s="21"/>
      <c r="O17" s="14"/>
      <c r="P17" s="189"/>
      <c r="Q17" s="3"/>
      <c r="R17" s="3"/>
    </row>
    <row r="18" spans="1:18" ht="18" customHeight="1" x14ac:dyDescent="0.35">
      <c r="A18" s="1" t="s">
        <v>18</v>
      </c>
      <c r="B18" s="60">
        <f>Budget!B11</f>
        <v>0</v>
      </c>
      <c r="C18" s="60"/>
      <c r="D18" s="61" t="e">
        <f>HLOOKUP($O$4,Base!$B$2:$R$67,11)</f>
        <v>#N/A</v>
      </c>
      <c r="E18" s="60"/>
      <c r="F18" s="61" t="e">
        <f>HLOOKUP($O$4,Base!$B$2:$R$67,44)</f>
        <v>#N/A</v>
      </c>
      <c r="G18" s="60"/>
      <c r="H18" s="162">
        <v>0</v>
      </c>
      <c r="I18" s="4"/>
      <c r="J18" s="33" t="e">
        <f t="shared" si="0"/>
        <v>#N/A</v>
      </c>
      <c r="K18" s="33"/>
      <c r="L18" s="42"/>
      <c r="M18" s="42"/>
      <c r="N18" s="21"/>
      <c r="O18" s="14"/>
      <c r="P18" s="21"/>
      <c r="Q18" s="3"/>
      <c r="R18" s="3"/>
    </row>
    <row r="19" spans="1:18" ht="18" customHeight="1" x14ac:dyDescent="0.35">
      <c r="A19" s="1" t="s">
        <v>19</v>
      </c>
      <c r="B19" s="60">
        <f>Budget!B12</f>
        <v>0</v>
      </c>
      <c r="C19" s="60"/>
      <c r="D19" s="61" t="e">
        <f>HLOOKUP($O$4,Base!$B$2:$R$67,12)</f>
        <v>#N/A</v>
      </c>
      <c r="E19" s="60"/>
      <c r="F19" s="61" t="e">
        <f>HLOOKUP($O$4,Base!$B$2:$R$67,45)</f>
        <v>#N/A</v>
      </c>
      <c r="G19" s="60"/>
      <c r="H19" s="162">
        <v>0</v>
      </c>
      <c r="I19" s="4"/>
      <c r="J19" s="33" t="e">
        <f t="shared" si="0"/>
        <v>#N/A</v>
      </c>
      <c r="K19" s="33"/>
      <c r="L19" s="42"/>
      <c r="M19" s="42"/>
      <c r="N19" s="21"/>
      <c r="O19" s="14"/>
      <c r="P19" s="189"/>
      <c r="Q19" s="3"/>
      <c r="R19" s="3"/>
    </row>
    <row r="20" spans="1:18" ht="18" customHeight="1" x14ac:dyDescent="0.4">
      <c r="A20" s="1" t="s">
        <v>20</v>
      </c>
      <c r="B20" s="130"/>
      <c r="C20" s="128"/>
      <c r="D20" s="131"/>
      <c r="E20" s="128"/>
      <c r="F20" s="131"/>
      <c r="G20" s="128"/>
      <c r="H20" s="131"/>
      <c r="I20" s="5"/>
      <c r="J20" s="35"/>
      <c r="K20" s="35"/>
      <c r="L20" s="41"/>
      <c r="M20" s="41"/>
      <c r="N20" s="41"/>
      <c r="O20" s="14"/>
      <c r="P20" s="41"/>
      <c r="Q20" s="3"/>
      <c r="R20" s="3"/>
    </row>
    <row r="21" spans="1:18" ht="18" customHeight="1" x14ac:dyDescent="0.35">
      <c r="A21" s="152" t="s">
        <v>67</v>
      </c>
      <c r="B21" s="58">
        <f>Budget!B14</f>
        <v>0</v>
      </c>
      <c r="C21" s="56"/>
      <c r="D21" s="59" t="e">
        <f>HLOOKUP($O$4,Base!$B$2:$R$67,15)</f>
        <v>#N/A</v>
      </c>
      <c r="E21" s="56"/>
      <c r="F21" s="59" t="e">
        <f>HLOOKUP($O$4,Base!$B$2:$R$67,48)</f>
        <v>#N/A</v>
      </c>
      <c r="G21" s="56"/>
      <c r="H21" s="161">
        <v>0</v>
      </c>
      <c r="I21" s="4"/>
      <c r="J21" s="36"/>
      <c r="K21" s="33"/>
      <c r="L21" s="42"/>
      <c r="M21" s="42"/>
      <c r="N21" s="21"/>
      <c r="O21" s="14"/>
      <c r="P21" s="188"/>
      <c r="Q21" s="3"/>
      <c r="R21" s="3"/>
    </row>
    <row r="22" spans="1:18" ht="18" customHeight="1" x14ac:dyDescent="0.35">
      <c r="A22" s="152" t="s">
        <v>68</v>
      </c>
      <c r="B22" s="60">
        <f>Budget!B15</f>
        <v>0</v>
      </c>
      <c r="C22" s="60"/>
      <c r="D22" s="61" t="e">
        <f>HLOOKUP($O$4,Base!$B$2:$R$67,16)</f>
        <v>#N/A</v>
      </c>
      <c r="E22" s="60"/>
      <c r="F22" s="61" t="e">
        <f>HLOOKUP($O$4,Base!$B$2:$R$67,49)</f>
        <v>#N/A</v>
      </c>
      <c r="G22" s="60"/>
      <c r="H22" s="162">
        <v>0</v>
      </c>
      <c r="I22" s="4"/>
      <c r="J22" s="36"/>
      <c r="K22" s="33"/>
      <c r="L22" s="42"/>
      <c r="M22" s="42"/>
      <c r="N22" s="21"/>
      <c r="O22" s="14"/>
      <c r="P22" s="21"/>
      <c r="Q22" s="3"/>
      <c r="R22" s="3"/>
    </row>
    <row r="23" spans="1:18" ht="18" customHeight="1" x14ac:dyDescent="0.35">
      <c r="A23" s="152" t="s">
        <v>69</v>
      </c>
      <c r="B23" s="60">
        <f>Budget!B16</f>
        <v>0</v>
      </c>
      <c r="C23" s="60"/>
      <c r="D23" s="61" t="e">
        <f>HLOOKUP($O$4,Base!$B$2:$R$67,17)</f>
        <v>#N/A</v>
      </c>
      <c r="E23" s="60"/>
      <c r="F23" s="61" t="e">
        <f>HLOOKUP($O$4,Base!$B$2:$R$67,50)</f>
        <v>#N/A</v>
      </c>
      <c r="G23" s="60"/>
      <c r="H23" s="162">
        <v>0</v>
      </c>
      <c r="I23" s="4"/>
      <c r="J23" s="36"/>
      <c r="K23" s="33"/>
      <c r="L23" s="42"/>
      <c r="M23" s="42"/>
      <c r="N23" s="21"/>
      <c r="O23" s="46"/>
      <c r="P23" s="46"/>
      <c r="Q23" s="3"/>
      <c r="R23" s="3"/>
    </row>
    <row r="24" spans="1:18" ht="18" customHeight="1" x14ac:dyDescent="0.35">
      <c r="A24" s="152" t="s">
        <v>70</v>
      </c>
      <c r="B24" s="60">
        <f>Budget!B17</f>
        <v>0</v>
      </c>
      <c r="C24" s="60"/>
      <c r="D24" s="61" t="e">
        <f>HLOOKUP($O$4,Base!$B$2:$R$67,18)</f>
        <v>#N/A</v>
      </c>
      <c r="E24" s="60"/>
      <c r="F24" s="61" t="e">
        <f>HLOOKUP($O$4,Base!$B$2:$R$67,51)</f>
        <v>#N/A</v>
      </c>
      <c r="G24" s="60"/>
      <c r="H24" s="162">
        <v>0</v>
      </c>
      <c r="I24" s="4"/>
      <c r="J24" s="36"/>
      <c r="K24" s="33"/>
      <c r="L24" s="42"/>
      <c r="M24" s="42"/>
      <c r="N24" s="221"/>
      <c r="O24" s="221"/>
      <c r="P24" s="221"/>
      <c r="Q24" s="3"/>
      <c r="R24" s="3"/>
    </row>
    <row r="25" spans="1:18" ht="18" customHeight="1" x14ac:dyDescent="0.35">
      <c r="A25" s="152" t="s">
        <v>71</v>
      </c>
      <c r="B25" s="60">
        <f>Budget!B18</f>
        <v>0</v>
      </c>
      <c r="C25" s="60"/>
      <c r="D25" s="61" t="e">
        <f>HLOOKUP($O$4,Base!$B$2:$R$67,19)</f>
        <v>#N/A</v>
      </c>
      <c r="E25" s="60"/>
      <c r="F25" s="61" t="e">
        <f>HLOOKUP($O$4,Base!$B$2:$R$67,52)</f>
        <v>#N/A</v>
      </c>
      <c r="G25" s="60"/>
      <c r="H25" s="162">
        <v>0</v>
      </c>
      <c r="I25" s="4"/>
      <c r="J25" s="36"/>
      <c r="K25" s="33"/>
      <c r="L25" s="21"/>
      <c r="M25" s="21"/>
      <c r="N25" s="215"/>
      <c r="O25" s="216"/>
      <c r="P25" s="216"/>
      <c r="Q25" s="3"/>
      <c r="R25" s="3"/>
    </row>
    <row r="26" spans="1:18" ht="18" customHeight="1" x14ac:dyDescent="0.35">
      <c r="A26" s="152" t="s">
        <v>72</v>
      </c>
      <c r="B26" s="60">
        <f>Budget!B19</f>
        <v>0</v>
      </c>
      <c r="C26" s="60"/>
      <c r="D26" s="61" t="e">
        <f>HLOOKUP($O$4,Base!$B$2:$R$67,20)</f>
        <v>#N/A</v>
      </c>
      <c r="E26" s="60"/>
      <c r="F26" s="61" t="e">
        <f>HLOOKUP($O$4,Base!$B$2:$R$67,53)</f>
        <v>#N/A</v>
      </c>
      <c r="G26" s="60"/>
      <c r="H26" s="162">
        <v>0</v>
      </c>
      <c r="I26" s="4"/>
      <c r="J26" s="36"/>
      <c r="K26" s="33"/>
      <c r="L26" s="42"/>
      <c r="M26" s="42"/>
      <c r="N26" s="222"/>
      <c r="O26" s="222"/>
      <c r="P26" s="222"/>
      <c r="Q26" s="3"/>
      <c r="R26" s="3"/>
    </row>
    <row r="27" spans="1:18" ht="18" customHeight="1" x14ac:dyDescent="0.35">
      <c r="A27" s="152" t="s">
        <v>73</v>
      </c>
      <c r="B27" s="58">
        <f>Budget!B20</f>
        <v>0</v>
      </c>
      <c r="C27" s="58"/>
      <c r="D27" s="59" t="e">
        <f>HLOOKUP($O$4,Base!$B$2:$R$67,21)</f>
        <v>#N/A</v>
      </c>
      <c r="E27" s="58"/>
      <c r="F27" s="59" t="e">
        <f>HLOOKUP($O$4,Base!$B$2:$R$67,54)</f>
        <v>#N/A</v>
      </c>
      <c r="G27" s="58"/>
      <c r="H27" s="161">
        <v>0</v>
      </c>
      <c r="I27" s="4"/>
      <c r="J27" s="36"/>
      <c r="K27" s="33"/>
      <c r="L27" s="21"/>
      <c r="M27" s="21"/>
      <c r="N27" s="222"/>
      <c r="O27" s="222"/>
      <c r="P27" s="222"/>
      <c r="Q27" s="3"/>
      <c r="R27" s="3"/>
    </row>
    <row r="28" spans="1:18" ht="18" customHeight="1" x14ac:dyDescent="0.35">
      <c r="A28" s="152" t="s">
        <v>74</v>
      </c>
      <c r="B28" s="62">
        <f>Budget!B21</f>
        <v>0</v>
      </c>
      <c r="C28" s="62"/>
      <c r="D28" s="63" t="e">
        <f>HLOOKUP($O$4,Base!$B$2:$R$67,22)</f>
        <v>#N/A</v>
      </c>
      <c r="E28" s="62"/>
      <c r="F28" s="63" t="e">
        <f>HLOOKUP($O$4,Base!$B$2:$R$67,55)</f>
        <v>#N/A</v>
      </c>
      <c r="G28" s="62"/>
      <c r="H28" s="63">
        <f>SUM(H21:H27)</f>
        <v>0</v>
      </c>
      <c r="I28" s="4"/>
      <c r="J28" s="33" t="e">
        <f>SUM(F28+H28)/B28</f>
        <v>#N/A</v>
      </c>
      <c r="K28" s="33"/>
      <c r="L28" s="21"/>
      <c r="M28" s="21"/>
      <c r="N28" s="222"/>
      <c r="O28" s="222"/>
      <c r="P28" s="222"/>
      <c r="Q28" s="3"/>
      <c r="R28" s="3"/>
    </row>
    <row r="29" spans="1:18" ht="18" customHeight="1" x14ac:dyDescent="0.35">
      <c r="A29" s="7"/>
      <c r="B29" s="64"/>
      <c r="C29" s="58"/>
      <c r="D29" s="59"/>
      <c r="E29" s="58"/>
      <c r="F29" s="59"/>
      <c r="G29" s="58"/>
      <c r="H29" s="59"/>
      <c r="I29" s="4"/>
      <c r="J29" s="33"/>
      <c r="K29" s="33"/>
      <c r="L29" s="21"/>
      <c r="M29" s="21"/>
      <c r="N29" s="222"/>
      <c r="O29" s="222"/>
      <c r="P29" s="222"/>
      <c r="Q29" s="3"/>
      <c r="R29" s="3"/>
    </row>
    <row r="30" spans="1:18" ht="18" customHeight="1" x14ac:dyDescent="0.35">
      <c r="A30" s="1" t="s">
        <v>40</v>
      </c>
      <c r="B30" s="55">
        <f>Budget!B23</f>
        <v>0</v>
      </c>
      <c r="C30" s="55"/>
      <c r="D30" s="57" t="e">
        <f>HLOOKUP($O$4,Base!$B$2:$R$67,28)</f>
        <v>#N/A</v>
      </c>
      <c r="E30" s="55"/>
      <c r="F30" s="57" t="e">
        <f>HLOOKUP($O$4,Base!$B$2:$R$67,61)</f>
        <v>#N/A</v>
      </c>
      <c r="G30" s="55"/>
      <c r="H30" s="160">
        <v>0</v>
      </c>
      <c r="I30" s="4"/>
      <c r="J30" s="33" t="e">
        <f>SUM(F30+H30)/B30</f>
        <v>#N/A</v>
      </c>
      <c r="K30" s="33"/>
      <c r="L30" s="21"/>
      <c r="M30" s="21"/>
      <c r="N30" s="21"/>
      <c r="O30" s="14"/>
      <c r="P30" s="21"/>
      <c r="Q30" s="3"/>
      <c r="R30" s="3"/>
    </row>
    <row r="31" spans="1:18" s="148" customFormat="1" ht="18" customHeight="1" x14ac:dyDescent="0.35">
      <c r="A31" s="153" t="s">
        <v>101</v>
      </c>
      <c r="B31" s="143"/>
      <c r="C31" s="144"/>
      <c r="D31" s="149" t="e">
        <f>HLOOKUP($O$4,Base!$B$2:$R$67,25)</f>
        <v>#N/A</v>
      </c>
      <c r="E31" s="150"/>
      <c r="F31" s="149" t="e">
        <f>HLOOKUP($O$4,Base!$B$2:$R$67,58)</f>
        <v>#N/A</v>
      </c>
      <c r="G31" s="144"/>
      <c r="H31" s="157"/>
      <c r="I31" s="145"/>
      <c r="J31" s="146"/>
      <c r="K31" s="146"/>
      <c r="L31" s="42"/>
      <c r="M31" s="42"/>
      <c r="N31" s="42"/>
      <c r="O31" s="147"/>
      <c r="P31" s="42"/>
      <c r="Q31" s="142"/>
      <c r="R31" s="142"/>
    </row>
    <row r="32" spans="1:18" ht="18" customHeight="1" x14ac:dyDescent="0.35">
      <c r="A32" s="166" t="s">
        <v>83</v>
      </c>
      <c r="B32" s="136"/>
      <c r="C32" s="58"/>
      <c r="D32" s="137"/>
      <c r="E32" s="138"/>
      <c r="F32" s="137"/>
      <c r="G32" s="58"/>
      <c r="H32" s="158"/>
      <c r="I32" s="4"/>
      <c r="J32" s="33"/>
      <c r="K32" s="33"/>
      <c r="L32" s="212" t="s">
        <v>0</v>
      </c>
      <c r="M32" s="213"/>
      <c r="N32" s="213"/>
      <c r="O32" s="213"/>
      <c r="P32" s="213"/>
      <c r="Q32" s="214"/>
      <c r="R32" s="3"/>
    </row>
    <row r="33" spans="1:21" ht="18" customHeight="1" x14ac:dyDescent="0.35">
      <c r="A33" s="181" t="s">
        <v>102</v>
      </c>
      <c r="B33" s="136"/>
      <c r="C33" s="58"/>
      <c r="D33" s="137" t="e">
        <f>HLOOKUP($O$4,Base!$B$2:$R$67,27)</f>
        <v>#N/A</v>
      </c>
      <c r="E33" s="138"/>
      <c r="F33" s="137" t="e">
        <f>HLOOKUP($O$4,Base!$B$2:$R$67,60)</f>
        <v>#N/A</v>
      </c>
      <c r="G33" s="58"/>
      <c r="H33" s="158"/>
      <c r="I33" s="4"/>
      <c r="J33" s="33"/>
      <c r="K33" s="10"/>
      <c r="L33" s="50"/>
      <c r="M33" s="223" t="s">
        <v>38</v>
      </c>
      <c r="N33" s="223"/>
      <c r="O33" s="223"/>
      <c r="P33" s="223"/>
      <c r="Q33" s="51"/>
      <c r="R33" s="3"/>
    </row>
    <row r="34" spans="1:21" ht="18" customHeight="1" thickBot="1" x14ac:dyDescent="0.4">
      <c r="A34" s="1"/>
      <c r="B34" s="58"/>
      <c r="C34" s="56"/>
      <c r="D34" s="59"/>
      <c r="E34" s="56"/>
      <c r="F34" s="59"/>
      <c r="G34" s="56"/>
      <c r="H34" s="59"/>
      <c r="I34" s="4"/>
      <c r="J34" s="33"/>
      <c r="K34" s="10"/>
      <c r="L34" s="50"/>
      <c r="M34" s="223"/>
      <c r="N34" s="223"/>
      <c r="O34" s="223"/>
      <c r="P34" s="223"/>
      <c r="Q34" s="51"/>
      <c r="R34" s="3"/>
    </row>
    <row r="35" spans="1:21" ht="18" customHeight="1" thickTop="1" thickBot="1" x14ac:dyDescent="0.4">
      <c r="A35" s="1" t="s">
        <v>3</v>
      </c>
      <c r="B35" s="155">
        <f>Budget!B25</f>
        <v>0</v>
      </c>
      <c r="C35" s="155"/>
      <c r="D35" s="156" t="e">
        <f>HLOOKUP($O$4,Base!$B$2:$R$67,30)</f>
        <v>#N/A</v>
      </c>
      <c r="E35" s="155"/>
      <c r="F35" s="156" t="e">
        <f>HLOOKUP($O$4,Base!$B$2:$R$67,63)</f>
        <v>#N/A</v>
      </c>
      <c r="G35" s="155"/>
      <c r="H35" s="156">
        <f>H12+H14+H15+H16+H17+H18+H19+H28+H30</f>
        <v>0</v>
      </c>
      <c r="I35" s="2"/>
      <c r="J35" s="33" t="e">
        <f>SUM(F35+H35)/B35</f>
        <v>#N/A</v>
      </c>
      <c r="K35" s="10"/>
      <c r="L35" s="50"/>
      <c r="M35" s="223"/>
      <c r="N35" s="223"/>
      <c r="O35" s="223"/>
      <c r="P35" s="223"/>
      <c r="Q35" s="51"/>
      <c r="R35" s="3"/>
    </row>
    <row r="36" spans="1:21" ht="18" customHeight="1" thickTop="1" x14ac:dyDescent="0.35">
      <c r="A36" s="1"/>
      <c r="B36" s="58"/>
      <c r="C36" s="58"/>
      <c r="D36" s="65"/>
      <c r="E36" s="58"/>
      <c r="F36" s="65"/>
      <c r="G36" s="58"/>
      <c r="H36" s="65"/>
      <c r="I36" s="2"/>
      <c r="J36" s="10"/>
      <c r="L36" s="50"/>
      <c r="M36" s="223"/>
      <c r="N36" s="223"/>
      <c r="O36" s="223"/>
      <c r="P36" s="223"/>
      <c r="Q36" s="51"/>
    </row>
    <row r="37" spans="1:21" ht="18" customHeight="1" x14ac:dyDescent="0.35">
      <c r="A37" s="1"/>
      <c r="B37" s="58"/>
      <c r="C37" s="58"/>
      <c r="D37" s="59"/>
      <c r="E37" s="58"/>
      <c r="F37" s="59"/>
      <c r="G37" s="58"/>
      <c r="H37" s="65"/>
      <c r="I37" s="2"/>
      <c r="J37" s="10"/>
      <c r="L37" s="50"/>
      <c r="M37" s="223"/>
      <c r="N37" s="223"/>
      <c r="O37" s="223"/>
      <c r="P37" s="223"/>
      <c r="Q37" s="51"/>
      <c r="R37" s="3"/>
    </row>
    <row r="38" spans="1:21" ht="18" customHeight="1" x14ac:dyDescent="0.35">
      <c r="A38" s="133" t="s">
        <v>57</v>
      </c>
      <c r="B38" s="3" t="s">
        <v>54</v>
      </c>
      <c r="H38" s="66" t="e">
        <f>F35</f>
        <v>#N/A</v>
      </c>
      <c r="I38" s="2"/>
      <c r="J38" s="10"/>
      <c r="L38" s="47" t="s">
        <v>42</v>
      </c>
      <c r="M38" s="223"/>
      <c r="N38" s="223"/>
      <c r="O38" s="223"/>
      <c r="P38" s="223"/>
      <c r="Q38" s="51"/>
      <c r="R38" s="3"/>
    </row>
    <row r="39" spans="1:21" ht="18" customHeight="1" x14ac:dyDescent="0.35">
      <c r="A39" s="133" t="s">
        <v>58</v>
      </c>
      <c r="B39" s="3" t="s">
        <v>55</v>
      </c>
      <c r="H39" s="63">
        <f>H35</f>
        <v>0</v>
      </c>
      <c r="I39" s="4"/>
      <c r="J39" s="4"/>
      <c r="L39" s="47" t="s">
        <v>42</v>
      </c>
      <c r="M39" s="223"/>
      <c r="N39" s="223"/>
      <c r="O39" s="223"/>
      <c r="P39" s="223"/>
      <c r="Q39" s="45"/>
      <c r="R39" s="38"/>
    </row>
    <row r="40" spans="1:21" ht="18" customHeight="1" x14ac:dyDescent="0.35">
      <c r="A40" s="133" t="s">
        <v>50</v>
      </c>
      <c r="B40" s="3" t="s">
        <v>53</v>
      </c>
      <c r="H40" s="63" t="e">
        <f>(H38+H39)</f>
        <v>#N/A</v>
      </c>
      <c r="I40" s="4"/>
      <c r="J40" s="4"/>
      <c r="L40" s="47" t="s">
        <v>43</v>
      </c>
      <c r="M40" s="217"/>
      <c r="N40" s="217"/>
      <c r="O40" s="217"/>
      <c r="P40" s="217"/>
      <c r="Q40" s="37"/>
      <c r="R40" s="30"/>
      <c r="S40" s="3"/>
      <c r="T40" s="3"/>
      <c r="U40" s="3"/>
    </row>
    <row r="41" spans="1:21" ht="18" customHeight="1" thickBot="1" x14ac:dyDescent="0.4">
      <c r="A41" s="133" t="s">
        <v>51</v>
      </c>
      <c r="B41" s="3" t="s">
        <v>56</v>
      </c>
      <c r="H41" s="159">
        <v>0</v>
      </c>
      <c r="L41" s="47"/>
      <c r="M41" s="218"/>
      <c r="N41" s="218"/>
      <c r="O41" s="218"/>
      <c r="P41" s="218"/>
      <c r="Q41" s="37"/>
      <c r="R41" s="30"/>
      <c r="S41" s="3"/>
      <c r="T41" s="3"/>
      <c r="U41" s="3"/>
    </row>
    <row r="42" spans="1:21" ht="18" customHeight="1" thickTop="1" thickBot="1" x14ac:dyDescent="0.45">
      <c r="A42" s="133" t="s">
        <v>52</v>
      </c>
      <c r="B42" s="3" t="s">
        <v>59</v>
      </c>
      <c r="H42" s="132" t="e">
        <f>(H40-H41)</f>
        <v>#N/A</v>
      </c>
      <c r="L42" s="47" t="s">
        <v>42</v>
      </c>
      <c r="M42" s="211" t="s">
        <v>75</v>
      </c>
      <c r="N42" s="211"/>
      <c r="O42" s="211"/>
      <c r="P42" s="211"/>
      <c r="Q42" s="37"/>
      <c r="R42" s="30"/>
      <c r="S42" s="38"/>
      <c r="T42" s="3"/>
      <c r="U42" s="3"/>
    </row>
    <row r="43" spans="1:21" ht="18" customHeight="1" thickTop="1" x14ac:dyDescent="0.35">
      <c r="A43" s="1"/>
      <c r="B43" s="3"/>
      <c r="H43" s="67"/>
      <c r="L43" s="47" t="s">
        <v>44</v>
      </c>
      <c r="M43" s="48"/>
      <c r="N43" s="48"/>
      <c r="O43" s="48"/>
      <c r="P43" s="48"/>
      <c r="Q43" s="32"/>
      <c r="R43" s="31"/>
      <c r="S43" s="30"/>
      <c r="T43" s="3"/>
      <c r="U43" s="3"/>
    </row>
    <row r="44" spans="1:21" ht="18" customHeight="1" x14ac:dyDescent="0.35">
      <c r="A44" s="1"/>
      <c r="B44" s="3"/>
      <c r="H44" s="59"/>
      <c r="L44" s="47"/>
      <c r="M44" s="210"/>
      <c r="N44" s="210"/>
      <c r="O44" s="210"/>
      <c r="P44" s="210"/>
      <c r="Q44" s="32"/>
      <c r="R44" s="31"/>
      <c r="S44" s="30"/>
      <c r="T44" s="3"/>
      <c r="U44" s="3"/>
    </row>
    <row r="45" spans="1:21" ht="18" customHeight="1" x14ac:dyDescent="0.4">
      <c r="A45" s="1"/>
      <c r="B45" s="3"/>
      <c r="H45" s="134"/>
      <c r="K45" s="4"/>
      <c r="L45" s="49"/>
      <c r="M45" s="207" t="s">
        <v>45</v>
      </c>
      <c r="N45" s="207"/>
      <c r="O45" s="207"/>
      <c r="P45" s="207"/>
      <c r="Q45" s="154"/>
      <c r="R45" s="31"/>
      <c r="S45" s="30"/>
      <c r="T45" s="3"/>
      <c r="U45" s="3"/>
    </row>
    <row r="46" spans="1:21" ht="18" customHeight="1" x14ac:dyDescent="0.35">
      <c r="A46" s="133"/>
      <c r="B46" s="3"/>
      <c r="C46" s="3"/>
      <c r="D46" s="4"/>
      <c r="E46" s="3"/>
      <c r="F46" s="4"/>
      <c r="G46" s="3"/>
      <c r="H46" s="59"/>
      <c r="J46" s="4"/>
      <c r="K46" s="4"/>
      <c r="L46" s="4"/>
      <c r="M46" s="4"/>
      <c r="N46" s="4"/>
      <c r="O46" s="3"/>
      <c r="P46" s="4"/>
      <c r="Q46" s="3"/>
      <c r="R46" s="3"/>
      <c r="S46" s="31"/>
      <c r="T46" s="3"/>
      <c r="U46" s="3"/>
    </row>
    <row r="47" spans="1:21" ht="18" customHeight="1" x14ac:dyDescent="0.35">
      <c r="A47" s="1"/>
      <c r="B47" s="3"/>
      <c r="C47" s="3"/>
      <c r="D47" s="4"/>
      <c r="E47" s="3"/>
      <c r="F47" s="4"/>
      <c r="G47" s="3"/>
      <c r="H47" s="59"/>
      <c r="I47" s="4"/>
      <c r="J47" s="4"/>
      <c r="K47" s="4"/>
      <c r="L47" s="48"/>
      <c r="M47" s="141"/>
      <c r="N47" s="141"/>
      <c r="O47" s="141"/>
      <c r="P47" s="141"/>
      <c r="Q47" s="31"/>
      <c r="R47" s="31"/>
      <c r="S47" s="31"/>
      <c r="T47" s="3"/>
      <c r="U47" s="3"/>
    </row>
    <row r="48" spans="1:21" ht="18" customHeight="1" x14ac:dyDescent="0.4">
      <c r="A48" s="1"/>
      <c r="B48" s="3"/>
      <c r="C48" s="3"/>
      <c r="D48" s="4"/>
      <c r="E48" s="3"/>
      <c r="F48" s="4"/>
      <c r="G48" s="3"/>
      <c r="H48" s="134"/>
      <c r="I48" s="4"/>
      <c r="J48" s="4"/>
      <c r="K48" s="4"/>
      <c r="L48" s="48"/>
      <c r="M48" s="139"/>
      <c r="N48" s="140"/>
      <c r="O48" s="140"/>
      <c r="P48" s="139"/>
      <c r="Q48" s="39"/>
      <c r="R48" s="39"/>
      <c r="S48" s="39"/>
      <c r="T48" s="3"/>
      <c r="U48" s="3"/>
    </row>
    <row r="49" spans="1:21" ht="18" customHeight="1" x14ac:dyDescent="0.35">
      <c r="A49" s="1"/>
      <c r="B49" s="3"/>
      <c r="C49" s="3"/>
      <c r="D49" s="4"/>
      <c r="E49" s="3"/>
      <c r="F49" s="4"/>
      <c r="G49" s="3"/>
      <c r="H49" s="59"/>
      <c r="I49" s="4"/>
      <c r="J49" s="4"/>
      <c r="K49" s="4"/>
      <c r="L49" s="4"/>
      <c r="M49" s="4"/>
      <c r="N49" s="4"/>
      <c r="O49" s="3"/>
      <c r="P49" s="4"/>
      <c r="Q49" s="3"/>
      <c r="R49" s="3"/>
      <c r="S49" s="3"/>
      <c r="T49" s="3"/>
      <c r="U49" s="3"/>
    </row>
    <row r="50" spans="1:21" ht="16.149999999999999" customHeight="1" x14ac:dyDescent="0.35">
      <c r="A50" s="30"/>
      <c r="B50" s="30"/>
      <c r="C50" s="30"/>
      <c r="D50" s="30"/>
      <c r="E50" s="30"/>
      <c r="F50" s="30"/>
      <c r="G50" s="30"/>
      <c r="H50" s="30"/>
      <c r="I50" s="4"/>
      <c r="J50" s="4"/>
      <c r="K50" s="4"/>
      <c r="L50" s="4"/>
      <c r="M50" s="4"/>
      <c r="N50" s="4"/>
      <c r="O50" s="3"/>
      <c r="P50" s="4"/>
      <c r="Q50" s="3"/>
      <c r="R50" s="3"/>
      <c r="S50" s="3"/>
      <c r="T50" s="3"/>
      <c r="U50" s="3"/>
    </row>
    <row r="51" spans="1:21" ht="16.149999999999999" customHeight="1" x14ac:dyDescent="0.35">
      <c r="A51" s="30"/>
      <c r="B51" s="30"/>
      <c r="C51" s="30"/>
      <c r="D51" s="30"/>
      <c r="E51" s="30"/>
      <c r="F51" s="30"/>
      <c r="G51" s="30"/>
      <c r="H51" s="30"/>
      <c r="I51" s="4"/>
      <c r="J51" s="4"/>
      <c r="K51" s="4"/>
      <c r="L51" s="4"/>
      <c r="M51" s="4"/>
      <c r="N51" s="4"/>
      <c r="O51" s="3"/>
      <c r="P51" s="4"/>
      <c r="Q51" s="3"/>
      <c r="R51" s="3"/>
      <c r="S51" s="3"/>
      <c r="T51" s="3"/>
      <c r="U51" s="3"/>
    </row>
    <row r="52" spans="1:21" ht="16.149999999999999" customHeight="1" x14ac:dyDescent="0.35">
      <c r="A52" s="31"/>
      <c r="B52" s="31"/>
      <c r="C52" s="31"/>
      <c r="D52" s="31"/>
      <c r="E52" s="31"/>
      <c r="F52" s="31"/>
      <c r="G52" s="31"/>
      <c r="H52" s="31"/>
      <c r="I52" s="4"/>
      <c r="J52" s="4"/>
      <c r="K52" s="4"/>
      <c r="L52" s="4"/>
      <c r="M52" s="4"/>
      <c r="N52" s="4"/>
      <c r="O52" s="3"/>
      <c r="P52" s="4"/>
      <c r="Q52" s="3"/>
      <c r="R52" s="3"/>
      <c r="S52" s="3"/>
      <c r="T52" s="3"/>
      <c r="U52" s="3"/>
    </row>
    <row r="53" spans="1:21" ht="16.149999999999999" customHeight="1" x14ac:dyDescent="0.35">
      <c r="A53" s="31"/>
      <c r="B53" s="31"/>
      <c r="C53" s="31"/>
      <c r="D53" s="31"/>
      <c r="E53" s="31"/>
      <c r="F53" s="31"/>
      <c r="G53" s="31"/>
      <c r="H53" s="31"/>
      <c r="I53" s="4"/>
      <c r="J53" s="4"/>
      <c r="K53" s="4"/>
      <c r="L53" s="4"/>
      <c r="M53" s="4"/>
      <c r="N53" s="4"/>
      <c r="O53" s="3"/>
      <c r="P53" s="4"/>
      <c r="Q53" s="3"/>
      <c r="R53" s="3"/>
      <c r="S53" s="3"/>
      <c r="T53" s="3"/>
      <c r="U53" s="3"/>
    </row>
    <row r="54" spans="1:21" ht="16.149999999999999" customHeight="1" x14ac:dyDescent="0.35">
      <c r="A54" s="39"/>
      <c r="B54" s="39"/>
      <c r="C54" s="39"/>
      <c r="D54" s="39"/>
      <c r="E54" s="39"/>
      <c r="F54" s="39"/>
      <c r="G54" s="39"/>
      <c r="H54" s="39"/>
      <c r="I54" s="4"/>
      <c r="J54" s="4"/>
      <c r="K54" s="4"/>
    </row>
    <row r="55" spans="1:21" ht="16.149999999999999" customHeight="1" x14ac:dyDescent="0.35">
      <c r="A55" s="1"/>
      <c r="B55" s="3"/>
      <c r="C55" s="3"/>
      <c r="D55" s="4"/>
      <c r="E55" s="3"/>
      <c r="F55" s="4"/>
      <c r="G55" s="3"/>
      <c r="H55" s="4"/>
      <c r="I55" s="4"/>
      <c r="J55" s="4"/>
      <c r="K55" s="4"/>
    </row>
    <row r="56" spans="1:21" ht="16.149999999999999" customHeight="1" x14ac:dyDescent="0.35">
      <c r="L56" s="4"/>
      <c r="M56" s="4"/>
      <c r="N56" s="4"/>
      <c r="O56" s="3"/>
      <c r="P56" s="4"/>
      <c r="Q56" s="3"/>
      <c r="R56" s="3"/>
      <c r="S56" s="3"/>
      <c r="T56" s="3"/>
    </row>
  </sheetData>
  <customSheetViews>
    <customSheetView guid="{20C66AA0-7672-11D3-AD27-A7AEA56B3532}" fitToPage="1" hiddenColumns="1" showRuler="0">
      <pageMargins left="0.25" right="0.25" top="0.25" bottom="0.25" header="0" footer="0"/>
      <printOptions horizontalCentered="1" verticalCentered="1"/>
      <pageSetup scale="76" orientation="portrait" r:id="rId1"/>
      <headerFooter alignWithMargins="0"/>
    </customSheetView>
  </customSheetViews>
  <mergeCells count="30">
    <mergeCell ref="M45:P45"/>
    <mergeCell ref="A8:J8"/>
    <mergeCell ref="A2:B2"/>
    <mergeCell ref="M44:P44"/>
    <mergeCell ref="M42:P42"/>
    <mergeCell ref="L32:Q32"/>
    <mergeCell ref="A6:D6"/>
    <mergeCell ref="N25:P25"/>
    <mergeCell ref="M40:P41"/>
    <mergeCell ref="O5:P5"/>
    <mergeCell ref="O6:P6"/>
    <mergeCell ref="N24:P24"/>
    <mergeCell ref="N26:P29"/>
    <mergeCell ref="M33:P39"/>
    <mergeCell ref="M13:O13"/>
    <mergeCell ref="A1:B1"/>
    <mergeCell ref="A3:D3"/>
    <mergeCell ref="A4:D4"/>
    <mergeCell ref="A5:D5"/>
    <mergeCell ref="H1:J1"/>
    <mergeCell ref="H4:J4"/>
    <mergeCell ref="F4:G4"/>
    <mergeCell ref="F1:G1"/>
    <mergeCell ref="H2:J2"/>
    <mergeCell ref="H3:J3"/>
    <mergeCell ref="O1:P1"/>
    <mergeCell ref="O4:P4"/>
    <mergeCell ref="M4:N4"/>
    <mergeCell ref="M1:N1"/>
    <mergeCell ref="L8:Q8"/>
  </mergeCells>
  <phoneticPr fontId="0" type="noConversion"/>
  <pageMargins left="0.5" right="0.5" top="0.25" bottom="0.25" header="0" footer="0"/>
  <pageSetup scale="66" orientation="landscape" r:id="rId2"/>
  <headerFooter alignWithMargins="0"/>
  <ignoredErrors>
    <ignoredError sqref="D22:D23" evalError="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4</vt:i4>
      </vt:variant>
    </vt:vector>
  </HeadingPairs>
  <TitlesOfParts>
    <vt:vector size="10" baseType="lpstr">
      <vt:lpstr>Instructions</vt:lpstr>
      <vt:lpstr>Instructions 3rd Pary Payments</vt:lpstr>
      <vt:lpstr>Budget</vt:lpstr>
      <vt:lpstr>Base</vt:lpstr>
      <vt:lpstr>Other Supports</vt:lpstr>
      <vt:lpstr>Monthly Invoice</vt:lpstr>
      <vt:lpstr>Base!Print_Area</vt:lpstr>
      <vt:lpstr>Budget!Print_Area</vt:lpstr>
      <vt:lpstr>'Monthly Invoice'!Print_Area</vt:lpstr>
      <vt:lpstr>'Other Supports'!Print_Area</vt:lpstr>
    </vt:vector>
  </TitlesOfParts>
  <Company>IA DEPT OF HUMAN RIGHTS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IA DEPT OF HUMAN RIGHTS</dc:creator>
  <cp:lastModifiedBy>Humphrey, Page [DHR]</cp:lastModifiedBy>
  <cp:lastPrinted>2023-08-07T20:47:39Z</cp:lastPrinted>
  <dcterms:created xsi:type="dcterms:W3CDTF">1999-02-19T14:11:44Z</dcterms:created>
  <dcterms:modified xsi:type="dcterms:W3CDTF">2023-10-23T21:15:26Z</dcterms:modified>
</cp:coreProperties>
</file>