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hsime\PROVCOST\HHA - EPSDT\Cost report and instructions\"/>
    </mc:Choice>
  </mc:AlternateContent>
  <xr:revisionPtr revIDLastSave="0" documentId="13_ncr:1_{C08A8802-8D04-4BD9-B681-F55CAA00B5CE}" xr6:coauthVersionLast="47" xr6:coauthVersionMax="47" xr10:uidLastSave="{00000000-0000-0000-0000-000000000000}"/>
  <bookViews>
    <workbookView xWindow="-28920" yWindow="-120" windowWidth="29040" windowHeight="15840" tabRatio="863" firstSheet="1" activeTab="1" xr2:uid="{00000000-000D-0000-FFFF-FFFF00000000}"/>
  </bookViews>
  <sheets>
    <sheet name="Source Data" sheetId="31" state="hidden" r:id="rId1"/>
    <sheet name="Cert" sheetId="15" r:id="rId2"/>
    <sheet name="Sch S" sheetId="20" r:id="rId3"/>
    <sheet name="Sch A" sheetId="6" r:id="rId4"/>
    <sheet name="Sch B" sheetId="40" r:id="rId5"/>
    <sheet name="Sch C" sheetId="55" r:id="rId6"/>
    <sheet name="Sch D" sheetId="23" r:id="rId7"/>
    <sheet name="Sch E Summary of Adjustments" sheetId="114" r:id="rId8"/>
    <sheet name="Sch F" sheetId="115" r:id="rId9"/>
    <sheet name="Sch G" sheetId="39" r:id="rId10"/>
    <sheet name="Sch H" sheetId="117" r:id="rId11"/>
    <sheet name="Supporting Schedule (1)" sheetId="119" r:id="rId12"/>
    <sheet name="Supporting Schedule (2)" sheetId="118" r:id="rId13"/>
  </sheets>
  <externalReferences>
    <externalReference r:id="rId14"/>
  </externalReferences>
  <definedNames>
    <definedName name="Acct_basis">'Source Data'!$E$1:$E$3</definedName>
    <definedName name="Alloc">'Source Data'!$S$1:$S$10</definedName>
    <definedName name="Audit_process">'Source Data'!$A$1:$A$3</definedName>
    <definedName name="C_E">'Source Data'!$L$1:$L$2</definedName>
    <definedName name="CMCodes">'Source Data'!$P$1:$P$2</definedName>
    <definedName name="Control">'Source Data'!$D$1:$D$11</definedName>
    <definedName name="CWESCodes">'Source Data'!$M$1:$M$10</definedName>
    <definedName name="ETP">'Source Data'!$G$1:$G$2</definedName>
    <definedName name="GroupCareCodes">'Source Data'!$Q$1:$Q$6</definedName>
    <definedName name="HABCodes">'Source Data'!$J$1:$J$12</definedName>
    <definedName name="HCBSCodes">'Source Data'!$H$1:$H$21</definedName>
    <definedName name="Independent_Audit_Submitted" localSheetId="0">Cert!$K$16</definedName>
    <definedName name="Month">'Source Data'!$C$1:$C$12</definedName>
    <definedName name="_xlnm.Print_Area" localSheetId="1">Cert!$A$1:$K$50</definedName>
    <definedName name="_xlnm.Print_Area" localSheetId="3">'Sch A'!$A$1:$H$58</definedName>
    <definedName name="_xlnm.Print_Area" localSheetId="5">'Sch C'!$A$1:$M$108</definedName>
    <definedName name="_xlnm.Print_Area" localSheetId="6">'Sch D'!$A$1:$K$57</definedName>
    <definedName name="_xlnm.Print_Area" localSheetId="7">'Sch E Summary of Adjustments'!$A$1:$I$57</definedName>
    <definedName name="_xlnm.Print_Area" localSheetId="2">'Sch S'!$A$1:$G$61</definedName>
    <definedName name="_xlnm.Print_Titles" localSheetId="1">Cert!$1:$3</definedName>
    <definedName name="_xlnm.Print_Titles" localSheetId="3">'Sch A'!$1:$11</definedName>
    <definedName name="_xlnm.Print_Titles" localSheetId="4">'Sch B'!$A:$D,'Sch B'!$1:$10</definedName>
    <definedName name="_xlnm.Print_Titles" localSheetId="5">'Sch C'!$A:$B,'Sch C'!$1:$12</definedName>
    <definedName name="_xlnm.Print_Titles" localSheetId="6">'Sch D'!$1:$7</definedName>
    <definedName name="_xlnm.Print_Titles" localSheetId="7">'Sch E Summary of Adjustments'!$1:$12</definedName>
    <definedName name="_xlnm.Print_Titles" localSheetId="8">'Sch F'!$1:$12</definedName>
    <definedName name="_xlnm.Print_Titles" localSheetId="10">'Sch H'!$1:$9</definedName>
    <definedName name="_xlnm.Print_Titles" localSheetId="2">'Sch S'!$1:$9</definedName>
    <definedName name="_xlnm.Print_Titles" localSheetId="11">'Supporting Schedule (1)'!$1:$8</definedName>
    <definedName name="_xlnm.Print_Titles" localSheetId="12">'Supporting Schedule (2)'!$1:$8</definedName>
    <definedName name="ProviderType">'[1]Source Data'!$R$1:$R$11</definedName>
    <definedName name="RelatedOwner">'Source Data'!$O$1:$O$3</definedName>
    <definedName name="Report_type">'Source Data'!$F$1:$F$2</definedName>
    <definedName name="Yes">'Source Data'!$B$1:$B$2</definedName>
    <definedName name="YesNO">'Source Data'!$B$1:$B$2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2" i="55" l="1"/>
  <c r="M27" i="55"/>
  <c r="L27" i="55"/>
  <c r="K27" i="55"/>
  <c r="I27" i="55"/>
  <c r="H27" i="55"/>
  <c r="F27" i="55"/>
  <c r="E27" i="55"/>
  <c r="D27" i="55"/>
  <c r="C27" i="55"/>
  <c r="L23" i="55"/>
  <c r="K23" i="55"/>
  <c r="H23" i="55"/>
  <c r="E23" i="55"/>
  <c r="D23" i="55"/>
  <c r="C23" i="55"/>
  <c r="A61" i="20" l="1"/>
  <c r="G25" i="23" l="1"/>
  <c r="A44" i="117"/>
  <c r="A46" i="39"/>
  <c r="A50" i="115"/>
  <c r="A84" i="115"/>
  <c r="A57" i="114"/>
  <c r="A57" i="23"/>
  <c r="A76" i="40"/>
  <c r="A58" i="6"/>
  <c r="A2" i="118"/>
  <c r="A3" i="118"/>
  <c r="A1" i="118"/>
  <c r="A2" i="119"/>
  <c r="A3" i="119"/>
  <c r="A1" i="119"/>
  <c r="A2" i="117"/>
  <c r="A3" i="117"/>
  <c r="A1" i="117"/>
  <c r="A2" i="39"/>
  <c r="A3" i="39"/>
  <c r="A1" i="39"/>
  <c r="A2" i="115"/>
  <c r="A3" i="115"/>
  <c r="A1" i="115"/>
  <c r="A2" i="114"/>
  <c r="A3" i="114"/>
  <c r="A1" i="114"/>
  <c r="A2" i="23"/>
  <c r="A3" i="23"/>
  <c r="A1" i="23"/>
  <c r="A2" i="55"/>
  <c r="A3" i="55"/>
  <c r="A1" i="55"/>
  <c r="A2" i="40"/>
  <c r="A3" i="40"/>
  <c r="A1" i="40"/>
  <c r="A2" i="6"/>
  <c r="A3" i="6"/>
  <c r="A1" i="6"/>
  <c r="A2" i="20"/>
  <c r="A3" i="20"/>
  <c r="A1" i="20"/>
  <c r="I38" i="114"/>
  <c r="H53" i="114"/>
  <c r="G53" i="114"/>
  <c r="F53" i="114"/>
  <c r="D53" i="114"/>
  <c r="D80" i="115" l="1"/>
  <c r="C80" i="115"/>
  <c r="D69" i="115"/>
  <c r="C69" i="115"/>
  <c r="D61" i="115"/>
  <c r="D70" i="115" s="1"/>
  <c r="C61" i="115"/>
  <c r="D48" i="115"/>
  <c r="C48" i="115"/>
  <c r="D81" i="115" l="1"/>
  <c r="C70" i="115"/>
  <c r="C81" i="115" s="1"/>
  <c r="D42" i="115"/>
  <c r="C42" i="115"/>
  <c r="D25" i="115"/>
  <c r="C25" i="115"/>
  <c r="D49" i="115" l="1"/>
  <c r="C49" i="115"/>
  <c r="D69" i="40"/>
  <c r="E69" i="40"/>
  <c r="F69" i="40"/>
  <c r="G69" i="40"/>
  <c r="H69" i="40"/>
  <c r="I69" i="40"/>
  <c r="C69" i="40"/>
  <c r="D57" i="40"/>
  <c r="E57" i="40"/>
  <c r="F57" i="40"/>
  <c r="G57" i="40"/>
  <c r="H57" i="40"/>
  <c r="I57" i="40"/>
  <c r="C57" i="40"/>
  <c r="D45" i="40"/>
  <c r="E45" i="40"/>
  <c r="F45" i="40"/>
  <c r="G45" i="40"/>
  <c r="H45" i="40"/>
  <c r="I45" i="40"/>
  <c r="C45" i="40"/>
  <c r="D33" i="40"/>
  <c r="E33" i="40"/>
  <c r="F33" i="40"/>
  <c r="G33" i="40"/>
  <c r="H33" i="40"/>
  <c r="I33" i="40"/>
  <c r="C33" i="40"/>
  <c r="A6" i="118" l="1"/>
  <c r="A6" i="119"/>
  <c r="A6" i="117"/>
  <c r="A6" i="39"/>
  <c r="A6" i="115"/>
  <c r="A6" i="114"/>
  <c r="A5" i="23"/>
  <c r="I99" i="55"/>
  <c r="I98" i="55"/>
  <c r="I97" i="55"/>
  <c r="I96" i="55"/>
  <c r="I95" i="55"/>
  <c r="I94" i="55"/>
  <c r="I93" i="55"/>
  <c r="I91" i="55"/>
  <c r="I88" i="55"/>
  <c r="I87" i="55"/>
  <c r="I86" i="55"/>
  <c r="I83" i="55"/>
  <c r="I82" i="55"/>
  <c r="I80" i="55"/>
  <c r="I78" i="55"/>
  <c r="I75" i="55"/>
  <c r="I74" i="55"/>
  <c r="I71" i="55"/>
  <c r="I70" i="55"/>
  <c r="I69" i="55"/>
  <c r="I68" i="55"/>
  <c r="I65" i="55"/>
  <c r="I64" i="55"/>
  <c r="I63" i="55"/>
  <c r="I60" i="55"/>
  <c r="I59" i="55"/>
  <c r="I58" i="55"/>
  <c r="I57" i="55"/>
  <c r="I56" i="55"/>
  <c r="I55" i="55"/>
  <c r="I52" i="55"/>
  <c r="I51" i="55"/>
  <c r="I50" i="55"/>
  <c r="I47" i="55"/>
  <c r="I46" i="55"/>
  <c r="I45" i="55"/>
  <c r="I42" i="55"/>
  <c r="I41" i="55"/>
  <c r="I40" i="55"/>
  <c r="I37" i="55"/>
  <c r="I36" i="55"/>
  <c r="I35" i="55"/>
  <c r="I34" i="55"/>
  <c r="I33" i="55"/>
  <c r="I32" i="55"/>
  <c r="I31" i="55"/>
  <c r="I30" i="55"/>
  <c r="I29" i="55"/>
  <c r="I26" i="55"/>
  <c r="I25" i="55"/>
  <c r="I22" i="55"/>
  <c r="I21" i="55"/>
  <c r="I20" i="55"/>
  <c r="I17" i="55"/>
  <c r="I16" i="55"/>
  <c r="I15" i="55"/>
  <c r="I14" i="55"/>
  <c r="I13" i="55"/>
  <c r="F42" i="55"/>
  <c r="F41" i="55"/>
  <c r="L53" i="55"/>
  <c r="K53" i="55"/>
  <c r="D53" i="55"/>
  <c r="E53" i="55"/>
  <c r="C53" i="55"/>
  <c r="C17" i="55"/>
  <c r="C16" i="55"/>
  <c r="C15" i="55"/>
  <c r="C14" i="55"/>
  <c r="A6" i="55"/>
  <c r="A6" i="40"/>
  <c r="G27" i="6"/>
  <c r="G37" i="6" s="1"/>
  <c r="H27" i="6"/>
  <c r="H37" i="6" s="1"/>
  <c r="A6" i="6"/>
  <c r="A6" i="20"/>
  <c r="I23" i="55" l="1"/>
  <c r="I53" i="55"/>
  <c r="I52" i="114"/>
  <c r="J52" i="114" s="1"/>
  <c r="I51" i="114"/>
  <c r="J51" i="114" s="1"/>
  <c r="I50" i="114"/>
  <c r="J50" i="114" s="1"/>
  <c r="I49" i="114"/>
  <c r="J49" i="114" s="1"/>
  <c r="I48" i="114"/>
  <c r="J48" i="114" s="1"/>
  <c r="I47" i="114"/>
  <c r="J47" i="114" s="1"/>
  <c r="I46" i="114"/>
  <c r="J46" i="114" s="1"/>
  <c r="I45" i="114"/>
  <c r="J45" i="114" s="1"/>
  <c r="I44" i="114"/>
  <c r="J44" i="114" s="1"/>
  <c r="I43" i="114"/>
  <c r="J43" i="114" s="1"/>
  <c r="I42" i="114"/>
  <c r="J42" i="114" s="1"/>
  <c r="I41" i="114"/>
  <c r="J41" i="114" s="1"/>
  <c r="I40" i="114"/>
  <c r="J40" i="114" s="1"/>
  <c r="I39" i="114"/>
  <c r="J39" i="114" s="1"/>
  <c r="I37" i="114"/>
  <c r="J37" i="114" s="1"/>
  <c r="I36" i="114"/>
  <c r="J36" i="114" s="1"/>
  <c r="I35" i="114"/>
  <c r="J35" i="114" s="1"/>
  <c r="I34" i="114"/>
  <c r="J34" i="114" s="1"/>
  <c r="I33" i="114"/>
  <c r="J33" i="114" s="1"/>
  <c r="J38" i="114" l="1"/>
  <c r="M99" i="55"/>
  <c r="M98" i="55"/>
  <c r="M97" i="55"/>
  <c r="M96" i="55"/>
  <c r="M95" i="55"/>
  <c r="M94" i="55"/>
  <c r="M93" i="55"/>
  <c r="M91" i="55"/>
  <c r="M88" i="55"/>
  <c r="M87" i="55"/>
  <c r="M86" i="55"/>
  <c r="M83" i="55"/>
  <c r="M82" i="55"/>
  <c r="M80" i="55"/>
  <c r="M78" i="55"/>
  <c r="M75" i="55"/>
  <c r="M74" i="55"/>
  <c r="M71" i="55"/>
  <c r="M70" i="55"/>
  <c r="M69" i="55"/>
  <c r="M68" i="55"/>
  <c r="M65" i="55"/>
  <c r="M64" i="55"/>
  <c r="M63" i="55"/>
  <c r="M60" i="55"/>
  <c r="M59" i="55"/>
  <c r="M58" i="55"/>
  <c r="M57" i="55"/>
  <c r="M56" i="55"/>
  <c r="M55" i="55"/>
  <c r="M52" i="55"/>
  <c r="M51" i="55"/>
  <c r="M50" i="55"/>
  <c r="M47" i="55"/>
  <c r="M46" i="55"/>
  <c r="M45" i="55"/>
  <c r="M42" i="55"/>
  <c r="M41" i="55"/>
  <c r="M40" i="55"/>
  <c r="M37" i="55"/>
  <c r="M36" i="55"/>
  <c r="M35" i="55"/>
  <c r="M34" i="55"/>
  <c r="M33" i="55"/>
  <c r="M32" i="55"/>
  <c r="M31" i="55"/>
  <c r="M30" i="55"/>
  <c r="M29" i="55"/>
  <c r="M26" i="55"/>
  <c r="M25" i="55"/>
  <c r="M22" i="55"/>
  <c r="M21" i="55"/>
  <c r="M20" i="55"/>
  <c r="M17" i="55"/>
  <c r="M16" i="55"/>
  <c r="M15" i="55"/>
  <c r="M14" i="55"/>
  <c r="M13" i="55"/>
  <c r="M53" i="55" l="1"/>
  <c r="M84" i="55"/>
  <c r="M23" i="55"/>
  <c r="M76" i="55"/>
  <c r="M18" i="55"/>
  <c r="M38" i="55"/>
  <c r="M43" i="55"/>
  <c r="M48" i="55"/>
  <c r="M66" i="55"/>
  <c r="M72" i="55"/>
  <c r="M89" i="55"/>
  <c r="M100" i="55"/>
  <c r="M61" i="55"/>
  <c r="F14" i="39"/>
  <c r="F12" i="39" l="1"/>
  <c r="A8" i="118"/>
  <c r="A7" i="118"/>
  <c r="F83" i="55"/>
  <c r="H53" i="55" l="1"/>
  <c r="I32" i="114"/>
  <c r="J32" i="114" s="1"/>
  <c r="I31" i="114"/>
  <c r="J31" i="114" s="1"/>
  <c r="I30" i="114"/>
  <c r="J30" i="114" s="1"/>
  <c r="I29" i="114"/>
  <c r="J29" i="114" s="1"/>
  <c r="I28" i="114"/>
  <c r="J28" i="114" s="1"/>
  <c r="F80" i="55" l="1"/>
  <c r="F16" i="20"/>
  <c r="L104" i="55" s="1"/>
  <c r="E16" i="20"/>
  <c r="K104" i="55" s="1"/>
  <c r="N80" i="55" l="1"/>
  <c r="I14" i="114"/>
  <c r="J14" i="114" s="1"/>
  <c r="I15" i="114"/>
  <c r="J15" i="114" s="1"/>
  <c r="I16" i="114"/>
  <c r="J16" i="114" s="1"/>
  <c r="I17" i="114"/>
  <c r="J17" i="114" s="1"/>
  <c r="I18" i="114"/>
  <c r="J18" i="114" s="1"/>
  <c r="I19" i="114"/>
  <c r="J19" i="114" s="1"/>
  <c r="I20" i="114"/>
  <c r="J20" i="114" s="1"/>
  <c r="I21" i="114"/>
  <c r="J21" i="114" s="1"/>
  <c r="I22" i="114"/>
  <c r="J22" i="114" s="1"/>
  <c r="I23" i="114"/>
  <c r="J23" i="114" s="1"/>
  <c r="I24" i="114"/>
  <c r="J24" i="114" s="1"/>
  <c r="I25" i="114"/>
  <c r="J25" i="114" s="1"/>
  <c r="I26" i="114"/>
  <c r="J26" i="114" s="1"/>
  <c r="I27" i="114"/>
  <c r="J27" i="114" s="1"/>
  <c r="I13" i="114"/>
  <c r="I53" i="114" s="1"/>
  <c r="L38" i="55"/>
  <c r="H38" i="55"/>
  <c r="K38" i="55"/>
  <c r="D38" i="55"/>
  <c r="E38" i="55"/>
  <c r="C38" i="55"/>
  <c r="J13" i="114" l="1"/>
  <c r="I76" i="55"/>
  <c r="I72" i="55"/>
  <c r="I43" i="55"/>
  <c r="I18" i="55"/>
  <c r="I48" i="55"/>
  <c r="I61" i="55"/>
  <c r="I84" i="55"/>
  <c r="I38" i="55"/>
  <c r="I89" i="55"/>
  <c r="I100" i="55"/>
  <c r="I66" i="55"/>
  <c r="F52" i="55"/>
  <c r="F51" i="55"/>
  <c r="F50" i="55"/>
  <c r="F82" i="55"/>
  <c r="D84" i="55"/>
  <c r="E84" i="55"/>
  <c r="K84" i="55"/>
  <c r="L84" i="55"/>
  <c r="H84" i="55"/>
  <c r="N83" i="55"/>
  <c r="A8" i="119"/>
  <c r="A7" i="119"/>
  <c r="A7" i="55"/>
  <c r="A8" i="20"/>
  <c r="A8" i="117"/>
  <c r="A8" i="39"/>
  <c r="A8" i="115"/>
  <c r="A8" i="114"/>
  <c r="A7" i="23"/>
  <c r="A8" i="55"/>
  <c r="A8" i="40"/>
  <c r="A8" i="6"/>
  <c r="L100" i="55"/>
  <c r="L89" i="55"/>
  <c r="L76" i="55"/>
  <c r="L72" i="55"/>
  <c r="L66" i="55"/>
  <c r="L61" i="55"/>
  <c r="L48" i="55"/>
  <c r="L43" i="55"/>
  <c r="L18" i="55"/>
  <c r="K18" i="55"/>
  <c r="K43" i="55"/>
  <c r="K48" i="55"/>
  <c r="K61" i="55"/>
  <c r="K66" i="55"/>
  <c r="K72" i="55"/>
  <c r="K76" i="55"/>
  <c r="K89" i="55"/>
  <c r="K100" i="55"/>
  <c r="F42" i="20"/>
  <c r="G42" i="20" s="1"/>
  <c r="N52" i="55" l="1"/>
  <c r="N51" i="55"/>
  <c r="N50" i="55"/>
  <c r="N82" i="55"/>
  <c r="F84" i="55"/>
  <c r="N42" i="55"/>
  <c r="K106" i="55"/>
  <c r="L102" i="55" l="1"/>
  <c r="L106" i="55" s="1"/>
  <c r="I102" i="55"/>
  <c r="C84" i="55"/>
  <c r="A7" i="6" l="1"/>
  <c r="A7" i="20"/>
  <c r="F94" i="55" l="1"/>
  <c r="N94" i="55" s="1"/>
  <c r="F95" i="55"/>
  <c r="N95" i="55" s="1"/>
  <c r="F96" i="55"/>
  <c r="N96" i="55" s="1"/>
  <c r="F97" i="55"/>
  <c r="N97" i="55" s="1"/>
  <c r="F98" i="55"/>
  <c r="N98" i="55" s="1"/>
  <c r="F99" i="55"/>
  <c r="N99" i="55" s="1"/>
  <c r="F93" i="55"/>
  <c r="N93" i="55" s="1"/>
  <c r="F91" i="55"/>
  <c r="N91" i="55" s="1"/>
  <c r="E100" i="55"/>
  <c r="F87" i="55"/>
  <c r="N87" i="55" s="1"/>
  <c r="F88" i="55"/>
  <c r="N88" i="55" s="1"/>
  <c r="F86" i="55"/>
  <c r="N86" i="55" s="1"/>
  <c r="F78" i="55"/>
  <c r="N78" i="55" s="1"/>
  <c r="F75" i="55"/>
  <c r="N75" i="55" s="1"/>
  <c r="F74" i="55"/>
  <c r="N74" i="55" s="1"/>
  <c r="E89" i="55"/>
  <c r="E76" i="55"/>
  <c r="F69" i="55"/>
  <c r="N69" i="55" s="1"/>
  <c r="F70" i="55"/>
  <c r="N70" i="55" s="1"/>
  <c r="F71" i="55"/>
  <c r="N71" i="55" s="1"/>
  <c r="F68" i="55"/>
  <c r="N68" i="55" s="1"/>
  <c r="E72" i="55"/>
  <c r="F64" i="55"/>
  <c r="N64" i="55" s="1"/>
  <c r="F65" i="55"/>
  <c r="N65" i="55" s="1"/>
  <c r="F63" i="55"/>
  <c r="N63" i="55" s="1"/>
  <c r="E66" i="55"/>
  <c r="E61" i="55"/>
  <c r="F56" i="55"/>
  <c r="N56" i="55" s="1"/>
  <c r="F57" i="55"/>
  <c r="N57" i="55" s="1"/>
  <c r="F58" i="55"/>
  <c r="N58" i="55" s="1"/>
  <c r="F59" i="55"/>
  <c r="N59" i="55" s="1"/>
  <c r="F60" i="55"/>
  <c r="N60" i="55" s="1"/>
  <c r="F55" i="55"/>
  <c r="N55" i="55" s="1"/>
  <c r="F53" i="55"/>
  <c r="N53" i="55" s="1"/>
  <c r="F46" i="55"/>
  <c r="N46" i="55" s="1"/>
  <c r="F47" i="55"/>
  <c r="N47" i="55" s="1"/>
  <c r="F45" i="55"/>
  <c r="E48" i="55"/>
  <c r="F40" i="55"/>
  <c r="N40" i="55" s="1"/>
  <c r="F30" i="55"/>
  <c r="N30" i="55" s="1"/>
  <c r="F31" i="55"/>
  <c r="N31" i="55" s="1"/>
  <c r="F32" i="55"/>
  <c r="N32" i="55" s="1"/>
  <c r="F33" i="55"/>
  <c r="N33" i="55" s="1"/>
  <c r="F34" i="55"/>
  <c r="N34" i="55" s="1"/>
  <c r="F35" i="55"/>
  <c r="N35" i="55" s="1"/>
  <c r="F36" i="55"/>
  <c r="N36" i="55" s="1"/>
  <c r="F37" i="55"/>
  <c r="N37" i="55" s="1"/>
  <c r="F29" i="55"/>
  <c r="F26" i="55"/>
  <c r="N26" i="55" s="1"/>
  <c r="F25" i="55"/>
  <c r="F21" i="55"/>
  <c r="N21" i="55" s="1"/>
  <c r="F22" i="55"/>
  <c r="N22" i="55" s="1"/>
  <c r="F20" i="55"/>
  <c r="N41" i="55"/>
  <c r="E43" i="55"/>
  <c r="E18" i="55"/>
  <c r="N20" i="55" l="1"/>
  <c r="F23" i="55"/>
  <c r="N23" i="55" s="1"/>
  <c r="N45" i="55"/>
  <c r="F48" i="55"/>
  <c r="E102" i="55"/>
  <c r="D54" i="114" s="1"/>
  <c r="N29" i="55"/>
  <c r="F38" i="55"/>
  <c r="N25" i="55"/>
  <c r="A7" i="117"/>
  <c r="N27" i="55" l="1"/>
  <c r="G23" i="23" l="1"/>
  <c r="G24" i="23"/>
  <c r="G26" i="23"/>
  <c r="G30" i="23"/>
  <c r="G22" i="23"/>
  <c r="D27" i="23"/>
  <c r="E27" i="23"/>
  <c r="F27" i="23"/>
  <c r="C27" i="23"/>
  <c r="D15" i="23"/>
  <c r="D19" i="23" s="1"/>
  <c r="E15" i="23"/>
  <c r="E19" i="23" s="1"/>
  <c r="F15" i="23"/>
  <c r="F19" i="23" s="1"/>
  <c r="C15" i="23"/>
  <c r="C19" i="23" s="1"/>
  <c r="G12" i="23"/>
  <c r="G13" i="23"/>
  <c r="G14" i="23"/>
  <c r="G18" i="23"/>
  <c r="C29" i="23" l="1"/>
  <c r="C31" i="23" s="1"/>
  <c r="F29" i="23"/>
  <c r="F31" i="23" s="1"/>
  <c r="D29" i="23"/>
  <c r="D31" i="23" s="1"/>
  <c r="E29" i="23"/>
  <c r="E31" i="23" s="1"/>
  <c r="G27" i="23"/>
  <c r="G15" i="23"/>
  <c r="G19" i="23" s="1"/>
  <c r="F15" i="55"/>
  <c r="N15" i="55" s="1"/>
  <c r="F16" i="55"/>
  <c r="N16" i="55" s="1"/>
  <c r="C21" i="40"/>
  <c r="A7" i="115"/>
  <c r="A7" i="114"/>
  <c r="A7" i="39"/>
  <c r="A6" i="23"/>
  <c r="A7" i="40"/>
  <c r="G29" i="23" l="1"/>
  <c r="G31" i="23" s="1"/>
  <c r="F14" i="55"/>
  <c r="N14" i="55" s="1"/>
  <c r="C71" i="40"/>
  <c r="F17" i="55"/>
  <c r="N17" i="55" s="1"/>
  <c r="F100" i="55"/>
  <c r="F89" i="55"/>
  <c r="F76" i="55"/>
  <c r="F72" i="55"/>
  <c r="F66" i="55"/>
  <c r="D100" i="55"/>
  <c r="D89" i="55"/>
  <c r="D76" i="55"/>
  <c r="D72" i="55"/>
  <c r="D66" i="55"/>
  <c r="D61" i="55"/>
  <c r="D48" i="55"/>
  <c r="D43" i="55"/>
  <c r="D18" i="55"/>
  <c r="G25" i="6"/>
  <c r="G35" i="6"/>
  <c r="G52" i="6"/>
  <c r="D102" i="55" l="1"/>
  <c r="G53" i="6"/>
  <c r="F61" i="55"/>
  <c r="F43" i="55"/>
  <c r="N100" i="55"/>
  <c r="N89" i="55"/>
  <c r="N76" i="55"/>
  <c r="N72" i="55"/>
  <c r="N66" i="55"/>
  <c r="F6" i="31"/>
  <c r="H100" i="55"/>
  <c r="C100" i="55"/>
  <c r="H89" i="55"/>
  <c r="C89" i="55"/>
  <c r="H76" i="55"/>
  <c r="C76" i="55"/>
  <c r="H72" i="55"/>
  <c r="C72" i="55"/>
  <c r="H66" i="55"/>
  <c r="C66" i="55"/>
  <c r="H61" i="55"/>
  <c r="C61" i="55"/>
  <c r="H48" i="55"/>
  <c r="C48" i="55"/>
  <c r="H43" i="55"/>
  <c r="C43" i="55"/>
  <c r="H18" i="55"/>
  <c r="I21" i="40"/>
  <c r="I71" i="40" s="1"/>
  <c r="H21" i="40"/>
  <c r="G21" i="40"/>
  <c r="F21" i="40"/>
  <c r="F71" i="40" s="1"/>
  <c r="F52" i="6"/>
  <c r="F35" i="6"/>
  <c r="F25" i="6"/>
  <c r="E21" i="40"/>
  <c r="D21" i="40"/>
  <c r="C13" i="55" s="1"/>
  <c r="J27" i="23"/>
  <c r="H27" i="23"/>
  <c r="F39" i="23"/>
  <c r="F43" i="23" s="1"/>
  <c r="E39" i="23"/>
  <c r="J15" i="23"/>
  <c r="J19" i="23" s="1"/>
  <c r="H15" i="23"/>
  <c r="H19" i="23" s="1"/>
  <c r="E52" i="6"/>
  <c r="D52" i="6"/>
  <c r="E35" i="6"/>
  <c r="D35" i="6"/>
  <c r="E25" i="6"/>
  <c r="D25" i="6"/>
  <c r="G54" i="6" l="1"/>
  <c r="E51" i="23"/>
  <c r="E43" i="23"/>
  <c r="H102" i="55"/>
  <c r="M102" i="55" s="1"/>
  <c r="J29" i="23"/>
  <c r="J31" i="23" s="1"/>
  <c r="F51" i="23"/>
  <c r="F53" i="23" s="1"/>
  <c r="F55" i="23" s="1"/>
  <c r="H29" i="23"/>
  <c r="H31" i="23" s="1"/>
  <c r="N61" i="55"/>
  <c r="F13" i="55"/>
  <c r="N13" i="55" s="1"/>
  <c r="N48" i="55"/>
  <c r="N38" i="55"/>
  <c r="N43" i="55"/>
  <c r="H71" i="40"/>
  <c r="G71" i="40"/>
  <c r="D71" i="40"/>
  <c r="E71" i="40"/>
  <c r="E53" i="6"/>
  <c r="F53" i="6"/>
  <c r="D53" i="6"/>
  <c r="E53" i="23" l="1"/>
  <c r="E55" i="23" s="1"/>
  <c r="C18" i="55"/>
  <c r="C102" i="55" s="1"/>
  <c r="F18" i="55"/>
  <c r="N18" i="55" l="1"/>
  <c r="F102" i="55"/>
  <c r="N102" i="55" s="1"/>
  <c r="N84" i="55"/>
</calcChain>
</file>

<file path=xl/sharedStrings.xml><?xml version="1.0" encoding="utf-8"?>
<sst xmlns="http://schemas.openxmlformats.org/spreadsheetml/2006/main" count="684" uniqueCount="445">
  <si>
    <t>Other</t>
  </si>
  <si>
    <t>Daily</t>
  </si>
  <si>
    <t>TOTAL BENEFITS</t>
  </si>
  <si>
    <t>Accounting and Auditing</t>
  </si>
  <si>
    <t>Attorney's Fees</t>
  </si>
  <si>
    <t>Office Supplies</t>
  </si>
  <si>
    <t>TOTAL SUPPLIES</t>
  </si>
  <si>
    <t>Utilities</t>
  </si>
  <si>
    <t>TOTAL OCCUPANCY EXPENSE</t>
  </si>
  <si>
    <t>Annual Meetings &amp; Bus. Conference</t>
  </si>
  <si>
    <t>Liability Insurance</t>
  </si>
  <si>
    <t>TOTAL MISCELLANEOUS</t>
  </si>
  <si>
    <t>Investment Income</t>
  </si>
  <si>
    <t>JOB CLASSIFICATIONS:</t>
  </si>
  <si>
    <t xml:space="preserve"> </t>
  </si>
  <si>
    <t>EQUIPMENT:</t>
  </si>
  <si>
    <t>1.</t>
  </si>
  <si>
    <t>2.</t>
  </si>
  <si>
    <t>3.</t>
  </si>
  <si>
    <t>BUILDINGS:</t>
  </si>
  <si>
    <t>Yes</t>
  </si>
  <si>
    <t>No</t>
  </si>
  <si>
    <t>Report Type</t>
  </si>
  <si>
    <t>To</t>
  </si>
  <si>
    <t>Does agency have an independent audit?</t>
  </si>
  <si>
    <t>Total number of units of service provided</t>
  </si>
  <si>
    <t>ACCOUNT TITLE</t>
  </si>
  <si>
    <t>Line No.</t>
  </si>
  <si>
    <t>OTHER REVENUES:</t>
  </si>
  <si>
    <t>Hourly</t>
  </si>
  <si>
    <t>Service D160</t>
  </si>
  <si>
    <t>Maintenance D190</t>
  </si>
  <si>
    <t>Service D260</t>
  </si>
  <si>
    <t>Maintenance D290</t>
  </si>
  <si>
    <t>Service D360</t>
  </si>
  <si>
    <t>Maintenance D390</t>
  </si>
  <si>
    <t>Title of Officer or Administrator</t>
  </si>
  <si>
    <t>Date</t>
  </si>
  <si>
    <t>Address</t>
  </si>
  <si>
    <t>City</t>
  </si>
  <si>
    <t>State</t>
  </si>
  <si>
    <t>Zip</t>
  </si>
  <si>
    <t>Period of Report</t>
  </si>
  <si>
    <t>From</t>
  </si>
  <si>
    <t>Phone number:</t>
  </si>
  <si>
    <t>Church Related</t>
  </si>
  <si>
    <t>Other Non-Profit</t>
  </si>
  <si>
    <t>Individual</t>
  </si>
  <si>
    <t>Partnership</t>
  </si>
  <si>
    <t>Corporation</t>
  </si>
  <si>
    <t>"S" Corporation</t>
  </si>
  <si>
    <t>I have prepared this report and to the best of my knowledge and belief, it represents true and accurate data of the agency for the period stated above.</t>
  </si>
  <si>
    <t>Name:</t>
  </si>
  <si>
    <t>Schedule S - Statistical Data</t>
  </si>
  <si>
    <t>Preparer Company Name</t>
  </si>
  <si>
    <t>Vending</t>
  </si>
  <si>
    <t>Description</t>
  </si>
  <si>
    <t>Building Equipment (fixed)</t>
  </si>
  <si>
    <t>Department Equipment</t>
  </si>
  <si>
    <t>Other Equipment</t>
  </si>
  <si>
    <t>Office Furniture &amp; Fixtures</t>
  </si>
  <si>
    <t>Motor Vehicles</t>
  </si>
  <si>
    <t>Land Improvements</t>
  </si>
  <si>
    <t>Income Taxes</t>
  </si>
  <si>
    <t>Bad Debt</t>
  </si>
  <si>
    <t>MARKETING &amp; ADVERTISING</t>
  </si>
  <si>
    <t>HOME OFFICE COST</t>
  </si>
  <si>
    <t>Background Checks</t>
  </si>
  <si>
    <t>Board of Director Fees</t>
  </si>
  <si>
    <t>Property Interest Expense</t>
  </si>
  <si>
    <t>Working Capital Interest Expense</t>
  </si>
  <si>
    <t>April</t>
  </si>
  <si>
    <t>May</t>
  </si>
  <si>
    <t>June</t>
  </si>
  <si>
    <t>July</t>
  </si>
  <si>
    <t>August</t>
  </si>
  <si>
    <t>A.  Type of Control (Pick one)</t>
  </si>
  <si>
    <t>B.  Accounting Basis for Financial Reporting (Pick one)</t>
  </si>
  <si>
    <t>Total Revenue</t>
  </si>
  <si>
    <t>Total Fee for Service Revenue</t>
  </si>
  <si>
    <t>Total Other Revenue</t>
  </si>
  <si>
    <t>Food Reimbursement</t>
  </si>
  <si>
    <t>ANCILARY SERVICE REVENUE</t>
  </si>
  <si>
    <t>Realized investment income</t>
  </si>
  <si>
    <t>Unrealized investment income</t>
  </si>
  <si>
    <t>Rental income</t>
  </si>
  <si>
    <t>Pharmacy / drugs and medication</t>
  </si>
  <si>
    <t>Professional care, physician</t>
  </si>
  <si>
    <t>TOTAL REVENUE</t>
  </si>
  <si>
    <t>Consumer</t>
  </si>
  <si>
    <t>Code</t>
  </si>
  <si>
    <t>September</t>
  </si>
  <si>
    <t>October</t>
  </si>
  <si>
    <t>November</t>
  </si>
  <si>
    <t>December</t>
  </si>
  <si>
    <t>January</t>
  </si>
  <si>
    <t>February</t>
  </si>
  <si>
    <t>March</t>
  </si>
  <si>
    <t>Other Program Revenue</t>
  </si>
  <si>
    <t>County Board of Supervisors</t>
  </si>
  <si>
    <t>Private Clients</t>
  </si>
  <si>
    <t>Expenses Per General Ledger</t>
  </si>
  <si>
    <t>Other Program Cost</t>
  </si>
  <si>
    <t>Other Staff</t>
  </si>
  <si>
    <t>Accrual</t>
  </si>
  <si>
    <t>Actual</t>
  </si>
  <si>
    <t>County</t>
  </si>
  <si>
    <t>Modified Cash</t>
  </si>
  <si>
    <t>Projected</t>
  </si>
  <si>
    <t>Cash</t>
  </si>
  <si>
    <t>Church Operated</t>
  </si>
  <si>
    <t>Fiscal Year End</t>
  </si>
  <si>
    <t xml:space="preserve">For year ending </t>
  </si>
  <si>
    <t>Independent Audit Submitted</t>
  </si>
  <si>
    <t>LLC</t>
  </si>
  <si>
    <t>Leasehold Improvements</t>
  </si>
  <si>
    <t>Contractor</t>
  </si>
  <si>
    <t>Employee</t>
  </si>
  <si>
    <t>TOTAL BUILDINGS</t>
  </si>
  <si>
    <t>TOTAL DEPRECIATION AND AMORTIZATION</t>
  </si>
  <si>
    <t>Other Program Hours</t>
  </si>
  <si>
    <t>Total Ancillary Service Revenue</t>
  </si>
  <si>
    <t>Property Insurance &amp; Property Taxes</t>
  </si>
  <si>
    <t>Building &amp; Grounds Supplies &amp; Maintenance</t>
  </si>
  <si>
    <t>ADMINISTRATIVE / PROFESSIONAL FEES</t>
  </si>
  <si>
    <t>Direct Care Supervision</t>
  </si>
  <si>
    <t>Direct Care</t>
  </si>
  <si>
    <t>26-61</t>
  </si>
  <si>
    <t>19-01 - Service</t>
  </si>
  <si>
    <t>19-91 - Maintenance</t>
  </si>
  <si>
    <t>26-01 - Scattered Site</t>
  </si>
  <si>
    <t>26-02 - Scattered Site</t>
  </si>
  <si>
    <t>26-04 - Cluster Site</t>
  </si>
  <si>
    <t>26-05 - Cluster Site</t>
  </si>
  <si>
    <t>26-11 - Scattered Site Group</t>
  </si>
  <si>
    <t>26-14 - Scattered Site Group</t>
  </si>
  <si>
    <t>26-16 - Scattered Site</t>
  </si>
  <si>
    <t>Monthly</t>
  </si>
  <si>
    <t>Schedule A - Revenue</t>
  </si>
  <si>
    <t>Related Employee</t>
  </si>
  <si>
    <t>Related Vendor</t>
  </si>
  <si>
    <t>TELECOMMUNICATIONS</t>
  </si>
  <si>
    <t>Staff Mileage</t>
  </si>
  <si>
    <t>TOTAL EMPLOYEE SALARIES</t>
  </si>
  <si>
    <t>Equipment Lease / Rental - Administrative</t>
  </si>
  <si>
    <t>Small Equipment Purchases - Administrative</t>
  </si>
  <si>
    <t>Equipment Repair - Administrative</t>
  </si>
  <si>
    <t>SUBSCRIPTIONS / PUBLICATIONS</t>
  </si>
  <si>
    <t>Contributions / Donations</t>
  </si>
  <si>
    <t>Officer's Life Insurance</t>
  </si>
  <si>
    <t>TOTAL OTHER</t>
  </si>
  <si>
    <t>Professional Organizational Dues</t>
  </si>
  <si>
    <t>TOTAL ADMIN EQUIPMENT</t>
  </si>
  <si>
    <t>Administrative Management</t>
  </si>
  <si>
    <t>Business Office / Clerical</t>
  </si>
  <si>
    <t>15 Min</t>
  </si>
  <si>
    <t>T1016</t>
  </si>
  <si>
    <t>T1017</t>
  </si>
  <si>
    <t>T1000</t>
  </si>
  <si>
    <t>S9122</t>
  </si>
  <si>
    <t>EPSDT Revenue</t>
  </si>
  <si>
    <t>EPSDT Hours</t>
  </si>
  <si>
    <t>EPSDT Program Cost</t>
  </si>
  <si>
    <t>Total Costs</t>
  </si>
  <si>
    <t>Line                                                                                           No.</t>
  </si>
  <si>
    <t>Balance at the End of:</t>
  </si>
  <si>
    <t>ASSETS:</t>
  </si>
  <si>
    <t>Construction in Process</t>
  </si>
  <si>
    <t>TOTAL ASSETS</t>
  </si>
  <si>
    <t>LIABILITIES:</t>
  </si>
  <si>
    <t>Accounts payable</t>
  </si>
  <si>
    <t>TOTAL LIABILITIES</t>
  </si>
  <si>
    <t>Schedule F - Comparative Balance Sheet</t>
  </si>
  <si>
    <t xml:space="preserve">In submitting this cost report and supporting schedules, the provider and all signatories jointly and severally certify that the information and responses on this cost report and supporting schedules are true, accurate, complete, verifiable, and prepared from the records of the provider in accordance with applicable instructions.  The provider and all signatories also certify (1) costs have been properly allocated between or among programs, and that no cost has been reported more than once as a reimbursable cost; and (2) no presumptively unallowable cost is included as an allowable cost unless the cost is separately and specifically identified as a presumptively allowable cost.  Finally, the provider and all signatories each acknowledge familiarity with the laws and regulations governing the Iowa Medicaid program.  NOTICE:  Any person that submits a false statement, response, or representation, or any false, incomplete, or misleading information, or includes a presumptively unallowable cost as allowable without separately and specifically identifying such cost as presumptively unallowable, may be subject to criminal, civil, or administrative liability.  </t>
  </si>
  <si>
    <t>Schedule B - Salary Information by Function</t>
  </si>
  <si>
    <t>4.</t>
  </si>
  <si>
    <t>FEE FOR SERVICE REVENUES:</t>
  </si>
  <si>
    <t xml:space="preserve">Total Paid Hours </t>
  </si>
  <si>
    <t>Total Number of Staff</t>
  </si>
  <si>
    <t>Lobbying Fees</t>
  </si>
  <si>
    <t>Claims Processing</t>
  </si>
  <si>
    <t>Entertainment</t>
  </si>
  <si>
    <t>Schedule G - Related Party Disclosures</t>
  </si>
  <si>
    <t xml:space="preserve">Vehicle Lease </t>
  </si>
  <si>
    <t>AGENCY TRANSPORTATION</t>
  </si>
  <si>
    <t>Information Technology</t>
  </si>
  <si>
    <t>Non-working Officers' Salaries</t>
  </si>
  <si>
    <t>Fundraising, Marketing &amp; Advertising</t>
  </si>
  <si>
    <t>Penalties, fines or interest</t>
  </si>
  <si>
    <t>Supporting Schedule (1)</t>
  </si>
  <si>
    <t>Supporting Schedule (2)</t>
  </si>
  <si>
    <t>Agency Name</t>
  </si>
  <si>
    <t>Signature of Officer or Administrator of Agency</t>
  </si>
  <si>
    <t>Related Owner</t>
  </si>
  <si>
    <t>In Process</t>
  </si>
  <si>
    <t>Social Security, SSI</t>
  </si>
  <si>
    <t>Line 2110 - Administrative Management</t>
  </si>
  <si>
    <t>Line 2120 - Direct Care Supervison</t>
  </si>
  <si>
    <t>Line 2130 - Direct Care</t>
  </si>
  <si>
    <t>Line 2140 - Business Office / Clerical</t>
  </si>
  <si>
    <t>Line 2150 - Other Staff</t>
  </si>
  <si>
    <t>TOTAL COSTS</t>
  </si>
  <si>
    <t>Total Equals Column 4</t>
  </si>
  <si>
    <t>All information to be taken from the general ledger</t>
  </si>
  <si>
    <t>Related Party Compensation</t>
  </si>
  <si>
    <t>Payments for Services and Supplies to Related Parties</t>
  </si>
  <si>
    <t>5.</t>
  </si>
  <si>
    <t>6.</t>
  </si>
  <si>
    <t>Identify the other programs and determine the percentage of business for each program.  This schedule should include the percent of business for all services and total 100% after all programs have been identified.</t>
  </si>
  <si>
    <t>7.</t>
  </si>
  <si>
    <t>Other Iowa Department of Human Services</t>
  </si>
  <si>
    <t>Management Fees</t>
  </si>
  <si>
    <t>Expected Audit Completion Date</t>
  </si>
  <si>
    <t>C.  Accounting Basis used to Prepare Cost Report (Pick one)</t>
  </si>
  <si>
    <t>Printed Name of Officer or Adminstrator of Agency</t>
  </si>
  <si>
    <t>Printed Name of Preparer</t>
  </si>
  <si>
    <t>Signature of Preparer</t>
  </si>
  <si>
    <t xml:space="preserve">Financial and Statistical Report </t>
  </si>
  <si>
    <t>PDN</t>
  </si>
  <si>
    <t>PC</t>
  </si>
  <si>
    <t>a. Iowa Medicaid Fee for Service Units</t>
  </si>
  <si>
    <t>Unit Detail:</t>
  </si>
  <si>
    <t>Agency Mileage Reimbursement Rate:</t>
  </si>
  <si>
    <t>Total Miles Reimbursed:</t>
  </si>
  <si>
    <t>Select One:</t>
  </si>
  <si>
    <t>Service/Program Description</t>
  </si>
  <si>
    <t>Percent of Total</t>
  </si>
  <si>
    <t>Total</t>
  </si>
  <si>
    <r>
      <t xml:space="preserve">e. Other Client Units </t>
    </r>
    <r>
      <rPr>
        <i/>
        <sz val="10"/>
        <rFont val="Arial"/>
        <family val="2"/>
      </rPr>
      <t>(Must be a like kind service)</t>
    </r>
  </si>
  <si>
    <t>Iowa Medicaid Fee for Service</t>
  </si>
  <si>
    <t xml:space="preserve">Medicare </t>
  </si>
  <si>
    <t>Medical supplies</t>
  </si>
  <si>
    <t>Other Income</t>
  </si>
  <si>
    <t xml:space="preserve">Contributions </t>
  </si>
  <si>
    <t>Agencies may use Supporting Schedule (1) and (2) to report additional information</t>
  </si>
  <si>
    <t>&lt;Enter specific title or title grouping&gt;</t>
  </si>
  <si>
    <t>EPSDT Wages*</t>
  </si>
  <si>
    <t>Other Program Wages*</t>
  </si>
  <si>
    <t>Line 2100 TOTAL SALARIES &amp; HOURS</t>
  </si>
  <si>
    <t>Title Description</t>
  </si>
  <si>
    <t>T1000 EPSDT PDN Cost</t>
  </si>
  <si>
    <t>S9122 EPSDT PC Cost</t>
  </si>
  <si>
    <t>TOTAL PAYROLL TAX &amp; WORKER'S COMP</t>
  </si>
  <si>
    <t>TOTAL DEVELOPMENT / TRAINING AND CONF</t>
  </si>
  <si>
    <t>Allocation Basis Name</t>
  </si>
  <si>
    <t>Accumulated Cost</t>
  </si>
  <si>
    <t>Salary</t>
  </si>
  <si>
    <t>Hours</t>
  </si>
  <si>
    <t>Square Footage</t>
  </si>
  <si>
    <t>Detailed Description of Allocation Basis 
(Identify metric, source data, formula, etc.)</t>
  </si>
  <si>
    <t>Schedule C - Identification of Total Expenses to Program</t>
  </si>
  <si>
    <t>Schedule H - Allocations</t>
  </si>
  <si>
    <t xml:space="preserve">Medical Supplies </t>
  </si>
  <si>
    <t>Yellow Page &amp; Employee Recruitment Advertising</t>
  </si>
  <si>
    <t>Vehicle Insurance, Fuel &amp; Maint</t>
  </si>
  <si>
    <t>Staff Development &amp; Training</t>
  </si>
  <si>
    <t>VEHICLES:</t>
  </si>
  <si>
    <t>Contracted Nursing</t>
  </si>
  <si>
    <r>
      <t xml:space="preserve">Revenue Adjustments </t>
    </r>
    <r>
      <rPr>
        <b/>
        <sz val="8"/>
        <rFont val="Arial"/>
        <family val="2"/>
      </rPr>
      <t>(From Sch A)</t>
    </r>
  </si>
  <si>
    <r>
      <t xml:space="preserve"> Expense Adjustments </t>
    </r>
    <r>
      <rPr>
        <b/>
        <sz val="8"/>
        <rFont val="Arial"/>
        <family val="2"/>
      </rPr>
      <t>(From Sch E)</t>
    </r>
  </si>
  <si>
    <t>Contracted Therapy</t>
  </si>
  <si>
    <t>Actual/Direct</t>
  </si>
  <si>
    <t>Enter Name</t>
  </si>
  <si>
    <t>Allocation Basis Number to Sch C</t>
  </si>
  <si>
    <t xml:space="preserve">COST PER UNIT  </t>
  </si>
  <si>
    <t xml:space="preserve">TOTAL NUMBER OF UNITS PROVIDED (from Sch S)  </t>
  </si>
  <si>
    <t>Agency</t>
  </si>
  <si>
    <t>Subtotal Equipment:</t>
  </si>
  <si>
    <t>TOTAL EQUIPMENT AND VEHICLES</t>
  </si>
  <si>
    <t>Beginning Historical Basis Asset Cost</t>
  </si>
  <si>
    <t>Purchases during period</t>
  </si>
  <si>
    <t>Disposals during period</t>
  </si>
  <si>
    <t>Ending Historical basis</t>
  </si>
  <si>
    <t>Straight Line Useful Life</t>
  </si>
  <si>
    <t xml:space="preserve">Book Method </t>
  </si>
  <si>
    <t>Book Annual Rate %</t>
  </si>
  <si>
    <t>T1000 Adj Amount</t>
  </si>
  <si>
    <t>S9122 Adj Amount</t>
  </si>
  <si>
    <t>Other Programs Adj Amount</t>
  </si>
  <si>
    <t>Check Total (Equal Col 3)</t>
  </si>
  <si>
    <t xml:space="preserve">Line </t>
  </si>
  <si>
    <t>Email Address of Officer or Administrator</t>
  </si>
  <si>
    <t>Phone Number</t>
  </si>
  <si>
    <t>Certification Page</t>
  </si>
  <si>
    <t>D. Certification Authorized Agent of the Agency:</t>
  </si>
  <si>
    <t>E.  Statement of Preparer (If Other Than Agency)</t>
  </si>
  <si>
    <t>F.  Questions concerning the cost report should be directed to:</t>
  </si>
  <si>
    <t>Email:</t>
  </si>
  <si>
    <t>Mailing Address:</t>
  </si>
  <si>
    <t>Early and Periodic Screening Diagnostic and Treatment (EPSDT) Private Duty Nursing (PDN) and 
Personal Care (PC) Services</t>
  </si>
  <si>
    <t xml:space="preserve">Please indicate if any services other than EPSDT PDN/PC (including like kind services reported on line 4e above) are provided by the agency.  This may include other Medicaid programs as well as Non-Medicaid programs.  </t>
  </si>
  <si>
    <t>EPSDT PDN/PC Miles Reimbursed:</t>
  </si>
  <si>
    <t>Sch C Line No.</t>
  </si>
  <si>
    <t>Occupational, Physical, Speech, Resp Therapy</t>
  </si>
  <si>
    <t>* Gross Salary Expense in Column 2 above should equal Salary Expense reported on Schedule C Column 1.  EPSDT Wages and Other Program Wages reported in Columns 4 and 6 above may not match Schedule C Columns 7 through 10 if Salary Expense is adjusted in Schedule C column 2 or 3 by Schedule A and Schedule E Adjustments.</t>
  </si>
  <si>
    <t>* Column 8 is only necessary when both T1000 and S9122 cost is reported</t>
  </si>
  <si>
    <t>TOTAL CONTRACTED SERVICES</t>
  </si>
  <si>
    <t>Total Adjustments</t>
  </si>
  <si>
    <t>Position / Role</t>
  </si>
  <si>
    <t>% of Work Week Devoted to Business</t>
  </si>
  <si>
    <t xml:space="preserve">Salaries and Wages                                                                   </t>
  </si>
  <si>
    <t>% Ownership in agency</t>
  </si>
  <si>
    <t>Type of relationship</t>
  </si>
  <si>
    <t>Name of Related Entity or Individual</t>
  </si>
  <si>
    <t>Type of Service or Supply</t>
  </si>
  <si>
    <t>Current Period                                                                           1</t>
  </si>
  <si>
    <t>Prior Period                                                                               2</t>
  </si>
  <si>
    <t>Sch C line # where salaries are reported</t>
  </si>
  <si>
    <t>Amount of Cost Incurred by Related Party</t>
  </si>
  <si>
    <t>Amount reported on cost report 
(Sch C, Col 4)</t>
  </si>
  <si>
    <t>Sch C Line #  where expenses are reported</t>
  </si>
  <si>
    <t>Does agency have a home office that provides administrative support?</t>
  </si>
  <si>
    <t>Does agency have a management company?</t>
  </si>
  <si>
    <t>Show Calculations Below as Needed:</t>
  </si>
  <si>
    <t>A.</t>
  </si>
  <si>
    <t>B.</t>
  </si>
  <si>
    <t>C.</t>
  </si>
  <si>
    <t>D.</t>
  </si>
  <si>
    <t>TTL</t>
  </si>
  <si>
    <t>Total Amount to be Adjusted 
(to C, Col 3)</t>
  </si>
  <si>
    <t>Amount Paid to Related Party by Agency per GL
(to Sch C, Col 1)</t>
  </si>
  <si>
    <t>Select from Drop Down Menu</t>
  </si>
  <si>
    <t>Schedule E - Summary of Expense Adjustments</t>
  </si>
  <si>
    <t>Adjustment Description</t>
  </si>
  <si>
    <t>Total Other Staff to Sch C Line 2150</t>
  </si>
  <si>
    <t>Total Business Office/Clerical to Sch C Line 2140</t>
  </si>
  <si>
    <t>Total Direct Care to Sch C Line 2130</t>
  </si>
  <si>
    <t>Total Direct Care Supervision to Sch C Line 2120</t>
  </si>
  <si>
    <t>Total Administrative Mgmt to Sch C Line 2110</t>
  </si>
  <si>
    <r>
      <t xml:space="preserve">Program Alloc Basis
</t>
    </r>
    <r>
      <rPr>
        <b/>
        <sz val="8"/>
        <rFont val="Arial"/>
        <family val="2"/>
      </rPr>
      <t>(From Sch H)</t>
    </r>
  </si>
  <si>
    <r>
      <t xml:space="preserve">* EPSDT Alloc Basis 
</t>
    </r>
    <r>
      <rPr>
        <b/>
        <sz val="8"/>
        <rFont val="Arial"/>
        <family val="2"/>
      </rPr>
      <t>(From Sch H)</t>
    </r>
  </si>
  <si>
    <r>
      <t xml:space="preserve">Other Non-Medical </t>
    </r>
    <r>
      <rPr>
        <sz val="10"/>
        <color rgb="FFFF0000"/>
        <rFont val="Arial"/>
        <family val="2"/>
      </rPr>
      <t>(Attach Schedule)</t>
    </r>
  </si>
  <si>
    <r>
      <t xml:space="preserve">Other Supplies </t>
    </r>
    <r>
      <rPr>
        <sz val="10"/>
        <color rgb="FFFF0000"/>
        <rFont val="Arial"/>
        <family val="2"/>
      </rPr>
      <t>(Attach Schedule)</t>
    </r>
  </si>
  <si>
    <r>
      <t>Other Contracted Care</t>
    </r>
    <r>
      <rPr>
        <sz val="10"/>
        <color rgb="FFFF0000"/>
        <rFont val="Arial"/>
        <family val="2"/>
      </rPr>
      <t xml:space="preserve"> (Attach Schedule)</t>
    </r>
  </si>
  <si>
    <r>
      <t xml:space="preserve">Other Occupancy Expense </t>
    </r>
    <r>
      <rPr>
        <sz val="10"/>
        <color rgb="FFFF0000"/>
        <rFont val="Arial"/>
        <family val="2"/>
      </rPr>
      <t>(Attach Schedule)</t>
    </r>
  </si>
  <si>
    <r>
      <t xml:space="preserve">Other Agency Transportation </t>
    </r>
    <r>
      <rPr>
        <sz val="10"/>
        <color rgb="FFFF0000"/>
        <rFont val="Arial"/>
        <family val="2"/>
      </rPr>
      <t>(Attach Schedule)</t>
    </r>
  </si>
  <si>
    <r>
      <t xml:space="preserve">Total Depreciation </t>
    </r>
    <r>
      <rPr>
        <sz val="10"/>
        <color rgb="FFFF0000"/>
        <rFont val="Arial"/>
        <family val="2"/>
      </rPr>
      <t>(Attach Schedule)</t>
    </r>
  </si>
  <si>
    <r>
      <t xml:space="preserve">Amortization </t>
    </r>
    <r>
      <rPr>
        <sz val="10"/>
        <color rgb="FFFF0000"/>
        <rFont val="Arial"/>
        <family val="2"/>
      </rPr>
      <t>(Attach Schedule)</t>
    </r>
  </si>
  <si>
    <r>
      <t xml:space="preserve">Other Miscellaneous </t>
    </r>
    <r>
      <rPr>
        <sz val="10"/>
        <color rgb="FFFF0000"/>
        <rFont val="Arial"/>
        <family val="2"/>
      </rPr>
      <t>(Attach Schedule)</t>
    </r>
  </si>
  <si>
    <r>
      <t xml:space="preserve">Other </t>
    </r>
    <r>
      <rPr>
        <sz val="10"/>
        <color rgb="FFFF0000"/>
        <rFont val="Arial"/>
        <family val="2"/>
      </rPr>
      <t>(Attach Schedule)</t>
    </r>
  </si>
  <si>
    <r>
      <t xml:space="preserve">Other ancillary </t>
    </r>
    <r>
      <rPr>
        <sz val="10"/>
        <color rgb="FFFF0000"/>
        <rFont val="Arial"/>
        <family val="2"/>
      </rPr>
      <t>(Attach Schedule)</t>
    </r>
  </si>
  <si>
    <r>
      <t xml:space="preserve">In-kind transactions </t>
    </r>
    <r>
      <rPr>
        <sz val="10"/>
        <color rgb="FFFF0000"/>
        <rFont val="Arial"/>
        <family val="2"/>
      </rPr>
      <t>(Attach Schedule)</t>
    </r>
  </si>
  <si>
    <r>
      <t xml:space="preserve">Government Grants </t>
    </r>
    <r>
      <rPr>
        <sz val="10"/>
        <color rgb="FFFF0000"/>
        <rFont val="Arial"/>
        <family val="2"/>
      </rPr>
      <t>(Attach Schedule)</t>
    </r>
  </si>
  <si>
    <r>
      <t>TOTAL DEPRECIATION</t>
    </r>
    <r>
      <rPr>
        <b/>
        <sz val="10"/>
        <color rgb="FFFF0000"/>
        <rFont val="Arial"/>
        <family val="2"/>
      </rPr>
      <t xml:space="preserve"> </t>
    </r>
    <r>
      <rPr>
        <sz val="10"/>
        <color rgb="FFFF0000"/>
        <rFont val="Arial"/>
        <family val="2"/>
      </rPr>
      <t>(Attach Schedule)</t>
    </r>
  </si>
  <si>
    <r>
      <t>TOTAL AMORTIZATION</t>
    </r>
    <r>
      <rPr>
        <sz val="10"/>
        <color rgb="FFFF0000"/>
        <rFont val="Arial"/>
        <family val="2"/>
      </rPr>
      <t xml:space="preserve"> (Attach Schedule)</t>
    </r>
  </si>
  <si>
    <r>
      <t xml:space="preserve">TOTAL DEPRECIATION </t>
    </r>
    <r>
      <rPr>
        <sz val="10"/>
        <color rgb="FFFF0000"/>
        <rFont val="Arial"/>
        <family val="2"/>
      </rPr>
      <t>(Attach Schedule)</t>
    </r>
  </si>
  <si>
    <r>
      <t>AMORTIZATION</t>
    </r>
    <r>
      <rPr>
        <sz val="10"/>
        <color rgb="FFFF0000"/>
        <rFont val="Arial"/>
        <family val="2"/>
      </rPr>
      <t xml:space="preserve"> (Attach Schedule)</t>
    </r>
  </si>
  <si>
    <t>A detailed depreciation fixed asset schedule must be submitted with this schedule.</t>
  </si>
  <si>
    <t>Allocation Basis
(From 
Sch H)</t>
  </si>
  <si>
    <t>Amounts are charged to specific program accounts based on the program that benefited from the expense.  The trial balance, GL account detail or GL transaction detail is available to support the amount reported without further calculation.</t>
  </si>
  <si>
    <t>Direct Care Salary</t>
  </si>
  <si>
    <t>NPI-Taxonomy-Zip9</t>
  </si>
  <si>
    <t>NOTE:  Revenue offsets should be reported on Sch A Col 4 and Sch C Col 2.  Do not report on Sch E.</t>
  </si>
  <si>
    <r>
      <t xml:space="preserve">Total EPSDT PDN/PC Cost </t>
    </r>
    <r>
      <rPr>
        <b/>
        <sz val="8"/>
        <rFont val="Arial"/>
        <family val="2"/>
      </rPr>
      <t>(Sum Col 9 
+ Col 10)</t>
    </r>
  </si>
  <si>
    <t>Home Health Agency Early and Periodic Screening, Diagnostic and Treatment Private Duty Nursing/Personal Care Services</t>
  </si>
  <si>
    <r>
      <t>Adjustment Amount</t>
    </r>
    <r>
      <rPr>
        <b/>
        <i/>
        <sz val="9"/>
        <rFont val="Arial"/>
        <family val="2"/>
      </rPr>
      <t xml:space="preserve"> 
(Sch C, Col 2)</t>
    </r>
  </si>
  <si>
    <r>
      <t xml:space="preserve">Gross Salaries and Wages* 
</t>
    </r>
    <r>
      <rPr>
        <b/>
        <i/>
        <sz val="9"/>
        <rFont val="Arial"/>
        <family val="2"/>
      </rPr>
      <t>(Total to Sch C, 
Col 1)</t>
    </r>
  </si>
  <si>
    <t>&lt;Enter Description&gt;</t>
  </si>
  <si>
    <t xml:space="preserve">Enter Description and Applicable Formula Here - </t>
  </si>
  <si>
    <t>Enter Description and Applicable Formula Here - Specifically identify which direct care salary accounts were utilized as the metric and include applicable formulas. Use empy space below table as needed.</t>
  </si>
  <si>
    <t>Enter Description and Applicable Formula Here - Specifically identify which salary accounts were utilized as the metric and include applicable formulas. Use empy space below table as needed.</t>
  </si>
  <si>
    <t>Enter Description and Applicable Formula Here - Identify specific accumulated cost, source, and any applicable formulas.  Use empy space below table as needed.</t>
  </si>
  <si>
    <t>Enter Description and Applicable Formula Here - Specifically identify which staff hours were utilized as the metric and include applicable formulas. Use empy space below table as needed.</t>
  </si>
  <si>
    <t>Rent/Lease of Space</t>
  </si>
  <si>
    <t>Schedule D - Depreciation and Amortization</t>
  </si>
  <si>
    <t>Name of individual owners or related party</t>
  </si>
  <si>
    <t>Service Code</t>
  </si>
  <si>
    <t>Type of unit</t>
  </si>
  <si>
    <t>Accum Straight Line Depr/Amort Reported in Prior Years</t>
  </si>
  <si>
    <t>Straight Line Depr/Amort Current Period</t>
  </si>
  <si>
    <t>Book Depr/Amort Current Period</t>
  </si>
  <si>
    <t>Accum Book Depr/Amort End of Period</t>
  </si>
  <si>
    <t>c. Medicaid Iowa Total Care MCO Units</t>
  </si>
  <si>
    <t>Medicaid MCO - Iowa Total Care</t>
  </si>
  <si>
    <t>If Agency Transportation on line 3010 of Schedule C includes mileage reimbursement, please provide the mileage reimbursement rate paid and the number of miles reimbursed.</t>
  </si>
  <si>
    <t>CURRENT ASSETS:</t>
  </si>
  <si>
    <t>Cash on hand and in banks</t>
  </si>
  <si>
    <t>Temporary investments</t>
  </si>
  <si>
    <t>Notes Receivable</t>
  </si>
  <si>
    <t>Accounts Receivables</t>
  </si>
  <si>
    <t>Other Receivables</t>
  </si>
  <si>
    <t>Less: Allowance for uncollectible notes and accounts receivable</t>
  </si>
  <si>
    <t>Inventory</t>
  </si>
  <si>
    <t>Prepaid Expenses</t>
  </si>
  <si>
    <t>Due from other funds</t>
  </si>
  <si>
    <t>Other current assets</t>
  </si>
  <si>
    <t>FIXED ASSETS:</t>
  </si>
  <si>
    <t>Land</t>
  </si>
  <si>
    <t>Land improvements</t>
  </si>
  <si>
    <t>Less: Accumulated Depreciation</t>
  </si>
  <si>
    <t>Buildings</t>
  </si>
  <si>
    <t>Fixed Equipment</t>
  </si>
  <si>
    <t>Automobiles and trucks</t>
  </si>
  <si>
    <t>Major movable equipment</t>
  </si>
  <si>
    <t>Minor equipment nondepreciable</t>
  </si>
  <si>
    <t>Other fixed assets</t>
  </si>
  <si>
    <t>TOTAL CURRENT ASSETS</t>
  </si>
  <si>
    <t>TOTAL FIXED ASSETS</t>
  </si>
  <si>
    <t>Investments</t>
  </si>
  <si>
    <t>Deposits on leases</t>
  </si>
  <si>
    <t>Due from Owners/officers</t>
  </si>
  <si>
    <t>Other Assets</t>
  </si>
  <si>
    <t>TOTAL OTHER ASSETS</t>
  </si>
  <si>
    <t>OTHER ASSETS:</t>
  </si>
  <si>
    <t>CURRENT LIABILITIES:</t>
  </si>
  <si>
    <t>Salaries, wages, &amp; fees payable</t>
  </si>
  <si>
    <t>Payroll taxes payable</t>
  </si>
  <si>
    <t>Notes &amp; Loans payable (short term)</t>
  </si>
  <si>
    <t>Deferred income</t>
  </si>
  <si>
    <t>Accelerated payments</t>
  </si>
  <si>
    <t>Dues to other funds</t>
  </si>
  <si>
    <t>Other current liabilities</t>
  </si>
  <si>
    <t>TOTAL CURRENT LIABILITIES</t>
  </si>
  <si>
    <t>LONG TERM LIABILITIES:</t>
  </si>
  <si>
    <t>Mortgage payable</t>
  </si>
  <si>
    <t>Notes payable</t>
  </si>
  <si>
    <t>Unsecured loans</t>
  </si>
  <si>
    <t>Loans from owners - prior to 7/1/66</t>
  </si>
  <si>
    <t>Loans from owners - on or after 7/1/66</t>
  </si>
  <si>
    <t>Other Long Term Liabilities</t>
  </si>
  <si>
    <t>TOTAL LONG TERM LIABILITIES</t>
  </si>
  <si>
    <t>CAPITAL ACCOUNTS</t>
  </si>
  <si>
    <t>General fund balance</t>
  </si>
  <si>
    <t>Specific purpose fund balance</t>
  </si>
  <si>
    <t>Donor created - Endowment fund balance - restricted</t>
  </si>
  <si>
    <t>Donor created - Endowment fund balance - unrestricted</t>
  </si>
  <si>
    <t>Governing body created - Endowment fund balance</t>
  </si>
  <si>
    <t>Plant fund balance - Invested in plant</t>
  </si>
  <si>
    <t>Plant fund balance - Reserved for plant improvement, replacement and expansion</t>
  </si>
  <si>
    <t>TOTAL FUND BALANCES</t>
  </si>
  <si>
    <t>TOTAL LIABILITIES AND FUND BALANCES</t>
  </si>
  <si>
    <t>d. Medicaid Molina Healthcare of Iowa MCO Units</t>
  </si>
  <si>
    <t>Iowa Department Of Health and Human Services</t>
  </si>
  <si>
    <t>b. Medicaid Wellpoint Iowa MCO Units</t>
  </si>
  <si>
    <t>Medicaid MCO - Wellpoint Iowa</t>
  </si>
  <si>
    <t>Medicaid MCO - Molina Healthcare of Iowa</t>
  </si>
  <si>
    <t>Right to use assets</t>
  </si>
  <si>
    <t>8.</t>
  </si>
  <si>
    <t>Identify if the agency is self-insured.</t>
  </si>
  <si>
    <t>Form 1728-94 (7/25)</t>
  </si>
  <si>
    <t>Health Benefits</t>
  </si>
  <si>
    <t>Retirement Benefits</t>
  </si>
  <si>
    <t>Other Benefits</t>
  </si>
  <si>
    <t>FICA</t>
  </si>
  <si>
    <t>Unemployment &amp; Workers Comp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</si>
</sst>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000\-00\-0000"/>
    <numFmt numFmtId="167" formatCode="_(* #,##0_);_(* \(#,##0\);_(* &quot;-&quot;??_);_(@_)"/>
    <numFmt numFmtId="168" formatCode="_(&quot;$&quot;* #,##0_);_(&quot;$&quot;* \(#,##0\);_(&quot;$&quot;* &quot;-&quot;??_);_(@_)"/>
  </numFmts>
  <fonts count="19">
    <font>
      <sz val="10"/>
      <name val="Arial"/>
    </font>
    <font>
      <sz val="10"/>
      <name val="Arial"/>
      <family val="2"/>
    </font>
    <font>
      <sz val="10"/>
      <name val="Arial"/>
      <family val="2"/>
    </font>
    <font>
      <sz val="8"/>
      <name val="Arial"/>
      <family val="2"/>
    </font>
    <font>
      <sz val="10"/>
      <name val="Arial"/>
      <family val="2"/>
    </font>
    <font>
      <sz val="10"/>
      <name val="Calibri"/>
      <family val="2"/>
      <scheme val="minor"/>
    </font>
    <font>
      <sz val="12"/>
      <name val="Arial"/>
      <family val="2"/>
    </font>
    <font>
      <b/>
      <sz val="10"/>
      <name val="Arial"/>
      <family val="2"/>
    </font>
    <font>
      <sz val="10"/>
      <color rgb="FFFF0000"/>
      <name val="Arial"/>
      <family val="2"/>
    </font>
    <font>
      <sz val="12"/>
      <name val="Arial"/>
      <family val="2"/>
    </font>
    <font>
      <b/>
      <sz val="10"/>
      <color rgb="FFFF0000"/>
      <name val="Arial"/>
      <family val="2"/>
    </font>
    <font>
      <i/>
      <sz val="10"/>
      <name val="Arial"/>
      <family val="2"/>
    </font>
    <font>
      <b/>
      <i/>
      <sz val="9"/>
      <name val="Arial"/>
      <family val="2"/>
    </font>
    <font>
      <sz val="12"/>
      <name val="Segoe UI"/>
      <family val="2"/>
    </font>
    <font>
      <i/>
      <sz val="10"/>
      <color theme="0" tint="-0.499984740745262"/>
      <name val="Arial"/>
      <family val="2"/>
    </font>
    <font>
      <b/>
      <sz val="8"/>
      <name val="Arial"/>
      <family val="2"/>
    </font>
    <font>
      <b/>
      <i/>
      <sz val="10"/>
      <color rgb="FFFF0000"/>
      <name val="Arial"/>
      <family val="2"/>
    </font>
    <font>
      <i/>
      <sz val="8"/>
      <name val="Arial"/>
      <family val="2"/>
    </font>
    <font>
      <b/>
      <sz val="9"/>
      <color rgb="FFFF0000"/>
      <name val="Arial"/>
      <family val="2"/>
    </font>
  </fonts>
  <fills count="9">
    <fill>
      <patternFill patternType="none"/>
    </fill>
    <fill>
      <patternFill patternType="gray125"/>
    </fill>
    <fill>
      <patternFill patternType="solid">
        <fgColor theme="3" tint="0.7999816888943144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7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6" fillId="0" borderId="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9" fillId="0" borderId="0"/>
  </cellStyleXfs>
  <cellXfs count="584">
    <xf numFmtId="0" fontId="0" fillId="0" borderId="0" xfId="0"/>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left" wrapText="1"/>
      <protection locked="0"/>
    </xf>
    <xf numFmtId="0" fontId="5" fillId="0" borderId="0" xfId="0" applyFont="1"/>
    <xf numFmtId="49"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4" fontId="5" fillId="0" borderId="0" xfId="0" applyNumberFormat="1" applyFont="1" applyAlignment="1" applyProtection="1">
      <alignment horizontal="center"/>
      <protection locked="0"/>
    </xf>
    <xf numFmtId="49" fontId="5" fillId="0" borderId="0" xfId="0" applyNumberFormat="1" applyFont="1" applyProtection="1">
      <protection locked="0"/>
    </xf>
    <xf numFmtId="0" fontId="5" fillId="0" borderId="0" xfId="0" applyFont="1" applyAlignment="1" applyProtection="1">
      <alignment horizontal="center" wrapText="1"/>
      <protection locked="0"/>
    </xf>
    <xf numFmtId="14" fontId="5" fillId="0" borderId="0" xfId="0" applyNumberFormat="1" applyFont="1" applyAlignment="1" applyProtection="1">
      <alignment horizontal="center" wrapText="1"/>
      <protection locked="0"/>
    </xf>
    <xf numFmtId="14" fontId="5" fillId="0" borderId="0" xfId="0" applyNumberFormat="1" applyFont="1" applyProtection="1">
      <protection locked="0"/>
    </xf>
    <xf numFmtId="0" fontId="2" fillId="0" borderId="2" xfId="0" applyFont="1" applyBorder="1" applyProtection="1">
      <protection locked="0"/>
    </xf>
    <xf numFmtId="14" fontId="2" fillId="0" borderId="0" xfId="0" applyNumberFormat="1" applyFont="1" applyAlignment="1">
      <alignment horizontal="center"/>
    </xf>
    <xf numFmtId="0" fontId="7" fillId="0" borderId="23" xfId="6" applyFont="1" applyBorder="1" applyAlignment="1">
      <alignment horizontal="center"/>
    </xf>
    <xf numFmtId="0" fontId="7" fillId="0" borderId="16" xfId="6" applyFont="1" applyBorder="1" applyAlignment="1">
      <alignment horizontal="center"/>
    </xf>
    <xf numFmtId="0" fontId="2" fillId="0" borderId="0" xfId="0" applyFont="1"/>
    <xf numFmtId="0" fontId="2" fillId="0" borderId="12" xfId="0" applyFont="1" applyBorder="1" applyProtection="1">
      <protection locked="0"/>
    </xf>
    <xf numFmtId="0" fontId="2" fillId="0" borderId="9" xfId="0" applyFont="1" applyBorder="1" applyProtection="1">
      <protection locked="0"/>
    </xf>
    <xf numFmtId="164" fontId="2" fillId="0" borderId="0" xfId="0" applyNumberFormat="1" applyFont="1"/>
    <xf numFmtId="164" fontId="7" fillId="0" borderId="0" xfId="0" applyNumberFormat="1" applyFont="1"/>
    <xf numFmtId="0" fontId="7" fillId="0" borderId="14" xfId="0" applyFont="1" applyBorder="1" applyAlignment="1">
      <alignment horizontal="center" wrapText="1"/>
    </xf>
    <xf numFmtId="0" fontId="7" fillId="0" borderId="14" xfId="6" applyFont="1" applyBorder="1" applyAlignment="1">
      <alignment horizontal="center" wrapText="1"/>
    </xf>
    <xf numFmtId="0" fontId="7" fillId="0" borderId="46" xfId="6" applyFont="1" applyBorder="1" applyAlignment="1">
      <alignment horizontal="center" wrapText="1"/>
    </xf>
    <xf numFmtId="164" fontId="2" fillId="0" borderId="8" xfId="3" applyNumberFormat="1" applyFont="1" applyBorder="1" applyAlignment="1" applyProtection="1">
      <protection locked="0"/>
    </xf>
    <xf numFmtId="164" fontId="2" fillId="0" borderId="48" xfId="3" applyNumberFormat="1" applyFont="1" applyBorder="1" applyAlignment="1" applyProtection="1">
      <protection locked="0"/>
    </xf>
    <xf numFmtId="164" fontId="2" fillId="0" borderId="56" xfId="1" applyNumberFormat="1" applyFont="1" applyBorder="1" applyAlignment="1" applyProtection="1">
      <alignment horizontal="right"/>
      <protection locked="0"/>
    </xf>
    <xf numFmtId="164" fontId="2" fillId="0" borderId="8" xfId="3" applyNumberFormat="1" applyFont="1" applyBorder="1" applyAlignment="1" applyProtection="1"/>
    <xf numFmtId="164" fontId="2" fillId="0" borderId="48" xfId="1" applyNumberFormat="1" applyFont="1" applyBorder="1" applyAlignment="1" applyProtection="1">
      <protection locked="0"/>
    </xf>
    <xf numFmtId="164" fontId="2" fillId="0" borderId="56" xfId="1" applyNumberFormat="1" applyFont="1" applyBorder="1" applyAlignment="1" applyProtection="1">
      <protection locked="0"/>
    </xf>
    <xf numFmtId="164" fontId="2" fillId="0" borderId="2" xfId="1" applyNumberFormat="1" applyFont="1" applyBorder="1" applyAlignment="1" applyProtection="1">
      <protection locked="0"/>
    </xf>
    <xf numFmtId="164" fontId="2" fillId="0" borderId="36" xfId="1" applyNumberFormat="1" applyFont="1" applyBorder="1" applyAlignment="1" applyProtection="1">
      <protection locked="0"/>
    </xf>
    <xf numFmtId="0" fontId="2" fillId="0" borderId="2" xfId="0" applyFont="1" applyBorder="1" applyAlignment="1">
      <alignment horizontal="center"/>
    </xf>
    <xf numFmtId="164" fontId="2" fillId="0" borderId="48" xfId="1" applyNumberFormat="1" applyFont="1" applyBorder="1" applyAlignment="1" applyProtection="1"/>
    <xf numFmtId="37" fontId="2" fillId="0" borderId="0" xfId="1" applyNumberFormat="1" applyFont="1" applyBorder="1" applyAlignment="1" applyProtection="1"/>
    <xf numFmtId="164" fontId="2" fillId="0" borderId="2" xfId="2" applyNumberFormat="1" applyFont="1" applyBorder="1" applyAlignment="1" applyProtection="1">
      <alignment horizontal="center"/>
      <protection locked="0"/>
    </xf>
    <xf numFmtId="3" fontId="2" fillId="0" borderId="2" xfId="1" applyNumberFormat="1" applyFont="1" applyBorder="1" applyAlignment="1" applyProtection="1">
      <alignment horizontal="center"/>
      <protection locked="0"/>
    </xf>
    <xf numFmtId="164" fontId="2" fillId="0" borderId="2" xfId="0" applyNumberFormat="1" applyFont="1" applyBorder="1" applyAlignment="1" applyProtection="1">
      <alignment horizontal="center"/>
      <protection locked="0"/>
    </xf>
    <xf numFmtId="3" fontId="2" fillId="0" borderId="2" xfId="0" applyNumberFormat="1" applyFont="1" applyBorder="1" applyAlignment="1" applyProtection="1">
      <alignment horizontal="center"/>
      <protection locked="0"/>
    </xf>
    <xf numFmtId="42" fontId="2" fillId="0" borderId="2" xfId="0" applyNumberFormat="1" applyFont="1" applyBorder="1" applyProtection="1">
      <protection locked="0"/>
    </xf>
    <xf numFmtId="42" fontId="2" fillId="0" borderId="11" xfId="0" applyNumberFormat="1" applyFont="1" applyBorder="1" applyProtection="1">
      <protection locked="0"/>
    </xf>
    <xf numFmtId="42" fontId="2" fillId="0" borderId="19" xfId="0" applyNumberFormat="1" applyFont="1" applyBorder="1" applyProtection="1">
      <protection locked="0"/>
    </xf>
    <xf numFmtId="0" fontId="7" fillId="0" borderId="0" xfId="6" applyFont="1" applyAlignment="1">
      <alignment horizontal="center"/>
    </xf>
    <xf numFmtId="164" fontId="2" fillId="0" borderId="12" xfId="0" applyNumberFormat="1" applyFont="1" applyBorder="1"/>
    <xf numFmtId="1" fontId="2" fillId="0" borderId="2" xfId="0" applyNumberFormat="1" applyFont="1" applyBorder="1" applyProtection="1">
      <protection locked="0"/>
    </xf>
    <xf numFmtId="1" fontId="2" fillId="0" borderId="11" xfId="0" applyNumberFormat="1" applyFont="1" applyBorder="1" applyProtection="1">
      <protection locked="0"/>
    </xf>
    <xf numFmtId="1" fontId="2" fillId="0" borderId="19" xfId="0" applyNumberFormat="1" applyFont="1" applyBorder="1" applyProtection="1">
      <protection locked="0"/>
    </xf>
    <xf numFmtId="0" fontId="2" fillId="0" borderId="0" xfId="0" applyFont="1" applyAlignment="1">
      <alignment horizontal="centerContinuous"/>
    </xf>
    <xf numFmtId="44" fontId="2" fillId="0" borderId="2" xfId="2" applyFont="1" applyFill="1" applyBorder="1" applyAlignment="1" applyProtection="1">
      <protection locked="0"/>
    </xf>
    <xf numFmtId="167" fontId="2" fillId="0" borderId="2" xfId="1" applyNumberFormat="1" applyFont="1" applyFill="1" applyBorder="1" applyAlignment="1" applyProtection="1">
      <protection locked="0"/>
    </xf>
    <xf numFmtId="3" fontId="1" fillId="0" borderId="36" xfId="1" applyNumberFormat="1" applyFont="1" applyBorder="1" applyAlignment="1" applyProtection="1">
      <alignment horizontal="center"/>
      <protection locked="0"/>
    </xf>
    <xf numFmtId="3" fontId="2" fillId="0" borderId="36" xfId="0" applyNumberFormat="1" applyFont="1" applyBorder="1" applyAlignment="1" applyProtection="1">
      <alignment horizontal="center"/>
      <protection locked="0"/>
    </xf>
    <xf numFmtId="3" fontId="2" fillId="0" borderId="36" xfId="1" applyNumberFormat="1" applyFont="1" applyBorder="1" applyAlignment="1" applyProtection="1">
      <alignment horizontal="center"/>
      <protection locked="0"/>
    </xf>
    <xf numFmtId="164" fontId="7" fillId="2" borderId="15" xfId="0" applyNumberFormat="1" applyFont="1" applyFill="1" applyBorder="1"/>
    <xf numFmtId="0" fontId="1" fillId="0" borderId="0" xfId="14" applyFont="1" applyProtection="1">
      <protection locked="0"/>
    </xf>
    <xf numFmtId="14" fontId="2" fillId="0" borderId="0" xfId="0" applyNumberFormat="1" applyFont="1"/>
    <xf numFmtId="14" fontId="1" fillId="0" borderId="0" xfId="0" applyNumberFormat="1" applyFont="1" applyAlignment="1">
      <alignment horizontal="left"/>
    </xf>
    <xf numFmtId="14" fontId="1" fillId="0" borderId="0" xfId="0" applyNumberFormat="1" applyFont="1" applyAlignment="1">
      <alignment horizontal="center"/>
    </xf>
    <xf numFmtId="164" fontId="7" fillId="2" borderId="28" xfId="0" applyNumberFormat="1" applyFont="1" applyFill="1" applyBorder="1"/>
    <xf numFmtId="164" fontId="2" fillId="0" borderId="48" xfId="0" applyNumberFormat="1" applyFont="1" applyBorder="1" applyAlignment="1" applyProtection="1">
      <alignment horizontal="center"/>
      <protection locked="0"/>
    </xf>
    <xf numFmtId="3" fontId="2" fillId="0" borderId="48" xfId="0" applyNumberFormat="1" applyFont="1" applyBorder="1" applyAlignment="1" applyProtection="1">
      <alignment horizontal="center"/>
      <protection locked="0"/>
    </xf>
    <xf numFmtId="3" fontId="2" fillId="0" borderId="56" xfId="0" applyNumberFormat="1" applyFont="1" applyBorder="1" applyAlignment="1" applyProtection="1">
      <alignment horizontal="center"/>
      <protection locked="0"/>
    </xf>
    <xf numFmtId="164" fontId="2" fillId="0" borderId="12" xfId="0" applyNumberFormat="1" applyFont="1" applyBorder="1" applyAlignment="1" applyProtection="1">
      <alignment horizontal="center"/>
      <protection locked="0"/>
    </xf>
    <xf numFmtId="164" fontId="1" fillId="0" borderId="12" xfId="0" applyNumberFormat="1" applyFont="1" applyBorder="1" applyAlignment="1" applyProtection="1">
      <alignment horizontal="center"/>
      <protection locked="0"/>
    </xf>
    <xf numFmtId="3" fontId="1" fillId="0" borderId="2"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42" fontId="2" fillId="0" borderId="9" xfId="0" applyNumberFormat="1" applyFont="1" applyBorder="1" applyProtection="1">
      <protection locked="0"/>
    </xf>
    <xf numFmtId="164" fontId="2" fillId="0" borderId="63" xfId="3" applyNumberFormat="1" applyFont="1" applyBorder="1" applyAlignment="1" applyProtection="1"/>
    <xf numFmtId="0" fontId="7" fillId="0" borderId="45" xfId="6" applyFont="1" applyBorder="1" applyAlignment="1">
      <alignment horizontal="centerContinuous" wrapText="1"/>
    </xf>
    <xf numFmtId="164" fontId="2" fillId="0" borderId="0" xfId="1" applyNumberFormat="1" applyFont="1" applyBorder="1" applyAlignment="1" applyProtection="1">
      <alignment horizontal="right"/>
    </xf>
    <xf numFmtId="164" fontId="2" fillId="0" borderId="0" xfId="1" applyNumberFormat="1" applyFont="1" applyBorder="1" applyAlignment="1" applyProtection="1"/>
    <xf numFmtId="49" fontId="2" fillId="0" borderId="0" xfId="6" applyNumberFormat="1" applyFont="1"/>
    <xf numFmtId="164" fontId="2" fillId="0" borderId="63" xfId="1" applyNumberFormat="1" applyFont="1" applyBorder="1" applyAlignment="1" applyProtection="1"/>
    <xf numFmtId="49" fontId="2" fillId="0" borderId="2" xfId="6" applyNumberFormat="1" applyFont="1" applyBorder="1" applyProtection="1">
      <protection locked="0"/>
    </xf>
    <xf numFmtId="164" fontId="2" fillId="0" borderId="0" xfId="1" applyNumberFormat="1" applyFont="1" applyFill="1" applyBorder="1" applyAlignment="1" applyProtection="1"/>
    <xf numFmtId="0" fontId="7" fillId="0" borderId="20" xfId="6" applyFont="1" applyBorder="1" applyAlignment="1">
      <alignment horizontal="centerContinuous" wrapText="1"/>
    </xf>
    <xf numFmtId="0" fontId="7" fillId="0" borderId="13" xfId="0" applyFont="1" applyBorder="1" applyAlignment="1">
      <alignment horizontal="center" wrapText="1"/>
    </xf>
    <xf numFmtId="0" fontId="7" fillId="0" borderId="13" xfId="6" applyFont="1" applyBorder="1" applyAlignment="1">
      <alignment horizontal="center" wrapText="1"/>
    </xf>
    <xf numFmtId="0" fontId="7" fillId="0" borderId="38" xfId="6" applyFont="1" applyBorder="1" applyAlignment="1">
      <alignment horizontal="center" wrapText="1"/>
    </xf>
    <xf numFmtId="0" fontId="1" fillId="0" borderId="0" xfId="0" applyFont="1" applyProtection="1">
      <protection locked="0"/>
    </xf>
    <xf numFmtId="0" fontId="1" fillId="0" borderId="2" xfId="0" applyFont="1" applyBorder="1" applyProtection="1">
      <protection locked="0"/>
    </xf>
    <xf numFmtId="0" fontId="2" fillId="0" borderId="11" xfId="0" applyFont="1" applyBorder="1" applyProtection="1">
      <protection locked="0"/>
    </xf>
    <xf numFmtId="2" fontId="2" fillId="0" borderId="2" xfId="2" applyNumberFormat="1" applyFont="1" applyBorder="1" applyAlignment="1" applyProtection="1">
      <alignment horizontal="center"/>
      <protection locked="0"/>
    </xf>
    <xf numFmtId="2" fontId="2" fillId="0" borderId="2" xfId="0" applyNumberFormat="1" applyFont="1" applyBorder="1" applyAlignment="1" applyProtection="1">
      <alignment horizontal="center"/>
      <protection locked="0"/>
    </xf>
    <xf numFmtId="2" fontId="2" fillId="0" borderId="12" xfId="0" applyNumberFormat="1" applyFont="1" applyBorder="1" applyAlignment="1" applyProtection="1">
      <alignment horizontal="center"/>
      <protection locked="0"/>
    </xf>
    <xf numFmtId="2" fontId="2" fillId="0" borderId="48" xfId="0" applyNumberFormat="1" applyFont="1" applyBorder="1" applyAlignment="1" applyProtection="1">
      <alignment horizontal="center"/>
      <protection locked="0"/>
    </xf>
    <xf numFmtId="2" fontId="2" fillId="0" borderId="19"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3" fontId="2" fillId="0" borderId="19" xfId="0" applyNumberFormat="1" applyFont="1" applyBorder="1" applyAlignment="1" applyProtection="1">
      <alignment horizontal="center"/>
      <protection locked="0"/>
    </xf>
    <xf numFmtId="3" fontId="2" fillId="0" borderId="39" xfId="0" applyNumberFormat="1" applyFont="1" applyBorder="1" applyAlignment="1" applyProtection="1">
      <alignment horizontal="center"/>
      <protection locked="0"/>
    </xf>
    <xf numFmtId="2" fontId="2" fillId="0" borderId="34" xfId="0" applyNumberFormat="1" applyFont="1" applyBorder="1" applyAlignment="1" applyProtection="1">
      <alignment horizontal="center"/>
      <protection locked="0"/>
    </xf>
    <xf numFmtId="164" fontId="2" fillId="0" borderId="34" xfId="0" applyNumberFormat="1" applyFont="1" applyBorder="1" applyAlignment="1" applyProtection="1">
      <alignment horizontal="center"/>
      <protection locked="0"/>
    </xf>
    <xf numFmtId="3" fontId="2" fillId="0" borderId="34" xfId="0" applyNumberFormat="1" applyFont="1" applyBorder="1" applyAlignment="1" applyProtection="1">
      <alignment horizontal="center"/>
      <protection locked="0"/>
    </xf>
    <xf numFmtId="3" fontId="2" fillId="0" borderId="62" xfId="0" applyNumberFormat="1" applyFont="1" applyBorder="1" applyAlignment="1" applyProtection="1">
      <alignment horizontal="center"/>
      <protection locked="0"/>
    </xf>
    <xf numFmtId="0" fontId="7" fillId="0" borderId="2" xfId="14" applyFont="1" applyBorder="1" applyAlignment="1" applyProtection="1">
      <alignment wrapText="1"/>
      <protection locked="0"/>
    </xf>
    <xf numFmtId="0" fontId="7" fillId="0" borderId="44" xfId="6" applyFont="1" applyBorder="1" applyAlignment="1">
      <alignment horizontal="center"/>
    </xf>
    <xf numFmtId="0" fontId="7" fillId="0" borderId="34" xfId="6" quotePrefix="1" applyFont="1" applyBorder="1" applyAlignment="1">
      <alignment horizontal="center" wrapText="1"/>
    </xf>
    <xf numFmtId="0" fontId="7" fillId="0" borderId="62" xfId="6" quotePrefix="1" applyFont="1" applyBorder="1" applyAlignment="1">
      <alignment horizontal="center" wrapText="1"/>
    </xf>
    <xf numFmtId="0" fontId="1" fillId="0" borderId="48" xfId="6" applyBorder="1" applyAlignment="1" applyProtection="1">
      <alignment horizontal="left"/>
      <protection locked="0"/>
    </xf>
    <xf numFmtId="10" fontId="1" fillId="0" borderId="48" xfId="6" applyNumberFormat="1" applyBorder="1" applyAlignment="1" applyProtection="1">
      <alignment horizontal="left"/>
      <protection locked="0"/>
    </xf>
    <xf numFmtId="5" fontId="1" fillId="0" borderId="48" xfId="6" applyNumberFormat="1" applyBorder="1" applyProtection="1">
      <protection locked="0"/>
    </xf>
    <xf numFmtId="10" fontId="1" fillId="0" borderId="48" xfId="6" applyNumberFormat="1" applyBorder="1" applyProtection="1">
      <protection locked="0"/>
    </xf>
    <xf numFmtId="10" fontId="1" fillId="0" borderId="56" xfId="6" applyNumberFormat="1" applyBorder="1" applyProtection="1">
      <protection locked="0"/>
    </xf>
    <xf numFmtId="0" fontId="1" fillId="0" borderId="2" xfId="6" applyBorder="1" applyAlignment="1" applyProtection="1">
      <alignment horizontal="left"/>
      <protection locked="0"/>
    </xf>
    <xf numFmtId="10" fontId="1" fillId="0" borderId="2" xfId="6" applyNumberFormat="1" applyBorder="1" applyAlignment="1" applyProtection="1">
      <alignment horizontal="left"/>
      <protection locked="0"/>
    </xf>
    <xf numFmtId="5" fontId="1" fillId="0" borderId="2" xfId="6" applyNumberFormat="1" applyBorder="1" applyProtection="1">
      <protection locked="0"/>
    </xf>
    <xf numFmtId="10" fontId="1" fillId="0" borderId="2" xfId="6" applyNumberFormat="1" applyBorder="1" applyProtection="1">
      <protection locked="0"/>
    </xf>
    <xf numFmtId="10" fontId="1" fillId="0" borderId="36" xfId="6" applyNumberFormat="1" applyBorder="1" applyProtection="1">
      <protection locked="0"/>
    </xf>
    <xf numFmtId="0" fontId="1" fillId="0" borderId="19" xfId="6" applyBorder="1" applyAlignment="1" applyProtection="1">
      <alignment horizontal="left"/>
      <protection locked="0"/>
    </xf>
    <xf numFmtId="10" fontId="1" fillId="0" borderId="19" xfId="6" applyNumberFormat="1" applyBorder="1" applyAlignment="1" applyProtection="1">
      <alignment horizontal="left"/>
      <protection locked="0"/>
    </xf>
    <xf numFmtId="5" fontId="1" fillId="0" borderId="19" xfId="6" applyNumberFormat="1" applyBorder="1" applyProtection="1">
      <protection locked="0"/>
    </xf>
    <xf numFmtId="10" fontId="1" fillId="0" borderId="19" xfId="6" applyNumberFormat="1" applyBorder="1" applyProtection="1">
      <protection locked="0"/>
    </xf>
    <xf numFmtId="10" fontId="1" fillId="0" borderId="39" xfId="6" applyNumberFormat="1" applyBorder="1" applyProtection="1">
      <protection locked="0"/>
    </xf>
    <xf numFmtId="0" fontId="1" fillId="0" borderId="15" xfId="0" applyFont="1" applyBorder="1" applyAlignment="1" applyProtection="1">
      <alignment horizontal="center"/>
      <protection locked="0"/>
    </xf>
    <xf numFmtId="0" fontId="7" fillId="0" borderId="19" xfId="6" quotePrefix="1" applyFont="1" applyBorder="1" applyAlignment="1">
      <alignment horizontal="center" wrapText="1"/>
    </xf>
    <xf numFmtId="0" fontId="7" fillId="0" borderId="39" xfId="6" quotePrefix="1" applyFont="1" applyBorder="1" applyAlignment="1">
      <alignment horizontal="center" wrapText="1"/>
    </xf>
    <xf numFmtId="0" fontId="7" fillId="0" borderId="0" xfId="0" applyFont="1" applyAlignment="1">
      <alignment horizontal="centerContinuous"/>
    </xf>
    <xf numFmtId="0" fontId="1" fillId="0" borderId="0" xfId="0" applyFont="1" applyAlignment="1">
      <alignment horizontal="centerContinuous"/>
    </xf>
    <xf numFmtId="0" fontId="1" fillId="0" borderId="0" xfId="0" applyFont="1"/>
    <xf numFmtId="14" fontId="1" fillId="0" borderId="0" xfId="0" applyNumberFormat="1" applyFont="1"/>
    <xf numFmtId="0" fontId="7" fillId="0" borderId="0" xfId="0" applyFont="1"/>
    <xf numFmtId="0" fontId="1" fillId="0" borderId="0" xfId="0" applyFont="1" applyAlignment="1">
      <alignment horizontal="left"/>
    </xf>
    <xf numFmtId="0" fontId="1" fillId="0" borderId="0" xfId="14" applyFont="1"/>
    <xf numFmtId="0" fontId="1" fillId="0" borderId="2" xfId="0" applyFont="1" applyBorder="1" applyAlignment="1">
      <alignment horizontal="center" vertical="center"/>
    </xf>
    <xf numFmtId="0" fontId="1" fillId="0" borderId="2" xfId="14" applyFont="1" applyBorder="1" applyAlignment="1">
      <alignment vertical="center"/>
    </xf>
    <xf numFmtId="10" fontId="2" fillId="0" borderId="2" xfId="7" applyNumberFormat="1" applyFont="1" applyFill="1" applyBorder="1" applyAlignment="1" applyProtection="1">
      <protection locked="0"/>
    </xf>
    <xf numFmtId="49" fontId="1" fillId="0" borderId="0" xfId="0" applyNumberFormat="1" applyFont="1"/>
    <xf numFmtId="14" fontId="1" fillId="0" borderId="2" xfId="0" applyNumberFormat="1" applyFont="1" applyBorder="1" applyProtection="1">
      <protection locked="0"/>
    </xf>
    <xf numFmtId="0" fontId="1" fillId="0" borderId="2" xfId="0" applyFont="1" applyBorder="1" applyAlignment="1" applyProtection="1">
      <alignment horizontal="center"/>
      <protection locked="0"/>
    </xf>
    <xf numFmtId="49" fontId="1" fillId="0" borderId="0" xfId="0" applyNumberFormat="1" applyFont="1" applyAlignment="1">
      <alignment horizontal="left"/>
    </xf>
    <xf numFmtId="0" fontId="7" fillId="0" borderId="0" xfId="0" applyFont="1" applyAlignment="1">
      <alignment horizontal="right"/>
    </xf>
    <xf numFmtId="49" fontId="1" fillId="0" borderId="0" xfId="0" applyNumberFormat="1" applyFont="1" applyAlignment="1">
      <alignment horizontal="center"/>
    </xf>
    <xf numFmtId="49" fontId="7" fillId="0" borderId="0" xfId="0" applyNumberFormat="1" applyFont="1" applyAlignment="1">
      <alignment horizontal="right"/>
    </xf>
    <xf numFmtId="0" fontId="1" fillId="0" borderId="0" xfId="0" applyFont="1" applyAlignment="1">
      <alignment horizontal="center"/>
    </xf>
    <xf numFmtId="0" fontId="1" fillId="0" borderId="0" xfId="0" applyFont="1" applyAlignment="1">
      <alignment horizontal="right"/>
    </xf>
    <xf numFmtId="0" fontId="1" fillId="0" borderId="3" xfId="0" applyFont="1" applyBorder="1" applyAlignment="1">
      <alignment horizontal="left"/>
    </xf>
    <xf numFmtId="0" fontId="1" fillId="0" borderId="2" xfId="0" applyFont="1" applyBorder="1"/>
    <xf numFmtId="0" fontId="7"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right"/>
    </xf>
    <xf numFmtId="0" fontId="7" fillId="0" borderId="2" xfId="0" applyFont="1" applyBorder="1" applyAlignment="1">
      <alignment horizontal="center"/>
    </xf>
    <xf numFmtId="3" fontId="2" fillId="2" borderId="2" xfId="0" applyNumberFormat="1" applyFont="1" applyFill="1" applyBorder="1"/>
    <xf numFmtId="0" fontId="2" fillId="3" borderId="12" xfId="0" applyFont="1" applyFill="1" applyBorder="1"/>
    <xf numFmtId="0" fontId="2" fillId="3" borderId="9" xfId="0" applyFont="1" applyFill="1" applyBorder="1"/>
    <xf numFmtId="49" fontId="2" fillId="0" borderId="0" xfId="0" applyNumberFormat="1" applyFont="1" applyAlignment="1">
      <alignment horizontal="right" vertical="top"/>
    </xf>
    <xf numFmtId="0" fontId="2" fillId="0" borderId="0" xfId="0" applyFont="1" applyAlignment="1">
      <alignment horizontal="left" vertical="top" wrapText="1"/>
    </xf>
    <xf numFmtId="0" fontId="7" fillId="0" borderId="12" xfId="0" applyFont="1" applyBorder="1" applyAlignment="1">
      <alignment horizontal="centerContinuous"/>
    </xf>
    <xf numFmtId="0" fontId="2" fillId="0" borderId="10" xfId="0" applyFont="1" applyBorder="1" applyAlignment="1">
      <alignment horizontal="centerContinuous"/>
    </xf>
    <xf numFmtId="0" fontId="2" fillId="0" borderId="12" xfId="0" applyFont="1" applyBorder="1"/>
    <xf numFmtId="10" fontId="2" fillId="2" borderId="65" xfId="7" applyNumberFormat="1" applyFont="1" applyFill="1" applyBorder="1" applyAlignment="1" applyProtection="1"/>
    <xf numFmtId="0" fontId="10" fillId="0" borderId="0" xfId="0" applyFont="1"/>
    <xf numFmtId="0" fontId="2" fillId="0" borderId="2" xfId="0" applyFont="1" applyBorder="1" applyAlignment="1" applyProtection="1">
      <alignment horizontal="center" vertical="top" wrapText="1"/>
      <protection locked="0"/>
    </xf>
    <xf numFmtId="0" fontId="7" fillId="0" borderId="0" xfId="0" applyFont="1" applyAlignment="1">
      <alignment horizontal="center"/>
    </xf>
    <xf numFmtId="14" fontId="2" fillId="0" borderId="0" xfId="0" applyNumberFormat="1" applyFont="1" applyAlignment="1">
      <alignment horizontal="centerContinuous"/>
    </xf>
    <xf numFmtId="0" fontId="7" fillId="0" borderId="53" xfId="0" applyFont="1" applyBorder="1" applyAlignment="1">
      <alignment horizontal="center" wrapText="1"/>
    </xf>
    <xf numFmtId="0" fontId="7" fillId="0" borderId="52" xfId="0" applyFont="1" applyBorder="1" applyAlignment="1">
      <alignment horizontal="centerContinuous" wrapText="1"/>
    </xf>
    <xf numFmtId="0" fontId="7" fillId="0" borderId="54" xfId="0" applyFont="1" applyBorder="1" applyAlignment="1">
      <alignment horizontal="centerContinuous" wrapText="1"/>
    </xf>
    <xf numFmtId="0" fontId="7" fillId="0" borderId="52" xfId="0" applyFont="1" applyBorder="1" applyAlignment="1">
      <alignment horizontal="center"/>
    </xf>
    <xf numFmtId="0" fontId="7" fillId="0" borderId="54" xfId="0" applyFont="1" applyBorder="1" applyAlignment="1">
      <alignment horizontal="center" wrapText="1"/>
    </xf>
    <xf numFmtId="0" fontId="7" fillId="0" borderId="15" xfId="0" applyFont="1" applyBorder="1" applyAlignment="1">
      <alignment horizont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49" xfId="0" applyFont="1" applyBorder="1" applyAlignment="1">
      <alignment horizontal="center"/>
    </xf>
    <xf numFmtId="0" fontId="7" fillId="0" borderId="20" xfId="0" applyFont="1" applyBorder="1" applyAlignment="1">
      <alignment horizontal="left"/>
    </xf>
    <xf numFmtId="0" fontId="7" fillId="0" borderId="21" xfId="0" applyFont="1" applyBorder="1" applyAlignment="1">
      <alignment horizontal="left"/>
    </xf>
    <xf numFmtId="0" fontId="2" fillId="0" borderId="23" xfId="0" applyFont="1" applyBorder="1"/>
    <xf numFmtId="0" fontId="1" fillId="0" borderId="12" xfId="0" applyFont="1" applyBorder="1" applyAlignment="1">
      <alignment horizontal="left"/>
    </xf>
    <xf numFmtId="0" fontId="2" fillId="0" borderId="9" xfId="0" applyFont="1" applyBorder="1" applyAlignment="1">
      <alignment horizontal="left"/>
    </xf>
    <xf numFmtId="0" fontId="2" fillId="0" borderId="2" xfId="0" applyFont="1" applyBorder="1"/>
    <xf numFmtId="0" fontId="2" fillId="0" borderId="11" xfId="0" applyFont="1" applyBorder="1"/>
    <xf numFmtId="0" fontId="2" fillId="0" borderId="43" xfId="0" applyFont="1" applyBorder="1"/>
    <xf numFmtId="0" fontId="1" fillId="0" borderId="12" xfId="0" applyFont="1" applyBorder="1"/>
    <xf numFmtId="0" fontId="2" fillId="0" borderId="9" xfId="0" applyFont="1" applyBorder="1"/>
    <xf numFmtId="0" fontId="2" fillId="0" borderId="48" xfId="0" applyFont="1" applyBorder="1"/>
    <xf numFmtId="0" fontId="2" fillId="2" borderId="24" xfId="0" applyFont="1" applyFill="1" applyBorder="1"/>
    <xf numFmtId="0" fontId="2" fillId="2" borderId="17" xfId="0" applyFont="1" applyFill="1" applyBorder="1" applyAlignment="1">
      <alignment horizontal="left"/>
    </xf>
    <xf numFmtId="0" fontId="2" fillId="2" borderId="25" xfId="0" applyFont="1" applyFill="1" applyBorder="1" applyAlignment="1">
      <alignment horizontal="left"/>
    </xf>
    <xf numFmtId="42" fontId="2" fillId="2" borderId="15" xfId="0" applyNumberFormat="1" applyFont="1" applyFill="1" applyBorder="1"/>
    <xf numFmtId="42" fontId="2" fillId="3" borderId="15" xfId="0" applyNumberFormat="1" applyFont="1" applyFill="1" applyBorder="1"/>
    <xf numFmtId="0" fontId="2" fillId="0" borderId="26" xfId="0" applyFont="1" applyBorder="1"/>
    <xf numFmtId="40" fontId="2" fillId="0" borderId="26" xfId="0" applyNumberFormat="1" applyFont="1" applyBorder="1"/>
    <xf numFmtId="0" fontId="7" fillId="0" borderId="27" xfId="0" applyFont="1" applyBorder="1" applyAlignment="1">
      <alignment horizontal="center" wrapText="1"/>
    </xf>
    <xf numFmtId="0" fontId="7" fillId="0" borderId="28" xfId="0" applyFont="1" applyBorder="1" applyAlignment="1">
      <alignment horizontal="centerContinuous" wrapText="1"/>
    </xf>
    <xf numFmtId="0" fontId="2" fillId="0" borderId="33" xfId="0" applyFont="1" applyBorder="1" applyAlignment="1">
      <alignment horizontal="centerContinuous"/>
    </xf>
    <xf numFmtId="0" fontId="7" fillId="0" borderId="53" xfId="0" applyFont="1" applyBorder="1" applyAlignment="1">
      <alignment horizontal="center"/>
    </xf>
    <xf numFmtId="0" fontId="7" fillId="0" borderId="35" xfId="0" applyFont="1" applyBorder="1" applyAlignment="1">
      <alignment horizontal="center" wrapText="1"/>
    </xf>
    <xf numFmtId="0" fontId="7" fillId="0" borderId="16" xfId="0" applyFont="1" applyBorder="1" applyAlignment="1">
      <alignment horizontal="center" wrapText="1"/>
    </xf>
    <xf numFmtId="0" fontId="2" fillId="0" borderId="12" xfId="0" applyFont="1" applyBorder="1" applyAlignment="1">
      <alignment horizontal="left"/>
    </xf>
    <xf numFmtId="0" fontId="2" fillId="0" borderId="28" xfId="0" applyFont="1" applyBorder="1"/>
    <xf numFmtId="0" fontId="2" fillId="0" borderId="31" xfId="0" applyFont="1" applyBorder="1"/>
    <xf numFmtId="40" fontId="2" fillId="0" borderId="31" xfId="0" applyNumberFormat="1"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2"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indent="1"/>
    </xf>
    <xf numFmtId="42" fontId="2" fillId="3" borderId="2" xfId="0" applyNumberFormat="1" applyFont="1" applyFill="1" applyBorder="1"/>
    <xf numFmtId="1" fontId="2" fillId="3" borderId="2" xfId="0" applyNumberFormat="1" applyFont="1" applyFill="1" applyBorder="1"/>
    <xf numFmtId="0" fontId="2" fillId="0" borderId="24" xfId="0" applyFont="1" applyBorder="1"/>
    <xf numFmtId="0" fontId="2" fillId="0" borderId="18" xfId="0" applyFont="1" applyBorder="1" applyAlignment="1">
      <alignment horizontal="left"/>
    </xf>
    <xf numFmtId="0" fontId="2" fillId="2" borderId="15" xfId="0" applyFont="1" applyFill="1" applyBorder="1"/>
    <xf numFmtId="0" fontId="2" fillId="2" borderId="28" xfId="0" applyFont="1" applyFill="1" applyBorder="1" applyAlignment="1">
      <alignment horizontal="left"/>
    </xf>
    <xf numFmtId="0" fontId="2" fillId="2" borderId="33" xfId="0" applyFont="1" applyFill="1" applyBorder="1" applyAlignment="1">
      <alignment horizontal="left"/>
    </xf>
    <xf numFmtId="42" fontId="2" fillId="2" borderId="30" xfId="0" applyNumberFormat="1" applyFont="1" applyFill="1" applyBorder="1"/>
    <xf numFmtId="42" fontId="2" fillId="2" borderId="34" xfId="0" applyNumberFormat="1" applyFont="1" applyFill="1" applyBorder="1"/>
    <xf numFmtId="0" fontId="7" fillId="2" borderId="28" xfId="0" applyFont="1" applyFill="1" applyBorder="1" applyAlignment="1">
      <alignment horizontal="left"/>
    </xf>
    <xf numFmtId="0" fontId="7" fillId="2" borderId="33" xfId="0" applyFont="1" applyFill="1" applyBorder="1" applyAlignment="1">
      <alignment horizontal="left"/>
    </xf>
    <xf numFmtId="42" fontId="7" fillId="2" borderId="35" xfId="0" applyNumberFormat="1" applyFont="1" applyFill="1" applyBorder="1"/>
    <xf numFmtId="0" fontId="11" fillId="0" borderId="0" xfId="0" applyFont="1" applyAlignment="1">
      <alignment horizontal="left"/>
    </xf>
    <xf numFmtId="2" fontId="7" fillId="3" borderId="9" xfId="7" applyNumberFormat="1" applyFont="1" applyFill="1" applyBorder="1" applyAlignment="1" applyProtection="1"/>
    <xf numFmtId="164" fontId="7" fillId="3" borderId="2" xfId="7" applyNumberFormat="1" applyFont="1" applyFill="1" applyBorder="1" applyAlignment="1" applyProtection="1"/>
    <xf numFmtId="3" fontId="7" fillId="3" borderId="2" xfId="7" applyNumberFormat="1" applyFont="1" applyFill="1" applyBorder="1" applyAlignment="1" applyProtection="1"/>
    <xf numFmtId="10" fontId="7" fillId="3" borderId="2" xfId="7" applyNumberFormat="1" applyFont="1" applyFill="1" applyBorder="1" applyAlignment="1" applyProtection="1"/>
    <xf numFmtId="3" fontId="7" fillId="3" borderId="36" xfId="7" applyNumberFormat="1" applyFont="1" applyFill="1" applyBorder="1" applyAlignment="1" applyProtection="1"/>
    <xf numFmtId="2" fontId="7" fillId="0" borderId="0" xfId="0" applyNumberFormat="1" applyFont="1" applyAlignment="1">
      <alignment horizontal="centerContinuous"/>
    </xf>
    <xf numFmtId="3" fontId="2" fillId="0" borderId="0" xfId="0" applyNumberFormat="1" applyFont="1" applyAlignment="1">
      <alignment horizontal="centerContinuous"/>
    </xf>
    <xf numFmtId="2" fontId="2" fillId="0" borderId="0" xfId="0" applyNumberFormat="1" applyFont="1" applyAlignment="1">
      <alignment horizontal="centerContinuous"/>
    </xf>
    <xf numFmtId="2" fontId="7" fillId="0" borderId="0" xfId="0" applyNumberFormat="1" applyFont="1" applyAlignment="1">
      <alignment horizontal="center"/>
    </xf>
    <xf numFmtId="3" fontId="2" fillId="0" borderId="0" xfId="0" applyNumberFormat="1" applyFont="1"/>
    <xf numFmtId="0" fontId="7" fillId="0" borderId="14" xfId="0" applyFont="1" applyBorder="1" applyAlignment="1">
      <alignment horizontal="centerContinuous"/>
    </xf>
    <xf numFmtId="2" fontId="7" fillId="0" borderId="13" xfId="0" applyNumberFormat="1" applyFont="1" applyBorder="1" applyAlignment="1">
      <alignment horizontal="center" wrapText="1"/>
    </xf>
    <xf numFmtId="3" fontId="7" fillId="0" borderId="13" xfId="0" applyNumberFormat="1" applyFont="1" applyBorder="1" applyAlignment="1">
      <alignment horizontal="center" wrapText="1"/>
    </xf>
    <xf numFmtId="3" fontId="7" fillId="0" borderId="38" xfId="0" applyNumberFormat="1" applyFont="1" applyBorder="1" applyAlignment="1">
      <alignment horizontal="center" wrapText="1"/>
    </xf>
    <xf numFmtId="0" fontId="7" fillId="0" borderId="12" xfId="0" applyFont="1" applyBorder="1"/>
    <xf numFmtId="0" fontId="7" fillId="0" borderId="10" xfId="0" applyFont="1" applyBorder="1" applyAlignment="1">
      <alignment horizontal="centerContinuous"/>
    </xf>
    <xf numFmtId="1" fontId="7" fillId="0" borderId="8" xfId="0" applyNumberFormat="1" applyFont="1" applyBorder="1" applyAlignment="1">
      <alignment horizontal="center" wrapText="1"/>
    </xf>
    <xf numFmtId="0" fontId="7" fillId="0" borderId="48" xfId="0" applyFont="1" applyBorder="1" applyAlignment="1">
      <alignment horizontal="center" wrapText="1"/>
    </xf>
    <xf numFmtId="3" fontId="7" fillId="0" borderId="48" xfId="0" applyNumberFormat="1" applyFont="1" applyBorder="1" applyAlignment="1">
      <alignment horizontal="center" wrapText="1"/>
    </xf>
    <xf numFmtId="3" fontId="7" fillId="0" borderId="56" xfId="0" applyNumberFormat="1" applyFont="1" applyBorder="1" applyAlignment="1">
      <alignment horizontal="center" wrapText="1"/>
    </xf>
    <xf numFmtId="0" fontId="7" fillId="0" borderId="6" xfId="0" applyFont="1" applyBorder="1"/>
    <xf numFmtId="0" fontId="7" fillId="0" borderId="7" xfId="0" applyFont="1" applyBorder="1"/>
    <xf numFmtId="0" fontId="2" fillId="0" borderId="50" xfId="0" applyFont="1" applyBorder="1"/>
    <xf numFmtId="0" fontId="2" fillId="0" borderId="29" xfId="0" applyFont="1" applyBorder="1"/>
    <xf numFmtId="0" fontId="7" fillId="2" borderId="62" xfId="0" applyFont="1" applyFill="1" applyBorder="1"/>
    <xf numFmtId="0" fontId="7" fillId="2" borderId="41" xfId="0" applyFont="1" applyFill="1" applyBorder="1"/>
    <xf numFmtId="2" fontId="7" fillId="2" borderId="55" xfId="2" applyNumberFormat="1" applyFont="1" applyFill="1" applyBorder="1" applyAlignment="1" applyProtection="1">
      <alignment horizontal="center"/>
    </xf>
    <xf numFmtId="164" fontId="7" fillId="2" borderId="55" xfId="2" applyNumberFormat="1" applyFont="1" applyFill="1" applyBorder="1" applyAlignment="1" applyProtection="1">
      <alignment horizontal="center"/>
    </xf>
    <xf numFmtId="3" fontId="7" fillId="2" borderId="55" xfId="0" applyNumberFormat="1" applyFont="1" applyFill="1" applyBorder="1" applyAlignment="1">
      <alignment horizontal="center"/>
    </xf>
    <xf numFmtId="0" fontId="7" fillId="0" borderId="50" xfId="0" applyFont="1" applyBorder="1"/>
    <xf numFmtId="2" fontId="7" fillId="0" borderId="0" xfId="2" applyNumberFormat="1" applyFont="1" applyBorder="1" applyAlignment="1" applyProtection="1">
      <alignment horizontal="center"/>
    </xf>
    <xf numFmtId="164" fontId="7" fillId="0" borderId="0" xfId="2" applyNumberFormat="1" applyFont="1" applyBorder="1" applyAlignment="1" applyProtection="1">
      <alignment horizontal="center"/>
    </xf>
    <xf numFmtId="3" fontId="7" fillId="0" borderId="0" xfId="0" applyNumberFormat="1" applyFont="1" applyAlignment="1">
      <alignment horizontal="center"/>
    </xf>
    <xf numFmtId="3" fontId="7" fillId="0" borderId="63" xfId="0" applyNumberFormat="1" applyFont="1" applyBorder="1" applyAlignment="1">
      <alignment horizontal="center"/>
    </xf>
    <xf numFmtId="1" fontId="7" fillId="0" borderId="9" xfId="0" applyNumberFormat="1" applyFont="1" applyBorder="1" applyAlignment="1">
      <alignment horizontal="center" wrapText="1"/>
    </xf>
    <xf numFmtId="0" fontId="7" fillId="0" borderId="2" xfId="0" applyFont="1" applyBorder="1" applyAlignment="1">
      <alignment horizontal="center" wrapText="1"/>
    </xf>
    <xf numFmtId="3" fontId="7" fillId="0" borderId="2" xfId="0" applyNumberFormat="1" applyFont="1" applyBorder="1" applyAlignment="1">
      <alignment horizontal="center" wrapText="1"/>
    </xf>
    <xf numFmtId="3" fontId="7" fillId="0" borderId="36" xfId="0" applyNumberFormat="1" applyFont="1" applyBorder="1" applyAlignment="1">
      <alignment horizontal="center" wrapText="1"/>
    </xf>
    <xf numFmtId="3" fontId="7" fillId="0" borderId="0" xfId="2" applyNumberFormat="1" applyFont="1" applyBorder="1" applyAlignment="1" applyProtection="1">
      <alignment horizontal="center"/>
    </xf>
    <xf numFmtId="3" fontId="7" fillId="0" borderId="63" xfId="2" applyNumberFormat="1" applyFont="1" applyBorder="1" applyAlignment="1" applyProtection="1">
      <alignment horizontal="center"/>
    </xf>
    <xf numFmtId="0" fontId="7" fillId="0" borderId="31" xfId="0" applyFont="1" applyBorder="1"/>
    <xf numFmtId="2" fontId="2" fillId="0" borderId="26" xfId="0" applyNumberFormat="1" applyFont="1" applyBorder="1" applyAlignment="1">
      <alignment horizontal="center"/>
    </xf>
    <xf numFmtId="164" fontId="1" fillId="0" borderId="26" xfId="0" applyNumberFormat="1" applyFont="1" applyBorder="1" applyAlignment="1">
      <alignment horizontal="center"/>
    </xf>
    <xf numFmtId="3" fontId="1" fillId="0" borderId="26" xfId="0" applyNumberFormat="1" applyFont="1" applyBorder="1" applyAlignment="1">
      <alignment horizontal="center"/>
    </xf>
    <xf numFmtId="3" fontId="1" fillId="0" borderId="31" xfId="0" applyNumberFormat="1" applyFont="1" applyBorder="1" applyAlignment="1">
      <alignment horizontal="center"/>
    </xf>
    <xf numFmtId="0" fontId="7" fillId="2" borderId="28" xfId="0" applyFont="1" applyFill="1" applyBorder="1"/>
    <xf numFmtId="0" fontId="7" fillId="2" borderId="31" xfId="0" applyFont="1" applyFill="1" applyBorder="1"/>
    <xf numFmtId="2" fontId="7" fillId="2" borderId="15" xfId="2" applyNumberFormat="1" applyFont="1" applyFill="1" applyBorder="1" applyAlignment="1" applyProtection="1">
      <alignment horizontal="center"/>
    </xf>
    <xf numFmtId="164" fontId="7" fillId="2" borderId="15" xfId="2" applyNumberFormat="1" applyFont="1" applyFill="1" applyBorder="1" applyAlignment="1" applyProtection="1">
      <alignment horizontal="center"/>
    </xf>
    <xf numFmtId="3" fontId="7" fillId="2" borderId="15" xfId="1" applyNumberFormat="1" applyFont="1" applyFill="1" applyBorder="1" applyAlignment="1" applyProtection="1">
      <alignment horizontal="center"/>
    </xf>
    <xf numFmtId="2" fontId="2" fillId="0" borderId="0" xfId="0" applyNumberFormat="1" applyFont="1"/>
    <xf numFmtId="164" fontId="1" fillId="0" borderId="0" xfId="0" applyNumberFormat="1" applyFont="1"/>
    <xf numFmtId="3" fontId="1" fillId="0" borderId="0" xfId="0" applyNumberFormat="1" applyFont="1"/>
    <xf numFmtId="164" fontId="7" fillId="3" borderId="15" xfId="0" applyNumberFormat="1" applyFont="1" applyFill="1" applyBorder="1"/>
    <xf numFmtId="0" fontId="1" fillId="0" borderId="17" xfId="0" applyFont="1" applyBorder="1" applyAlignment="1">
      <alignment horizontal="left"/>
    </xf>
    <xf numFmtId="0" fontId="16" fillId="0" borderId="0" xfId="0" quotePrefix="1" applyFont="1" applyAlignment="1">
      <alignment horizontal="right"/>
    </xf>
    <xf numFmtId="0" fontId="7" fillId="0" borderId="53" xfId="0" applyFont="1" applyBorder="1" applyAlignment="1">
      <alignment horizontal="left"/>
    </xf>
    <xf numFmtId="0" fontId="7" fillId="0" borderId="52" xfId="0" applyFont="1" applyBorder="1"/>
    <xf numFmtId="0" fontId="7" fillId="0" borderId="49" xfId="0" applyFont="1" applyBorder="1" applyAlignment="1">
      <alignment horizontal="center" wrapText="1"/>
    </xf>
    <xf numFmtId="0" fontId="7" fillId="0" borderId="15" xfId="0" quotePrefix="1" applyFont="1" applyBorder="1" applyAlignment="1">
      <alignment horizontal="center" wrapText="1"/>
    </xf>
    <xf numFmtId="0" fontId="7" fillId="0" borderId="33" xfId="0" applyFont="1" applyBorder="1" applyAlignment="1">
      <alignment horizontal="center" wrapText="1"/>
    </xf>
    <xf numFmtId="0" fontId="7" fillId="0" borderId="44" xfId="0" applyFont="1" applyBorder="1" applyAlignment="1">
      <alignment horizontal="left"/>
    </xf>
    <xf numFmtId="0" fontId="7" fillId="0" borderId="51" xfId="0" applyFont="1" applyBorder="1" applyAlignment="1">
      <alignment horizontal="center"/>
    </xf>
    <xf numFmtId="0" fontId="7" fillId="0" borderId="6" xfId="0" applyFont="1" applyBorder="1" applyAlignment="1">
      <alignment horizontal="center" wrapText="1"/>
    </xf>
    <xf numFmtId="0" fontId="7" fillId="0" borderId="56" xfId="0" applyFont="1" applyBorder="1" applyAlignment="1">
      <alignment horizontal="center" wrapText="1"/>
    </xf>
    <xf numFmtId="0" fontId="2" fillId="0" borderId="23" xfId="0" applyFont="1" applyBorder="1" applyAlignment="1">
      <alignment horizontal="left"/>
    </xf>
    <xf numFmtId="0" fontId="2" fillId="0" borderId="60" xfId="0" applyFont="1" applyBorder="1" applyAlignment="1">
      <alignment horizontal="left"/>
    </xf>
    <xf numFmtId="0" fontId="2" fillId="0" borderId="17" xfId="0" applyFont="1" applyBorder="1"/>
    <xf numFmtId="0" fontId="2" fillId="0" borderId="3" xfId="0" applyFont="1" applyBorder="1"/>
    <xf numFmtId="0" fontId="7" fillId="2" borderId="15" xfId="0" applyFont="1" applyFill="1" applyBorder="1" applyAlignment="1">
      <alignment horizontal="left"/>
    </xf>
    <xf numFmtId="0" fontId="2" fillId="0" borderId="20" xfId="0" applyFont="1" applyBorder="1" applyAlignment="1">
      <alignment horizontal="left"/>
    </xf>
    <xf numFmtId="0" fontId="2" fillId="0" borderId="51" xfId="0" applyFont="1" applyBorder="1"/>
    <xf numFmtId="0" fontId="2" fillId="0" borderId="43" xfId="0" applyFont="1" applyBorder="1" applyAlignment="1">
      <alignment horizontal="left"/>
    </xf>
    <xf numFmtId="0" fontId="7" fillId="2" borderId="15" xfId="0" applyFont="1" applyFill="1" applyBorder="1"/>
    <xf numFmtId="0" fontId="1" fillId="0" borderId="51" xfId="0" applyFont="1" applyBorder="1"/>
    <xf numFmtId="0" fontId="1" fillId="0" borderId="17" xfId="0" applyFont="1" applyBorder="1"/>
    <xf numFmtId="0" fontId="1" fillId="0" borderId="20" xfId="0" applyFont="1" applyBorder="1" applyAlignment="1">
      <alignment horizontal="left"/>
    </xf>
    <xf numFmtId="0" fontId="1" fillId="0" borderId="43" xfId="0" applyFont="1" applyBorder="1" applyAlignment="1">
      <alignment horizontal="left"/>
    </xf>
    <xf numFmtId="0" fontId="2" fillId="0" borderId="37" xfId="0" applyFont="1" applyBorder="1" applyAlignment="1">
      <alignment horizontal="left"/>
    </xf>
    <xf numFmtId="0" fontId="2" fillId="0" borderId="24" xfId="0" applyFont="1" applyBorder="1" applyAlignment="1">
      <alignment horizontal="left"/>
    </xf>
    <xf numFmtId="0" fontId="2" fillId="0" borderId="16" xfId="0" applyFont="1" applyBorder="1" applyAlignment="1">
      <alignment horizontal="left"/>
    </xf>
    <xf numFmtId="0" fontId="2" fillId="0" borderId="3" xfId="0" applyFont="1" applyBorder="1" applyAlignment="1">
      <alignment horizontal="left"/>
    </xf>
    <xf numFmtId="0" fontId="2" fillId="0" borderId="67" xfId="0" applyFont="1" applyBorder="1" applyAlignment="1">
      <alignment horizontal="left"/>
    </xf>
    <xf numFmtId="3" fontId="2" fillId="4" borderId="2" xfId="0" applyNumberFormat="1" applyFont="1" applyFill="1" applyBorder="1"/>
    <xf numFmtId="44" fontId="7" fillId="4" borderId="2" xfId="2" applyFont="1" applyFill="1" applyBorder="1" applyAlignment="1" applyProtection="1"/>
    <xf numFmtId="164" fontId="2" fillId="0" borderId="12" xfId="0" applyNumberFormat="1" applyFont="1" applyBorder="1" applyProtection="1">
      <protection locked="0"/>
    </xf>
    <xf numFmtId="164" fontId="2" fillId="0" borderId="2" xfId="0" applyNumberFormat="1" applyFont="1" applyBorder="1" applyProtection="1">
      <protection locked="0"/>
    </xf>
    <xf numFmtId="164" fontId="2" fillId="0" borderId="34" xfId="0" applyNumberFormat="1" applyFont="1" applyBorder="1" applyProtection="1">
      <protection locked="0"/>
    </xf>
    <xf numFmtId="164" fontId="2" fillId="0" borderId="61" xfId="0" applyNumberFormat="1" applyFont="1" applyBorder="1" applyProtection="1">
      <protection locked="0"/>
    </xf>
    <xf numFmtId="164" fontId="2" fillId="0" borderId="19" xfId="0" applyNumberFormat="1" applyFont="1" applyBorder="1" applyProtection="1">
      <protection locked="0"/>
    </xf>
    <xf numFmtId="164" fontId="2" fillId="0" borderId="29" xfId="0" applyNumberFormat="1" applyFont="1" applyBorder="1" applyProtection="1">
      <protection locked="0"/>
    </xf>
    <xf numFmtId="164" fontId="2" fillId="0" borderId="13" xfId="0" applyNumberFormat="1" applyFont="1" applyBorder="1" applyProtection="1">
      <protection locked="0"/>
    </xf>
    <xf numFmtId="164" fontId="2" fillId="0" borderId="11" xfId="0" applyNumberFormat="1" applyFont="1" applyBorder="1" applyProtection="1">
      <protection locked="0"/>
    </xf>
    <xf numFmtId="164" fontId="2" fillId="0" borderId="51" xfId="0" applyNumberFormat="1" applyFont="1" applyBorder="1" applyProtection="1">
      <protection locked="0"/>
    </xf>
    <xf numFmtId="164" fontId="7" fillId="2" borderId="15" xfId="0" applyNumberFormat="1" applyFont="1" applyFill="1" applyBorder="1" applyProtection="1">
      <protection locked="0"/>
    </xf>
    <xf numFmtId="164" fontId="7" fillId="2" borderId="53" xfId="0" applyNumberFormat="1" applyFont="1" applyFill="1" applyBorder="1" applyProtection="1">
      <protection locked="0"/>
    </xf>
    <xf numFmtId="164" fontId="1" fillId="0" borderId="13" xfId="0" applyNumberFormat="1" applyFont="1" applyBorder="1" applyProtection="1">
      <protection locked="0"/>
    </xf>
    <xf numFmtId="1" fontId="2" fillId="2" borderId="15" xfId="0" applyNumberFormat="1" applyFont="1" applyFill="1" applyBorder="1" applyAlignment="1" applyProtection="1">
      <alignment horizontal="center"/>
      <protection locked="0"/>
    </xf>
    <xf numFmtId="0" fontId="8" fillId="0" borderId="0" xfId="0" applyFont="1" applyAlignment="1">
      <alignment horizontal="left"/>
    </xf>
    <xf numFmtId="0" fontId="10" fillId="0" borderId="0" xfId="0" applyFont="1" applyAlignment="1">
      <alignment horizontal="left"/>
    </xf>
    <xf numFmtId="49" fontId="2" fillId="0" borderId="2" xfId="6" applyNumberFormat="1" applyFont="1" applyBorder="1" applyAlignment="1">
      <alignment horizontal="center"/>
    </xf>
    <xf numFmtId="0" fontId="7" fillId="0" borderId="23" xfId="6" applyFont="1" applyBorder="1" applyAlignment="1">
      <alignment horizontal="right"/>
    </xf>
    <xf numFmtId="0" fontId="7" fillId="0" borderId="0" xfId="6" applyFont="1" applyAlignment="1">
      <alignment horizontal="right"/>
    </xf>
    <xf numFmtId="165" fontId="7" fillId="0" borderId="0" xfId="0" applyNumberFormat="1" applyFont="1" applyAlignment="1">
      <alignment horizontal="centerContinuous"/>
    </xf>
    <xf numFmtId="165" fontId="2" fillId="0" borderId="0" xfId="0" applyNumberFormat="1" applyFont="1" applyAlignment="1">
      <alignment horizontal="centerContinuous"/>
    </xf>
    <xf numFmtId="0" fontId="7" fillId="0" borderId="2" xfId="0" quotePrefix="1" applyFont="1" applyBorder="1" applyAlignment="1">
      <alignment horizontal="center"/>
    </xf>
    <xf numFmtId="0" fontId="7" fillId="0" borderId="36" xfId="0" quotePrefix="1" applyFont="1" applyBorder="1" applyAlignment="1">
      <alignment horizontal="center"/>
    </xf>
    <xf numFmtId="0" fontId="2" fillId="0" borderId="66" xfId="6" applyFont="1" applyBorder="1" applyAlignment="1">
      <alignment horizontal="right"/>
    </xf>
    <xf numFmtId="0" fontId="7" fillId="0" borderId="40" xfId="6" applyFont="1" applyBorder="1" applyAlignment="1">
      <alignment horizontal="right" indent="2"/>
    </xf>
    <xf numFmtId="0" fontId="2" fillId="0" borderId="44" xfId="6" applyFont="1" applyBorder="1" applyAlignment="1">
      <alignment horizontal="right"/>
    </xf>
    <xf numFmtId="0" fontId="1" fillId="0" borderId="44" xfId="6" applyBorder="1" applyAlignment="1">
      <alignment horizontal="right"/>
    </xf>
    <xf numFmtId="0" fontId="2" fillId="0" borderId="50" xfId="0" applyFont="1" applyBorder="1" applyAlignment="1">
      <alignment horizontal="center"/>
    </xf>
    <xf numFmtId="0" fontId="2" fillId="0" borderId="40" xfId="0" applyFont="1" applyBorder="1" applyAlignment="1">
      <alignment horizontal="right"/>
    </xf>
    <xf numFmtId="0" fontId="1" fillId="0" borderId="23" xfId="6" applyBorder="1" applyAlignment="1">
      <alignment horizontal="right"/>
    </xf>
    <xf numFmtId="0" fontId="2" fillId="0" borderId="68" xfId="6" applyFont="1" applyBorder="1" applyAlignment="1">
      <alignment horizontal="right"/>
    </xf>
    <xf numFmtId="0" fontId="2" fillId="0" borderId="0" xfId="0" applyFont="1" applyAlignment="1">
      <alignment horizontal="right"/>
    </xf>
    <xf numFmtId="164" fontId="2" fillId="0" borderId="2" xfId="1" applyNumberFormat="1" applyFont="1" applyBorder="1" applyAlignment="1" applyProtection="1">
      <alignment horizontal="right"/>
      <protection locked="0"/>
    </xf>
    <xf numFmtId="164" fontId="2" fillId="0" borderId="36" xfId="3" applyNumberFormat="1" applyFont="1" applyBorder="1" applyAlignment="1" applyProtection="1">
      <protection locked="0"/>
    </xf>
    <xf numFmtId="0" fontId="2" fillId="0" borderId="40" xfId="6" applyFont="1" applyBorder="1" applyAlignment="1">
      <alignment horizontal="right"/>
    </xf>
    <xf numFmtId="0" fontId="2" fillId="0" borderId="11" xfId="0" applyFont="1" applyBorder="1" applyAlignment="1">
      <alignment horizontal="center"/>
    </xf>
    <xf numFmtId="164" fontId="2" fillId="0" borderId="1" xfId="3" applyNumberFormat="1" applyFont="1" applyBorder="1" applyAlignment="1" applyProtection="1">
      <protection locked="0"/>
    </xf>
    <xf numFmtId="164" fontId="2" fillId="0" borderId="61" xfId="3" applyNumberFormat="1" applyFont="1" applyBorder="1" applyAlignment="1" applyProtection="1">
      <protection locked="0"/>
    </xf>
    <xf numFmtId="164" fontId="2" fillId="0" borderId="69" xfId="1" applyNumberFormat="1" applyFont="1" applyBorder="1" applyAlignment="1" applyProtection="1">
      <alignment horizontal="right"/>
      <protection locked="0"/>
    </xf>
    <xf numFmtId="164" fontId="2" fillId="0" borderId="11" xfId="1" applyNumberFormat="1" applyFont="1" applyBorder="1" applyAlignment="1" applyProtection="1">
      <protection locked="0"/>
    </xf>
    <xf numFmtId="164" fontId="2" fillId="0" borderId="64" xfId="1" applyNumberFormat="1" applyFont="1" applyBorder="1" applyAlignment="1" applyProtection="1">
      <protection locked="0"/>
    </xf>
    <xf numFmtId="0" fontId="2" fillId="0" borderId="6" xfId="0" applyFont="1" applyBorder="1" applyAlignment="1">
      <alignment horizontal="center"/>
    </xf>
    <xf numFmtId="164" fontId="2" fillId="0" borderId="7" xfId="3" applyNumberFormat="1" applyFont="1" applyBorder="1" applyAlignment="1" applyProtection="1"/>
    <xf numFmtId="164" fontId="2" fillId="0" borderId="57" xfId="3" applyNumberFormat="1" applyFont="1" applyBorder="1" applyAlignment="1" applyProtection="1"/>
    <xf numFmtId="0" fontId="2" fillId="0" borderId="6" xfId="0" applyFont="1" applyBorder="1"/>
    <xf numFmtId="164" fontId="2" fillId="0" borderId="7" xfId="0" applyNumberFormat="1" applyFont="1" applyBorder="1"/>
    <xf numFmtId="164" fontId="2" fillId="0" borderId="57" xfId="0" applyNumberFormat="1" applyFont="1" applyBorder="1"/>
    <xf numFmtId="164" fontId="2" fillId="0" borderId="63" xfId="0" applyNumberFormat="1" applyFont="1" applyBorder="1"/>
    <xf numFmtId="0" fontId="7" fillId="2" borderId="28" xfId="6" applyFont="1" applyFill="1" applyBorder="1" applyAlignment="1">
      <alignment horizontal="right"/>
    </xf>
    <xf numFmtId="0" fontId="2" fillId="2" borderId="35" xfId="0" applyFont="1" applyFill="1" applyBorder="1" applyAlignment="1">
      <alignment horizontal="center"/>
    </xf>
    <xf numFmtId="164" fontId="2" fillId="2" borderId="54" xfId="3" applyNumberFormat="1" applyFont="1" applyFill="1" applyBorder="1" applyAlignment="1" applyProtection="1"/>
    <xf numFmtId="164" fontId="2" fillId="2" borderId="33" xfId="3" applyNumberFormat="1" applyFont="1" applyFill="1" applyBorder="1" applyAlignment="1" applyProtection="1"/>
    <xf numFmtId="164" fontId="2" fillId="2" borderId="35" xfId="1" applyNumberFormat="1" applyFont="1" applyFill="1" applyBorder="1" applyAlignment="1" applyProtection="1"/>
    <xf numFmtId="164" fontId="2" fillId="2" borderId="49" xfId="1" applyNumberFormat="1" applyFont="1" applyFill="1" applyBorder="1" applyAlignment="1" applyProtection="1"/>
    <xf numFmtId="164" fontId="2" fillId="2" borderId="35" xfId="1" applyNumberFormat="1" applyFont="1" applyFill="1" applyBorder="1" applyAlignment="1" applyProtection="1">
      <protection locked="0"/>
    </xf>
    <xf numFmtId="164" fontId="2" fillId="2" borderId="49" xfId="1" applyNumberFormat="1" applyFont="1" applyFill="1" applyBorder="1" applyAlignment="1" applyProtection="1">
      <protection locked="0"/>
    </xf>
    <xf numFmtId="49" fontId="2" fillId="0" borderId="11" xfId="6" applyNumberFormat="1" applyFont="1" applyBorder="1" applyProtection="1">
      <protection locked="0"/>
    </xf>
    <xf numFmtId="164" fontId="2" fillId="0" borderId="11" xfId="1" applyNumberFormat="1" applyFont="1" applyBorder="1" applyAlignment="1" applyProtection="1">
      <alignment horizontal="right"/>
      <protection locked="0"/>
    </xf>
    <xf numFmtId="164" fontId="2" fillId="0" borderId="64" xfId="3" applyNumberFormat="1" applyFont="1" applyBorder="1" applyAlignment="1" applyProtection="1">
      <protection locked="0"/>
    </xf>
    <xf numFmtId="0" fontId="7" fillId="2" borderId="53" xfId="6" applyFont="1" applyFill="1" applyBorder="1" applyAlignment="1">
      <alignment horizontal="right"/>
    </xf>
    <xf numFmtId="49" fontId="2" fillId="3" borderId="35" xfId="6" applyNumberFormat="1" applyFont="1" applyFill="1" applyBorder="1" applyAlignment="1">
      <alignment horizontal="center"/>
    </xf>
    <xf numFmtId="164" fontId="2" fillId="2" borderId="49" xfId="3" applyNumberFormat="1" applyFont="1" applyFill="1" applyBorder="1" applyAlignment="1" applyProtection="1"/>
    <xf numFmtId="49" fontId="2" fillId="2" borderId="35" xfId="6" applyNumberFormat="1" applyFont="1" applyFill="1" applyBorder="1" applyProtection="1">
      <protection locked="0"/>
    </xf>
    <xf numFmtId="0" fontId="7" fillId="0" borderId="6" xfId="6" applyFont="1" applyBorder="1"/>
    <xf numFmtId="164" fontId="7" fillId="0" borderId="7" xfId="6" applyNumberFormat="1" applyFont="1" applyBorder="1"/>
    <xf numFmtId="164" fontId="7" fillId="0" borderId="57" xfId="6" applyNumberFormat="1" applyFont="1" applyBorder="1"/>
    <xf numFmtId="49" fontId="2" fillId="0" borderId="12" xfId="6" applyNumberFormat="1" applyFont="1" applyBorder="1" applyAlignment="1">
      <alignment horizontal="center"/>
    </xf>
    <xf numFmtId="49" fontId="2" fillId="0" borderId="10" xfId="6" applyNumberFormat="1" applyFont="1" applyBorder="1" applyAlignment="1">
      <alignment horizontal="center"/>
    </xf>
    <xf numFmtId="49" fontId="2" fillId="0" borderId="47" xfId="6" applyNumberFormat="1" applyFont="1" applyBorder="1" applyAlignment="1">
      <alignment horizontal="center"/>
    </xf>
    <xf numFmtId="164" fontId="2" fillId="0" borderId="1" xfId="3" applyNumberFormat="1" applyFont="1" applyBorder="1" applyAlignment="1" applyProtection="1"/>
    <xf numFmtId="164" fontId="2" fillId="0" borderId="61" xfId="1" applyNumberFormat="1" applyFont="1" applyBorder="1" applyAlignment="1" applyProtection="1"/>
    <xf numFmtId="1" fontId="7" fillId="0" borderId="14" xfId="6" applyNumberFormat="1" applyFont="1" applyBorder="1" applyAlignment="1">
      <alignment horizontal="center" wrapText="1"/>
    </xf>
    <xf numFmtId="1" fontId="7" fillId="0" borderId="2" xfId="0" quotePrefix="1" applyNumberFormat="1" applyFont="1" applyBorder="1" applyAlignment="1">
      <alignment horizontal="center"/>
    </xf>
    <xf numFmtId="1" fontId="2" fillId="0" borderId="61" xfId="1" applyNumberFormat="1" applyFont="1" applyBorder="1" applyAlignment="1" applyProtection="1">
      <alignment horizontal="right"/>
      <protection locked="0"/>
    </xf>
    <xf numFmtId="1" fontId="2" fillId="0" borderId="0" xfId="0" applyNumberFormat="1" applyFont="1" applyAlignment="1">
      <alignment horizontal="right"/>
    </xf>
    <xf numFmtId="1" fontId="2" fillId="0" borderId="48" xfId="7" applyNumberFormat="1" applyFont="1" applyBorder="1" applyAlignment="1" applyProtection="1">
      <alignment horizontal="right"/>
      <protection locked="0"/>
    </xf>
    <xf numFmtId="1" fontId="2" fillId="0" borderId="61" xfId="7" applyNumberFormat="1" applyFont="1" applyBorder="1" applyAlignment="1" applyProtection="1">
      <alignment horizontal="right"/>
      <protection locked="0"/>
    </xf>
    <xf numFmtId="1" fontId="2" fillId="3" borderId="35" xfId="7" applyNumberFormat="1" applyFont="1" applyFill="1" applyBorder="1" applyAlignment="1" applyProtection="1">
      <alignment horizontal="right"/>
    </xf>
    <xf numFmtId="1" fontId="2" fillId="0" borderId="7" xfId="7" applyNumberFormat="1" applyFont="1" applyFill="1" applyBorder="1" applyAlignment="1" applyProtection="1">
      <alignment horizontal="right"/>
    </xf>
    <xf numFmtId="1" fontId="7" fillId="0" borderId="7" xfId="6" applyNumberFormat="1" applyFont="1" applyBorder="1" applyAlignment="1">
      <alignment horizontal="right"/>
    </xf>
    <xf numFmtId="1" fontId="2" fillId="0" borderId="7" xfId="0" applyNumberFormat="1" applyFont="1" applyBorder="1" applyAlignment="1">
      <alignment horizontal="right"/>
    </xf>
    <xf numFmtId="1" fontId="2" fillId="0" borderId="2" xfId="7" applyNumberFormat="1" applyFont="1" applyBorder="1" applyAlignment="1" applyProtection="1">
      <alignment horizontal="right"/>
      <protection locked="0"/>
    </xf>
    <xf numFmtId="1" fontId="2" fillId="0" borderId="11" xfId="7" applyNumberFormat="1" applyFont="1" applyBorder="1" applyAlignment="1" applyProtection="1">
      <alignment horizontal="right"/>
      <protection locked="0"/>
    </xf>
    <xf numFmtId="1" fontId="2" fillId="3" borderId="35" xfId="6" applyNumberFormat="1" applyFont="1" applyFill="1" applyBorder="1" applyAlignment="1">
      <alignment horizontal="right"/>
    </xf>
    <xf numFmtId="1" fontId="2" fillId="0" borderId="0" xfId="6" applyNumberFormat="1" applyFont="1" applyAlignment="1">
      <alignment horizontal="right"/>
    </xf>
    <xf numFmtId="1" fontId="2" fillId="0" borderId="0" xfId="1" applyNumberFormat="1" applyFont="1" applyBorder="1" applyAlignment="1" applyProtection="1">
      <alignment horizontal="right"/>
    </xf>
    <xf numFmtId="168" fontId="1" fillId="0" borderId="2" xfId="2" applyNumberFormat="1" applyFont="1" applyBorder="1" applyProtection="1">
      <protection locked="0"/>
    </xf>
    <xf numFmtId="1" fontId="1" fillId="0" borderId="2" xfId="0" applyNumberFormat="1" applyFont="1" applyBorder="1" applyAlignment="1" applyProtection="1">
      <alignment horizontal="center"/>
      <protection locked="0"/>
    </xf>
    <xf numFmtId="168" fontId="2" fillId="0" borderId="2" xfId="2" applyNumberFormat="1" applyFont="1" applyBorder="1" applyProtection="1">
      <protection locked="0"/>
    </xf>
    <xf numFmtId="168" fontId="2" fillId="0" borderId="2" xfId="2" applyNumberFormat="1" applyFont="1" applyFill="1" applyBorder="1" applyProtection="1">
      <protection locked="0"/>
    </xf>
    <xf numFmtId="1" fontId="2" fillId="0" borderId="2" xfId="0" applyNumberFormat="1" applyFont="1" applyBorder="1" applyAlignment="1" applyProtection="1">
      <alignment horizontal="center"/>
      <protection locked="0"/>
    </xf>
    <xf numFmtId="0" fontId="2" fillId="3" borderId="2" xfId="0" applyFont="1" applyFill="1" applyBorder="1" applyProtection="1">
      <protection locked="0"/>
    </xf>
    <xf numFmtId="168" fontId="2" fillId="2" borderId="2" xfId="2" applyNumberFormat="1" applyFont="1" applyFill="1" applyBorder="1" applyAlignment="1" applyProtection="1">
      <protection locked="0"/>
    </xf>
    <xf numFmtId="49" fontId="7" fillId="5" borderId="0" xfId="0" applyNumberFormat="1" applyFont="1" applyFill="1"/>
    <xf numFmtId="0" fontId="2" fillId="5" borderId="0" xfId="0" applyFont="1" applyFill="1" applyAlignment="1">
      <alignment horizontal="center"/>
    </xf>
    <xf numFmtId="0" fontId="2" fillId="5" borderId="0" xfId="0" applyFont="1" applyFill="1"/>
    <xf numFmtId="0" fontId="2" fillId="5" borderId="0" xfId="0" applyFont="1" applyFill="1" applyAlignment="1">
      <alignment horizontal="left"/>
    </xf>
    <xf numFmtId="14" fontId="7" fillId="5" borderId="0" xfId="0" applyNumberFormat="1" applyFont="1" applyFill="1" applyAlignment="1">
      <alignment horizontal="left"/>
    </xf>
    <xf numFmtId="0" fontId="7" fillId="5" borderId="0" xfId="0" applyFont="1" applyFill="1" applyAlignment="1">
      <alignment horizontal="right"/>
    </xf>
    <xf numFmtId="14" fontId="1" fillId="5" borderId="0" xfId="0" applyNumberFormat="1" applyFont="1" applyFill="1" applyAlignment="1">
      <alignment horizontal="left"/>
    </xf>
    <xf numFmtId="49" fontId="2" fillId="5" borderId="0" xfId="0" applyNumberFormat="1" applyFont="1" applyFill="1"/>
    <xf numFmtId="14" fontId="7" fillId="5" borderId="0" xfId="0" applyNumberFormat="1" applyFont="1" applyFill="1" applyAlignment="1">
      <alignment horizontal="right"/>
    </xf>
    <xf numFmtId="14" fontId="2" fillId="5" borderId="0" xfId="0" applyNumberFormat="1" applyFont="1" applyFill="1" applyAlignment="1">
      <alignment horizontal="center"/>
    </xf>
    <xf numFmtId="2" fontId="2" fillId="5" borderId="0" xfId="0" applyNumberFormat="1" applyFont="1" applyFill="1" applyAlignment="1">
      <alignment horizontal="left"/>
    </xf>
    <xf numFmtId="3" fontId="2" fillId="5" borderId="0" xfId="0" applyNumberFormat="1" applyFont="1" applyFill="1" applyAlignment="1">
      <alignment horizontal="left"/>
    </xf>
    <xf numFmtId="3" fontId="2" fillId="5" borderId="0" xfId="0" applyNumberFormat="1" applyFont="1" applyFill="1" applyAlignment="1">
      <alignment horizontal="right"/>
    </xf>
    <xf numFmtId="2" fontId="7" fillId="5" borderId="0" xfId="0" applyNumberFormat="1" applyFont="1" applyFill="1" applyAlignment="1">
      <alignment horizontal="right"/>
    </xf>
    <xf numFmtId="3" fontId="2" fillId="5" borderId="0" xfId="0" applyNumberFormat="1" applyFont="1" applyFill="1"/>
    <xf numFmtId="49" fontId="2" fillId="5" borderId="0" xfId="0" applyNumberFormat="1" applyFont="1" applyFill="1" applyAlignment="1">
      <alignment horizontal="left"/>
    </xf>
    <xf numFmtId="1" fontId="2" fillId="5" borderId="0" xfId="0" applyNumberFormat="1" applyFont="1" applyFill="1" applyAlignment="1">
      <alignment horizontal="right"/>
    </xf>
    <xf numFmtId="14" fontId="7" fillId="5" borderId="0" xfId="0" applyNumberFormat="1" applyFont="1" applyFill="1"/>
    <xf numFmtId="37" fontId="2" fillId="0" borderId="40" xfId="1" applyNumberFormat="1" applyFont="1" applyBorder="1" applyAlignment="1" applyProtection="1"/>
    <xf numFmtId="0" fontId="7" fillId="5" borderId="0" xfId="0" applyFont="1" applyFill="1"/>
    <xf numFmtId="49" fontId="1" fillId="5" borderId="0" xfId="0" applyNumberFormat="1" applyFont="1" applyFill="1" applyAlignment="1">
      <alignment horizontal="left"/>
    </xf>
    <xf numFmtId="14" fontId="1" fillId="5" borderId="0" xfId="0" applyNumberFormat="1" applyFont="1" applyFill="1" applyAlignment="1">
      <alignment horizontal="center"/>
    </xf>
    <xf numFmtId="37" fontId="1" fillId="0" borderId="48" xfId="10" applyNumberFormat="1" applyFont="1" applyBorder="1" applyAlignment="1" applyProtection="1">
      <protection locked="0"/>
    </xf>
    <xf numFmtId="37" fontId="1" fillId="0" borderId="61" xfId="10" applyNumberFormat="1" applyFont="1" applyBorder="1" applyAlignment="1" applyProtection="1">
      <protection locked="0"/>
    </xf>
    <xf numFmtId="37" fontId="1" fillId="0" borderId="48" xfId="10" applyNumberFormat="1" applyFont="1" applyFill="1" applyBorder="1" applyAlignment="1" applyProtection="1">
      <protection locked="0"/>
    </xf>
    <xf numFmtId="1" fontId="1" fillId="2" borderId="35" xfId="12" applyNumberFormat="1" applyFont="1" applyFill="1" applyBorder="1" applyAlignment="1">
      <alignment horizontal="center"/>
    </xf>
    <xf numFmtId="0" fontId="1" fillId="0" borderId="0" xfId="12" applyFont="1"/>
    <xf numFmtId="1" fontId="1" fillId="0" borderId="0" xfId="12" applyNumberFormat="1" applyFont="1" applyAlignment="1">
      <alignment horizontal="center"/>
    </xf>
    <xf numFmtId="168" fontId="1" fillId="2" borderId="35" xfId="10" applyNumberFormat="1" applyFont="1" applyFill="1" applyBorder="1" applyAlignment="1" applyProtection="1"/>
    <xf numFmtId="0" fontId="1" fillId="5" borderId="0" xfId="0" applyFont="1" applyFill="1"/>
    <xf numFmtId="14" fontId="1" fillId="0" borderId="0" xfId="0" applyNumberFormat="1" applyFont="1" applyAlignment="1">
      <alignment horizontal="right"/>
    </xf>
    <xf numFmtId="0" fontId="7" fillId="0" borderId="29" xfId="12" applyFont="1" applyBorder="1" applyAlignment="1">
      <alignment horizontal="center" vertical="center" wrapText="1"/>
    </xf>
    <xf numFmtId="0" fontId="7" fillId="0" borderId="39" xfId="12" applyFont="1" applyBorder="1" applyAlignment="1">
      <alignment horizontal="center" vertical="center" wrapText="1"/>
    </xf>
    <xf numFmtId="1" fontId="1" fillId="0" borderId="2" xfId="12" applyNumberFormat="1" applyFont="1" applyBorder="1" applyAlignment="1">
      <alignment horizontal="center"/>
    </xf>
    <xf numFmtId="1" fontId="1" fillId="2" borderId="35" xfId="12" applyNumberFormat="1" applyFont="1" applyFill="1" applyBorder="1" applyAlignment="1">
      <alignment horizontal="center" vertical="center"/>
    </xf>
    <xf numFmtId="168" fontId="1" fillId="2" borderId="52" xfId="10" applyNumberFormat="1" applyFont="1" applyFill="1" applyBorder="1" applyAlignment="1" applyProtection="1"/>
    <xf numFmtId="0" fontId="1" fillId="0" borderId="0" xfId="8" applyFont="1"/>
    <xf numFmtId="1" fontId="1" fillId="0" borderId="11" xfId="12" applyNumberFormat="1" applyFont="1" applyBorder="1" applyAlignment="1">
      <alignment horizontal="center"/>
    </xf>
    <xf numFmtId="167" fontId="1" fillId="0" borderId="0" xfId="12" applyNumberFormat="1" applyFont="1"/>
    <xf numFmtId="0" fontId="13" fillId="5" borderId="0" xfId="0" applyFont="1" applyFill="1"/>
    <xf numFmtId="14" fontId="1" fillId="0" borderId="0" xfId="0" applyNumberFormat="1" applyFont="1" applyAlignment="1">
      <alignment horizontal="centerContinuous"/>
    </xf>
    <xf numFmtId="0" fontId="1" fillId="5" borderId="0" xfId="0" applyFont="1" applyFill="1" applyAlignment="1">
      <alignment horizontal="left"/>
    </xf>
    <xf numFmtId="0" fontId="17" fillId="0" borderId="0" xfId="0" applyFont="1" applyAlignment="1">
      <alignment horizontal="left"/>
    </xf>
    <xf numFmtId="0" fontId="8" fillId="0" borderId="0" xfId="0" applyFont="1"/>
    <xf numFmtId="0" fontId="7" fillId="0" borderId="37" xfId="6" applyFont="1" applyBorder="1" applyAlignment="1">
      <alignment horizontal="center" wrapText="1"/>
    </xf>
    <xf numFmtId="0" fontId="7" fillId="0" borderId="60" xfId="6" applyFont="1" applyBorder="1" applyAlignment="1">
      <alignment horizontal="center" wrapText="1"/>
    </xf>
    <xf numFmtId="0" fontId="1" fillId="0" borderId="0" xfId="6" applyAlignment="1">
      <alignment horizontal="left"/>
    </xf>
    <xf numFmtId="166" fontId="1" fillId="0" borderId="0" xfId="6" applyNumberFormat="1" applyAlignment="1">
      <alignment horizontal="left"/>
    </xf>
    <xf numFmtId="10" fontId="1" fillId="0" borderId="0" xfId="6" applyNumberFormat="1" applyAlignment="1">
      <alignment horizontal="left"/>
    </xf>
    <xf numFmtId="5" fontId="1" fillId="0" borderId="0" xfId="6" applyNumberFormat="1"/>
    <xf numFmtId="10" fontId="1" fillId="0" borderId="0" xfId="6" applyNumberFormat="1"/>
    <xf numFmtId="0" fontId="7" fillId="0" borderId="16" xfId="6" applyFont="1" applyBorder="1" applyAlignment="1">
      <alignment horizontal="center" wrapText="1"/>
    </xf>
    <xf numFmtId="0" fontId="7" fillId="0" borderId="2" xfId="14" applyFont="1" applyBorder="1" applyAlignment="1">
      <alignment horizontal="center" wrapText="1"/>
    </xf>
    <xf numFmtId="0" fontId="7" fillId="0" borderId="66" xfId="0" applyFont="1" applyBorder="1" applyAlignment="1">
      <alignment horizontal="left"/>
    </xf>
    <xf numFmtId="0" fontId="7" fillId="0" borderId="7" xfId="0" applyFont="1" applyBorder="1" applyAlignment="1">
      <alignment horizontal="left"/>
    </xf>
    <xf numFmtId="0" fontId="7" fillId="0" borderId="48" xfId="0" applyFont="1" applyBorder="1" applyAlignment="1">
      <alignment horizontal="left"/>
    </xf>
    <xf numFmtId="0" fontId="7" fillId="0" borderId="57" xfId="0" applyFont="1" applyBorder="1" applyAlignment="1">
      <alignment horizontal="left"/>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7" fillId="0" borderId="35" xfId="0" applyFont="1" applyBorder="1" applyAlignment="1">
      <alignment horizontal="center"/>
    </xf>
    <xf numFmtId="0" fontId="7" fillId="0" borderId="8" xfId="0" applyFont="1" applyBorder="1" applyAlignment="1">
      <alignment horizontal="center" wrapText="1"/>
    </xf>
    <xf numFmtId="164" fontId="2" fillId="0" borderId="9" xfId="0" applyNumberFormat="1" applyFont="1" applyBorder="1" applyProtection="1">
      <protection locked="0"/>
    </xf>
    <xf numFmtId="164" fontId="2" fillId="0" borderId="18" xfId="0" applyNumberFormat="1" applyFont="1" applyBorder="1" applyProtection="1">
      <protection locked="0"/>
    </xf>
    <xf numFmtId="164" fontId="7" fillId="2" borderId="33" xfId="0" applyNumberFormat="1" applyFont="1" applyFill="1" applyBorder="1"/>
    <xf numFmtId="164" fontId="2" fillId="0" borderId="59" xfId="0" applyNumberFormat="1" applyFont="1" applyBorder="1" applyProtection="1">
      <protection locked="0"/>
    </xf>
    <xf numFmtId="164" fontId="2" fillId="0" borderId="5" xfId="0" applyNumberFormat="1" applyFont="1" applyBorder="1" applyProtection="1">
      <protection locked="0"/>
    </xf>
    <xf numFmtId="164" fontId="2" fillId="0" borderId="10" xfId="0" applyNumberFormat="1" applyFont="1" applyBorder="1" applyProtection="1">
      <protection locked="0"/>
    </xf>
    <xf numFmtId="164" fontId="7" fillId="2" borderId="54" xfId="0" applyNumberFormat="1" applyFont="1" applyFill="1" applyBorder="1"/>
    <xf numFmtId="164" fontId="7" fillId="2" borderId="54" xfId="0" applyNumberFormat="1" applyFont="1" applyFill="1" applyBorder="1" applyProtection="1">
      <protection locked="0"/>
    </xf>
    <xf numFmtId="164" fontId="2" fillId="0" borderId="58" xfId="0" applyNumberFormat="1" applyFont="1" applyBorder="1" applyProtection="1">
      <protection locked="0"/>
    </xf>
    <xf numFmtId="0" fontId="7" fillId="0" borderId="70" xfId="0" applyFont="1" applyBorder="1" applyAlignment="1">
      <alignment horizontal="center" wrapText="1"/>
    </xf>
    <xf numFmtId="0" fontId="7" fillId="0" borderId="71" xfId="0" applyFont="1" applyBorder="1" applyAlignment="1">
      <alignment horizontal="center" wrapText="1"/>
    </xf>
    <xf numFmtId="1" fontId="2" fillId="0" borderId="72" xfId="0" applyNumberFormat="1" applyFont="1" applyBorder="1" applyAlignment="1" applyProtection="1">
      <alignment horizontal="center"/>
      <protection locked="0"/>
    </xf>
    <xf numFmtId="1" fontId="2" fillId="0" borderId="71" xfId="0" applyNumberFormat="1" applyFont="1" applyBorder="1" applyAlignment="1" applyProtection="1">
      <alignment horizontal="center"/>
      <protection locked="0"/>
    </xf>
    <xf numFmtId="1" fontId="2" fillId="3" borderId="15" xfId="0" applyNumberFormat="1" applyFont="1" applyFill="1" applyBorder="1" applyAlignment="1">
      <alignment horizontal="center"/>
    </xf>
    <xf numFmtId="0" fontId="7" fillId="0" borderId="28" xfId="0" applyFont="1" applyBorder="1" applyAlignment="1">
      <alignment horizontal="center" wrapText="1"/>
    </xf>
    <xf numFmtId="164" fontId="2" fillId="0" borderId="41" xfId="0" applyNumberFormat="1" applyFont="1" applyBorder="1" applyProtection="1">
      <protection locked="0"/>
    </xf>
    <xf numFmtId="164" fontId="2" fillId="0" borderId="21" xfId="0" applyNumberFormat="1" applyFont="1" applyBorder="1" applyProtection="1">
      <protection locked="0"/>
    </xf>
    <xf numFmtId="164" fontId="7" fillId="2" borderId="33" xfId="0" applyNumberFormat="1" applyFont="1" applyFill="1" applyBorder="1" applyProtection="1">
      <protection locked="0"/>
    </xf>
    <xf numFmtId="0" fontId="7" fillId="0" borderId="73" xfId="0" applyFont="1" applyBorder="1" applyAlignment="1">
      <alignment horizontal="center" wrapText="1"/>
    </xf>
    <xf numFmtId="0" fontId="7" fillId="6" borderId="28" xfId="0" applyFont="1" applyFill="1" applyBorder="1" applyAlignment="1">
      <alignment horizontal="centerContinuous"/>
    </xf>
    <xf numFmtId="0" fontId="2" fillId="6" borderId="33" xfId="0" applyFont="1" applyFill="1" applyBorder="1" applyAlignment="1">
      <alignment horizontal="centerContinuous"/>
    </xf>
    <xf numFmtId="0" fontId="7" fillId="0" borderId="2" xfId="0" applyFont="1" applyBorder="1" applyAlignment="1">
      <alignment horizontal="center" vertical="center"/>
    </xf>
    <xf numFmtId="0" fontId="7" fillId="0" borderId="2" xfId="14" applyFont="1" applyBorder="1" applyAlignment="1">
      <alignment horizontal="center" vertical="center"/>
    </xf>
    <xf numFmtId="3" fontId="1" fillId="0" borderId="2" xfId="0" applyNumberFormat="1" applyFont="1" applyBorder="1" applyProtection="1">
      <protection locked="0"/>
    </xf>
    <xf numFmtId="0" fontId="18" fillId="0" borderId="0" xfId="0" applyFont="1"/>
    <xf numFmtId="0" fontId="3" fillId="0" borderId="7" xfId="0" applyFont="1" applyBorder="1" applyProtection="1">
      <protection locked="0"/>
    </xf>
    <xf numFmtId="0" fontId="3" fillId="0" borderId="10" xfId="0" applyFont="1" applyBorder="1" applyProtection="1">
      <protection locked="0"/>
    </xf>
    <xf numFmtId="0" fontId="3" fillId="0" borderId="25" xfId="0" applyFont="1" applyBorder="1" applyProtection="1">
      <protection locked="0"/>
    </xf>
    <xf numFmtId="0" fontId="1" fillId="5" borderId="0" xfId="0" applyFont="1" applyFill="1" applyAlignment="1">
      <alignment horizontal="center"/>
    </xf>
    <xf numFmtId="0" fontId="1" fillId="0" borderId="26" xfId="0" applyFont="1" applyBorder="1"/>
    <xf numFmtId="0" fontId="3" fillId="0" borderId="41" xfId="0" applyFont="1" applyBorder="1" applyProtection="1">
      <protection locked="0"/>
    </xf>
    <xf numFmtId="10" fontId="2" fillId="0" borderId="2" xfId="7" applyNumberFormat="1" applyFont="1" applyBorder="1" applyAlignment="1" applyProtection="1">
      <protection locked="0"/>
    </xf>
    <xf numFmtId="10" fontId="2" fillId="0" borderId="11" xfId="7" applyNumberFormat="1" applyFont="1" applyBorder="1" applyAlignment="1" applyProtection="1">
      <protection locked="0"/>
    </xf>
    <xf numFmtId="10" fontId="2" fillId="3" borderId="35" xfId="6" applyNumberFormat="1" applyFont="1" applyFill="1" applyBorder="1" applyAlignment="1">
      <alignment horizontal="center"/>
    </xf>
    <xf numFmtId="10" fontId="2" fillId="0" borderId="0" xfId="7" applyNumberFormat="1" applyFont="1" applyBorder="1" applyAlignment="1" applyProtection="1"/>
    <xf numFmtId="10" fontId="2" fillId="0" borderId="10" xfId="6" applyNumberFormat="1" applyFont="1" applyBorder="1" applyAlignment="1">
      <alignment horizontal="center"/>
    </xf>
    <xf numFmtId="10" fontId="2" fillId="0" borderId="11" xfId="7" applyNumberFormat="1" applyFont="1" applyFill="1" applyBorder="1" applyAlignment="1" applyProtection="1">
      <protection locked="0"/>
    </xf>
    <xf numFmtId="10" fontId="2" fillId="0" borderId="0" xfId="7" applyNumberFormat="1" applyFont="1" applyFill="1" applyBorder="1" applyAlignment="1" applyProtection="1"/>
    <xf numFmtId="10" fontId="2" fillId="2" borderId="35" xfId="6" applyNumberFormat="1" applyFont="1" applyFill="1" applyBorder="1" applyProtection="1">
      <protection locked="0"/>
    </xf>
    <xf numFmtId="1" fontId="7" fillId="0" borderId="0" xfId="0" applyNumberFormat="1" applyFont="1" applyAlignment="1">
      <alignment horizontal="centerContinuous"/>
    </xf>
    <xf numFmtId="1" fontId="2" fillId="0" borderId="0" xfId="0" applyNumberFormat="1" applyFont="1" applyAlignment="1">
      <alignment horizontal="centerContinuous"/>
    </xf>
    <xf numFmtId="0" fontId="1" fillId="0" borderId="2" xfId="14" applyFont="1" applyBorder="1" applyAlignment="1" applyProtection="1">
      <alignment wrapText="1"/>
      <protection locked="0"/>
    </xf>
    <xf numFmtId="49" fontId="1" fillId="0" borderId="48" xfId="6" applyNumberFormat="1" applyBorder="1" applyAlignment="1" applyProtection="1">
      <alignment horizontal="center"/>
      <protection locked="0"/>
    </xf>
    <xf numFmtId="49" fontId="1" fillId="0" borderId="2" xfId="6" applyNumberFormat="1" applyBorder="1" applyAlignment="1" applyProtection="1">
      <alignment horizontal="center"/>
      <protection locked="0"/>
    </xf>
    <xf numFmtId="49" fontId="1" fillId="0" borderId="19" xfId="6" applyNumberFormat="1" applyBorder="1" applyAlignment="1" applyProtection="1">
      <alignment horizontal="center"/>
      <protection locked="0"/>
    </xf>
    <xf numFmtId="49" fontId="1" fillId="0" borderId="56" xfId="6" applyNumberFormat="1" applyBorder="1" applyAlignment="1" applyProtection="1">
      <alignment horizontal="center"/>
      <protection locked="0"/>
    </xf>
    <xf numFmtId="49" fontId="1" fillId="0" borderId="36" xfId="6" applyNumberFormat="1" applyBorder="1" applyAlignment="1" applyProtection="1">
      <alignment horizontal="center"/>
      <protection locked="0"/>
    </xf>
    <xf numFmtId="49" fontId="1" fillId="0" borderId="39" xfId="6" applyNumberFormat="1" applyBorder="1" applyAlignment="1" applyProtection="1">
      <alignment horizontal="center"/>
      <protection locked="0"/>
    </xf>
    <xf numFmtId="0" fontId="1" fillId="0" borderId="2" xfId="14" applyFont="1" applyBorder="1" applyAlignment="1" applyProtection="1">
      <alignment vertical="center" wrapText="1"/>
      <protection locked="0"/>
    </xf>
    <xf numFmtId="0" fontId="7" fillId="0" borderId="0" xfId="14" applyFont="1"/>
    <xf numFmtId="49" fontId="1" fillId="7" borderId="2" xfId="0" applyNumberFormat="1" applyFont="1" applyFill="1" applyBorder="1" applyProtection="1">
      <protection locked="0"/>
    </xf>
    <xf numFmtId="0" fontId="1" fillId="7" borderId="3" xfId="0" applyFont="1" applyFill="1" applyBorder="1"/>
    <xf numFmtId="0" fontId="1" fillId="7" borderId="4" xfId="0" applyFont="1" applyFill="1" applyBorder="1"/>
    <xf numFmtId="0" fontId="1" fillId="7" borderId="5" xfId="0" applyFont="1" applyFill="1" applyBorder="1"/>
    <xf numFmtId="0" fontId="1" fillId="7" borderId="4" xfId="0" applyFont="1" applyFill="1" applyBorder="1" applyAlignment="1">
      <alignment horizontal="center"/>
    </xf>
    <xf numFmtId="0" fontId="1" fillId="7" borderId="3" xfId="0" applyFont="1" applyFill="1" applyBorder="1" applyAlignment="1">
      <alignment horizontal="left"/>
    </xf>
    <xf numFmtId="0" fontId="1" fillId="7" borderId="4" xfId="0" applyFont="1" applyFill="1" applyBorder="1" applyAlignment="1">
      <alignment horizontal="left"/>
    </xf>
    <xf numFmtId="164" fontId="2" fillId="8" borderId="12" xfId="0" applyNumberFormat="1" applyFont="1" applyFill="1" applyBorder="1"/>
    <xf numFmtId="164" fontId="2" fillId="8" borderId="51" xfId="0" applyNumberFormat="1" applyFont="1" applyFill="1" applyBorder="1"/>
    <xf numFmtId="164" fontId="2" fillId="8" borderId="3" xfId="0" applyNumberFormat="1" applyFont="1" applyFill="1" applyBorder="1"/>
    <xf numFmtId="164" fontId="2" fillId="8" borderId="6" xfId="0" applyNumberFormat="1" applyFont="1" applyFill="1" applyBorder="1"/>
    <xf numFmtId="164" fontId="2" fillId="8" borderId="67" xfId="0" applyNumberFormat="1" applyFont="1" applyFill="1" applyBorder="1"/>
    <xf numFmtId="164" fontId="2" fillId="8" borderId="38" xfId="0" applyNumberFormat="1" applyFont="1" applyFill="1" applyBorder="1"/>
    <xf numFmtId="164" fontId="2" fillId="8" borderId="36" xfId="0" applyNumberFormat="1" applyFont="1" applyFill="1" applyBorder="1"/>
    <xf numFmtId="164" fontId="2" fillId="8" borderId="17" xfId="0" applyNumberFormat="1" applyFont="1" applyFill="1" applyBorder="1"/>
    <xf numFmtId="164" fontId="2" fillId="8" borderId="64" xfId="0" applyNumberFormat="1" applyFont="1" applyFill="1" applyBorder="1"/>
    <xf numFmtId="0" fontId="2" fillId="0" borderId="0" xfId="0" applyFont="1" applyProtection="1">
      <protection locked="0"/>
    </xf>
    <xf numFmtId="49" fontId="2" fillId="0" borderId="0" xfId="0" applyNumberFormat="1" applyFont="1" applyAlignment="1" applyProtection="1">
      <alignment horizontal="right"/>
      <protection locked="0"/>
    </xf>
    <xf numFmtId="0" fontId="2" fillId="0" borderId="2" xfId="0" applyFont="1" applyBorder="1" applyAlignment="1" applyProtection="1">
      <alignment horizontal="center"/>
      <protection locked="0"/>
    </xf>
    <xf numFmtId="0" fontId="8" fillId="0" borderId="0" xfId="0" applyFont="1" applyAlignment="1" applyProtection="1">
      <alignment horizontal="left"/>
      <protection locked="0"/>
    </xf>
    <xf numFmtId="0" fontId="7" fillId="0" borderId="2" xfId="0" applyFont="1" applyBorder="1" applyAlignment="1" applyProtection="1">
      <alignment horizontal="center"/>
      <protection locked="0"/>
    </xf>
    <xf numFmtId="0" fontId="8" fillId="0" borderId="0" xfId="0" applyFont="1" applyProtection="1">
      <protection locked="0"/>
    </xf>
    <xf numFmtId="0" fontId="10" fillId="0" borderId="0" xfId="0" applyFont="1" applyAlignment="1" applyProtection="1">
      <alignment horizontal="left"/>
      <protection locked="0"/>
    </xf>
    <xf numFmtId="0" fontId="10" fillId="0" borderId="0" xfId="0" applyFont="1" applyProtection="1">
      <protection locked="0"/>
    </xf>
    <xf numFmtId="49" fontId="7" fillId="0" borderId="0" xfId="0" applyNumberFormat="1" applyFont="1" applyAlignment="1">
      <alignment horizontal="left"/>
    </xf>
    <xf numFmtId="3" fontId="2" fillId="0" borderId="0" xfId="0" applyNumberFormat="1" applyFont="1" applyAlignment="1">
      <alignment horizontal="right"/>
    </xf>
    <xf numFmtId="1" fontId="7" fillId="2" borderId="55" xfId="2" applyNumberFormat="1" applyFont="1" applyFill="1" applyBorder="1" applyAlignment="1" applyProtection="1">
      <alignment horizontal="center"/>
    </xf>
    <xf numFmtId="164" fontId="2" fillId="0" borderId="31" xfId="0" applyNumberFormat="1" applyFont="1" applyBorder="1"/>
    <xf numFmtId="164" fontId="7" fillId="3" borderId="33" xfId="0" applyNumberFormat="1" applyFont="1" applyFill="1" applyBorder="1"/>
    <xf numFmtId="1" fontId="2" fillId="0" borderId="74" xfId="0" applyNumberFormat="1" applyFont="1" applyBorder="1" applyAlignment="1" applyProtection="1">
      <alignment horizontal="center"/>
      <protection locked="0"/>
    </xf>
    <xf numFmtId="164" fontId="2" fillId="0" borderId="37" xfId="0" applyNumberFormat="1" applyFont="1" applyBorder="1" applyProtection="1">
      <protection locked="0"/>
    </xf>
    <xf numFmtId="164" fontId="2" fillId="0" borderId="23" xfId="0" applyNumberFormat="1" applyFont="1" applyBorder="1" applyProtection="1">
      <protection locked="0"/>
    </xf>
    <xf numFmtId="164" fontId="2" fillId="0" borderId="16" xfId="0" applyNumberFormat="1" applyFont="1" applyBorder="1" applyProtection="1">
      <protection locked="0"/>
    </xf>
    <xf numFmtId="164" fontId="2" fillId="8" borderId="39" xfId="0" applyNumberFormat="1" applyFont="1" applyFill="1" applyBorder="1"/>
    <xf numFmtId="0" fontId="1" fillId="0" borderId="17" xfId="12" applyFont="1" applyBorder="1" applyAlignment="1">
      <alignment horizontal="left"/>
    </xf>
    <xf numFmtId="0" fontId="7" fillId="2" borderId="28" xfId="12" applyFont="1" applyFill="1" applyBorder="1" applyAlignment="1">
      <alignment horizontal="left" vertical="center"/>
    </xf>
    <xf numFmtId="0" fontId="1" fillId="0" borderId="12" xfId="12" applyFont="1" applyBorder="1" applyAlignment="1">
      <alignment horizontal="left"/>
    </xf>
    <xf numFmtId="0" fontId="1" fillId="0" borderId="12" xfId="12" applyFont="1" applyBorder="1" applyAlignment="1">
      <alignment horizontal="left" wrapText="1"/>
    </xf>
    <xf numFmtId="0" fontId="1" fillId="0" borderId="12" xfId="12" applyFont="1" applyBorder="1" applyAlignment="1">
      <alignment horizontal="left" indent="1"/>
    </xf>
    <xf numFmtId="0" fontId="1" fillId="0" borderId="12" xfId="12" applyFont="1" applyBorder="1" applyAlignment="1">
      <alignment horizontal="left" wrapText="1" indent="1"/>
    </xf>
    <xf numFmtId="42" fontId="1" fillId="0" borderId="2" xfId="0" applyNumberFormat="1" applyFont="1" applyBorder="1" applyProtection="1">
      <protection locked="0"/>
    </xf>
    <xf numFmtId="0" fontId="1" fillId="0" borderId="17" xfId="12" applyFont="1" applyBorder="1" applyAlignment="1">
      <alignment horizontal="left" wrapText="1"/>
    </xf>
    <xf numFmtId="0" fontId="7" fillId="0" borderId="0" xfId="14" applyFont="1" applyProtection="1">
      <protection locked="0"/>
    </xf>
    <xf numFmtId="0" fontId="1" fillId="0" borderId="0" xfId="0" applyFont="1" applyAlignment="1" applyProtection="1">
      <alignment horizontal="left"/>
      <protection locked="0"/>
    </xf>
    <xf numFmtId="49" fontId="1" fillId="0" borderId="0" xfId="0" applyNumberFormat="1" applyFont="1" applyAlignment="1" applyProtection="1">
      <alignment horizontal="right"/>
      <protection locked="0"/>
    </xf>
    <xf numFmtId="0" fontId="1" fillId="0" borderId="68" xfId="6" applyBorder="1" applyAlignment="1">
      <alignment horizontal="right"/>
    </xf>
    <xf numFmtId="0" fontId="2" fillId="0" borderId="2" xfId="6" applyFont="1" applyBorder="1" applyAlignment="1">
      <alignment horizontal="right"/>
    </xf>
    <xf numFmtId="164" fontId="2" fillId="0" borderId="2" xfId="1" applyNumberFormat="1" applyFont="1" applyBorder="1" applyAlignment="1" applyProtection="1"/>
    <xf numFmtId="49" fontId="1" fillId="0" borderId="0" xfId="0" applyNumberFormat="1" applyFont="1" applyAlignment="1">
      <alignment horizontal="right" vertical="top"/>
    </xf>
    <xf numFmtId="0" fontId="0" fillId="0" borderId="2" xfId="0" applyBorder="1" applyAlignment="1">
      <alignment horizontal="center"/>
    </xf>
    <xf numFmtId="49" fontId="7" fillId="0" borderId="0" xfId="0" applyNumberFormat="1" applyFont="1" applyAlignment="1">
      <alignment horizontal="left"/>
    </xf>
    <xf numFmtId="0" fontId="7" fillId="0" borderId="0" xfId="0" applyFont="1" applyAlignment="1">
      <alignment horizontal="left"/>
    </xf>
    <xf numFmtId="0" fontId="1" fillId="0" borderId="0" xfId="0" applyFont="1" applyAlignment="1">
      <alignment horizontal="left" vertical="top" wrapText="1"/>
    </xf>
    <xf numFmtId="0" fontId="1" fillId="0" borderId="7" xfId="0" applyFont="1" applyBorder="1" applyAlignment="1">
      <alignment horizontal="left" vertical="top" wrapText="1"/>
    </xf>
    <xf numFmtId="49" fontId="1" fillId="7" borderId="12" xfId="0" applyNumberFormat="1" applyFont="1" applyFill="1" applyBorder="1" applyAlignment="1" applyProtection="1">
      <alignment horizontal="left"/>
      <protection locked="0"/>
    </xf>
    <xf numFmtId="49" fontId="1" fillId="7" borderId="10" xfId="0" applyNumberFormat="1" applyFont="1" applyFill="1" applyBorder="1" applyAlignment="1" applyProtection="1">
      <alignment horizontal="left"/>
      <protection locked="0"/>
    </xf>
    <xf numFmtId="49" fontId="1" fillId="7" borderId="9" xfId="0" applyNumberFormat="1" applyFont="1" applyFill="1" applyBorder="1" applyAlignment="1" applyProtection="1">
      <alignment horizontal="left"/>
      <protection locked="0"/>
    </xf>
    <xf numFmtId="0" fontId="1" fillId="7" borderId="6" xfId="0" applyFont="1" applyFill="1" applyBorder="1" applyAlignment="1" applyProtection="1">
      <alignment horizontal="left"/>
      <protection locked="0"/>
    </xf>
    <xf numFmtId="0" fontId="1" fillId="7" borderId="7" xfId="0" applyFont="1" applyFill="1" applyBorder="1" applyAlignment="1" applyProtection="1">
      <alignment horizontal="left"/>
      <protection locked="0"/>
    </xf>
    <xf numFmtId="0" fontId="1" fillId="7" borderId="8" xfId="0" applyFont="1" applyFill="1" applyBorder="1" applyAlignment="1" applyProtection="1">
      <alignment horizontal="left"/>
      <protection locked="0"/>
    </xf>
    <xf numFmtId="0" fontId="1" fillId="7" borderId="12" xfId="0" applyFont="1" applyFill="1" applyBorder="1" applyAlignment="1" applyProtection="1">
      <alignment horizontal="left"/>
      <protection locked="0"/>
    </xf>
    <xf numFmtId="0" fontId="1" fillId="7" borderId="10" xfId="0" applyFont="1" applyFill="1" applyBorder="1" applyAlignment="1" applyProtection="1">
      <alignment horizontal="left"/>
      <protection locked="0"/>
    </xf>
    <xf numFmtId="0" fontId="1" fillId="7" borderId="9" xfId="0" applyFont="1" applyFill="1" applyBorder="1" applyAlignment="1" applyProtection="1">
      <alignment horizontal="left"/>
      <protection locked="0"/>
    </xf>
    <xf numFmtId="0" fontId="7" fillId="0" borderId="0" xfId="0" applyFont="1" applyAlignment="1">
      <alignment horizontal="left" wrapText="1"/>
    </xf>
    <xf numFmtId="0" fontId="2" fillId="0" borderId="0" xfId="0" applyFont="1" applyAlignment="1">
      <alignment horizontal="left" vertical="top" wrapText="1"/>
    </xf>
    <xf numFmtId="0" fontId="11" fillId="0" borderId="0" xfId="0" applyFont="1" applyAlignment="1">
      <alignment horizontal="left" vertical="top" wrapText="1"/>
    </xf>
    <xf numFmtId="0" fontId="7" fillId="0" borderId="12" xfId="12" applyFont="1" applyBorder="1" applyAlignment="1">
      <alignment horizontal="left"/>
    </xf>
    <xf numFmtId="0" fontId="7" fillId="0" borderId="10" xfId="12" applyFont="1" applyBorder="1" applyAlignment="1">
      <alignment horizontal="left"/>
    </xf>
    <xf numFmtId="0" fontId="7" fillId="0" borderId="9" xfId="12" applyFont="1" applyBorder="1" applyAlignment="1">
      <alignment horizontal="left"/>
    </xf>
    <xf numFmtId="0" fontId="7" fillId="0" borderId="27" xfId="12" applyFont="1" applyBorder="1" applyAlignment="1">
      <alignment horizontal="left"/>
    </xf>
    <xf numFmtId="0" fontId="7" fillId="0" borderId="42" xfId="12" applyFont="1" applyBorder="1" applyAlignment="1">
      <alignment horizontal="left"/>
    </xf>
    <xf numFmtId="1" fontId="7" fillId="0" borderId="14" xfId="12" applyNumberFormat="1" applyFont="1" applyBorder="1" applyAlignment="1">
      <alignment horizontal="center" wrapText="1"/>
    </xf>
    <xf numFmtId="1" fontId="7" fillId="0" borderId="34" xfId="12" applyNumberFormat="1" applyFont="1" applyBorder="1" applyAlignment="1">
      <alignment horizontal="center" wrapText="1"/>
    </xf>
    <xf numFmtId="0" fontId="7" fillId="0" borderId="51" xfId="12" applyFont="1" applyBorder="1" applyAlignment="1">
      <alignment horizontal="center" vertical="center"/>
    </xf>
    <xf numFmtId="0" fontId="7" fillId="0" borderId="22" xfId="12" applyFont="1" applyBorder="1" applyAlignment="1">
      <alignment horizontal="center" vertical="center"/>
    </xf>
    <xf numFmtId="0" fontId="7" fillId="0" borderId="67" xfId="12" applyFont="1" applyBorder="1" applyAlignment="1">
      <alignment horizontal="left"/>
    </xf>
    <xf numFmtId="0" fontId="7" fillId="0" borderId="26" xfId="12" applyFont="1" applyBorder="1" applyAlignment="1">
      <alignment horizontal="left"/>
    </xf>
    <xf numFmtId="0" fontId="7" fillId="0" borderId="58" xfId="12" applyFont="1" applyBorder="1" applyAlignment="1">
      <alignment horizontal="left"/>
    </xf>
    <xf numFmtId="0" fontId="7" fillId="0" borderId="51" xfId="12" applyFont="1" applyBorder="1" applyAlignment="1">
      <alignment horizontal="left"/>
    </xf>
    <xf numFmtId="0" fontId="7" fillId="0" borderId="21" xfId="12" applyFont="1" applyBorder="1" applyAlignment="1">
      <alignment horizontal="left"/>
    </xf>
    <xf numFmtId="0" fontId="7" fillId="0" borderId="59" xfId="12" applyFont="1" applyBorder="1" applyAlignment="1">
      <alignment horizontal="left"/>
    </xf>
    <xf numFmtId="0" fontId="1" fillId="0" borderId="2" xfId="14" applyFont="1" applyBorder="1" applyAlignment="1" applyProtection="1">
      <alignment horizontal="left" vertical="center" wrapText="1"/>
      <protection locked="0"/>
    </xf>
    <xf numFmtId="0" fontId="14" fillId="0" borderId="0" xfId="14" applyFont="1" applyAlignment="1">
      <alignment horizontal="left" vertical="center" wrapText="1"/>
    </xf>
    <xf numFmtId="0" fontId="7" fillId="0" borderId="2" xfId="14" applyFont="1" applyBorder="1" applyAlignment="1">
      <alignment horizontal="center" wrapText="1"/>
    </xf>
    <xf numFmtId="0" fontId="1" fillId="0" borderId="2" xfId="14" applyFont="1" applyBorder="1" applyAlignment="1">
      <alignment horizontal="left" vertical="center" wrapText="1"/>
    </xf>
    <xf numFmtId="0" fontId="7" fillId="0" borderId="2" xfId="14" applyFont="1" applyBorder="1" applyAlignment="1">
      <alignment horizontal="center" vertical="center" wrapText="1"/>
    </xf>
  </cellXfs>
  <cellStyles count="15">
    <cellStyle name="Comma" xfId="1" builtinId="3"/>
    <cellStyle name="Comma 2" xfId="9" xr:uid="{00000000-0005-0000-0000-000001000000}"/>
    <cellStyle name="Comma 3" xfId="10" xr:uid="{00000000-0005-0000-0000-000002000000}"/>
    <cellStyle name="Currency" xfId="2" builtinId="4"/>
    <cellStyle name="Currency 2" xfId="3" xr:uid="{00000000-0005-0000-0000-000004000000}"/>
    <cellStyle name="Currency 3" xfId="4" xr:uid="{00000000-0005-0000-0000-000005000000}"/>
    <cellStyle name="Currency 3 2" xfId="11" xr:uid="{00000000-0005-0000-0000-000006000000}"/>
    <cellStyle name="Normal" xfId="0" builtinId="0"/>
    <cellStyle name="Normal 2" xfId="5" xr:uid="{00000000-0005-0000-0000-000008000000}"/>
    <cellStyle name="Normal 3" xfId="8" xr:uid="{00000000-0005-0000-0000-000009000000}"/>
    <cellStyle name="Normal 4" xfId="14" xr:uid="{00000000-0005-0000-0000-00000A000000}"/>
    <cellStyle name="Normal_dec97nf" xfId="6" xr:uid="{00000000-0005-0000-0000-00000B000000}"/>
    <cellStyle name="Normal_dec97nf 2" xfId="12" xr:uid="{00000000-0005-0000-0000-00000C000000}"/>
    <cellStyle name="Percent" xfId="7" builtinId="5"/>
    <cellStyle name="Percent 2" xfId="13" xr:uid="{00000000-0005-0000-0000-00000E000000}"/>
  </cellStyles>
  <dxfs count="4">
    <dxf>
      <font>
        <b/>
        <i/>
        <color theme="0" tint="-0.34998626667073579"/>
      </font>
    </dxf>
    <dxf>
      <font>
        <b/>
        <i/>
        <color theme="0" tint="-0.34998626667073579"/>
      </font>
    </dxf>
    <dxf>
      <font>
        <b/>
        <i/>
        <color theme="0" tint="-0.24994659260841701"/>
      </font>
    </dxf>
    <dxf>
      <font>
        <b val="0"/>
        <i/>
        <color theme="0" tint="-0.2499465926084170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johnso2\AppData\Local\Temp\Temp1_Nursing%20Facility%20Cost%20Report%20Template%2010-15%20with%20updates-Repaired.zip\uniform%20cost%20report%208-2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Data"/>
      <sheetName val="Cert"/>
      <sheetName val="Provider Identification"/>
      <sheetName val="Related Party"/>
      <sheetName val="Sch S HCBS"/>
      <sheetName val="Sch S HCBS ETP"/>
      <sheetName val="Sch S"/>
      <sheetName val="Sch A"/>
      <sheetName val="Sch B Part 1"/>
      <sheetName val="Sch B Part 2"/>
      <sheetName val="Sch B Part 3"/>
      <sheetName val="Sch C"/>
      <sheetName val="Sch D1A"/>
      <sheetName val="Sch D1B"/>
      <sheetName val="Sch D1C"/>
      <sheetName val="HCBS Sch D2A"/>
      <sheetName val="HCBS Sch D2B"/>
      <sheetName val="HCBS Sch D2C"/>
      <sheetName val="HCBS Sch D3A - Provider 1"/>
      <sheetName val="HCBS Sch D3B - Provider 1"/>
      <sheetName val="HCBS Sch D3C - Provider 1"/>
      <sheetName val="HAB Sch D2A"/>
      <sheetName val="HAB Sch D2B"/>
      <sheetName val="HAB Sch D2C"/>
      <sheetName val="HAB Sch D3A - Provider 1"/>
      <sheetName val="HAB Sch D3B - Provider 1"/>
      <sheetName val="HAB Sch D3C - Provider 1"/>
      <sheetName val="Schedule of adjustments"/>
      <sheetName val="HCBS Rate Calc"/>
      <sheetName val="RCF Sch D2A"/>
      <sheetName val="RCF Sch D2B"/>
      <sheetName val="RCF Sch D2C"/>
      <sheetName val="ICF.MR Sch D2A"/>
      <sheetName val="ICF.MR Sch D2B"/>
      <sheetName val="ICF.MR Sch D2C"/>
      <sheetName val="CM Sch D2A"/>
      <sheetName val="CM Sch D2B"/>
      <sheetName val="CM Sch D2C"/>
      <sheetName val="CM Sch D3A - Provider 1"/>
      <sheetName val="CM Sch D3B - Provider 1"/>
      <sheetName val="CM Sch D3C - Provider 1"/>
      <sheetName val="Group Care Sch D2A"/>
      <sheetName val="Group Care Sch D2B"/>
      <sheetName val="Group Care Sch D2C"/>
      <sheetName val="Group Care Sch D3A - Provider 1"/>
      <sheetName val="Group Care Sch D3B - Provider 1"/>
      <sheetName val="Group Care Sch D3C - Provider 1"/>
      <sheetName val="CWES Sch D2A"/>
      <sheetName val="CWES Sch D2B"/>
      <sheetName val="CWES Sch D2C"/>
      <sheetName val="CWES Sch D3A - Provider 1"/>
      <sheetName val="CWES Sch D3B - Provider 1"/>
      <sheetName val="CWES Sch D3C - Provider 1"/>
      <sheetName val="NRS Sch D2A"/>
      <sheetName val="NRS Sch D2B"/>
      <sheetName val="NRS Sch D2C"/>
      <sheetName val="NRS Sch D3A - Provider 1"/>
      <sheetName val="NRS Sch D3B - Provider 1"/>
      <sheetName val="NRS Sch D3C - Provider 1"/>
      <sheetName val="PMIC Sch D2A"/>
      <sheetName val="PMIC Sch D2B"/>
      <sheetName val="PMIC Sch D2C"/>
      <sheetName val="PMIC Sch D3A - Provider 1"/>
      <sheetName val="PMIC Sch D3B - Provider 1"/>
      <sheetName val="PMIC Sch D3C - Provider 1"/>
      <sheetName val="CMHC Sch D2A"/>
      <sheetName val="CMHC Sch D2B"/>
      <sheetName val="CHMC Sch D2C"/>
      <sheetName val="HCBS Indirect Limit"/>
      <sheetName val="HCBS Consumer"/>
      <sheetName val="HCBS Reconciliation"/>
      <sheetName val="Hab consumer"/>
      <sheetName val="G-1"/>
      <sheetName val="G-2"/>
      <sheetName val="time allocation"/>
      <sheetName val="Sch E"/>
      <sheetName val="Informational Data"/>
      <sheetName val="Sch F"/>
    </sheetNames>
    <sheetDataSet>
      <sheetData sheetId="0">
        <row r="1">
          <cell r="A1" t="str">
            <v>Yes</v>
          </cell>
          <cell r="R1" t="str">
            <v>Home and Community-Based Waiver Services (HCBS)</v>
          </cell>
        </row>
        <row r="2">
          <cell r="R2" t="str">
            <v>Residential Care Facility (RCF) and RCF for Peoples with Intellectual Disabilities (RCF/ID)</v>
          </cell>
        </row>
        <row r="3">
          <cell r="R3" t="str">
            <v>Intermediate Care Facility for People with Intellectual Disabilities (ICF/ID)</v>
          </cell>
        </row>
        <row r="4">
          <cell r="R4" t="str">
            <v>Case Management (CM)</v>
          </cell>
        </row>
        <row r="5">
          <cell r="R5" t="str">
            <v>Community Mental Health Center Services (CMHC)</v>
          </cell>
        </row>
        <row r="6">
          <cell r="R6" t="str">
            <v>Early Periodic Screening and Diagnostic Treatment (EPSDT)</v>
          </cell>
        </row>
        <row r="7">
          <cell r="R7" t="str">
            <v>Foster Group Care Services (FGCS)</v>
          </cell>
        </row>
        <row r="8">
          <cell r="R8" t="str">
            <v>Child Welfare Emergency Services (CWES)</v>
          </cell>
        </row>
        <row r="9">
          <cell r="R9" t="str">
            <v>Neuro Rehabilitation Services (NRS)</v>
          </cell>
        </row>
        <row r="10">
          <cell r="R10" t="str">
            <v>Psychiatric Medical Institution for Children (PMIC)</v>
          </cell>
        </row>
        <row r="11">
          <cell r="R11" t="str">
            <v>Habilitation Services (HAB)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21"/>
  <sheetViews>
    <sheetView showZeros="0" zoomScale="120" zoomScaleNormal="120" workbookViewId="0">
      <selection activeCell="A15" sqref="A15"/>
    </sheetView>
  </sheetViews>
  <sheetFormatPr defaultColWidth="9.140625" defaultRowHeight="12.75"/>
  <cols>
    <col min="1" max="2" width="6.5703125" style="1" customWidth="1"/>
    <col min="3" max="3" width="9.140625" style="1"/>
    <col min="4" max="4" width="14.42578125" style="1" bestFit="1" customWidth="1"/>
    <col min="5" max="5" width="12.42578125" style="1" bestFit="1" customWidth="1"/>
    <col min="6" max="6" width="8.42578125" style="1" bestFit="1" customWidth="1"/>
    <col min="7" max="7" width="8.85546875" style="1" bestFit="1" customWidth="1"/>
    <col min="8" max="8" width="6.7109375" style="1" bestFit="1" customWidth="1"/>
    <col min="9" max="9" width="8.5703125" style="1" customWidth="1"/>
    <col min="10" max="10" width="7.28515625" style="1" customWidth="1"/>
    <col min="11" max="11" width="7.140625" style="1" bestFit="1" customWidth="1"/>
    <col min="12" max="12" width="9.42578125" style="1" bestFit="1" customWidth="1"/>
    <col min="13" max="13" width="23.28515625" style="1" bestFit="1" customWidth="1"/>
    <col min="14" max="14" width="9.140625" style="1"/>
    <col min="15" max="15" width="14.85546875" style="1" bestFit="1" customWidth="1"/>
    <col min="16" max="16384" width="9.140625" style="1"/>
  </cols>
  <sheetData>
    <row r="1" spans="1:19">
      <c r="A1" s="1" t="s">
        <v>20</v>
      </c>
      <c r="B1" s="1" t="s">
        <v>20</v>
      </c>
      <c r="C1" s="1" t="s">
        <v>95</v>
      </c>
      <c r="D1" s="1" t="s">
        <v>40</v>
      </c>
      <c r="E1" s="1" t="s">
        <v>104</v>
      </c>
      <c r="F1" s="1" t="s">
        <v>105</v>
      </c>
      <c r="G1" s="1" t="s">
        <v>89</v>
      </c>
      <c r="H1" s="5" t="s">
        <v>158</v>
      </c>
      <c r="I1" s="1" t="s">
        <v>155</v>
      </c>
      <c r="J1" s="5" t="s">
        <v>158</v>
      </c>
      <c r="K1" s="1" t="s">
        <v>155</v>
      </c>
      <c r="L1" s="1" t="s">
        <v>116</v>
      </c>
      <c r="M1" s="1" t="s">
        <v>128</v>
      </c>
      <c r="N1" s="1" t="s">
        <v>1</v>
      </c>
      <c r="O1" s="1" t="s">
        <v>193</v>
      </c>
      <c r="P1" s="1" t="s">
        <v>156</v>
      </c>
      <c r="Q1" s="1" t="s">
        <v>30</v>
      </c>
      <c r="S1" s="1">
        <v>1</v>
      </c>
    </row>
    <row r="2" spans="1:19">
      <c r="A2" s="1" t="s">
        <v>21</v>
      </c>
      <c r="B2" s="1" t="s">
        <v>21</v>
      </c>
      <c r="C2" s="1" t="s">
        <v>96</v>
      </c>
      <c r="D2" s="1" t="s">
        <v>106</v>
      </c>
      <c r="E2" s="1" t="s">
        <v>107</v>
      </c>
      <c r="F2" s="1" t="s">
        <v>108</v>
      </c>
      <c r="G2" s="1" t="s">
        <v>90</v>
      </c>
      <c r="H2" s="6" t="s">
        <v>159</v>
      </c>
      <c r="I2" s="1" t="s">
        <v>29</v>
      </c>
      <c r="J2" s="6" t="s">
        <v>159</v>
      </c>
      <c r="K2" s="1" t="s">
        <v>29</v>
      </c>
      <c r="L2" s="1" t="s">
        <v>117</v>
      </c>
      <c r="M2" s="1" t="s">
        <v>129</v>
      </c>
      <c r="N2" s="1" t="s">
        <v>1</v>
      </c>
      <c r="O2" s="1" t="s">
        <v>139</v>
      </c>
      <c r="P2" s="1" t="s">
        <v>157</v>
      </c>
      <c r="Q2" s="1" t="s">
        <v>31</v>
      </c>
      <c r="S2" s="1">
        <v>2</v>
      </c>
    </row>
    <row r="3" spans="1:19">
      <c r="A3" s="1" t="s">
        <v>194</v>
      </c>
      <c r="C3" s="1" t="s">
        <v>97</v>
      </c>
      <c r="D3" s="1" t="s">
        <v>0</v>
      </c>
      <c r="E3" s="1" t="s">
        <v>109</v>
      </c>
      <c r="H3" s="7"/>
      <c r="J3" s="10"/>
      <c r="K3" s="2"/>
      <c r="M3" s="1" t="s">
        <v>130</v>
      </c>
      <c r="N3" s="1" t="s">
        <v>29</v>
      </c>
      <c r="O3" s="1" t="s">
        <v>140</v>
      </c>
      <c r="Q3" s="1" t="s">
        <v>32</v>
      </c>
      <c r="S3" s="1">
        <v>3</v>
      </c>
    </row>
    <row r="4" spans="1:19">
      <c r="C4" s="1" t="s">
        <v>71</v>
      </c>
      <c r="D4" s="1" t="s">
        <v>110</v>
      </c>
      <c r="E4" s="4"/>
      <c r="H4" s="6"/>
      <c r="J4" s="9"/>
      <c r="K4" s="2"/>
      <c r="M4" s="1" t="s">
        <v>131</v>
      </c>
      <c r="N4" s="1" t="s">
        <v>29</v>
      </c>
      <c r="Q4" s="1" t="s">
        <v>33</v>
      </c>
      <c r="S4" s="1">
        <v>4</v>
      </c>
    </row>
    <row r="5" spans="1:19">
      <c r="C5" s="1" t="s">
        <v>72</v>
      </c>
      <c r="D5" s="1" t="s">
        <v>45</v>
      </c>
      <c r="E5" s="8"/>
      <c r="H5" s="6"/>
      <c r="J5" s="9"/>
      <c r="K5" s="2"/>
      <c r="M5" s="1" t="s">
        <v>132</v>
      </c>
      <c r="N5" s="1" t="s">
        <v>29</v>
      </c>
      <c r="Q5" s="1" t="s">
        <v>34</v>
      </c>
      <c r="S5" s="1">
        <v>5</v>
      </c>
    </row>
    <row r="6" spans="1:19">
      <c r="C6" s="1" t="s">
        <v>73</v>
      </c>
      <c r="D6" s="1" t="s">
        <v>46</v>
      </c>
      <c r="F6" s="11">
        <f>Cert!D12</f>
        <v>0</v>
      </c>
      <c r="H6" s="7"/>
      <c r="J6" s="9"/>
      <c r="K6" s="2"/>
      <c r="M6" s="1" t="s">
        <v>133</v>
      </c>
      <c r="N6" s="1" t="s">
        <v>29</v>
      </c>
      <c r="Q6" s="1" t="s">
        <v>35</v>
      </c>
      <c r="S6" s="1">
        <v>6</v>
      </c>
    </row>
    <row r="7" spans="1:19">
      <c r="C7" s="1" t="s">
        <v>74</v>
      </c>
      <c r="D7" s="1" t="s">
        <v>47</v>
      </c>
      <c r="H7" s="6"/>
      <c r="J7" s="9"/>
      <c r="K7" s="3"/>
      <c r="M7" s="1" t="s">
        <v>134</v>
      </c>
      <c r="N7" s="1" t="s">
        <v>29</v>
      </c>
      <c r="S7" s="1">
        <v>7</v>
      </c>
    </row>
    <row r="8" spans="1:19">
      <c r="C8" s="1" t="s">
        <v>75</v>
      </c>
      <c r="D8" s="1" t="s">
        <v>48</v>
      </c>
      <c r="H8" s="6"/>
      <c r="J8" s="9"/>
      <c r="K8" s="2"/>
      <c r="M8" s="1" t="s">
        <v>135</v>
      </c>
      <c r="N8" s="1" t="s">
        <v>29</v>
      </c>
      <c r="S8" s="1">
        <v>8</v>
      </c>
    </row>
    <row r="9" spans="1:19">
      <c r="C9" s="1" t="s">
        <v>91</v>
      </c>
      <c r="D9" s="1" t="s">
        <v>49</v>
      </c>
      <c r="H9" s="6"/>
      <c r="J9" s="9"/>
      <c r="K9" s="3"/>
      <c r="M9" s="1" t="s">
        <v>136</v>
      </c>
      <c r="N9" s="1" t="s">
        <v>29</v>
      </c>
      <c r="S9" s="1">
        <v>9</v>
      </c>
    </row>
    <row r="10" spans="1:19">
      <c r="C10" s="1" t="s">
        <v>92</v>
      </c>
      <c r="D10" s="1" t="s">
        <v>50</v>
      </c>
      <c r="H10" s="6"/>
      <c r="J10" s="9"/>
      <c r="K10" s="3"/>
      <c r="M10" s="1" t="s">
        <v>127</v>
      </c>
      <c r="N10" s="1" t="s">
        <v>137</v>
      </c>
      <c r="S10" s="1">
        <v>10</v>
      </c>
    </row>
    <row r="11" spans="1:19">
      <c r="C11" s="1" t="s">
        <v>93</v>
      </c>
      <c r="D11" s="1" t="s">
        <v>114</v>
      </c>
      <c r="H11" s="6"/>
      <c r="J11" s="9"/>
      <c r="K11" s="3"/>
    </row>
    <row r="12" spans="1:19">
      <c r="C12" s="1" t="s">
        <v>94</v>
      </c>
      <c r="H12" s="6"/>
      <c r="J12" s="9"/>
      <c r="K12" s="3"/>
    </row>
    <row r="13" spans="1:19">
      <c r="H13" s="6"/>
    </row>
    <row r="14" spans="1:19">
      <c r="H14" s="6"/>
    </row>
    <row r="15" spans="1:19">
      <c r="H15" s="6"/>
    </row>
    <row r="16" spans="1:19">
      <c r="H16" s="6"/>
    </row>
    <row r="17" spans="8:8">
      <c r="H17" s="6"/>
    </row>
    <row r="18" spans="8:8">
      <c r="H18" s="6"/>
    </row>
    <row r="19" spans="8:8">
      <c r="H19" s="6"/>
    </row>
    <row r="20" spans="8:8">
      <c r="H20" s="6"/>
    </row>
    <row r="21" spans="8:8">
      <c r="H21" s="6"/>
    </row>
  </sheetData>
  <pageMargins left="1.25" right="0.25" top="0.75" bottom="0.75" header="0.5" footer="0.5"/>
  <pageSetup scale="52" orientation="portrait" r:id="rId1"/>
  <headerFooter alignWithMargins="0">
    <oddHeader>&amp;L&amp;"Arial,Bold"&amp;16&amp;U&amp;KFF0000DRAFT</oddHeader>
    <oddFooter xml:space="preserve">&amp;LForm 1728-94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47"/>
  <sheetViews>
    <sheetView showZeros="0" zoomScaleNormal="100" workbookViewId="0">
      <selection activeCell="E12" sqref="E12"/>
    </sheetView>
  </sheetViews>
  <sheetFormatPr defaultColWidth="9.140625" defaultRowHeight="12.75"/>
  <cols>
    <col min="1" max="1" width="4.7109375" style="118" customWidth="1"/>
    <col min="2" max="2" width="40" style="118" customWidth="1"/>
    <col min="3" max="3" width="16.7109375" style="118" customWidth="1"/>
    <col min="4" max="4" width="17.42578125" style="118" customWidth="1"/>
    <col min="5" max="5" width="15.5703125" style="118" customWidth="1"/>
    <col min="6" max="6" width="18.28515625" style="118" customWidth="1"/>
    <col min="7" max="7" width="18.5703125" style="118" customWidth="1"/>
    <col min="8" max="8" width="17.5703125" style="118" customWidth="1"/>
    <col min="9" max="9" width="17" style="118" customWidth="1"/>
    <col min="10" max="16384" width="9.140625" style="118"/>
  </cols>
  <sheetData>
    <row r="1" spans="1:9">
      <c r="A1" s="116" t="str">
        <f>Cert!A1</f>
        <v>Iowa Department Of Health and Human Services</v>
      </c>
      <c r="B1" s="116"/>
      <c r="C1" s="116"/>
      <c r="D1" s="116"/>
      <c r="E1" s="116"/>
      <c r="F1" s="116"/>
      <c r="G1" s="116"/>
      <c r="H1" s="116"/>
    </row>
    <row r="2" spans="1:9">
      <c r="A2" s="116" t="str">
        <f>Cert!A2</f>
        <v>Home Health Agency Early and Periodic Screening, Diagnostic and Treatment Private Duty Nursing/Personal Care Services</v>
      </c>
      <c r="B2" s="116"/>
      <c r="C2" s="116"/>
      <c r="D2" s="116"/>
      <c r="E2" s="116"/>
      <c r="F2" s="116"/>
      <c r="G2" s="116"/>
      <c r="H2" s="116"/>
    </row>
    <row r="3" spans="1:9">
      <c r="A3" s="116" t="str">
        <f>Cert!A3</f>
        <v xml:space="preserve">Financial and Statistical Report </v>
      </c>
      <c r="B3" s="116"/>
      <c r="C3" s="116"/>
      <c r="D3" s="116"/>
      <c r="E3" s="116"/>
      <c r="F3" s="116"/>
      <c r="G3" s="116"/>
      <c r="H3" s="116"/>
    </row>
    <row r="4" spans="1:9">
      <c r="A4" s="116" t="s">
        <v>182</v>
      </c>
      <c r="B4" s="117"/>
      <c r="C4" s="117"/>
      <c r="D4" s="117"/>
      <c r="E4" s="117"/>
      <c r="F4" s="117"/>
      <c r="G4" s="427"/>
      <c r="H4" s="117"/>
    </row>
    <row r="5" spans="1:9">
      <c r="A5" s="116"/>
      <c r="B5" s="117"/>
      <c r="C5" s="117"/>
      <c r="D5" s="117"/>
      <c r="E5" s="117"/>
      <c r="F5" s="117"/>
      <c r="G5" s="427"/>
      <c r="H5" s="117"/>
    </row>
    <row r="6" spans="1:9" s="16" customFormat="1">
      <c r="A6" s="387">
        <f>Cert!C6</f>
        <v>0</v>
      </c>
      <c r="B6" s="388"/>
      <c r="C6" s="389"/>
      <c r="D6" s="390"/>
      <c r="E6" s="390"/>
      <c r="F6" s="428"/>
      <c r="G6" s="428"/>
      <c r="H6" s="428"/>
      <c r="I6"/>
    </row>
    <row r="7" spans="1:9">
      <c r="A7" s="387">
        <f>Cert!I6</f>
        <v>0</v>
      </c>
      <c r="B7" s="406"/>
      <c r="C7" s="416"/>
      <c r="D7" s="407"/>
      <c r="E7" s="416"/>
      <c r="F7" s="428"/>
      <c r="G7" s="428"/>
      <c r="H7" s="428"/>
    </row>
    <row r="8" spans="1:9">
      <c r="A8" s="391" t="str">
        <f>TEXT(Cert!$D$12,"mm/dd/yyyy")&amp;" "&amp;"to"&amp;" "&amp;TEXT(Cert!$F$12,"mm/dd/yyyy")</f>
        <v>01/00/1900 to 01/00/1900</v>
      </c>
      <c r="B8" s="406"/>
      <c r="C8" s="416"/>
      <c r="D8" s="408"/>
      <c r="E8" s="392"/>
      <c r="F8" s="408"/>
      <c r="G8" s="416"/>
      <c r="H8" s="416"/>
    </row>
    <row r="9" spans="1:9">
      <c r="B9" s="133"/>
      <c r="C9" s="417"/>
      <c r="D9" s="57"/>
      <c r="E9" s="134"/>
      <c r="G9" s="57"/>
    </row>
    <row r="10" spans="1:9">
      <c r="B10" s="133"/>
      <c r="C10" s="417"/>
      <c r="D10" s="57"/>
      <c r="E10" s="134"/>
      <c r="G10" s="57"/>
    </row>
    <row r="11" spans="1:9" ht="13.5" thickBot="1">
      <c r="E11" s="429" t="s">
        <v>321</v>
      </c>
    </row>
    <row r="12" spans="1:9" ht="13.5" thickBot="1">
      <c r="A12" s="153" t="s">
        <v>314</v>
      </c>
      <c r="B12" s="120" t="s">
        <v>311</v>
      </c>
      <c r="E12" s="113"/>
      <c r="F12" s="430" t="str">
        <f>IF(OR(E12=0,E12="No"),"","A Medicare HO Cost Report or HO Cost Stmt is required")</f>
        <v/>
      </c>
    </row>
    <row r="13" spans="1:9" ht="13.5" thickBot="1">
      <c r="A13" s="153"/>
    </row>
    <row r="14" spans="1:9" ht="13.5" thickBot="1">
      <c r="A14" s="153" t="s">
        <v>315</v>
      </c>
      <c r="B14" s="120" t="s">
        <v>312</v>
      </c>
      <c r="E14" s="113"/>
      <c r="F14" s="430" t="str">
        <f>IF(OR(E14=0,E14="No"),"","Provide a copy of the mgmt agreement")</f>
        <v/>
      </c>
    </row>
    <row r="17" spans="1:8" ht="13.5" thickBot="1">
      <c r="A17" s="153" t="s">
        <v>316</v>
      </c>
      <c r="B17" s="137" t="s">
        <v>204</v>
      </c>
      <c r="D17" s="417"/>
      <c r="E17" s="57"/>
      <c r="F17" s="134"/>
      <c r="G17" s="57"/>
    </row>
    <row r="18" spans="1:8" ht="43.5" customHeight="1">
      <c r="A18" s="431" t="s">
        <v>27</v>
      </c>
      <c r="B18" s="77" t="s">
        <v>365</v>
      </c>
      <c r="C18" s="77" t="s">
        <v>298</v>
      </c>
      <c r="D18" s="77" t="s">
        <v>299</v>
      </c>
      <c r="E18" s="77" t="s">
        <v>300</v>
      </c>
      <c r="F18" s="77" t="s">
        <v>307</v>
      </c>
      <c r="G18" s="77" t="s">
        <v>301</v>
      </c>
      <c r="H18" s="78" t="s">
        <v>302</v>
      </c>
    </row>
    <row r="19" spans="1:8" ht="13.5" thickBot="1">
      <c r="A19" s="432"/>
      <c r="B19" s="96">
        <v>1</v>
      </c>
      <c r="C19" s="96">
        <v>2</v>
      </c>
      <c r="D19" s="96">
        <v>3</v>
      </c>
      <c r="E19" s="96">
        <v>4</v>
      </c>
      <c r="F19" s="96">
        <v>5</v>
      </c>
      <c r="G19" s="96">
        <v>6</v>
      </c>
      <c r="H19" s="97">
        <v>7</v>
      </c>
    </row>
    <row r="20" spans="1:8">
      <c r="A20" s="95">
        <v>1</v>
      </c>
      <c r="B20" s="98"/>
      <c r="C20" s="98"/>
      <c r="D20" s="99"/>
      <c r="E20" s="100"/>
      <c r="F20" s="490"/>
      <c r="G20" s="101"/>
      <c r="H20" s="102"/>
    </row>
    <row r="21" spans="1:8">
      <c r="A21" s="14">
        <v>2</v>
      </c>
      <c r="B21" s="103"/>
      <c r="C21" s="103"/>
      <c r="D21" s="104"/>
      <c r="E21" s="105"/>
      <c r="F21" s="491"/>
      <c r="G21" s="106"/>
      <c r="H21" s="107"/>
    </row>
    <row r="22" spans="1:8">
      <c r="A22" s="14">
        <v>3</v>
      </c>
      <c r="B22" s="103"/>
      <c r="C22" s="103"/>
      <c r="D22" s="104"/>
      <c r="E22" s="105"/>
      <c r="F22" s="491"/>
      <c r="G22" s="106"/>
      <c r="H22" s="107"/>
    </row>
    <row r="23" spans="1:8">
      <c r="A23" s="14">
        <v>4</v>
      </c>
      <c r="B23" s="103"/>
      <c r="C23" s="103"/>
      <c r="D23" s="104"/>
      <c r="E23" s="105"/>
      <c r="F23" s="491"/>
      <c r="G23" s="106"/>
      <c r="H23" s="107"/>
    </row>
    <row r="24" spans="1:8">
      <c r="A24" s="14">
        <v>5</v>
      </c>
      <c r="B24" s="103"/>
      <c r="C24" s="103"/>
      <c r="D24" s="104"/>
      <c r="E24" s="105"/>
      <c r="F24" s="491"/>
      <c r="G24" s="106"/>
      <c r="H24" s="107"/>
    </row>
    <row r="25" spans="1:8">
      <c r="A25" s="14">
        <v>6</v>
      </c>
      <c r="B25" s="103"/>
      <c r="C25" s="103"/>
      <c r="D25" s="104"/>
      <c r="E25" s="105"/>
      <c r="F25" s="491"/>
      <c r="G25" s="106"/>
      <c r="H25" s="107"/>
    </row>
    <row r="26" spans="1:8">
      <c r="A26" s="14">
        <v>7</v>
      </c>
      <c r="B26" s="103"/>
      <c r="C26" s="103"/>
      <c r="D26" s="104"/>
      <c r="E26" s="105"/>
      <c r="F26" s="491"/>
      <c r="G26" s="106"/>
      <c r="H26" s="107"/>
    </row>
    <row r="27" spans="1:8">
      <c r="A27" s="14">
        <v>8</v>
      </c>
      <c r="B27" s="103"/>
      <c r="C27" s="103"/>
      <c r="D27" s="104"/>
      <c r="E27" s="105"/>
      <c r="F27" s="491"/>
      <c r="G27" s="106"/>
      <c r="H27" s="107"/>
    </row>
    <row r="28" spans="1:8">
      <c r="A28" s="14">
        <v>9</v>
      </c>
      <c r="B28" s="103"/>
      <c r="C28" s="103"/>
      <c r="D28" s="104"/>
      <c r="E28" s="105"/>
      <c r="F28" s="491"/>
      <c r="G28" s="106"/>
      <c r="H28" s="107"/>
    </row>
    <row r="29" spans="1:8" ht="13.5" thickBot="1">
      <c r="A29" s="15">
        <v>10</v>
      </c>
      <c r="B29" s="108"/>
      <c r="C29" s="108"/>
      <c r="D29" s="109"/>
      <c r="E29" s="110"/>
      <c r="F29" s="492"/>
      <c r="G29" s="111"/>
      <c r="H29" s="112"/>
    </row>
    <row r="30" spans="1:8">
      <c r="A30" s="42"/>
      <c r="B30" s="433"/>
      <c r="C30" s="434"/>
      <c r="D30" s="433"/>
      <c r="E30" s="435"/>
      <c r="F30" s="436"/>
      <c r="G30" s="436"/>
      <c r="H30" s="437"/>
    </row>
    <row r="31" spans="1:8">
      <c r="A31" s="42"/>
      <c r="B31" s="433"/>
      <c r="C31" s="434"/>
      <c r="D31" s="433"/>
      <c r="E31" s="435"/>
      <c r="F31" s="436"/>
      <c r="G31" s="436"/>
      <c r="H31" s="437"/>
    </row>
    <row r="32" spans="1:8" ht="13.5" thickBot="1">
      <c r="A32" s="153" t="s">
        <v>317</v>
      </c>
      <c r="B32" s="137" t="s">
        <v>205</v>
      </c>
      <c r="D32" s="417"/>
      <c r="E32" s="57"/>
      <c r="F32" s="134"/>
      <c r="G32" s="57"/>
    </row>
    <row r="33" spans="1:9" ht="56.25" customHeight="1">
      <c r="A33" s="431" t="s">
        <v>27</v>
      </c>
      <c r="B33" s="77" t="s">
        <v>303</v>
      </c>
      <c r="C33" s="77" t="s">
        <v>304</v>
      </c>
      <c r="D33" s="77" t="s">
        <v>302</v>
      </c>
      <c r="E33" s="77" t="s">
        <v>308</v>
      </c>
      <c r="F33" s="77" t="s">
        <v>320</v>
      </c>
      <c r="G33" s="77" t="s">
        <v>309</v>
      </c>
      <c r="H33" s="78" t="s">
        <v>310</v>
      </c>
    </row>
    <row r="34" spans="1:9" ht="13.5" thickBot="1">
      <c r="A34" s="438"/>
      <c r="B34" s="114">
        <v>8</v>
      </c>
      <c r="C34" s="114">
        <v>9</v>
      </c>
      <c r="D34" s="114">
        <v>10</v>
      </c>
      <c r="E34" s="114">
        <v>11</v>
      </c>
      <c r="F34" s="114">
        <v>12</v>
      </c>
      <c r="G34" s="114">
        <v>13</v>
      </c>
      <c r="H34" s="115">
        <v>14</v>
      </c>
    </row>
    <row r="35" spans="1:9">
      <c r="A35" s="95">
        <v>11</v>
      </c>
      <c r="B35" s="98"/>
      <c r="C35" s="98"/>
      <c r="D35" s="99"/>
      <c r="E35" s="100"/>
      <c r="F35" s="100"/>
      <c r="G35" s="100"/>
      <c r="H35" s="493"/>
    </row>
    <row r="36" spans="1:9">
      <c r="A36" s="14">
        <v>12</v>
      </c>
      <c r="B36" s="103"/>
      <c r="C36" s="103"/>
      <c r="D36" s="104"/>
      <c r="E36" s="105"/>
      <c r="F36" s="105"/>
      <c r="G36" s="100"/>
      <c r="H36" s="494"/>
    </row>
    <row r="37" spans="1:9">
      <c r="A37" s="14">
        <v>13</v>
      </c>
      <c r="B37" s="103"/>
      <c r="C37" s="103"/>
      <c r="D37" s="104"/>
      <c r="E37" s="105"/>
      <c r="F37" s="105"/>
      <c r="G37" s="100"/>
      <c r="H37" s="494"/>
    </row>
    <row r="38" spans="1:9">
      <c r="A38" s="14">
        <v>14</v>
      </c>
      <c r="B38" s="103"/>
      <c r="C38" s="103"/>
      <c r="D38" s="104"/>
      <c r="E38" s="105"/>
      <c r="F38" s="105"/>
      <c r="G38" s="100"/>
      <c r="H38" s="494"/>
    </row>
    <row r="39" spans="1:9">
      <c r="A39" s="14">
        <v>15</v>
      </c>
      <c r="B39" s="103"/>
      <c r="C39" s="103"/>
      <c r="D39" s="104"/>
      <c r="E39" s="105"/>
      <c r="F39" s="105"/>
      <c r="G39" s="100"/>
      <c r="H39" s="494"/>
    </row>
    <row r="40" spans="1:9">
      <c r="A40" s="14">
        <v>16</v>
      </c>
      <c r="B40" s="103"/>
      <c r="C40" s="103"/>
      <c r="D40" s="104"/>
      <c r="E40" s="105"/>
      <c r="F40" s="105"/>
      <c r="G40" s="100"/>
      <c r="H40" s="494"/>
    </row>
    <row r="41" spans="1:9">
      <c r="A41" s="14">
        <v>17</v>
      </c>
      <c r="B41" s="103"/>
      <c r="C41" s="103"/>
      <c r="D41" s="104"/>
      <c r="E41" s="105"/>
      <c r="F41" s="105"/>
      <c r="G41" s="100"/>
      <c r="H41" s="494"/>
    </row>
    <row r="42" spans="1:9">
      <c r="A42" s="14">
        <v>18</v>
      </c>
      <c r="B42" s="103"/>
      <c r="C42" s="103"/>
      <c r="D42" s="104"/>
      <c r="E42" s="105"/>
      <c r="F42" s="105"/>
      <c r="G42" s="100"/>
      <c r="H42" s="494"/>
    </row>
    <row r="43" spans="1:9">
      <c r="A43" s="14">
        <v>19</v>
      </c>
      <c r="B43" s="103"/>
      <c r="C43" s="103"/>
      <c r="D43" s="104"/>
      <c r="E43" s="105"/>
      <c r="F43" s="105"/>
      <c r="G43" s="100"/>
      <c r="H43" s="494"/>
    </row>
    <row r="44" spans="1:9" ht="13.5" thickBot="1">
      <c r="A44" s="15">
        <v>20</v>
      </c>
      <c r="B44" s="108"/>
      <c r="C44" s="108"/>
      <c r="D44" s="109"/>
      <c r="E44" s="110"/>
      <c r="F44" s="110"/>
      <c r="G44" s="110"/>
      <c r="H44" s="495"/>
    </row>
    <row r="45" spans="1:9">
      <c r="A45" s="42"/>
      <c r="B45" s="433"/>
      <c r="C45" s="433"/>
      <c r="D45" s="435"/>
      <c r="E45" s="436"/>
      <c r="F45" s="436"/>
      <c r="G45" s="437"/>
      <c r="H45" s="436"/>
    </row>
    <row r="46" spans="1:9">
      <c r="A46" s="118" t="str">
        <f>Cert!A50</f>
        <v>Form 1728-94 (7/25)</v>
      </c>
    </row>
    <row r="47" spans="1:9">
      <c r="I47" s="118" t="s">
        <v>14</v>
      </c>
    </row>
  </sheetData>
  <sheetProtection algorithmName="SHA-512" hashValue="i5fsWwxrv5A4hR1sQYSzErijW13V9Rsm2QgkNE5ywPCA0fyQiYbkJwYB/0ELsUlcGTtgRzG3TqdlFfNAYeglQg==" saltValue="SAMBsWviC08Gtp2Rlk6c+Q==" spinCount="100000" sheet="1" scenarios="1" formatCells="0" formatColumns="0" formatRows="0"/>
  <dataValidations count="2">
    <dataValidation type="list" allowBlank="1" showInputMessage="1" showErrorMessage="1" sqref="D35:D45" xr:uid="{00000000-0002-0000-0900-000000000000}">
      <formula1>RelatedOwner</formula1>
    </dataValidation>
    <dataValidation type="list" allowBlank="1" showInputMessage="1" showErrorMessage="1" sqref="E14 E12" xr:uid="{00000000-0002-0000-0900-000001000000}">
      <formula1>Yes</formula1>
    </dataValidation>
  </dataValidations>
  <pageMargins left="1.25" right="0.25" top="0.75" bottom="0.75" header="0.5" footer="0.5"/>
  <pageSetup scale="7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169"/>
  <sheetViews>
    <sheetView showZeros="0" zoomScaleNormal="100" workbookViewId="0">
      <selection activeCell="C14" sqref="C14:I14"/>
    </sheetView>
  </sheetViews>
  <sheetFormatPr defaultColWidth="9.140625" defaultRowHeight="12.75"/>
  <cols>
    <col min="1" max="1" width="21.140625" style="122" customWidth="1"/>
    <col min="2" max="2" width="17.28515625" style="122" customWidth="1"/>
    <col min="3" max="3" width="10.5703125" style="122" customWidth="1"/>
    <col min="4" max="10" width="10" style="118" customWidth="1"/>
    <col min="11" max="16384" width="9.140625" style="122"/>
  </cols>
  <sheetData>
    <row r="1" spans="1:10" s="118" customFormat="1">
      <c r="A1" s="116" t="str">
        <f>Cert!A1</f>
        <v>Iowa Department Of Health and Human Services</v>
      </c>
      <c r="B1" s="117"/>
      <c r="C1" s="116"/>
      <c r="D1" s="117"/>
      <c r="E1" s="117"/>
      <c r="F1" s="117"/>
      <c r="G1" s="117"/>
      <c r="H1" s="117"/>
      <c r="I1" s="117"/>
    </row>
    <row r="2" spans="1:10" s="118" customFormat="1">
      <c r="A2" s="116" t="str">
        <f>Cert!A2</f>
        <v>Home Health Agency Early and Periodic Screening, Diagnostic and Treatment Private Duty Nursing/Personal Care Services</v>
      </c>
      <c r="B2" s="117"/>
      <c r="C2" s="116"/>
      <c r="D2" s="117"/>
      <c r="E2" s="117"/>
      <c r="F2" s="117"/>
      <c r="G2" s="117"/>
      <c r="H2" s="117"/>
      <c r="I2" s="117"/>
    </row>
    <row r="3" spans="1:10" s="118" customFormat="1">
      <c r="A3" s="116" t="str">
        <f>Cert!A3</f>
        <v xml:space="preserve">Financial and Statistical Report </v>
      </c>
      <c r="B3" s="117"/>
      <c r="C3" s="116"/>
      <c r="D3" s="117"/>
      <c r="E3" s="117"/>
      <c r="F3" s="117"/>
      <c r="G3" s="117"/>
      <c r="H3" s="117"/>
      <c r="I3" s="117"/>
    </row>
    <row r="4" spans="1:10" s="118" customFormat="1">
      <c r="A4" s="116" t="s">
        <v>251</v>
      </c>
      <c r="B4" s="117"/>
      <c r="C4" s="117"/>
      <c r="D4" s="117"/>
      <c r="E4" s="117"/>
      <c r="F4" s="117"/>
      <c r="G4" s="117"/>
      <c r="H4" s="117"/>
      <c r="I4" s="117"/>
    </row>
    <row r="5" spans="1:10" s="118" customFormat="1">
      <c r="A5" s="116"/>
      <c r="C5" s="119"/>
    </row>
    <row r="6" spans="1:10" s="16" customFormat="1">
      <c r="A6" s="387">
        <f>Cert!C6</f>
        <v>0</v>
      </c>
      <c r="B6" s="388"/>
      <c r="C6" s="389"/>
      <c r="D6" s="390"/>
      <c r="E6" s="390"/>
      <c r="F6" s="428"/>
      <c r="G6" s="428"/>
      <c r="H6" s="428"/>
      <c r="I6" s="416"/>
      <c r="J6"/>
    </row>
    <row r="7" spans="1:10" s="118" customFormat="1" ht="17.25">
      <c r="A7" s="387">
        <f>Cert!I6</f>
        <v>0</v>
      </c>
      <c r="B7" s="416"/>
      <c r="C7" s="426"/>
      <c r="D7" s="416"/>
      <c r="E7" s="416"/>
      <c r="F7" s="416"/>
      <c r="G7" s="416"/>
      <c r="H7" s="416"/>
      <c r="I7" s="416"/>
    </row>
    <row r="8" spans="1:10" s="118" customFormat="1">
      <c r="A8" s="391" t="str">
        <f>TEXT(Cert!$D$12,"mm/dd/yyyy")&amp;" "&amp;"to"&amp;" "&amp;TEXT(Cert!$F$12,"mm/dd/yyyy")</f>
        <v>01/00/1900 to 01/00/1900</v>
      </c>
      <c r="B8" s="416"/>
      <c r="C8" s="408"/>
      <c r="D8" s="416"/>
      <c r="E8" s="416"/>
      <c r="F8" s="416"/>
      <c r="G8" s="416"/>
      <c r="H8" s="416"/>
      <c r="I8" s="416"/>
    </row>
    <row r="9" spans="1:10" s="118" customFormat="1">
      <c r="A9" s="120"/>
      <c r="B9" s="56"/>
      <c r="C9" s="57"/>
    </row>
    <row r="11" spans="1:10" ht="27" customHeight="1">
      <c r="A11" s="439" t="s">
        <v>263</v>
      </c>
      <c r="B11" s="439" t="s">
        <v>244</v>
      </c>
      <c r="C11" s="581" t="s">
        <v>249</v>
      </c>
      <c r="D11" s="581"/>
      <c r="E11" s="581"/>
      <c r="F11" s="581"/>
      <c r="G11" s="581"/>
      <c r="H11" s="581"/>
      <c r="I11" s="581"/>
    </row>
    <row r="12" spans="1:10">
      <c r="A12" s="469">
        <v>1</v>
      </c>
      <c r="B12" s="470">
        <v>2</v>
      </c>
      <c r="C12" s="583">
        <v>3</v>
      </c>
      <c r="D12" s="583"/>
      <c r="E12" s="583"/>
      <c r="F12" s="583"/>
      <c r="G12" s="583"/>
      <c r="H12" s="583"/>
      <c r="I12" s="583"/>
    </row>
    <row r="13" spans="1:10" ht="42.75" customHeight="1">
      <c r="A13" s="123">
        <v>1</v>
      </c>
      <c r="B13" s="124" t="s">
        <v>261</v>
      </c>
      <c r="C13" s="582" t="s">
        <v>349</v>
      </c>
      <c r="D13" s="582"/>
      <c r="E13" s="582"/>
      <c r="F13" s="582"/>
      <c r="G13" s="582"/>
      <c r="H13" s="582"/>
      <c r="I13" s="582"/>
    </row>
    <row r="14" spans="1:10" ht="39.75" customHeight="1">
      <c r="A14" s="123">
        <v>2</v>
      </c>
      <c r="B14" s="124" t="s">
        <v>350</v>
      </c>
      <c r="C14" s="579" t="s">
        <v>359</v>
      </c>
      <c r="D14" s="579"/>
      <c r="E14" s="579"/>
      <c r="F14" s="579"/>
      <c r="G14" s="579"/>
      <c r="H14" s="579"/>
      <c r="I14" s="579"/>
    </row>
    <row r="15" spans="1:10" ht="39.75" customHeight="1">
      <c r="A15" s="123">
        <v>3</v>
      </c>
      <c r="B15" s="124" t="s">
        <v>246</v>
      </c>
      <c r="C15" s="579" t="s">
        <v>360</v>
      </c>
      <c r="D15" s="579"/>
      <c r="E15" s="579"/>
      <c r="F15" s="579"/>
      <c r="G15" s="579"/>
      <c r="H15" s="579"/>
      <c r="I15" s="579"/>
    </row>
    <row r="16" spans="1:10" ht="38.25" customHeight="1">
      <c r="A16" s="123">
        <v>4</v>
      </c>
      <c r="B16" s="124" t="s">
        <v>245</v>
      </c>
      <c r="C16" s="579" t="s">
        <v>361</v>
      </c>
      <c r="D16" s="579"/>
      <c r="E16" s="579"/>
      <c r="F16" s="579"/>
      <c r="G16" s="579"/>
      <c r="H16" s="579"/>
      <c r="I16" s="579"/>
    </row>
    <row r="17" spans="1:9" ht="38.25" customHeight="1">
      <c r="A17" s="123">
        <v>5</v>
      </c>
      <c r="B17" s="124" t="s">
        <v>247</v>
      </c>
      <c r="C17" s="579" t="s">
        <v>362</v>
      </c>
      <c r="D17" s="579"/>
      <c r="E17" s="579"/>
      <c r="F17" s="579"/>
      <c r="G17" s="579"/>
      <c r="H17" s="579"/>
      <c r="I17" s="579"/>
    </row>
    <row r="18" spans="1:9" ht="38.25" customHeight="1">
      <c r="A18" s="123">
        <v>6</v>
      </c>
      <c r="B18" s="124" t="s">
        <v>248</v>
      </c>
      <c r="C18" s="579" t="s">
        <v>358</v>
      </c>
      <c r="D18" s="579"/>
      <c r="E18" s="579"/>
      <c r="F18" s="579"/>
      <c r="G18" s="579"/>
      <c r="H18" s="579"/>
      <c r="I18" s="579"/>
    </row>
    <row r="19" spans="1:9" ht="38.25" customHeight="1">
      <c r="A19" s="123">
        <v>7</v>
      </c>
      <c r="B19" s="496" t="s">
        <v>262</v>
      </c>
      <c r="C19" s="579" t="s">
        <v>358</v>
      </c>
      <c r="D19" s="579"/>
      <c r="E19" s="579"/>
      <c r="F19" s="579"/>
      <c r="G19" s="579"/>
      <c r="H19" s="579"/>
      <c r="I19" s="579"/>
    </row>
    <row r="20" spans="1:9" ht="38.25" customHeight="1">
      <c r="A20" s="123">
        <v>8</v>
      </c>
      <c r="B20" s="496" t="s">
        <v>262</v>
      </c>
      <c r="C20" s="579" t="s">
        <v>358</v>
      </c>
      <c r="D20" s="579"/>
      <c r="E20" s="579"/>
      <c r="F20" s="579"/>
      <c r="G20" s="579"/>
      <c r="H20" s="579"/>
      <c r="I20" s="579"/>
    </row>
    <row r="21" spans="1:9" ht="38.25" customHeight="1">
      <c r="A21" s="123">
        <v>9</v>
      </c>
      <c r="B21" s="496" t="s">
        <v>262</v>
      </c>
      <c r="C21" s="579" t="s">
        <v>358</v>
      </c>
      <c r="D21" s="579"/>
      <c r="E21" s="579"/>
      <c r="F21" s="579"/>
      <c r="G21" s="579"/>
      <c r="H21" s="579"/>
      <c r="I21" s="579"/>
    </row>
    <row r="22" spans="1:9" ht="38.25" customHeight="1">
      <c r="A22" s="123">
        <v>10</v>
      </c>
      <c r="B22" s="496" t="s">
        <v>262</v>
      </c>
      <c r="C22" s="579" t="s">
        <v>358</v>
      </c>
      <c r="D22" s="579"/>
      <c r="E22" s="579"/>
      <c r="F22" s="579"/>
      <c r="G22" s="579"/>
      <c r="H22" s="579"/>
      <c r="I22" s="579"/>
    </row>
    <row r="23" spans="1:9" ht="38.25" customHeight="1">
      <c r="A23" s="123">
        <v>11</v>
      </c>
      <c r="B23" s="496" t="s">
        <v>262</v>
      </c>
      <c r="C23" s="579" t="s">
        <v>358</v>
      </c>
      <c r="D23" s="579"/>
      <c r="E23" s="579"/>
      <c r="F23" s="579"/>
      <c r="G23" s="579"/>
      <c r="H23" s="579"/>
      <c r="I23" s="579"/>
    </row>
    <row r="24" spans="1:9" ht="38.25" customHeight="1">
      <c r="A24" s="123">
        <v>12</v>
      </c>
      <c r="B24" s="496" t="s">
        <v>262</v>
      </c>
      <c r="C24" s="579" t="s">
        <v>358</v>
      </c>
      <c r="D24" s="579"/>
      <c r="E24" s="579"/>
      <c r="F24" s="579"/>
      <c r="G24" s="579"/>
      <c r="H24" s="579"/>
      <c r="I24" s="579"/>
    </row>
    <row r="25" spans="1:9">
      <c r="C25" s="580"/>
      <c r="D25" s="580"/>
      <c r="E25" s="580"/>
      <c r="F25" s="580"/>
      <c r="G25" s="580"/>
      <c r="H25" s="580"/>
      <c r="I25" s="580"/>
    </row>
    <row r="26" spans="1:9">
      <c r="A26" s="497" t="s">
        <v>313</v>
      </c>
    </row>
    <row r="27" spans="1:9">
      <c r="A27" s="54"/>
      <c r="B27" s="54"/>
      <c r="C27" s="54"/>
      <c r="D27" s="79"/>
      <c r="E27" s="79"/>
      <c r="F27" s="79"/>
      <c r="G27" s="79"/>
      <c r="H27" s="79"/>
      <c r="I27" s="79"/>
    </row>
    <row r="28" spans="1:9">
      <c r="A28" s="54"/>
      <c r="B28" s="54"/>
      <c r="C28" s="54"/>
      <c r="D28" s="79"/>
      <c r="E28" s="79"/>
      <c r="F28" s="79"/>
      <c r="G28" s="79"/>
      <c r="H28" s="79"/>
      <c r="I28" s="79"/>
    </row>
    <row r="29" spans="1:9">
      <c r="A29" s="54"/>
      <c r="B29" s="54"/>
      <c r="C29" s="54"/>
      <c r="D29" s="79"/>
      <c r="E29" s="79"/>
      <c r="F29" s="79"/>
      <c r="G29" s="79"/>
      <c r="H29" s="79"/>
      <c r="I29" s="79"/>
    </row>
    <row r="30" spans="1:9">
      <c r="A30" s="54"/>
      <c r="B30" s="54"/>
      <c r="C30" s="54"/>
      <c r="D30" s="79"/>
      <c r="E30" s="79"/>
      <c r="F30" s="79"/>
      <c r="G30" s="79"/>
      <c r="H30" s="79"/>
      <c r="I30" s="79"/>
    </row>
    <row r="31" spans="1:9">
      <c r="A31" s="54"/>
      <c r="B31" s="54"/>
      <c r="C31" s="54"/>
      <c r="D31" s="79"/>
      <c r="E31" s="79"/>
      <c r="F31" s="79"/>
      <c r="G31" s="79"/>
      <c r="H31" s="79"/>
      <c r="I31" s="79"/>
    </row>
    <row r="32" spans="1:9">
      <c r="A32" s="54"/>
      <c r="B32" s="54"/>
      <c r="C32" s="54"/>
      <c r="D32" s="79"/>
      <c r="E32" s="79"/>
      <c r="F32" s="79"/>
      <c r="G32" s="79"/>
      <c r="H32" s="79"/>
      <c r="I32" s="79"/>
    </row>
    <row r="33" spans="1:9">
      <c r="A33" s="54"/>
      <c r="B33" s="54"/>
      <c r="C33" s="54"/>
      <c r="D33" s="79"/>
      <c r="E33" s="79"/>
      <c r="F33" s="79"/>
      <c r="G33" s="79"/>
      <c r="H33" s="79"/>
      <c r="I33" s="79"/>
    </row>
    <row r="34" spans="1:9">
      <c r="A34" s="54"/>
      <c r="B34" s="54"/>
      <c r="C34" s="54"/>
      <c r="D34" s="79"/>
      <c r="E34" s="79"/>
      <c r="F34" s="79"/>
      <c r="G34" s="79"/>
      <c r="H34" s="79"/>
      <c r="I34" s="79"/>
    </row>
    <row r="35" spans="1:9">
      <c r="A35" s="54"/>
      <c r="B35" s="54"/>
      <c r="C35" s="54"/>
      <c r="D35" s="79"/>
      <c r="E35" s="79"/>
      <c r="F35" s="79"/>
      <c r="G35" s="79"/>
      <c r="H35" s="79"/>
      <c r="I35" s="79"/>
    </row>
    <row r="36" spans="1:9">
      <c r="A36" s="54"/>
      <c r="B36" s="54"/>
      <c r="C36" s="54"/>
      <c r="D36" s="79"/>
      <c r="E36" s="79"/>
      <c r="F36" s="79"/>
      <c r="G36" s="79"/>
      <c r="H36" s="79"/>
      <c r="I36" s="79"/>
    </row>
    <row r="37" spans="1:9">
      <c r="A37" s="54"/>
      <c r="B37" s="54"/>
      <c r="C37" s="54"/>
      <c r="D37" s="79"/>
      <c r="E37" s="79"/>
      <c r="F37" s="79"/>
      <c r="G37" s="79"/>
      <c r="H37" s="79"/>
      <c r="I37" s="79"/>
    </row>
    <row r="38" spans="1:9">
      <c r="A38" s="54"/>
      <c r="B38" s="54"/>
      <c r="C38" s="54"/>
      <c r="D38" s="79"/>
      <c r="E38" s="79"/>
      <c r="F38" s="79"/>
      <c r="G38" s="79"/>
      <c r="H38" s="79"/>
      <c r="I38" s="79"/>
    </row>
    <row r="39" spans="1:9">
      <c r="A39" s="54"/>
      <c r="B39" s="54"/>
      <c r="C39" s="54"/>
      <c r="D39" s="79"/>
      <c r="E39" s="79"/>
      <c r="F39" s="79"/>
      <c r="G39" s="79"/>
      <c r="H39" s="79"/>
      <c r="I39" s="79"/>
    </row>
    <row r="40" spans="1:9">
      <c r="A40" s="54"/>
      <c r="B40" s="54"/>
      <c r="C40" s="54"/>
      <c r="D40" s="79"/>
      <c r="E40" s="79"/>
      <c r="F40" s="79"/>
      <c r="G40" s="79"/>
      <c r="H40" s="79"/>
      <c r="I40" s="79"/>
    </row>
    <row r="41" spans="1:9">
      <c r="A41" s="54"/>
      <c r="B41" s="54"/>
      <c r="C41" s="54"/>
      <c r="D41" s="79"/>
      <c r="E41" s="79"/>
      <c r="F41" s="79"/>
      <c r="G41" s="79"/>
      <c r="H41" s="79"/>
      <c r="I41" s="79"/>
    </row>
    <row r="42" spans="1:9">
      <c r="A42" s="54"/>
      <c r="B42" s="54"/>
      <c r="C42" s="54"/>
      <c r="D42" s="79"/>
      <c r="E42" s="79"/>
      <c r="F42" s="79"/>
      <c r="G42" s="79"/>
      <c r="H42" s="79"/>
      <c r="I42" s="79"/>
    </row>
    <row r="43" spans="1:9">
      <c r="A43" s="54"/>
      <c r="B43" s="54"/>
      <c r="C43" s="54"/>
      <c r="D43" s="79"/>
      <c r="E43" s="79"/>
      <c r="F43" s="79"/>
      <c r="G43" s="79"/>
      <c r="H43" s="79"/>
      <c r="I43" s="79"/>
    </row>
    <row r="44" spans="1:9">
      <c r="A44" s="54" t="str">
        <f>Cert!A50</f>
        <v>Form 1728-94 (7/25)</v>
      </c>
      <c r="B44" s="54"/>
      <c r="C44" s="54"/>
      <c r="D44" s="79"/>
      <c r="E44" s="79"/>
      <c r="F44" s="79"/>
      <c r="G44" s="79"/>
      <c r="H44" s="79"/>
      <c r="I44" s="79"/>
    </row>
    <row r="45" spans="1:9">
      <c r="A45" s="54"/>
      <c r="B45" s="54"/>
      <c r="C45" s="54"/>
      <c r="D45" s="79"/>
      <c r="E45" s="79"/>
      <c r="F45" s="79"/>
      <c r="G45" s="79"/>
      <c r="H45" s="79"/>
      <c r="I45" s="79"/>
    </row>
    <row r="46" spans="1:9">
      <c r="A46" s="54"/>
      <c r="B46" s="54"/>
      <c r="C46" s="54"/>
      <c r="D46" s="79"/>
      <c r="E46" s="79"/>
      <c r="F46" s="79"/>
      <c r="G46" s="79"/>
      <c r="H46" s="79"/>
      <c r="I46" s="79"/>
    </row>
    <row r="47" spans="1:9">
      <c r="A47" s="54"/>
      <c r="B47" s="54"/>
      <c r="C47" s="54"/>
      <c r="D47" s="79"/>
      <c r="E47" s="79"/>
      <c r="F47" s="79"/>
      <c r="G47" s="79"/>
      <c r="H47" s="79"/>
      <c r="I47" s="79"/>
    </row>
    <row r="48" spans="1:9">
      <c r="A48" s="54"/>
      <c r="B48" s="54"/>
      <c r="C48" s="54"/>
      <c r="D48" s="79"/>
      <c r="E48" s="79"/>
      <c r="F48" s="79"/>
      <c r="G48" s="79"/>
      <c r="H48" s="79"/>
      <c r="I48" s="79"/>
    </row>
    <row r="49" spans="1:9">
      <c r="A49" s="54"/>
      <c r="B49" s="54"/>
      <c r="C49" s="54"/>
      <c r="D49" s="79"/>
      <c r="E49" s="79"/>
      <c r="F49" s="79"/>
      <c r="G49" s="79"/>
      <c r="H49" s="79"/>
      <c r="I49" s="79"/>
    </row>
    <row r="50" spans="1:9">
      <c r="A50" s="54"/>
      <c r="B50" s="54"/>
      <c r="C50" s="54"/>
      <c r="D50" s="79"/>
      <c r="E50" s="79"/>
      <c r="F50" s="79"/>
      <c r="G50" s="79"/>
      <c r="H50" s="79"/>
      <c r="I50" s="79"/>
    </row>
    <row r="51" spans="1:9">
      <c r="A51" s="54"/>
      <c r="B51" s="54"/>
      <c r="C51" s="54"/>
      <c r="D51" s="79"/>
      <c r="E51" s="79"/>
      <c r="F51" s="79"/>
      <c r="G51" s="79"/>
      <c r="H51" s="79"/>
      <c r="I51" s="79"/>
    </row>
    <row r="52" spans="1:9">
      <c r="A52" s="54"/>
      <c r="B52" s="54"/>
      <c r="C52" s="54"/>
      <c r="D52" s="79"/>
      <c r="E52" s="79"/>
      <c r="F52" s="79"/>
      <c r="G52" s="79"/>
      <c r="H52" s="79"/>
      <c r="I52" s="79"/>
    </row>
    <row r="53" spans="1:9">
      <c r="A53" s="54"/>
      <c r="B53" s="54"/>
      <c r="C53" s="54"/>
      <c r="D53" s="79"/>
      <c r="E53" s="79"/>
      <c r="F53" s="79"/>
      <c r="G53" s="79"/>
      <c r="H53" s="79"/>
      <c r="I53" s="79"/>
    </row>
    <row r="54" spans="1:9">
      <c r="A54" s="54"/>
      <c r="B54" s="54"/>
      <c r="C54" s="54"/>
      <c r="D54" s="79"/>
      <c r="E54" s="79"/>
      <c r="F54" s="79"/>
      <c r="G54" s="79"/>
      <c r="H54" s="79"/>
      <c r="I54" s="79"/>
    </row>
    <row r="55" spans="1:9">
      <c r="A55" s="54"/>
      <c r="B55" s="54"/>
      <c r="C55" s="54"/>
      <c r="D55" s="79"/>
      <c r="E55" s="79"/>
      <c r="F55" s="79"/>
      <c r="G55" s="79"/>
      <c r="H55" s="79"/>
      <c r="I55" s="79"/>
    </row>
    <row r="56" spans="1:9">
      <c r="A56" s="54"/>
      <c r="B56" s="54"/>
      <c r="C56" s="54"/>
      <c r="D56" s="79"/>
      <c r="E56" s="79"/>
      <c r="F56" s="79"/>
      <c r="G56" s="79"/>
      <c r="H56" s="79"/>
      <c r="I56" s="79"/>
    </row>
    <row r="57" spans="1:9">
      <c r="A57" s="54"/>
      <c r="B57" s="54"/>
      <c r="C57" s="54"/>
      <c r="D57" s="79"/>
      <c r="E57" s="79"/>
      <c r="F57" s="79"/>
      <c r="G57" s="79"/>
      <c r="H57" s="79"/>
      <c r="I57" s="79"/>
    </row>
    <row r="58" spans="1:9">
      <c r="A58" s="54"/>
      <c r="B58" s="54"/>
      <c r="C58" s="54"/>
      <c r="D58" s="79"/>
      <c r="E58" s="79"/>
      <c r="F58" s="79"/>
      <c r="G58" s="79"/>
      <c r="H58" s="79"/>
      <c r="I58" s="79"/>
    </row>
    <row r="59" spans="1:9">
      <c r="A59" s="54"/>
      <c r="B59" s="54"/>
      <c r="C59" s="54"/>
      <c r="D59" s="79"/>
      <c r="E59" s="79"/>
      <c r="F59" s="79"/>
      <c r="G59" s="79"/>
      <c r="H59" s="79"/>
      <c r="I59" s="79"/>
    </row>
    <row r="60" spans="1:9">
      <c r="A60" s="54"/>
      <c r="B60" s="54"/>
      <c r="C60" s="54"/>
      <c r="D60" s="79"/>
      <c r="E60" s="79"/>
      <c r="F60" s="79"/>
      <c r="G60" s="79"/>
      <c r="H60" s="79"/>
      <c r="I60" s="79"/>
    </row>
    <row r="61" spans="1:9">
      <c r="A61" s="54"/>
      <c r="B61" s="54"/>
      <c r="C61" s="54"/>
      <c r="D61" s="79"/>
      <c r="E61" s="79"/>
      <c r="F61" s="79"/>
      <c r="G61" s="79"/>
      <c r="H61" s="79"/>
      <c r="I61" s="79"/>
    </row>
    <row r="62" spans="1:9">
      <c r="A62" s="54"/>
      <c r="B62" s="54"/>
      <c r="C62" s="54"/>
      <c r="D62" s="79"/>
      <c r="E62" s="79"/>
      <c r="F62" s="79"/>
      <c r="G62" s="79"/>
      <c r="H62" s="79"/>
      <c r="I62" s="79"/>
    </row>
    <row r="63" spans="1:9">
      <c r="A63" s="54"/>
      <c r="B63" s="54"/>
      <c r="C63" s="54"/>
      <c r="D63" s="79"/>
      <c r="E63" s="79"/>
      <c r="F63" s="79"/>
      <c r="G63" s="79"/>
      <c r="H63" s="79"/>
      <c r="I63" s="79"/>
    </row>
    <row r="64" spans="1:9">
      <c r="A64" s="54"/>
      <c r="B64" s="54"/>
      <c r="C64" s="54"/>
      <c r="D64" s="79"/>
      <c r="E64" s="79"/>
      <c r="F64" s="79"/>
      <c r="G64" s="79"/>
      <c r="H64" s="79"/>
      <c r="I64" s="79"/>
    </row>
    <row r="65" spans="1:9">
      <c r="A65" s="54"/>
      <c r="B65" s="54"/>
      <c r="C65" s="54"/>
      <c r="D65" s="79"/>
      <c r="E65" s="79"/>
      <c r="F65" s="79"/>
      <c r="G65" s="79"/>
      <c r="H65" s="79"/>
      <c r="I65" s="79"/>
    </row>
    <row r="66" spans="1:9">
      <c r="A66" s="54"/>
      <c r="B66" s="54"/>
      <c r="C66" s="54"/>
      <c r="D66" s="79"/>
      <c r="E66" s="79"/>
      <c r="F66" s="79"/>
      <c r="G66" s="79"/>
      <c r="H66" s="79"/>
      <c r="I66" s="79"/>
    </row>
    <row r="67" spans="1:9">
      <c r="A67" s="54"/>
      <c r="B67" s="54"/>
      <c r="C67" s="54"/>
      <c r="D67" s="79"/>
      <c r="E67" s="79"/>
      <c r="F67" s="79"/>
      <c r="G67" s="79"/>
      <c r="H67" s="79"/>
      <c r="I67" s="79"/>
    </row>
    <row r="68" spans="1:9">
      <c r="A68" s="54"/>
      <c r="B68" s="54"/>
      <c r="C68" s="54"/>
      <c r="D68" s="79"/>
      <c r="E68" s="79"/>
      <c r="F68" s="79"/>
      <c r="G68" s="79"/>
      <c r="H68" s="79"/>
      <c r="I68" s="79"/>
    </row>
    <row r="69" spans="1:9">
      <c r="A69" s="54"/>
      <c r="B69" s="54"/>
      <c r="C69" s="54"/>
      <c r="D69" s="79"/>
      <c r="E69" s="79"/>
      <c r="F69" s="79"/>
      <c r="G69" s="79"/>
      <c r="H69" s="79"/>
      <c r="I69" s="79"/>
    </row>
    <row r="70" spans="1:9">
      <c r="A70" s="54"/>
      <c r="B70" s="54"/>
      <c r="C70" s="54"/>
      <c r="D70" s="79"/>
      <c r="E70" s="79"/>
      <c r="F70" s="79"/>
      <c r="G70" s="79"/>
      <c r="H70" s="79"/>
      <c r="I70" s="79"/>
    </row>
    <row r="71" spans="1:9">
      <c r="A71" s="54"/>
      <c r="B71" s="54"/>
      <c r="C71" s="54"/>
      <c r="D71" s="79"/>
      <c r="E71" s="79"/>
      <c r="F71" s="79"/>
      <c r="G71" s="79"/>
      <c r="H71" s="79"/>
      <c r="I71" s="79"/>
    </row>
    <row r="72" spans="1:9">
      <c r="A72" s="54"/>
      <c r="B72" s="54"/>
      <c r="C72" s="54"/>
      <c r="D72" s="79"/>
      <c r="E72" s="79"/>
      <c r="F72" s="79"/>
      <c r="G72" s="79"/>
      <c r="H72" s="79"/>
      <c r="I72" s="79"/>
    </row>
    <row r="73" spans="1:9">
      <c r="A73" s="54"/>
      <c r="B73" s="54"/>
      <c r="C73" s="54"/>
      <c r="D73" s="79"/>
      <c r="E73" s="79"/>
      <c r="F73" s="79"/>
      <c r="G73" s="79"/>
      <c r="H73" s="79"/>
      <c r="I73" s="79"/>
    </row>
    <row r="74" spans="1:9">
      <c r="A74" s="54"/>
      <c r="B74" s="54"/>
      <c r="C74" s="54"/>
      <c r="D74" s="79"/>
      <c r="E74" s="79"/>
      <c r="F74" s="79"/>
      <c r="G74" s="79"/>
      <c r="H74" s="79"/>
      <c r="I74" s="79"/>
    </row>
    <row r="75" spans="1:9">
      <c r="A75" s="54"/>
      <c r="B75" s="54"/>
      <c r="C75" s="54"/>
      <c r="D75" s="79"/>
      <c r="E75" s="79"/>
      <c r="F75" s="79"/>
      <c r="G75" s="79"/>
      <c r="H75" s="79"/>
      <c r="I75" s="79"/>
    </row>
    <row r="76" spans="1:9">
      <c r="A76" s="54"/>
      <c r="B76" s="54"/>
      <c r="C76" s="54"/>
      <c r="D76" s="79"/>
      <c r="E76" s="79"/>
      <c r="F76" s="79"/>
      <c r="G76" s="79"/>
      <c r="H76" s="79"/>
      <c r="I76" s="79"/>
    </row>
    <row r="77" spans="1:9">
      <c r="A77" s="54"/>
      <c r="B77" s="54"/>
      <c r="C77" s="54"/>
      <c r="D77" s="79"/>
      <c r="E77" s="79"/>
      <c r="F77" s="79"/>
      <c r="G77" s="79"/>
      <c r="H77" s="79"/>
      <c r="I77" s="79"/>
    </row>
    <row r="78" spans="1:9">
      <c r="A78" s="54"/>
      <c r="B78" s="54"/>
      <c r="C78" s="54"/>
      <c r="D78" s="79"/>
      <c r="E78" s="79"/>
      <c r="F78" s="79"/>
      <c r="G78" s="79"/>
      <c r="H78" s="79"/>
      <c r="I78" s="79"/>
    </row>
    <row r="79" spans="1:9">
      <c r="A79" s="54"/>
      <c r="B79" s="54"/>
      <c r="C79" s="54"/>
      <c r="D79" s="79"/>
      <c r="E79" s="79"/>
      <c r="F79" s="79"/>
      <c r="G79" s="79"/>
      <c r="H79" s="79"/>
      <c r="I79" s="79"/>
    </row>
    <row r="80" spans="1:9">
      <c r="A80" s="54"/>
      <c r="B80" s="54"/>
      <c r="C80" s="54"/>
      <c r="D80" s="79"/>
      <c r="E80" s="79"/>
      <c r="F80" s="79"/>
      <c r="G80" s="79"/>
      <c r="H80" s="79"/>
      <c r="I80" s="79"/>
    </row>
    <row r="81" spans="1:9">
      <c r="A81" s="54"/>
      <c r="B81" s="54"/>
      <c r="C81" s="54"/>
      <c r="D81" s="79"/>
      <c r="E81" s="79"/>
      <c r="F81" s="79"/>
      <c r="G81" s="79"/>
      <c r="H81" s="79"/>
      <c r="I81" s="79"/>
    </row>
    <row r="82" spans="1:9">
      <c r="A82" s="54"/>
      <c r="B82" s="54"/>
      <c r="C82" s="54"/>
      <c r="D82" s="79"/>
      <c r="E82" s="79"/>
      <c r="F82" s="79"/>
      <c r="G82" s="79"/>
      <c r="H82" s="79"/>
      <c r="I82" s="79"/>
    </row>
    <row r="83" spans="1:9">
      <c r="A83" s="54"/>
      <c r="B83" s="54"/>
      <c r="C83" s="54"/>
      <c r="D83" s="79"/>
      <c r="E83" s="79"/>
      <c r="F83" s="79"/>
      <c r="G83" s="79"/>
      <c r="H83" s="79"/>
      <c r="I83" s="79"/>
    </row>
    <row r="84" spans="1:9">
      <c r="A84" s="54"/>
      <c r="B84" s="54"/>
      <c r="C84" s="54"/>
      <c r="D84" s="79"/>
      <c r="E84" s="79"/>
      <c r="F84" s="79"/>
      <c r="G84" s="79"/>
      <c r="H84" s="79"/>
      <c r="I84" s="79"/>
    </row>
    <row r="85" spans="1:9">
      <c r="A85" s="54"/>
      <c r="B85" s="54"/>
      <c r="C85" s="54"/>
      <c r="D85" s="79"/>
      <c r="E85" s="79"/>
      <c r="F85" s="79"/>
      <c r="G85" s="79"/>
      <c r="H85" s="79"/>
      <c r="I85" s="79"/>
    </row>
    <row r="86" spans="1:9">
      <c r="A86" s="54"/>
      <c r="B86" s="54"/>
      <c r="C86" s="54"/>
      <c r="D86" s="79"/>
      <c r="E86" s="79"/>
      <c r="F86" s="79"/>
      <c r="G86" s="79"/>
      <c r="H86" s="79"/>
      <c r="I86" s="79"/>
    </row>
    <row r="87" spans="1:9">
      <c r="A87" s="54"/>
      <c r="B87" s="54"/>
      <c r="C87" s="54"/>
      <c r="D87" s="79"/>
      <c r="E87" s="79"/>
      <c r="F87" s="79"/>
      <c r="G87" s="79"/>
      <c r="H87" s="79"/>
      <c r="I87" s="79"/>
    </row>
    <row r="88" spans="1:9">
      <c r="A88" s="54"/>
      <c r="B88" s="54"/>
      <c r="C88" s="54"/>
      <c r="D88" s="79"/>
      <c r="E88" s="79"/>
      <c r="F88" s="79"/>
      <c r="G88" s="79"/>
      <c r="H88" s="79"/>
      <c r="I88" s="79"/>
    </row>
    <row r="89" spans="1:9">
      <c r="A89" s="54"/>
      <c r="B89" s="54"/>
      <c r="C89" s="54"/>
      <c r="D89" s="79"/>
      <c r="E89" s="79"/>
      <c r="F89" s="79"/>
      <c r="G89" s="79"/>
      <c r="H89" s="79"/>
      <c r="I89" s="79"/>
    </row>
    <row r="90" spans="1:9">
      <c r="A90" s="54"/>
      <c r="B90" s="54"/>
      <c r="C90" s="54"/>
      <c r="D90" s="79"/>
      <c r="E90" s="79"/>
      <c r="F90" s="79"/>
      <c r="G90" s="79"/>
      <c r="H90" s="79"/>
      <c r="I90" s="79"/>
    </row>
    <row r="91" spans="1:9">
      <c r="A91" s="54"/>
      <c r="B91" s="54"/>
      <c r="C91" s="54"/>
      <c r="D91" s="79"/>
      <c r="E91" s="79"/>
      <c r="F91" s="79"/>
      <c r="G91" s="79"/>
      <c r="H91" s="79"/>
      <c r="I91" s="79"/>
    </row>
    <row r="92" spans="1:9">
      <c r="A92" s="54"/>
      <c r="B92" s="54"/>
      <c r="C92" s="54"/>
      <c r="D92" s="79"/>
      <c r="E92" s="79"/>
      <c r="F92" s="79"/>
      <c r="G92" s="79"/>
      <c r="H92" s="79"/>
      <c r="I92" s="79"/>
    </row>
    <row r="93" spans="1:9">
      <c r="A93" s="54"/>
      <c r="B93" s="54"/>
      <c r="C93" s="54"/>
      <c r="D93" s="79"/>
      <c r="E93" s="79"/>
      <c r="F93" s="79"/>
      <c r="G93" s="79"/>
      <c r="H93" s="79"/>
      <c r="I93" s="79"/>
    </row>
    <row r="94" spans="1:9">
      <c r="A94" s="54"/>
      <c r="B94" s="54"/>
      <c r="C94" s="54"/>
      <c r="D94" s="79"/>
      <c r="E94" s="79"/>
      <c r="F94" s="79"/>
      <c r="G94" s="79"/>
      <c r="H94" s="79"/>
      <c r="I94" s="79"/>
    </row>
    <row r="95" spans="1:9">
      <c r="A95" s="54"/>
      <c r="B95" s="54"/>
      <c r="C95" s="54"/>
      <c r="D95" s="79"/>
      <c r="E95" s="79"/>
      <c r="F95" s="79"/>
      <c r="G95" s="79"/>
      <c r="H95" s="79"/>
      <c r="I95" s="79"/>
    </row>
    <row r="96" spans="1:9">
      <c r="A96" s="54"/>
      <c r="B96" s="54"/>
      <c r="C96" s="54"/>
      <c r="D96" s="79"/>
      <c r="E96" s="79"/>
      <c r="F96" s="79"/>
      <c r="G96" s="79"/>
      <c r="H96" s="79"/>
      <c r="I96" s="79"/>
    </row>
    <row r="97" spans="1:9">
      <c r="A97" s="54"/>
      <c r="B97" s="54"/>
      <c r="C97" s="54"/>
      <c r="D97" s="79"/>
      <c r="E97" s="79"/>
      <c r="F97" s="79"/>
      <c r="G97" s="79"/>
      <c r="H97" s="79"/>
      <c r="I97" s="79"/>
    </row>
    <row r="98" spans="1:9">
      <c r="A98" s="54"/>
      <c r="B98" s="54"/>
      <c r="C98" s="54"/>
      <c r="D98" s="79"/>
      <c r="E98" s="79"/>
      <c r="F98" s="79"/>
      <c r="G98" s="79"/>
      <c r="H98" s="79"/>
      <c r="I98" s="79"/>
    </row>
    <row r="99" spans="1:9">
      <c r="A99" s="54"/>
      <c r="B99" s="54"/>
      <c r="C99" s="54"/>
      <c r="D99" s="79"/>
      <c r="E99" s="79"/>
      <c r="F99" s="79"/>
      <c r="G99" s="79"/>
      <c r="H99" s="79"/>
      <c r="I99" s="79"/>
    </row>
    <row r="100" spans="1:9">
      <c r="A100" s="54"/>
      <c r="B100" s="54"/>
      <c r="C100" s="54"/>
      <c r="D100" s="79"/>
      <c r="E100" s="79"/>
      <c r="F100" s="79"/>
      <c r="G100" s="79"/>
      <c r="H100" s="79"/>
      <c r="I100" s="79"/>
    </row>
    <row r="101" spans="1:9">
      <c r="A101" s="54"/>
      <c r="B101" s="54"/>
      <c r="C101" s="54"/>
      <c r="D101" s="79"/>
      <c r="E101" s="79"/>
      <c r="F101" s="79"/>
      <c r="G101" s="79"/>
      <c r="H101" s="79"/>
      <c r="I101" s="79"/>
    </row>
    <row r="102" spans="1:9">
      <c r="A102" s="54"/>
      <c r="B102" s="54"/>
      <c r="C102" s="54"/>
      <c r="D102" s="79"/>
      <c r="E102" s="79"/>
      <c r="F102" s="79"/>
      <c r="G102" s="79"/>
      <c r="H102" s="79"/>
      <c r="I102" s="79"/>
    </row>
    <row r="103" spans="1:9">
      <c r="A103" s="54"/>
      <c r="B103" s="54"/>
      <c r="C103" s="54"/>
      <c r="D103" s="79"/>
      <c r="E103" s="79"/>
      <c r="F103" s="79"/>
      <c r="G103" s="79"/>
      <c r="H103" s="79"/>
      <c r="I103" s="79"/>
    </row>
    <row r="104" spans="1:9">
      <c r="A104" s="54"/>
      <c r="B104" s="54"/>
      <c r="C104" s="54"/>
      <c r="D104" s="79"/>
      <c r="E104" s="79"/>
      <c r="F104" s="79"/>
      <c r="G104" s="79"/>
      <c r="H104" s="79"/>
      <c r="I104" s="79"/>
    </row>
    <row r="105" spans="1:9">
      <c r="A105" s="54"/>
      <c r="B105" s="54"/>
      <c r="C105" s="54"/>
      <c r="D105" s="79"/>
      <c r="E105" s="79"/>
      <c r="F105" s="79"/>
      <c r="G105" s="79"/>
      <c r="H105" s="79"/>
      <c r="I105" s="79"/>
    </row>
    <row r="106" spans="1:9">
      <c r="A106" s="54"/>
      <c r="B106" s="54"/>
      <c r="C106" s="54"/>
      <c r="D106" s="79"/>
      <c r="E106" s="79"/>
      <c r="F106" s="79"/>
      <c r="G106" s="79"/>
      <c r="H106" s="79"/>
      <c r="I106" s="79"/>
    </row>
    <row r="107" spans="1:9">
      <c r="A107" s="54"/>
      <c r="B107" s="54"/>
      <c r="C107" s="54"/>
      <c r="D107" s="79"/>
      <c r="E107" s="79"/>
      <c r="F107" s="79"/>
      <c r="G107" s="79"/>
      <c r="H107" s="79"/>
      <c r="I107" s="79"/>
    </row>
    <row r="108" spans="1:9">
      <c r="A108" s="54"/>
      <c r="B108" s="54"/>
      <c r="C108" s="54"/>
      <c r="D108" s="79"/>
      <c r="E108" s="79"/>
      <c r="F108" s="79"/>
      <c r="G108" s="79"/>
      <c r="H108" s="79"/>
      <c r="I108" s="79"/>
    </row>
    <row r="109" spans="1:9">
      <c r="A109" s="54"/>
      <c r="B109" s="54"/>
      <c r="C109" s="54"/>
      <c r="D109" s="79"/>
      <c r="E109" s="79"/>
      <c r="F109" s="79"/>
      <c r="G109" s="79"/>
      <c r="H109" s="79"/>
      <c r="I109" s="79"/>
    </row>
    <row r="110" spans="1:9">
      <c r="A110" s="54"/>
      <c r="B110" s="54"/>
      <c r="C110" s="54"/>
      <c r="D110" s="79"/>
      <c r="E110" s="79"/>
      <c r="F110" s="79"/>
      <c r="G110" s="79"/>
      <c r="H110" s="79"/>
      <c r="I110" s="79"/>
    </row>
    <row r="111" spans="1:9">
      <c r="A111" s="54"/>
      <c r="B111" s="54"/>
      <c r="C111" s="54"/>
      <c r="D111" s="79"/>
      <c r="E111" s="79"/>
      <c r="F111" s="79"/>
      <c r="G111" s="79"/>
      <c r="H111" s="79"/>
      <c r="I111" s="79"/>
    </row>
    <row r="112" spans="1:9">
      <c r="A112" s="54"/>
      <c r="B112" s="54"/>
      <c r="C112" s="54"/>
      <c r="D112" s="79"/>
      <c r="E112" s="79"/>
      <c r="F112" s="79"/>
      <c r="G112" s="79"/>
      <c r="H112" s="79"/>
      <c r="I112" s="79"/>
    </row>
    <row r="113" spans="1:9">
      <c r="A113" s="54"/>
      <c r="B113" s="54"/>
      <c r="C113" s="54"/>
      <c r="D113" s="79"/>
      <c r="E113" s="79"/>
      <c r="F113" s="79"/>
      <c r="G113" s="79"/>
      <c r="H113" s="79"/>
      <c r="I113" s="79"/>
    </row>
    <row r="114" spans="1:9">
      <c r="A114" s="54"/>
      <c r="B114" s="54"/>
      <c r="C114" s="54"/>
      <c r="D114" s="79"/>
      <c r="E114" s="79"/>
      <c r="F114" s="79"/>
      <c r="G114" s="79"/>
      <c r="H114" s="79"/>
      <c r="I114" s="79"/>
    </row>
    <row r="115" spans="1:9">
      <c r="A115" s="54"/>
      <c r="B115" s="54"/>
      <c r="C115" s="54"/>
      <c r="D115" s="79"/>
      <c r="E115" s="79"/>
      <c r="F115" s="79"/>
      <c r="G115" s="79"/>
      <c r="H115" s="79"/>
      <c r="I115" s="79"/>
    </row>
    <row r="116" spans="1:9">
      <c r="A116" s="54"/>
      <c r="B116" s="54"/>
      <c r="C116" s="54"/>
      <c r="D116" s="79"/>
      <c r="E116" s="79"/>
      <c r="F116" s="79"/>
      <c r="G116" s="79"/>
      <c r="H116" s="79"/>
      <c r="I116" s="79"/>
    </row>
    <row r="117" spans="1:9">
      <c r="A117" s="54"/>
      <c r="B117" s="54"/>
      <c r="C117" s="54"/>
      <c r="D117" s="79"/>
      <c r="E117" s="79"/>
      <c r="F117" s="79"/>
      <c r="G117" s="79"/>
      <c r="H117" s="79"/>
      <c r="I117" s="79"/>
    </row>
    <row r="118" spans="1:9">
      <c r="A118" s="54"/>
      <c r="B118" s="54"/>
      <c r="C118" s="54"/>
      <c r="D118" s="79"/>
      <c r="E118" s="79"/>
      <c r="F118" s="79"/>
      <c r="G118" s="79"/>
      <c r="H118" s="79"/>
      <c r="I118" s="79"/>
    </row>
    <row r="119" spans="1:9">
      <c r="A119" s="54"/>
      <c r="B119" s="54"/>
      <c r="C119" s="54"/>
      <c r="D119" s="79"/>
      <c r="E119" s="79"/>
      <c r="F119" s="79"/>
      <c r="G119" s="79"/>
      <c r="H119" s="79"/>
      <c r="I119" s="79"/>
    </row>
    <row r="120" spans="1:9">
      <c r="A120" s="54"/>
      <c r="B120" s="54"/>
      <c r="C120" s="54"/>
      <c r="D120" s="79"/>
      <c r="E120" s="79"/>
      <c r="F120" s="79"/>
      <c r="G120" s="79"/>
      <c r="H120" s="79"/>
      <c r="I120" s="79"/>
    </row>
    <row r="121" spans="1:9">
      <c r="A121" s="54"/>
      <c r="B121" s="54"/>
      <c r="C121" s="54"/>
      <c r="D121" s="79"/>
      <c r="E121" s="79"/>
      <c r="F121" s="79"/>
      <c r="G121" s="79"/>
      <c r="H121" s="79"/>
      <c r="I121" s="79"/>
    </row>
    <row r="122" spans="1:9">
      <c r="A122" s="54"/>
      <c r="B122" s="54"/>
      <c r="C122" s="54"/>
      <c r="D122" s="79"/>
      <c r="E122" s="79"/>
      <c r="F122" s="79"/>
      <c r="G122" s="79"/>
      <c r="H122" s="79"/>
      <c r="I122" s="79"/>
    </row>
    <row r="123" spans="1:9">
      <c r="A123" s="54"/>
      <c r="B123" s="54"/>
      <c r="C123" s="54"/>
      <c r="D123" s="79"/>
      <c r="E123" s="79"/>
      <c r="F123" s="79"/>
      <c r="G123" s="79"/>
      <c r="H123" s="79"/>
      <c r="I123" s="79"/>
    </row>
    <row r="124" spans="1:9">
      <c r="A124" s="54"/>
      <c r="B124" s="54"/>
      <c r="C124" s="54"/>
      <c r="D124" s="79"/>
      <c r="E124" s="79"/>
      <c r="F124" s="79"/>
      <c r="G124" s="79"/>
      <c r="H124" s="79"/>
      <c r="I124" s="79"/>
    </row>
    <row r="125" spans="1:9">
      <c r="A125" s="54"/>
      <c r="B125" s="54"/>
      <c r="C125" s="54"/>
      <c r="D125" s="79"/>
      <c r="E125" s="79"/>
      <c r="F125" s="79"/>
      <c r="G125" s="79"/>
      <c r="H125" s="79"/>
      <c r="I125" s="79"/>
    </row>
    <row r="126" spans="1:9">
      <c r="A126" s="54"/>
      <c r="B126" s="54"/>
      <c r="C126" s="54"/>
      <c r="D126" s="79"/>
      <c r="E126" s="79"/>
      <c r="F126" s="79"/>
      <c r="G126" s="79"/>
      <c r="H126" s="79"/>
      <c r="I126" s="79"/>
    </row>
    <row r="127" spans="1:9">
      <c r="A127" s="54"/>
      <c r="B127" s="54"/>
      <c r="C127" s="54"/>
      <c r="D127" s="79"/>
      <c r="E127" s="79"/>
      <c r="F127" s="79"/>
      <c r="G127" s="79"/>
      <c r="H127" s="79"/>
      <c r="I127" s="79"/>
    </row>
    <row r="128" spans="1:9">
      <c r="A128" s="54"/>
      <c r="B128" s="54"/>
      <c r="C128" s="54"/>
      <c r="D128" s="79"/>
      <c r="E128" s="79"/>
      <c r="F128" s="79"/>
      <c r="G128" s="79"/>
      <c r="H128" s="79"/>
      <c r="I128" s="79"/>
    </row>
    <row r="129" spans="1:9">
      <c r="A129" s="54"/>
      <c r="B129" s="54"/>
      <c r="C129" s="54"/>
      <c r="D129" s="79"/>
      <c r="E129" s="79"/>
      <c r="F129" s="79"/>
      <c r="G129" s="79"/>
      <c r="H129" s="79"/>
      <c r="I129" s="79"/>
    </row>
    <row r="130" spans="1:9">
      <c r="A130" s="54"/>
      <c r="B130" s="54"/>
      <c r="C130" s="54"/>
      <c r="D130" s="79"/>
      <c r="E130" s="79"/>
      <c r="F130" s="79"/>
      <c r="G130" s="79"/>
      <c r="H130" s="79"/>
      <c r="I130" s="79"/>
    </row>
    <row r="131" spans="1:9">
      <c r="A131" s="54"/>
      <c r="B131" s="54"/>
      <c r="C131" s="54"/>
      <c r="D131" s="79"/>
      <c r="E131" s="79"/>
      <c r="F131" s="79"/>
      <c r="G131" s="79"/>
      <c r="H131" s="79"/>
      <c r="I131" s="79"/>
    </row>
    <row r="132" spans="1:9">
      <c r="A132" s="54"/>
      <c r="B132" s="54"/>
      <c r="C132" s="54"/>
      <c r="D132" s="79"/>
      <c r="E132" s="79"/>
      <c r="F132" s="79"/>
      <c r="G132" s="79"/>
      <c r="H132" s="79"/>
      <c r="I132" s="79"/>
    </row>
    <row r="133" spans="1:9">
      <c r="A133" s="54"/>
      <c r="B133" s="54"/>
      <c r="C133" s="54"/>
      <c r="D133" s="79"/>
      <c r="E133" s="79"/>
      <c r="F133" s="79"/>
      <c r="G133" s="79"/>
      <c r="H133" s="79"/>
      <c r="I133" s="79"/>
    </row>
    <row r="134" spans="1:9">
      <c r="A134" s="54"/>
      <c r="B134" s="54"/>
      <c r="C134" s="54"/>
      <c r="D134" s="79"/>
      <c r="E134" s="79"/>
      <c r="F134" s="79"/>
      <c r="G134" s="79"/>
      <c r="H134" s="79"/>
      <c r="I134" s="79"/>
    </row>
    <row r="135" spans="1:9">
      <c r="A135" s="54"/>
      <c r="B135" s="54"/>
      <c r="C135" s="54"/>
      <c r="D135" s="79"/>
      <c r="E135" s="79"/>
      <c r="F135" s="79"/>
      <c r="G135" s="79"/>
      <c r="H135" s="79"/>
      <c r="I135" s="79"/>
    </row>
    <row r="136" spans="1:9">
      <c r="A136" s="54"/>
      <c r="B136" s="54"/>
      <c r="C136" s="54"/>
      <c r="D136" s="79"/>
      <c r="E136" s="79"/>
      <c r="F136" s="79"/>
      <c r="G136" s="79"/>
      <c r="H136" s="79"/>
      <c r="I136" s="79"/>
    </row>
    <row r="137" spans="1:9">
      <c r="A137" s="54"/>
      <c r="B137" s="54"/>
      <c r="C137" s="54"/>
      <c r="D137" s="79"/>
      <c r="E137" s="79"/>
      <c r="F137" s="79"/>
      <c r="G137" s="79"/>
      <c r="H137" s="79"/>
      <c r="I137" s="79"/>
    </row>
    <row r="138" spans="1:9">
      <c r="A138" s="54"/>
      <c r="B138" s="54"/>
      <c r="C138" s="54"/>
      <c r="D138" s="79"/>
      <c r="E138" s="79"/>
      <c r="F138" s="79"/>
      <c r="G138" s="79"/>
      <c r="H138" s="79"/>
      <c r="I138" s="79"/>
    </row>
    <row r="139" spans="1:9">
      <c r="A139" s="54"/>
      <c r="B139" s="54"/>
      <c r="C139" s="54"/>
      <c r="D139" s="79"/>
      <c r="E139" s="79"/>
      <c r="F139" s="79"/>
      <c r="G139" s="79"/>
      <c r="H139" s="79"/>
      <c r="I139" s="79"/>
    </row>
    <row r="140" spans="1:9">
      <c r="A140" s="54"/>
      <c r="B140" s="54"/>
      <c r="C140" s="54"/>
      <c r="D140" s="79"/>
      <c r="E140" s="79"/>
      <c r="F140" s="79"/>
      <c r="G140" s="79"/>
      <c r="H140" s="79"/>
      <c r="I140" s="79"/>
    </row>
    <row r="141" spans="1:9">
      <c r="A141" s="54"/>
      <c r="B141" s="54"/>
      <c r="C141" s="54"/>
      <c r="D141" s="79"/>
      <c r="E141" s="79"/>
      <c r="F141" s="79"/>
      <c r="G141" s="79"/>
      <c r="H141" s="79"/>
      <c r="I141" s="79"/>
    </row>
    <row r="142" spans="1:9">
      <c r="A142" s="54"/>
      <c r="B142" s="54"/>
      <c r="C142" s="54"/>
      <c r="D142" s="79"/>
      <c r="E142" s="79"/>
      <c r="F142" s="79"/>
      <c r="G142" s="79"/>
      <c r="H142" s="79"/>
      <c r="I142" s="79"/>
    </row>
    <row r="143" spans="1:9">
      <c r="A143" s="54"/>
      <c r="B143" s="54"/>
      <c r="C143" s="54"/>
      <c r="D143" s="79"/>
      <c r="E143" s="79"/>
      <c r="F143" s="79"/>
      <c r="G143" s="79"/>
      <c r="H143" s="79"/>
      <c r="I143" s="79"/>
    </row>
    <row r="144" spans="1:9">
      <c r="A144" s="54"/>
      <c r="B144" s="54"/>
      <c r="C144" s="54"/>
      <c r="D144" s="79"/>
      <c r="E144" s="79"/>
      <c r="F144" s="79"/>
      <c r="G144" s="79"/>
      <c r="H144" s="79"/>
      <c r="I144" s="79"/>
    </row>
    <row r="145" spans="1:9">
      <c r="A145" s="54"/>
      <c r="B145" s="54"/>
      <c r="C145" s="54"/>
      <c r="D145" s="79"/>
      <c r="E145" s="79"/>
      <c r="F145" s="79"/>
      <c r="G145" s="79"/>
      <c r="H145" s="79"/>
      <c r="I145" s="79"/>
    </row>
    <row r="146" spans="1:9">
      <c r="A146" s="54"/>
      <c r="B146" s="54"/>
      <c r="C146" s="54"/>
      <c r="D146" s="79"/>
      <c r="E146" s="79"/>
      <c r="F146" s="79"/>
      <c r="G146" s="79"/>
      <c r="H146" s="79"/>
      <c r="I146" s="79"/>
    </row>
    <row r="147" spans="1:9">
      <c r="A147" s="54"/>
      <c r="B147" s="54"/>
      <c r="C147" s="54"/>
      <c r="D147" s="79"/>
      <c r="E147" s="79"/>
      <c r="F147" s="79"/>
      <c r="G147" s="79"/>
      <c r="H147" s="79"/>
      <c r="I147" s="79"/>
    </row>
    <row r="148" spans="1:9">
      <c r="A148" s="54"/>
      <c r="B148" s="54"/>
      <c r="C148" s="54"/>
      <c r="D148" s="79"/>
      <c r="E148" s="79"/>
      <c r="F148" s="79"/>
      <c r="G148" s="79"/>
      <c r="H148" s="79"/>
      <c r="I148" s="79"/>
    </row>
    <row r="149" spans="1:9">
      <c r="A149" s="54"/>
      <c r="B149" s="54"/>
      <c r="C149" s="54"/>
      <c r="D149" s="79"/>
      <c r="E149" s="79"/>
      <c r="F149" s="79"/>
      <c r="G149" s="79"/>
      <c r="H149" s="79"/>
      <c r="I149" s="79"/>
    </row>
    <row r="150" spans="1:9">
      <c r="A150" s="54"/>
      <c r="B150" s="54"/>
      <c r="C150" s="54"/>
      <c r="D150" s="79"/>
      <c r="E150" s="79"/>
      <c r="F150" s="79"/>
      <c r="G150" s="79"/>
      <c r="H150" s="79"/>
      <c r="I150" s="79"/>
    </row>
    <row r="151" spans="1:9">
      <c r="A151" s="54"/>
      <c r="B151" s="54"/>
      <c r="C151" s="54"/>
      <c r="D151" s="79"/>
      <c r="E151" s="79"/>
      <c r="F151" s="79"/>
      <c r="G151" s="79"/>
      <c r="H151" s="79"/>
      <c r="I151" s="79"/>
    </row>
    <row r="152" spans="1:9">
      <c r="A152" s="54"/>
      <c r="B152" s="54"/>
      <c r="C152" s="54"/>
      <c r="D152" s="79"/>
      <c r="E152" s="79"/>
      <c r="F152" s="79"/>
      <c r="G152" s="79"/>
      <c r="H152" s="79"/>
      <c r="I152" s="79"/>
    </row>
    <row r="153" spans="1:9">
      <c r="A153" s="54"/>
      <c r="B153" s="54"/>
      <c r="C153" s="54"/>
      <c r="D153" s="79"/>
      <c r="E153" s="79"/>
      <c r="F153" s="79"/>
      <c r="G153" s="79"/>
      <c r="H153" s="79"/>
      <c r="I153" s="79"/>
    </row>
    <row r="154" spans="1:9">
      <c r="A154" s="54"/>
      <c r="B154" s="54"/>
      <c r="C154" s="54"/>
      <c r="D154" s="79"/>
      <c r="E154" s="79"/>
      <c r="F154" s="79"/>
      <c r="G154" s="79"/>
      <c r="H154" s="79"/>
      <c r="I154" s="79"/>
    </row>
    <row r="155" spans="1:9">
      <c r="A155" s="54"/>
      <c r="B155" s="54"/>
      <c r="C155" s="54"/>
      <c r="D155" s="79"/>
      <c r="E155" s="79"/>
      <c r="F155" s="79"/>
      <c r="G155" s="79"/>
      <c r="H155" s="79"/>
      <c r="I155" s="79"/>
    </row>
    <row r="156" spans="1:9">
      <c r="A156" s="54"/>
      <c r="B156" s="54"/>
      <c r="C156" s="54"/>
      <c r="D156" s="79"/>
      <c r="E156" s="79"/>
      <c r="F156" s="79"/>
      <c r="G156" s="79"/>
      <c r="H156" s="79"/>
      <c r="I156" s="79"/>
    </row>
    <row r="157" spans="1:9">
      <c r="A157" s="54"/>
      <c r="B157" s="54"/>
      <c r="C157" s="54"/>
      <c r="D157" s="79"/>
      <c r="E157" s="79"/>
      <c r="F157" s="79"/>
      <c r="G157" s="79"/>
      <c r="H157" s="79"/>
      <c r="I157" s="79"/>
    </row>
    <row r="158" spans="1:9">
      <c r="A158" s="54"/>
      <c r="B158" s="54"/>
      <c r="C158" s="54"/>
      <c r="D158" s="79"/>
      <c r="E158" s="79"/>
      <c r="F158" s="79"/>
      <c r="G158" s="79"/>
      <c r="H158" s="79"/>
      <c r="I158" s="79"/>
    </row>
    <row r="159" spans="1:9">
      <c r="A159" s="54"/>
      <c r="B159" s="54"/>
      <c r="C159" s="54"/>
      <c r="D159" s="79"/>
      <c r="E159" s="79"/>
      <c r="F159" s="79"/>
      <c r="G159" s="79"/>
      <c r="H159" s="79"/>
      <c r="I159" s="79"/>
    </row>
    <row r="160" spans="1:9">
      <c r="A160" s="54"/>
      <c r="B160" s="54"/>
      <c r="C160" s="54"/>
      <c r="D160" s="79"/>
      <c r="E160" s="79"/>
      <c r="F160" s="79"/>
      <c r="G160" s="79"/>
      <c r="H160" s="79"/>
      <c r="I160" s="79"/>
    </row>
    <row r="161" spans="1:9">
      <c r="A161" s="54"/>
      <c r="B161" s="54"/>
      <c r="C161" s="54"/>
      <c r="D161" s="79"/>
      <c r="E161" s="79"/>
      <c r="F161" s="79"/>
      <c r="G161" s="79"/>
      <c r="H161" s="79"/>
      <c r="I161" s="79"/>
    </row>
    <row r="162" spans="1:9">
      <c r="A162" s="54"/>
      <c r="B162" s="54"/>
      <c r="C162" s="54"/>
      <c r="D162" s="79"/>
      <c r="E162" s="79"/>
      <c r="F162" s="79"/>
      <c r="G162" s="79"/>
      <c r="H162" s="79"/>
      <c r="I162" s="79"/>
    </row>
    <row r="163" spans="1:9">
      <c r="A163" s="54"/>
      <c r="B163" s="54"/>
      <c r="C163" s="54"/>
      <c r="D163" s="79"/>
      <c r="E163" s="79"/>
      <c r="F163" s="79"/>
      <c r="G163" s="79"/>
      <c r="H163" s="79"/>
      <c r="I163" s="79"/>
    </row>
    <row r="164" spans="1:9">
      <c r="A164" s="54"/>
      <c r="B164" s="54"/>
      <c r="C164" s="54"/>
      <c r="D164" s="79"/>
      <c r="E164" s="79"/>
      <c r="F164" s="79"/>
      <c r="G164" s="79"/>
      <c r="H164" s="79"/>
      <c r="I164" s="79"/>
    </row>
    <row r="165" spans="1:9">
      <c r="A165" s="54"/>
      <c r="B165" s="54"/>
      <c r="C165" s="54"/>
      <c r="D165" s="79"/>
      <c r="E165" s="79"/>
      <c r="F165" s="79"/>
      <c r="G165" s="79"/>
      <c r="H165" s="79"/>
      <c r="I165" s="79"/>
    </row>
    <row r="166" spans="1:9">
      <c r="A166" s="54"/>
      <c r="B166" s="54"/>
      <c r="C166" s="54"/>
      <c r="D166" s="79"/>
      <c r="E166" s="79"/>
      <c r="F166" s="79"/>
      <c r="G166" s="79"/>
      <c r="H166" s="79"/>
      <c r="I166" s="79"/>
    </row>
    <row r="167" spans="1:9">
      <c r="A167" s="54"/>
      <c r="B167" s="54"/>
      <c r="C167" s="54"/>
      <c r="D167" s="79"/>
      <c r="E167" s="79"/>
      <c r="F167" s="79"/>
      <c r="G167" s="79"/>
      <c r="H167" s="79"/>
      <c r="I167" s="79"/>
    </row>
    <row r="168" spans="1:9">
      <c r="A168" s="54"/>
      <c r="B168" s="54"/>
      <c r="C168" s="54"/>
      <c r="D168" s="79"/>
      <c r="E168" s="79"/>
      <c r="F168" s="79"/>
      <c r="G168" s="79"/>
      <c r="H168" s="79"/>
      <c r="I168" s="79"/>
    </row>
    <row r="169" spans="1:9">
      <c r="A169" s="54"/>
      <c r="B169" s="54"/>
      <c r="C169" s="54"/>
      <c r="D169" s="79"/>
      <c r="E169" s="79"/>
      <c r="F169" s="79"/>
      <c r="G169" s="79"/>
      <c r="H169" s="79"/>
      <c r="I169" s="79"/>
    </row>
  </sheetData>
  <sheetProtection algorithmName="SHA-512" hashValue="R2kWJBSVs8x/Yg9Tu03HmdG5/Qd7874uPcE3T24FUx5NQZeoCoHJkwg+jXd89dFWOzQgCkDkBTL7mlgF/xXpmw==" saltValue="VNYdFjg3KI4dvSsjWVCTWw==" spinCount="100000" sheet="1" formatCells="0" formatColumns="0" formatRows="0"/>
  <mergeCells count="15">
    <mergeCell ref="C11:I11"/>
    <mergeCell ref="C13:I13"/>
    <mergeCell ref="C14:I14"/>
    <mergeCell ref="C16:I16"/>
    <mergeCell ref="C17:I17"/>
    <mergeCell ref="C15:I15"/>
    <mergeCell ref="C12:I12"/>
    <mergeCell ref="C20:I20"/>
    <mergeCell ref="C23:I23"/>
    <mergeCell ref="C24:I24"/>
    <mergeCell ref="C25:I25"/>
    <mergeCell ref="C18:I18"/>
    <mergeCell ref="C19:I19"/>
    <mergeCell ref="C21:I21"/>
    <mergeCell ref="C22:I22"/>
  </mergeCells>
  <conditionalFormatting sqref="B19:B24">
    <cfRule type="cellIs" dxfId="1" priority="1" operator="equal">
      <formula>"Enter Name"</formula>
    </cfRule>
  </conditionalFormatting>
  <conditionalFormatting sqref="C14:I24">
    <cfRule type="containsText" dxfId="0" priority="2" operator="containsText" text="Enter Description">
      <formula>NOT(ISERROR(SEARCH("Enter Description",C14)))</formula>
    </cfRule>
  </conditionalFormatting>
  <pageMargins left="1.25" right="0.25" top="0.75" bottom="0.75" header="0.5" footer="0.5"/>
  <pageSetup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15"/>
  <sheetViews>
    <sheetView showZeros="0" zoomScaleNormal="100" workbookViewId="0">
      <selection activeCell="A10" sqref="A10"/>
    </sheetView>
  </sheetViews>
  <sheetFormatPr defaultColWidth="9.140625" defaultRowHeight="12.75"/>
  <cols>
    <col min="1" max="1" width="22" style="54" customWidth="1"/>
    <col min="2" max="13" width="8.85546875" style="54" customWidth="1"/>
    <col min="14" max="16384" width="9.140625" style="54"/>
  </cols>
  <sheetData>
    <row r="1" spans="1:16" s="79" customFormat="1">
      <c r="A1" s="116" t="str">
        <f>Cert!A1</f>
        <v>Iowa Department Of Health and Human Services</v>
      </c>
      <c r="B1" s="117"/>
      <c r="C1" s="116"/>
      <c r="D1" s="117"/>
      <c r="E1" s="117"/>
      <c r="F1" s="117"/>
      <c r="G1" s="117"/>
      <c r="H1" s="117"/>
      <c r="I1" s="117"/>
      <c r="J1" s="117"/>
      <c r="K1" s="117"/>
      <c r="L1" s="117"/>
    </row>
    <row r="2" spans="1:16" s="79" customFormat="1">
      <c r="A2" s="116" t="str">
        <f>Cert!A2</f>
        <v>Home Health Agency Early and Periodic Screening, Diagnostic and Treatment Private Duty Nursing/Personal Care Services</v>
      </c>
      <c r="B2" s="117"/>
      <c r="C2" s="116"/>
      <c r="D2" s="117"/>
      <c r="E2" s="117"/>
      <c r="F2" s="117"/>
      <c r="G2" s="117"/>
      <c r="H2" s="117"/>
      <c r="I2" s="117"/>
      <c r="J2" s="117"/>
      <c r="K2" s="117"/>
      <c r="L2" s="117"/>
    </row>
    <row r="3" spans="1:16" s="79" customFormat="1">
      <c r="A3" s="116" t="str">
        <f>Cert!A3</f>
        <v xml:space="preserve">Financial and Statistical Report </v>
      </c>
      <c r="B3" s="117"/>
      <c r="C3" s="116"/>
      <c r="D3" s="117"/>
      <c r="E3" s="117"/>
      <c r="F3" s="117"/>
      <c r="G3" s="117"/>
      <c r="H3" s="117"/>
      <c r="I3" s="117"/>
      <c r="J3" s="117"/>
      <c r="K3" s="117"/>
      <c r="L3" s="117"/>
    </row>
    <row r="4" spans="1:16" s="79" customFormat="1">
      <c r="A4" s="116" t="s">
        <v>189</v>
      </c>
      <c r="B4" s="117"/>
      <c r="C4" s="117"/>
      <c r="D4" s="117"/>
      <c r="E4" s="117"/>
      <c r="F4" s="117"/>
      <c r="G4" s="117"/>
      <c r="H4" s="117"/>
      <c r="I4" s="117"/>
      <c r="J4" s="117"/>
      <c r="K4" s="117"/>
      <c r="L4" s="117"/>
    </row>
    <row r="5" spans="1:16" s="79" customFormat="1">
      <c r="A5" s="116"/>
      <c r="B5" s="118"/>
      <c r="C5" s="118"/>
      <c r="D5" s="118"/>
      <c r="E5" s="118"/>
      <c r="F5" s="118"/>
      <c r="G5" s="118"/>
      <c r="H5" s="118"/>
      <c r="I5" s="118"/>
      <c r="J5" s="118"/>
      <c r="K5" s="118"/>
      <c r="L5" s="118"/>
    </row>
    <row r="6" spans="1:16" s="118" customFormat="1">
      <c r="A6" s="387">
        <f>Cert!C6</f>
        <v>0</v>
      </c>
      <c r="B6" s="476"/>
      <c r="C6" s="416"/>
      <c r="D6" s="428"/>
      <c r="E6" s="428"/>
      <c r="F6" s="428"/>
      <c r="G6" s="428"/>
      <c r="H6" s="428"/>
      <c r="I6" s="416"/>
      <c r="J6" s="416"/>
      <c r="K6" s="416"/>
      <c r="L6" s="416"/>
    </row>
    <row r="7" spans="1:16" s="79" customFormat="1">
      <c r="A7" s="387">
        <f>Cert!I6</f>
        <v>0</v>
      </c>
      <c r="B7" s="416"/>
      <c r="C7" s="416"/>
      <c r="D7" s="416"/>
      <c r="E7" s="416"/>
      <c r="F7" s="416"/>
      <c r="G7" s="416"/>
      <c r="H7" s="416"/>
      <c r="I7" s="416"/>
      <c r="J7" s="428"/>
      <c r="K7" s="428"/>
      <c r="L7" s="428"/>
      <c r="M7" s="541"/>
      <c r="N7" s="541"/>
      <c r="P7" s="542"/>
    </row>
    <row r="8" spans="1:16" s="79" customFormat="1">
      <c r="A8" s="391" t="str">
        <f>TEXT(Cert!$D$12,"mm/dd/yyyy")&amp;" "&amp;"to"&amp;" "&amp;TEXT(Cert!$F$12,"mm/dd/yyyy")</f>
        <v>01/00/1900 to 01/00/1900</v>
      </c>
      <c r="B8" s="416"/>
      <c r="C8" s="408"/>
      <c r="D8" s="392"/>
      <c r="E8" s="408"/>
      <c r="F8" s="408"/>
      <c r="G8" s="408"/>
      <c r="H8" s="408"/>
      <c r="I8" s="408"/>
      <c r="J8" s="416"/>
      <c r="K8" s="416"/>
      <c r="L8" s="416"/>
    </row>
    <row r="15" spans="1:16">
      <c r="D15" s="540"/>
    </row>
  </sheetData>
  <sheetProtection formatCells="0" formatColumns="0" formatRows="0" insertColumns="0"/>
  <pageMargins left="1.25" right="0.25" top="0.75" bottom="0.75" header="0.5" footer="0.5"/>
  <pageSetup scale="75" orientation="portrait" r:id="rId1"/>
  <headerFooter alignWithMargins="0">
    <oddFooter>&amp;LForm 1728-94 (7/25)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15"/>
  <sheetViews>
    <sheetView showZeros="0" zoomScaleNormal="100" workbookViewId="0">
      <selection activeCell="A10" sqref="A10"/>
    </sheetView>
  </sheetViews>
  <sheetFormatPr defaultColWidth="9.140625" defaultRowHeight="12.75"/>
  <cols>
    <col min="1" max="1" width="21.85546875" style="54" customWidth="1"/>
    <col min="2" max="13" width="8.85546875" style="54" customWidth="1"/>
    <col min="14" max="16384" width="9.140625" style="54"/>
  </cols>
  <sheetData>
    <row r="1" spans="1:16" s="79" customFormat="1">
      <c r="A1" s="116" t="str">
        <f>Cert!A1</f>
        <v>Iowa Department Of Health and Human Services</v>
      </c>
      <c r="B1" s="117"/>
      <c r="C1" s="116"/>
      <c r="D1" s="117"/>
      <c r="E1" s="117"/>
      <c r="F1" s="117"/>
      <c r="G1" s="117"/>
      <c r="H1" s="117"/>
      <c r="I1" s="117"/>
      <c r="J1" s="117"/>
      <c r="K1" s="117"/>
      <c r="L1" s="117"/>
    </row>
    <row r="2" spans="1:16" s="79" customFormat="1">
      <c r="A2" s="116" t="str">
        <f>Cert!A2</f>
        <v>Home Health Agency Early and Periodic Screening, Diagnostic and Treatment Private Duty Nursing/Personal Care Services</v>
      </c>
      <c r="B2" s="117"/>
      <c r="C2" s="116"/>
      <c r="D2" s="117"/>
      <c r="E2" s="117"/>
      <c r="F2" s="117"/>
      <c r="G2" s="117"/>
      <c r="H2" s="117"/>
      <c r="I2" s="117"/>
      <c r="J2" s="117"/>
      <c r="K2" s="117"/>
      <c r="L2" s="117"/>
    </row>
    <row r="3" spans="1:16" s="79" customFormat="1">
      <c r="A3" s="116" t="str">
        <f>Cert!A3</f>
        <v xml:space="preserve">Financial and Statistical Report </v>
      </c>
      <c r="B3" s="117"/>
      <c r="C3" s="116"/>
      <c r="D3" s="117"/>
      <c r="E3" s="117"/>
      <c r="F3" s="117"/>
      <c r="G3" s="117"/>
      <c r="H3" s="117"/>
      <c r="I3" s="117"/>
      <c r="J3" s="117"/>
      <c r="K3" s="117"/>
      <c r="L3" s="117"/>
    </row>
    <row r="4" spans="1:16" s="79" customFormat="1">
      <c r="A4" s="116" t="s">
        <v>190</v>
      </c>
      <c r="B4" s="117"/>
      <c r="C4" s="117"/>
      <c r="D4" s="117"/>
      <c r="E4" s="117"/>
      <c r="F4" s="117"/>
      <c r="G4" s="117"/>
      <c r="H4" s="117"/>
      <c r="I4" s="117"/>
      <c r="J4" s="117"/>
      <c r="K4" s="117"/>
      <c r="L4" s="117"/>
    </row>
    <row r="5" spans="1:16" s="79" customFormat="1">
      <c r="A5" s="116"/>
      <c r="B5" s="118"/>
      <c r="C5" s="118"/>
      <c r="D5" s="118"/>
      <c r="E5" s="118"/>
      <c r="F5" s="118"/>
      <c r="G5" s="118"/>
      <c r="H5" s="118"/>
      <c r="I5" s="118"/>
      <c r="J5" s="118"/>
      <c r="K5" s="118"/>
      <c r="L5" s="118"/>
    </row>
    <row r="6" spans="1:16" s="118" customFormat="1">
      <c r="A6" s="387">
        <f>Cert!C6</f>
        <v>0</v>
      </c>
      <c r="B6" s="476"/>
      <c r="C6" s="416"/>
      <c r="D6" s="428"/>
      <c r="E6" s="428"/>
      <c r="F6" s="428"/>
      <c r="G6" s="428"/>
      <c r="H6" s="428"/>
      <c r="I6" s="416"/>
      <c r="J6" s="416"/>
      <c r="K6" s="416"/>
      <c r="L6" s="416"/>
    </row>
    <row r="7" spans="1:16" s="79" customFormat="1">
      <c r="A7" s="387">
        <f>Cert!I6</f>
        <v>0</v>
      </c>
      <c r="B7" s="416"/>
      <c r="C7" s="416"/>
      <c r="D7" s="416"/>
      <c r="E7" s="416"/>
      <c r="F7" s="416"/>
      <c r="G7" s="416"/>
      <c r="H7" s="416"/>
      <c r="I7" s="416"/>
      <c r="J7" s="428"/>
      <c r="K7" s="428"/>
      <c r="L7" s="428"/>
      <c r="M7" s="541"/>
      <c r="N7" s="541"/>
      <c r="P7" s="542"/>
    </row>
    <row r="8" spans="1:16" s="79" customFormat="1">
      <c r="A8" s="391" t="str">
        <f>TEXT(Cert!$D$12,"mm/dd/yyyy")&amp;" "&amp;"to"&amp;" "&amp;TEXT(Cert!$F$12,"mm/dd/yyyy")</f>
        <v>01/00/1900 to 01/00/1900</v>
      </c>
      <c r="B8" s="416"/>
      <c r="C8" s="408"/>
      <c r="D8" s="392"/>
      <c r="E8" s="408"/>
      <c r="F8" s="408"/>
      <c r="G8" s="408"/>
      <c r="H8" s="408"/>
      <c r="I8" s="408"/>
      <c r="J8" s="416"/>
      <c r="K8" s="416"/>
      <c r="L8" s="416"/>
    </row>
    <row r="15" spans="1:16">
      <c r="D15" s="540"/>
    </row>
  </sheetData>
  <sheetProtection formatCells="0" formatColumns="0" formatRows="0" insertColumns="0"/>
  <pageMargins left="1.25" right="0.25" top="0.75" bottom="0.75" header="0.5" footer="0.5"/>
  <pageSetup scale="75" orientation="portrait" r:id="rId1"/>
  <headerFooter alignWithMargins="0">
    <oddFooter>&amp;LForm 1728-94 (7/25)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1"/>
  <sheetViews>
    <sheetView showZeros="0" tabSelected="1" zoomScaleNormal="100" workbookViewId="0">
      <selection activeCell="C6" sqref="C6:F6"/>
    </sheetView>
  </sheetViews>
  <sheetFormatPr defaultColWidth="9.140625" defaultRowHeight="12.75"/>
  <cols>
    <col min="1" max="1" width="6.85546875" style="118" customWidth="1"/>
    <col min="2" max="2" width="9.42578125" style="118" customWidth="1"/>
    <col min="3" max="3" width="13.140625" style="118" customWidth="1"/>
    <col min="4" max="4" width="11.7109375" style="118" customWidth="1"/>
    <col min="5" max="5" width="8" style="118" customWidth="1"/>
    <col min="6" max="6" width="10.28515625" style="118" customWidth="1"/>
    <col min="7" max="7" width="4.28515625" style="118" bestFit="1" customWidth="1"/>
    <col min="8" max="8" width="14.42578125" style="118" customWidth="1"/>
    <col min="9" max="9" width="13.28515625" style="118" customWidth="1"/>
    <col min="10" max="10" width="14.5703125" style="118" customWidth="1"/>
    <col min="11" max="11" width="13.140625" style="118" customWidth="1"/>
    <col min="12" max="12" width="11.140625" style="118" customWidth="1"/>
    <col min="13" max="16384" width="9.140625" style="118"/>
  </cols>
  <sheetData>
    <row r="1" spans="1:12">
      <c r="A1" s="116" t="s">
        <v>432</v>
      </c>
      <c r="B1" s="116"/>
      <c r="C1" s="116"/>
      <c r="D1" s="116"/>
      <c r="E1" s="116"/>
      <c r="F1" s="116"/>
      <c r="G1" s="116"/>
      <c r="H1" s="116"/>
      <c r="I1" s="116"/>
      <c r="J1" s="116"/>
      <c r="K1" s="116"/>
      <c r="L1" s="120"/>
    </row>
    <row r="2" spans="1:12">
      <c r="A2" s="116" t="s">
        <v>354</v>
      </c>
      <c r="B2" s="116"/>
      <c r="C2" s="116"/>
      <c r="D2" s="116"/>
      <c r="E2" s="116"/>
      <c r="F2" s="116"/>
      <c r="G2" s="116"/>
      <c r="H2" s="116"/>
      <c r="I2" s="116"/>
      <c r="J2" s="116"/>
      <c r="K2" s="116"/>
      <c r="L2" s="120"/>
    </row>
    <row r="3" spans="1:12">
      <c r="A3" s="116" t="s">
        <v>217</v>
      </c>
      <c r="B3" s="116"/>
      <c r="C3" s="116"/>
      <c r="D3" s="116"/>
      <c r="E3" s="116"/>
      <c r="F3" s="116"/>
      <c r="G3" s="116"/>
      <c r="H3" s="116"/>
      <c r="I3" s="116"/>
      <c r="J3" s="116"/>
      <c r="K3" s="116"/>
      <c r="L3" s="120"/>
    </row>
    <row r="4" spans="1:12">
      <c r="A4" s="116" t="s">
        <v>283</v>
      </c>
      <c r="B4" s="116"/>
      <c r="C4" s="116"/>
      <c r="D4" s="116"/>
      <c r="E4" s="116"/>
      <c r="F4" s="116"/>
      <c r="G4" s="116"/>
      <c r="H4" s="116"/>
      <c r="I4" s="116"/>
      <c r="J4" s="116"/>
      <c r="K4" s="116"/>
      <c r="L4" s="120"/>
    </row>
    <row r="5" spans="1:12">
      <c r="D5" s="126"/>
    </row>
    <row r="6" spans="1:12" ht="21.75" customHeight="1">
      <c r="A6" s="120" t="s">
        <v>191</v>
      </c>
      <c r="B6" s="129"/>
      <c r="C6" s="552"/>
      <c r="D6" s="553"/>
      <c r="E6" s="553"/>
      <c r="F6" s="554"/>
      <c r="H6" s="130" t="s">
        <v>351</v>
      </c>
      <c r="I6" s="552"/>
      <c r="J6" s="553"/>
      <c r="K6" s="554"/>
    </row>
    <row r="7" spans="1:12">
      <c r="A7" s="126"/>
      <c r="B7" s="126"/>
      <c r="C7" s="129"/>
      <c r="D7" s="129"/>
      <c r="E7" s="129"/>
      <c r="F7" s="129"/>
      <c r="G7" s="129"/>
      <c r="H7" s="129"/>
      <c r="I7" s="129"/>
      <c r="J7" s="126"/>
      <c r="K7" s="126"/>
    </row>
    <row r="8" spans="1:12" ht="18.75" customHeight="1">
      <c r="A8" s="548" t="s">
        <v>38</v>
      </c>
      <c r="B8" s="548"/>
      <c r="C8" s="552"/>
      <c r="D8" s="553"/>
      <c r="E8" s="553"/>
      <c r="F8" s="553"/>
      <c r="G8" s="553"/>
      <c r="H8" s="553"/>
      <c r="I8" s="553"/>
      <c r="J8" s="553"/>
      <c r="K8" s="554"/>
    </row>
    <row r="9" spans="1:12">
      <c r="A9" s="126"/>
      <c r="B9" s="126"/>
      <c r="C9" s="131"/>
      <c r="D9" s="131"/>
      <c r="E9" s="131"/>
      <c r="F9" s="131"/>
      <c r="G9" s="131"/>
      <c r="H9" s="131"/>
      <c r="I9" s="131"/>
      <c r="J9" s="126"/>
      <c r="K9" s="126"/>
    </row>
    <row r="10" spans="1:12" ht="18" customHeight="1">
      <c r="A10" s="522" t="s">
        <v>39</v>
      </c>
      <c r="B10" s="552"/>
      <c r="C10" s="553"/>
      <c r="D10" s="554"/>
      <c r="E10" s="132" t="s">
        <v>40</v>
      </c>
      <c r="F10" s="498"/>
      <c r="G10" s="132" t="s">
        <v>41</v>
      </c>
      <c r="H10" s="498"/>
      <c r="I10" s="132" t="s">
        <v>106</v>
      </c>
      <c r="J10" s="552"/>
      <c r="K10" s="554"/>
    </row>
    <row r="11" spans="1:12">
      <c r="B11" s="133"/>
      <c r="C11" s="133"/>
      <c r="D11" s="133"/>
    </row>
    <row r="12" spans="1:12" ht="21" customHeight="1">
      <c r="A12" s="120" t="s">
        <v>42</v>
      </c>
      <c r="C12" s="130" t="s">
        <v>43</v>
      </c>
      <c r="D12" s="127"/>
      <c r="E12" s="130" t="s">
        <v>23</v>
      </c>
      <c r="F12" s="127"/>
      <c r="I12" s="130" t="s">
        <v>111</v>
      </c>
      <c r="J12" s="552"/>
      <c r="K12" s="554"/>
    </row>
    <row r="13" spans="1:12">
      <c r="D13" s="119"/>
      <c r="F13" s="119"/>
    </row>
    <row r="14" spans="1:12" ht="19.5" customHeight="1">
      <c r="A14" s="120" t="s">
        <v>22</v>
      </c>
      <c r="C14" s="128"/>
      <c r="E14" s="133"/>
      <c r="H14"/>
      <c r="I14"/>
      <c r="J14"/>
      <c r="K14"/>
    </row>
    <row r="15" spans="1:12">
      <c r="D15" s="119"/>
      <c r="E15" s="133"/>
      <c r="F15" s="119"/>
    </row>
    <row r="16" spans="1:12" ht="18" customHeight="1">
      <c r="A16" s="120" t="s">
        <v>24</v>
      </c>
      <c r="E16" s="128"/>
      <c r="F16" s="120"/>
      <c r="G16" s="134" t="s">
        <v>112</v>
      </c>
      <c r="H16" s="127"/>
      <c r="J16" s="134" t="s">
        <v>113</v>
      </c>
      <c r="K16" s="128"/>
    </row>
    <row r="17" spans="1:11">
      <c r="E17" s="133"/>
      <c r="G17" s="134"/>
    </row>
    <row r="18" spans="1:11" ht="18" customHeight="1">
      <c r="A18" s="120" t="s">
        <v>76</v>
      </c>
      <c r="E18" s="133"/>
      <c r="F18" s="133"/>
      <c r="H18" s="128"/>
      <c r="J18" s="134" t="s">
        <v>212</v>
      </c>
      <c r="K18" s="80"/>
    </row>
    <row r="20" spans="1:11" ht="20.25" customHeight="1">
      <c r="A20" s="120" t="s">
        <v>77</v>
      </c>
      <c r="G20" s="133"/>
      <c r="H20" s="128"/>
    </row>
    <row r="22" spans="1:11" ht="21.75" customHeight="1">
      <c r="A22" s="120" t="s">
        <v>213</v>
      </c>
      <c r="G22" s="133"/>
      <c r="H22" s="128"/>
    </row>
    <row r="24" spans="1:11">
      <c r="A24" s="120" t="s">
        <v>284</v>
      </c>
    </row>
    <row r="25" spans="1:11" ht="126" customHeight="1">
      <c r="B25" s="550" t="s">
        <v>173</v>
      </c>
      <c r="C25" s="550"/>
      <c r="D25" s="550"/>
      <c r="E25" s="550"/>
      <c r="F25" s="550"/>
      <c r="G25" s="550"/>
      <c r="H25" s="550"/>
      <c r="I25" s="550"/>
      <c r="J25" s="550"/>
      <c r="K25" s="550"/>
    </row>
    <row r="26" spans="1:11">
      <c r="B26" s="499" t="s">
        <v>192</v>
      </c>
      <c r="C26" s="500"/>
      <c r="D26" s="500"/>
      <c r="E26" s="500"/>
      <c r="F26" s="500"/>
      <c r="G26" s="500"/>
      <c r="H26" s="499" t="s">
        <v>214</v>
      </c>
      <c r="I26" s="500"/>
      <c r="J26" s="500"/>
      <c r="K26" s="501"/>
    </row>
    <row r="27" spans="1:11" ht="22.5" customHeight="1">
      <c r="B27" s="555"/>
      <c r="C27" s="556"/>
      <c r="D27" s="556"/>
      <c r="E27" s="556"/>
      <c r="F27" s="556"/>
      <c r="G27" s="557"/>
      <c r="H27" s="555"/>
      <c r="I27" s="556"/>
      <c r="J27" s="556"/>
      <c r="K27" s="557"/>
    </row>
    <row r="28" spans="1:11">
      <c r="B28" s="499" t="s">
        <v>36</v>
      </c>
      <c r="C28" s="502"/>
      <c r="D28" s="502"/>
      <c r="E28" s="502"/>
      <c r="F28" s="502"/>
      <c r="G28" s="502"/>
      <c r="H28" s="502"/>
      <c r="I28" s="503" t="s">
        <v>37</v>
      </c>
      <c r="J28" s="504"/>
      <c r="K28" s="501"/>
    </row>
    <row r="29" spans="1:11" ht="22.5" customHeight="1">
      <c r="B29" s="555"/>
      <c r="C29" s="556"/>
      <c r="D29" s="556"/>
      <c r="E29" s="556"/>
      <c r="F29" s="556"/>
      <c r="G29" s="556"/>
      <c r="H29" s="557"/>
      <c r="I29" s="555"/>
      <c r="J29" s="556"/>
      <c r="K29" s="557"/>
    </row>
    <row r="30" spans="1:11">
      <c r="B30" s="499" t="s">
        <v>281</v>
      </c>
      <c r="C30" s="502"/>
      <c r="D30" s="502"/>
      <c r="E30" s="502"/>
      <c r="F30" s="502"/>
      <c r="G30" s="502"/>
      <c r="H30" s="502"/>
      <c r="I30" s="503" t="s">
        <v>282</v>
      </c>
      <c r="J30" s="504"/>
      <c r="K30" s="501"/>
    </row>
    <row r="31" spans="1:11" ht="22.5" customHeight="1">
      <c r="B31" s="555"/>
      <c r="C31" s="556"/>
      <c r="D31" s="556"/>
      <c r="E31" s="556"/>
      <c r="F31" s="556"/>
      <c r="G31" s="556"/>
      <c r="H31" s="557"/>
      <c r="I31" s="555"/>
      <c r="J31" s="556"/>
      <c r="K31" s="557"/>
    </row>
    <row r="33" spans="1:11">
      <c r="A33" s="120" t="s">
        <v>285</v>
      </c>
      <c r="C33" s="117"/>
      <c r="D33" s="133"/>
    </row>
    <row r="34" spans="1:11" ht="30" customHeight="1">
      <c r="B34" s="551" t="s">
        <v>51</v>
      </c>
      <c r="C34" s="551"/>
      <c r="D34" s="551"/>
      <c r="E34" s="551"/>
      <c r="F34" s="551"/>
      <c r="G34" s="551"/>
      <c r="H34" s="551"/>
      <c r="I34" s="551"/>
      <c r="J34" s="551"/>
      <c r="K34" s="551"/>
    </row>
    <row r="35" spans="1:11">
      <c r="B35" s="499" t="s">
        <v>216</v>
      </c>
      <c r="C35" s="500"/>
      <c r="D35" s="500"/>
      <c r="E35" s="500"/>
      <c r="F35" s="500"/>
      <c r="G35" s="500"/>
      <c r="H35" s="499" t="s">
        <v>215</v>
      </c>
      <c r="I35" s="500"/>
      <c r="J35" s="500"/>
      <c r="K35" s="501"/>
    </row>
    <row r="36" spans="1:11" ht="16.5" customHeight="1">
      <c r="B36" s="555"/>
      <c r="C36" s="556"/>
      <c r="D36" s="556"/>
      <c r="E36" s="556"/>
      <c r="F36" s="556"/>
      <c r="G36" s="557"/>
      <c r="H36" s="555"/>
      <c r="I36" s="556"/>
      <c r="J36" s="556"/>
      <c r="K36" s="557"/>
    </row>
    <row r="37" spans="1:11">
      <c r="B37" s="499" t="s">
        <v>54</v>
      </c>
      <c r="C37" s="500"/>
      <c r="D37" s="500"/>
      <c r="E37" s="500"/>
      <c r="F37" s="500"/>
      <c r="G37" s="500"/>
      <c r="H37" s="502"/>
      <c r="I37" s="503" t="s">
        <v>37</v>
      </c>
      <c r="J37" s="504"/>
      <c r="K37" s="501"/>
    </row>
    <row r="38" spans="1:11" ht="17.25" customHeight="1">
      <c r="B38" s="555"/>
      <c r="C38" s="556"/>
      <c r="D38" s="556"/>
      <c r="E38" s="556"/>
      <c r="F38" s="556"/>
      <c r="G38" s="556"/>
      <c r="H38" s="557"/>
      <c r="I38" s="555"/>
      <c r="J38" s="556"/>
      <c r="K38" s="557"/>
    </row>
    <row r="39" spans="1:11">
      <c r="B39" s="499" t="s">
        <v>281</v>
      </c>
      <c r="C39" s="502"/>
      <c r="D39" s="502"/>
      <c r="E39" s="502"/>
      <c r="F39" s="502"/>
      <c r="G39" s="502"/>
      <c r="H39" s="502"/>
      <c r="I39" s="503" t="s">
        <v>282</v>
      </c>
      <c r="J39" s="504"/>
      <c r="K39" s="501"/>
    </row>
    <row r="40" spans="1:11" ht="22.5" customHeight="1">
      <c r="B40" s="555"/>
      <c r="C40" s="556"/>
      <c r="D40" s="556"/>
      <c r="E40" s="556"/>
      <c r="F40" s="556"/>
      <c r="G40" s="556"/>
      <c r="H40" s="557"/>
      <c r="I40" s="555"/>
      <c r="J40" s="556"/>
      <c r="K40" s="557"/>
    </row>
    <row r="41" spans="1:11">
      <c r="I41" s="133"/>
      <c r="J41" s="133"/>
      <c r="K41" s="133"/>
    </row>
    <row r="42" spans="1:11">
      <c r="A42" s="549" t="s">
        <v>286</v>
      </c>
      <c r="B42" s="549"/>
      <c r="C42" s="549"/>
      <c r="D42" s="549"/>
      <c r="E42" s="549"/>
      <c r="F42" s="549"/>
      <c r="G42" s="549"/>
    </row>
    <row r="44" spans="1:11" ht="18.75" customHeight="1">
      <c r="A44" s="121" t="s">
        <v>52</v>
      </c>
      <c r="B44" s="558"/>
      <c r="C44" s="559"/>
      <c r="D44" s="560"/>
      <c r="E44" s="134" t="s">
        <v>287</v>
      </c>
      <c r="F44" s="558"/>
      <c r="G44" s="559"/>
      <c r="H44" s="559"/>
      <c r="I44" s="560"/>
      <c r="J44" s="134" t="s">
        <v>44</v>
      </c>
      <c r="K44" s="80"/>
    </row>
    <row r="45" spans="1:11">
      <c r="A45" s="121"/>
    </row>
    <row r="46" spans="1:11" ht="16.5" customHeight="1">
      <c r="A46" s="118" t="s">
        <v>288</v>
      </c>
      <c r="C46" s="558"/>
      <c r="D46" s="559"/>
      <c r="E46" s="559"/>
      <c r="F46" s="560"/>
    </row>
    <row r="47" spans="1:11" ht="16.5" customHeight="1">
      <c r="C47" s="558"/>
      <c r="D47" s="559"/>
      <c r="E47" s="559"/>
      <c r="F47" s="560"/>
    </row>
    <row r="48" spans="1:11" ht="16.5" customHeight="1">
      <c r="C48" s="558"/>
      <c r="D48" s="559"/>
      <c r="E48" s="559"/>
      <c r="F48" s="560"/>
    </row>
    <row r="50" spans="1:12">
      <c r="A50" s="118" t="s">
        <v>439</v>
      </c>
    </row>
    <row r="51" spans="1:12">
      <c r="L51" s="118" t="s">
        <v>14</v>
      </c>
    </row>
  </sheetData>
  <sheetProtection algorithmName="SHA-512" hashValue="ciWISrcbExwVDjE77EIa7dF5ZBylEYYQCR9GNRS20pepuEdRNgqrYATiqvDHRXfg20plg9rcHcCqLgSS3XjiIQ==" saltValue="CMnLbKBFnPYmbdd3ytXfsA==" spinCount="100000" sheet="1" objects="1" scenarios="1" formatCells="0" formatColumns="0" formatRows="0"/>
  <mergeCells count="27">
    <mergeCell ref="B44:D44"/>
    <mergeCell ref="F44:I44"/>
    <mergeCell ref="C46:F46"/>
    <mergeCell ref="C47:F47"/>
    <mergeCell ref="C48:F48"/>
    <mergeCell ref="B36:G36"/>
    <mergeCell ref="H36:K36"/>
    <mergeCell ref="B38:H38"/>
    <mergeCell ref="I38:K38"/>
    <mergeCell ref="B40:H40"/>
    <mergeCell ref="I40:K40"/>
    <mergeCell ref="A8:B8"/>
    <mergeCell ref="A42:G42"/>
    <mergeCell ref="B25:K25"/>
    <mergeCell ref="B34:K34"/>
    <mergeCell ref="C6:F6"/>
    <mergeCell ref="I6:K6"/>
    <mergeCell ref="C8:K8"/>
    <mergeCell ref="B10:D10"/>
    <mergeCell ref="J10:K10"/>
    <mergeCell ref="J12:K12"/>
    <mergeCell ref="B27:G27"/>
    <mergeCell ref="H27:K27"/>
    <mergeCell ref="B29:H29"/>
    <mergeCell ref="I29:K29"/>
    <mergeCell ref="B31:H31"/>
    <mergeCell ref="I31:K31"/>
  </mergeCells>
  <phoneticPr fontId="0" type="noConversion"/>
  <dataValidations disablePrompts="1" count="5">
    <dataValidation type="list" allowBlank="1" showInputMessage="1" showErrorMessage="1" sqref="H18" xr:uid="{00000000-0002-0000-0100-000000000000}">
      <formula1>Control</formula1>
    </dataValidation>
    <dataValidation type="list" allowBlank="1" showInputMessage="1" showErrorMessage="1" sqref="C14" xr:uid="{00000000-0002-0000-0100-000001000000}">
      <formula1>Report_type</formula1>
    </dataValidation>
    <dataValidation type="list" allowBlank="1" showInputMessage="1" showErrorMessage="1" sqref="H20 H22" xr:uid="{00000000-0002-0000-0100-000002000000}">
      <formula1>Acct_basis</formula1>
    </dataValidation>
    <dataValidation type="date" allowBlank="1" showInputMessage="1" showErrorMessage="1" sqref="D12 F12" xr:uid="{00000000-0002-0000-0100-000003000000}">
      <formula1>38353</formula1>
      <formula2>47848</formula2>
    </dataValidation>
    <dataValidation type="list" allowBlank="1" showInputMessage="1" showErrorMessage="1" sqref="E16 K16" xr:uid="{00000000-0002-0000-0100-000004000000}">
      <formula1>Audit_process</formula1>
    </dataValidation>
  </dataValidations>
  <pageMargins left="1.25" right="0.25" top="0.75" bottom="0.75" header="0.5" footer="0.5"/>
  <pageSetup scale="75" orientation="portrait" r:id="rId1"/>
  <headerFooter alignWithMargins="0">
    <oddFooter xml:space="preserve">&amp;L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61"/>
  <sheetViews>
    <sheetView showZeros="0" zoomScaleNormal="100" workbookViewId="0">
      <selection activeCell="E18" sqref="E18"/>
    </sheetView>
  </sheetViews>
  <sheetFormatPr defaultColWidth="9.140625" defaultRowHeight="12.75"/>
  <cols>
    <col min="1" max="1" width="5.42578125" style="16" customWidth="1"/>
    <col min="2" max="2" width="11.85546875" style="16" customWidth="1"/>
    <col min="3" max="3" width="9.140625" style="16" customWidth="1"/>
    <col min="4" max="4" width="26.28515625" style="16" customWidth="1"/>
    <col min="5" max="5" width="20.5703125" style="16" customWidth="1"/>
    <col min="6" max="6" width="19.7109375" style="16" customWidth="1"/>
    <col min="7" max="7" width="14.28515625" style="16" customWidth="1"/>
    <col min="8" max="8" width="14.140625" style="16" customWidth="1"/>
    <col min="9" max="16384" width="9.140625" style="16"/>
  </cols>
  <sheetData>
    <row r="1" spans="1:8" s="138" customFormat="1">
      <c r="A1" s="116" t="str">
        <f>Cert!A1</f>
        <v>Iowa Department Of Health and Human Services</v>
      </c>
      <c r="B1" s="116"/>
      <c r="C1" s="116"/>
      <c r="D1" s="116"/>
      <c r="E1" s="116"/>
      <c r="F1" s="116"/>
      <c r="G1" s="116"/>
      <c r="H1" s="137"/>
    </row>
    <row r="2" spans="1:8" s="138" customFormat="1">
      <c r="A2" s="116" t="str">
        <f>Cert!A2</f>
        <v>Home Health Agency Early and Periodic Screening, Diagnostic and Treatment Private Duty Nursing/Personal Care Services</v>
      </c>
      <c r="B2" s="116"/>
      <c r="C2" s="116"/>
      <c r="D2" s="116"/>
      <c r="E2" s="116"/>
      <c r="F2" s="116"/>
      <c r="G2" s="116"/>
      <c r="H2" s="137"/>
    </row>
    <row r="3" spans="1:8" s="138" customFormat="1">
      <c r="A3" s="116" t="str">
        <f>Cert!A3</f>
        <v xml:space="preserve">Financial and Statistical Report </v>
      </c>
      <c r="B3" s="116"/>
      <c r="C3" s="116"/>
      <c r="D3" s="116"/>
      <c r="E3" s="116"/>
      <c r="F3" s="116"/>
      <c r="G3" s="116"/>
      <c r="H3" s="137"/>
    </row>
    <row r="4" spans="1:8" s="138" customFormat="1">
      <c r="A4" s="116" t="s">
        <v>53</v>
      </c>
      <c r="B4" s="116"/>
      <c r="C4" s="116"/>
      <c r="D4" s="116"/>
      <c r="E4" s="116"/>
      <c r="F4" s="116"/>
      <c r="G4" s="116"/>
      <c r="H4" s="137"/>
    </row>
    <row r="5" spans="1:8" s="138" customFormat="1">
      <c r="A5" s="116"/>
      <c r="B5" s="116"/>
      <c r="C5" s="116"/>
      <c r="D5" s="116"/>
      <c r="E5" s="116"/>
      <c r="F5" s="116"/>
      <c r="G5" s="116"/>
      <c r="H5" s="137"/>
    </row>
    <row r="6" spans="1:8">
      <c r="A6" s="387">
        <f>Cert!C6</f>
        <v>0</v>
      </c>
      <c r="B6" s="388"/>
      <c r="C6" s="389"/>
      <c r="D6" s="390"/>
      <c r="E6" s="390"/>
      <c r="F6" s="390"/>
      <c r="G6" s="390"/>
    </row>
    <row r="7" spans="1:8">
      <c r="A7" s="387">
        <f>Cert!I6</f>
        <v>0</v>
      </c>
      <c r="B7" s="388"/>
      <c r="C7" s="389"/>
      <c r="D7" s="390"/>
      <c r="E7" s="390"/>
      <c r="F7" s="390"/>
      <c r="G7" s="390"/>
    </row>
    <row r="8" spans="1:8">
      <c r="A8" s="391" t="str">
        <f>TEXT(Cert!$D$12,"mm/dd/yyyy")&amp;" "&amp;"to"&amp;" "&amp;TEXT(Cert!$F$12,"mm/dd/yyyy")</f>
        <v>01/00/1900 to 01/00/1900</v>
      </c>
      <c r="B8" s="388"/>
      <c r="C8" s="389"/>
      <c r="D8" s="389"/>
      <c r="E8" s="392"/>
      <c r="F8" s="393"/>
      <c r="G8" s="389"/>
    </row>
    <row r="11" spans="1:8" ht="27" customHeight="1">
      <c r="A11" s="561" t="s">
        <v>289</v>
      </c>
      <c r="B11" s="561"/>
      <c r="C11" s="561"/>
      <c r="D11" s="561"/>
      <c r="E11" s="561"/>
      <c r="F11" s="561"/>
      <c r="G11" s="561"/>
    </row>
    <row r="12" spans="1:8">
      <c r="A12" s="137"/>
    </row>
    <row r="13" spans="1:8" ht="15.75" customHeight="1">
      <c r="A13" s="120"/>
      <c r="E13" s="141" t="s">
        <v>218</v>
      </c>
      <c r="F13" s="141" t="s">
        <v>219</v>
      </c>
    </row>
    <row r="14" spans="1:8" ht="15.75" customHeight="1">
      <c r="A14" s="140" t="s">
        <v>16</v>
      </c>
      <c r="B14" s="121" t="s">
        <v>366</v>
      </c>
      <c r="E14" s="141" t="s">
        <v>158</v>
      </c>
      <c r="F14" s="141" t="s">
        <v>159</v>
      </c>
    </row>
    <row r="15" spans="1:8" ht="15.95" customHeight="1">
      <c r="A15" s="140" t="s">
        <v>17</v>
      </c>
      <c r="B15" s="121" t="s">
        <v>367</v>
      </c>
      <c r="E15" s="32" t="s">
        <v>155</v>
      </c>
      <c r="F15" s="32" t="s">
        <v>29</v>
      </c>
    </row>
    <row r="16" spans="1:8" ht="15.95" customHeight="1">
      <c r="A16" s="140" t="s">
        <v>18</v>
      </c>
      <c r="B16" s="138" t="s">
        <v>25</v>
      </c>
      <c r="E16" s="142">
        <f>SUM(E18:E22)</f>
        <v>0</v>
      </c>
      <c r="F16" s="142">
        <f>SUM(F18:F22)</f>
        <v>0</v>
      </c>
    </row>
    <row r="17" spans="1:7" ht="15.95" customHeight="1">
      <c r="A17" s="140" t="s">
        <v>175</v>
      </c>
      <c r="B17" s="121" t="s">
        <v>221</v>
      </c>
      <c r="E17" s="143"/>
      <c r="F17" s="144"/>
    </row>
    <row r="18" spans="1:7" ht="15.95" customHeight="1">
      <c r="B18" s="121" t="s">
        <v>220</v>
      </c>
      <c r="E18" s="471"/>
      <c r="F18" s="471"/>
    </row>
    <row r="19" spans="1:7" ht="15.95" customHeight="1">
      <c r="B19" s="121" t="s">
        <v>433</v>
      </c>
      <c r="E19" s="471"/>
      <c r="F19" s="471"/>
    </row>
    <row r="20" spans="1:7" ht="15.95" customHeight="1">
      <c r="B20" s="121" t="s">
        <v>372</v>
      </c>
      <c r="E20" s="471"/>
      <c r="F20" s="471"/>
    </row>
    <row r="21" spans="1:7" ht="15.95" customHeight="1">
      <c r="B21" s="121" t="s">
        <v>431</v>
      </c>
      <c r="E21" s="471"/>
      <c r="F21" s="471"/>
    </row>
    <row r="22" spans="1:7" ht="15.95" customHeight="1">
      <c r="B22" s="121" t="s">
        <v>228</v>
      </c>
      <c r="E22" s="471"/>
      <c r="F22" s="471"/>
    </row>
    <row r="25" spans="1:7" ht="38.25" customHeight="1">
      <c r="A25" s="145" t="s">
        <v>206</v>
      </c>
      <c r="B25" s="550" t="s">
        <v>290</v>
      </c>
      <c r="C25" s="550"/>
      <c r="D25" s="550"/>
      <c r="E25" s="550"/>
      <c r="F25" s="550"/>
      <c r="G25" s="550"/>
    </row>
    <row r="26" spans="1:7" ht="13.5" customHeight="1">
      <c r="A26" s="145"/>
      <c r="B26" s="146"/>
      <c r="C26" s="130" t="s">
        <v>224</v>
      </c>
      <c r="D26" s="152"/>
      <c r="E26" s="146"/>
    </row>
    <row r="27" spans="1:7" ht="13.5" customHeight="1">
      <c r="A27" s="145"/>
      <c r="B27" s="146"/>
      <c r="C27" s="146"/>
      <c r="D27" s="146"/>
      <c r="E27" s="146"/>
    </row>
    <row r="28" spans="1:7" ht="13.5" customHeight="1">
      <c r="A28" s="145"/>
      <c r="B28" s="146"/>
      <c r="C28" s="146"/>
      <c r="D28" s="146"/>
      <c r="E28" s="146"/>
    </row>
    <row r="29" spans="1:7" ht="33.75" customHeight="1">
      <c r="A29" s="145" t="s">
        <v>207</v>
      </c>
      <c r="B29" s="562" t="s">
        <v>208</v>
      </c>
      <c r="C29" s="562"/>
      <c r="D29" s="562"/>
      <c r="E29" s="562"/>
      <c r="F29" s="562"/>
      <c r="G29" s="562"/>
    </row>
    <row r="30" spans="1:7">
      <c r="A30" s="145"/>
    </row>
    <row r="31" spans="1:7">
      <c r="A31" s="145"/>
      <c r="D31" s="147" t="s">
        <v>225</v>
      </c>
      <c r="E31" s="148"/>
      <c r="F31" s="141" t="s">
        <v>226</v>
      </c>
    </row>
    <row r="32" spans="1:7">
      <c r="A32" s="145"/>
      <c r="C32" s="120">
        <v>1</v>
      </c>
      <c r="D32" s="17"/>
      <c r="E32" s="18"/>
      <c r="F32" s="125"/>
    </row>
    <row r="33" spans="1:7">
      <c r="A33" s="145"/>
      <c r="C33" s="120">
        <v>2</v>
      </c>
      <c r="D33" s="17"/>
      <c r="E33" s="18"/>
      <c r="F33" s="125"/>
    </row>
    <row r="34" spans="1:7">
      <c r="A34" s="145"/>
      <c r="C34" s="120">
        <v>3</v>
      </c>
      <c r="D34" s="17"/>
      <c r="E34" s="18"/>
      <c r="F34" s="125"/>
    </row>
    <row r="35" spans="1:7">
      <c r="A35" s="145"/>
      <c r="C35" s="120">
        <v>4</v>
      </c>
      <c r="D35" s="17"/>
      <c r="E35" s="18"/>
      <c r="F35" s="125"/>
    </row>
    <row r="36" spans="1:7">
      <c r="A36" s="145"/>
      <c r="C36" s="130">
        <v>5</v>
      </c>
      <c r="D36" s="17"/>
      <c r="E36" s="18"/>
      <c r="F36" s="125"/>
    </row>
    <row r="37" spans="1:7">
      <c r="A37" s="145"/>
      <c r="C37" s="130">
        <v>6</v>
      </c>
      <c r="D37" s="17"/>
      <c r="E37" s="18"/>
      <c r="F37" s="125"/>
    </row>
    <row r="38" spans="1:7">
      <c r="A38" s="145"/>
      <c r="C38" s="130">
        <v>7</v>
      </c>
      <c r="D38" s="17"/>
      <c r="E38" s="18"/>
      <c r="F38" s="125"/>
    </row>
    <row r="39" spans="1:7">
      <c r="A39" s="145"/>
      <c r="C39" s="130">
        <v>8</v>
      </c>
      <c r="D39" s="17"/>
      <c r="E39" s="18"/>
      <c r="F39" s="125"/>
    </row>
    <row r="40" spans="1:7">
      <c r="A40" s="145"/>
      <c r="C40" s="130">
        <v>9</v>
      </c>
      <c r="D40" s="17"/>
      <c r="E40" s="18"/>
      <c r="F40" s="125"/>
    </row>
    <row r="41" spans="1:7">
      <c r="A41" s="145"/>
      <c r="C41" s="130">
        <v>10</v>
      </c>
      <c r="D41" s="17"/>
      <c r="E41" s="18"/>
      <c r="F41" s="125"/>
    </row>
    <row r="42" spans="1:7" ht="13.5" thickBot="1">
      <c r="A42" s="145"/>
      <c r="C42" s="130" t="s">
        <v>227</v>
      </c>
      <c r="F42" s="150">
        <f>SUM(F32:F41)</f>
        <v>0</v>
      </c>
      <c r="G42" s="151" t="str">
        <f>IF(F42=0,"",(IF(OR(SUM(F32:F41)&gt;101%,SUM(F32:F41)&lt;99%)," ERROR","")))</f>
        <v/>
      </c>
    </row>
    <row r="43" spans="1:7" ht="13.5" thickTop="1">
      <c r="A43" s="145"/>
    </row>
    <row r="44" spans="1:7">
      <c r="A44" s="145"/>
    </row>
    <row r="45" spans="1:7" ht="36" customHeight="1">
      <c r="A45" s="145" t="s">
        <v>209</v>
      </c>
      <c r="B45" s="550" t="s">
        <v>374</v>
      </c>
      <c r="C45" s="550"/>
      <c r="D45" s="550"/>
      <c r="E45" s="550"/>
      <c r="F45" s="550"/>
      <c r="G45" s="550"/>
    </row>
    <row r="47" spans="1:7">
      <c r="D47" s="130" t="s">
        <v>222</v>
      </c>
      <c r="E47" s="48"/>
    </row>
    <row r="49" spans="1:8">
      <c r="D49" s="130" t="s">
        <v>223</v>
      </c>
      <c r="E49" s="49"/>
    </row>
    <row r="51" spans="1:8">
      <c r="D51" s="130" t="s">
        <v>291</v>
      </c>
      <c r="E51" s="49"/>
    </row>
    <row r="52" spans="1:8" customFormat="1"/>
    <row r="53" spans="1:8" customFormat="1">
      <c r="A53" s="546" t="s">
        <v>437</v>
      </c>
      <c r="B53" s="118" t="s">
        <v>438</v>
      </c>
      <c r="E53" s="547"/>
    </row>
    <row r="54" spans="1:8" customFormat="1">
      <c r="H54" t="s">
        <v>14</v>
      </c>
    </row>
    <row r="61" spans="1:8">
      <c r="A61" s="16" t="str">
        <f>Cert!A50</f>
        <v>Form 1728-94 (7/25)</v>
      </c>
    </row>
  </sheetData>
  <sheetProtection algorithmName="SHA-512" hashValue="g3KcA2o5hyG6RYTtnWRgxurJQPTVA1RJHZTJ+VFBkeQ8Xq9zkcpXkQzB9tr+6SS1jxP22Yw1DW5NcBI6jVjURw==" saltValue="95F8+OiyDK56qG4ccnwAag==" spinCount="100000" sheet="1" formatCells="0" formatColumns="0" formatRows="0"/>
  <mergeCells count="4">
    <mergeCell ref="A11:G11"/>
    <mergeCell ref="B45:G45"/>
    <mergeCell ref="B29:G29"/>
    <mergeCell ref="B25:G25"/>
  </mergeCells>
  <phoneticPr fontId="0" type="noConversion"/>
  <dataValidations count="3">
    <dataValidation type="list" allowBlank="1" showErrorMessage="1" sqref="D26" xr:uid="{00000000-0002-0000-0200-000000000000}">
      <formula1>YesNO</formula1>
    </dataValidation>
    <dataValidation allowBlank="1" showInputMessage="1" showErrorMessage="1" promptTitle="Mileage" prompt="Mileage reimbursement above the current State Employee Reimbursement Rate requires an adjustment on Schedule E and C Column 3." sqref="E47" xr:uid="{00000000-0002-0000-0200-000001000000}"/>
    <dataValidation type="list" allowBlank="1" sqref="E53" xr:uid="{B55B3A64-68A2-4C94-BF5D-647ACBB5EC1D}">
      <formula1>"Yes, No"</formula1>
    </dataValidation>
  </dataValidations>
  <pageMargins left="1.25" right="0.25" top="0.75" bottom="0.7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8"/>
  <sheetViews>
    <sheetView showZeros="0" zoomScaleNormal="100" workbookViewId="0">
      <selection activeCell="D15" sqref="D15"/>
    </sheetView>
  </sheetViews>
  <sheetFormatPr defaultColWidth="9.140625" defaultRowHeight="12.75"/>
  <cols>
    <col min="1" max="1" width="7" style="16" customWidth="1"/>
    <col min="2" max="2" width="9.7109375" style="16" customWidth="1"/>
    <col min="3" max="3" width="33.42578125" style="16" customWidth="1"/>
    <col min="4" max="9" width="13.5703125" style="16" customWidth="1"/>
    <col min="10" max="16384" width="9.140625" style="16"/>
  </cols>
  <sheetData>
    <row r="1" spans="1:9" ht="15.75" customHeight="1">
      <c r="A1" s="116" t="str">
        <f>Cert!A1</f>
        <v>Iowa Department Of Health and Human Services</v>
      </c>
      <c r="B1" s="116"/>
      <c r="C1" s="116"/>
      <c r="D1" s="116"/>
      <c r="E1" s="116"/>
      <c r="F1" s="116"/>
      <c r="G1" s="116"/>
      <c r="H1" s="116"/>
      <c r="I1" s="153"/>
    </row>
    <row r="2" spans="1:9" ht="15.75" customHeight="1">
      <c r="A2" s="116" t="str">
        <f>Cert!A2</f>
        <v>Home Health Agency Early and Periodic Screening, Diagnostic and Treatment Private Duty Nursing/Personal Care Services</v>
      </c>
      <c r="B2" s="116"/>
      <c r="C2" s="116"/>
      <c r="D2" s="116"/>
      <c r="E2" s="116"/>
      <c r="F2" s="116"/>
      <c r="G2" s="116"/>
      <c r="H2" s="116"/>
      <c r="I2" s="153"/>
    </row>
    <row r="3" spans="1:9" ht="15.75" customHeight="1">
      <c r="A3" s="116" t="str">
        <f>Cert!A3</f>
        <v xml:space="preserve">Financial and Statistical Report </v>
      </c>
      <c r="B3" s="116"/>
      <c r="C3" s="116"/>
      <c r="D3" s="116"/>
      <c r="E3" s="116"/>
      <c r="F3" s="116"/>
      <c r="G3" s="116"/>
      <c r="H3" s="116"/>
      <c r="I3" s="153"/>
    </row>
    <row r="4" spans="1:9">
      <c r="A4" s="116" t="s">
        <v>138</v>
      </c>
      <c r="B4" s="116"/>
      <c r="C4" s="116"/>
      <c r="D4" s="116"/>
      <c r="E4" s="116"/>
      <c r="F4" s="116"/>
      <c r="G4" s="154"/>
      <c r="H4" s="47"/>
    </row>
    <row r="5" spans="1:9">
      <c r="A5" s="116"/>
      <c r="B5" s="116"/>
      <c r="C5" s="116"/>
      <c r="D5" s="116"/>
      <c r="E5" s="116"/>
      <c r="F5" s="116"/>
      <c r="G5" s="55"/>
    </row>
    <row r="6" spans="1:9">
      <c r="A6" s="387">
        <f>Cert!C6</f>
        <v>0</v>
      </c>
      <c r="B6" s="388"/>
      <c r="C6" s="389"/>
      <c r="D6" s="390"/>
      <c r="E6" s="390"/>
      <c r="F6" s="390"/>
      <c r="G6" s="390"/>
      <c r="H6" s="390"/>
    </row>
    <row r="7" spans="1:9">
      <c r="A7" s="387">
        <f>Cert!I6</f>
        <v>0</v>
      </c>
      <c r="B7" s="388"/>
      <c r="C7" s="389"/>
      <c r="D7" s="394"/>
      <c r="E7" s="390"/>
      <c r="F7" s="390"/>
      <c r="G7" s="390"/>
      <c r="H7" s="390"/>
      <c r="I7" s="138"/>
    </row>
    <row r="8" spans="1:9">
      <c r="A8" s="391" t="str">
        <f>TEXT(Cert!$D$12,"mm/dd/yyyy")&amp;" "&amp;"to"&amp;" "&amp;TEXT(Cert!$F$12,"mm/dd/yyyy")</f>
        <v>01/00/1900 to 01/00/1900</v>
      </c>
      <c r="B8" s="388"/>
      <c r="C8" s="389"/>
      <c r="D8" s="395"/>
      <c r="E8" s="392"/>
      <c r="F8" s="396"/>
      <c r="G8" s="389"/>
      <c r="H8" s="389"/>
    </row>
    <row r="9" spans="1:9">
      <c r="D9" s="139"/>
      <c r="E9" s="139"/>
      <c r="F9" s="139"/>
      <c r="G9" s="139"/>
      <c r="H9" s="139"/>
      <c r="I9" s="139"/>
    </row>
    <row r="10" spans="1:9">
      <c r="D10" s="139"/>
      <c r="E10" s="139"/>
    </row>
    <row r="11" spans="1:9" ht="13.5" thickBot="1">
      <c r="A11" s="153"/>
      <c r="B11" s="153"/>
      <c r="C11" s="153"/>
      <c r="D11" s="153"/>
      <c r="E11" s="153"/>
      <c r="F11" s="153"/>
    </row>
    <row r="12" spans="1:9" ht="39" thickBot="1">
      <c r="A12" s="155" t="s">
        <v>27</v>
      </c>
      <c r="B12" s="156" t="s">
        <v>56</v>
      </c>
      <c r="C12" s="157"/>
      <c r="D12" s="158" t="s">
        <v>78</v>
      </c>
      <c r="E12" s="159" t="s">
        <v>160</v>
      </c>
      <c r="F12" s="160" t="s">
        <v>98</v>
      </c>
      <c r="G12" s="160" t="s">
        <v>355</v>
      </c>
      <c r="H12" s="160" t="s">
        <v>292</v>
      </c>
    </row>
    <row r="13" spans="1:9" ht="13.5" thickBot="1">
      <c r="A13" s="155"/>
      <c r="B13" s="444"/>
      <c r="C13" s="445"/>
      <c r="D13" s="446">
        <v>1</v>
      </c>
      <c r="E13" s="446">
        <v>2</v>
      </c>
      <c r="F13" s="446">
        <v>3</v>
      </c>
      <c r="G13" s="446">
        <v>4</v>
      </c>
      <c r="H13" s="163">
        <v>5</v>
      </c>
    </row>
    <row r="14" spans="1:9">
      <c r="A14" s="440" t="s">
        <v>176</v>
      </c>
      <c r="B14" s="441"/>
      <c r="C14" s="441"/>
      <c r="D14" s="441"/>
      <c r="E14" s="441"/>
      <c r="F14" s="441"/>
      <c r="G14" s="442"/>
      <c r="H14" s="443"/>
    </row>
    <row r="15" spans="1:9">
      <c r="A15" s="166">
        <v>201</v>
      </c>
      <c r="B15" s="167" t="s">
        <v>229</v>
      </c>
      <c r="C15" s="168"/>
      <c r="D15" s="538"/>
      <c r="E15" s="39"/>
      <c r="F15" s="39"/>
      <c r="G15" s="39"/>
      <c r="H15" s="80"/>
    </row>
    <row r="16" spans="1:9">
      <c r="A16" s="166">
        <v>202</v>
      </c>
      <c r="B16" s="167" t="s">
        <v>434</v>
      </c>
      <c r="C16" s="168"/>
      <c r="D16" s="39"/>
      <c r="E16" s="39"/>
      <c r="F16" s="39"/>
      <c r="G16" s="39"/>
      <c r="H16" s="80"/>
    </row>
    <row r="17" spans="1:8">
      <c r="A17" s="166">
        <v>203</v>
      </c>
      <c r="B17" s="167" t="s">
        <v>373</v>
      </c>
      <c r="C17" s="168"/>
      <c r="D17" s="39"/>
      <c r="E17" s="39"/>
      <c r="F17" s="39"/>
      <c r="G17" s="39"/>
      <c r="H17" s="12"/>
    </row>
    <row r="18" spans="1:8">
      <c r="A18" s="166">
        <v>204</v>
      </c>
      <c r="B18" s="167" t="s">
        <v>435</v>
      </c>
      <c r="C18" s="168"/>
      <c r="D18" s="39"/>
      <c r="E18" s="39"/>
      <c r="F18" s="39"/>
      <c r="G18" s="39"/>
      <c r="H18" s="12"/>
    </row>
    <row r="19" spans="1:8">
      <c r="A19" s="166">
        <v>205</v>
      </c>
      <c r="B19" s="169" t="s">
        <v>210</v>
      </c>
      <c r="C19" s="169"/>
      <c r="D19" s="39"/>
      <c r="E19" s="39"/>
      <c r="F19" s="39"/>
      <c r="G19" s="39"/>
      <c r="H19" s="12"/>
    </row>
    <row r="20" spans="1:8">
      <c r="A20" s="166">
        <v>206</v>
      </c>
      <c r="B20" s="170" t="s">
        <v>99</v>
      </c>
      <c r="C20" s="170"/>
      <c r="D20" s="39"/>
      <c r="E20" s="39"/>
      <c r="F20" s="39"/>
      <c r="G20" s="39"/>
      <c r="H20" s="12"/>
    </row>
    <row r="21" spans="1:8">
      <c r="A21" s="171">
        <v>207</v>
      </c>
      <c r="B21" s="172" t="s">
        <v>230</v>
      </c>
      <c r="C21" s="173"/>
      <c r="D21" s="66"/>
      <c r="E21" s="39"/>
      <c r="F21" s="39"/>
      <c r="G21" s="39"/>
      <c r="H21" s="12"/>
    </row>
    <row r="22" spans="1:8">
      <c r="A22" s="166">
        <v>208</v>
      </c>
      <c r="B22" s="174" t="s">
        <v>100</v>
      </c>
      <c r="C22" s="174"/>
      <c r="D22" s="39"/>
      <c r="E22" s="39"/>
      <c r="F22" s="39"/>
      <c r="G22" s="39"/>
      <c r="H22" s="12"/>
    </row>
    <row r="23" spans="1:8">
      <c r="A23" s="166">
        <v>209</v>
      </c>
      <c r="B23" s="169" t="s">
        <v>195</v>
      </c>
      <c r="C23" s="169"/>
      <c r="D23" s="39"/>
      <c r="E23" s="39"/>
      <c r="F23" s="39"/>
      <c r="G23" s="39"/>
      <c r="H23" s="12"/>
    </row>
    <row r="24" spans="1:8" ht="13.5" thickBot="1">
      <c r="A24" s="166">
        <v>210</v>
      </c>
      <c r="B24" s="136" t="s">
        <v>339</v>
      </c>
      <c r="C24" s="169"/>
      <c r="D24" s="40"/>
      <c r="E24" s="40"/>
      <c r="F24" s="40"/>
      <c r="G24" s="40"/>
      <c r="H24" s="81"/>
    </row>
    <row r="25" spans="1:8" ht="13.5" thickBot="1">
      <c r="A25" s="175">
        <v>211</v>
      </c>
      <c r="B25" s="176" t="s">
        <v>79</v>
      </c>
      <c r="C25" s="177"/>
      <c r="D25" s="178">
        <f>SUM(D15:D24)</f>
        <v>0</v>
      </c>
      <c r="E25" s="178">
        <f>SUM(E15:E24)</f>
        <v>0</v>
      </c>
      <c r="F25" s="178">
        <f>SUM(F15:F24)</f>
        <v>0</v>
      </c>
      <c r="G25" s="178">
        <f>SUM(G15:G24)</f>
        <v>0</v>
      </c>
      <c r="H25" s="179"/>
    </row>
    <row r="26" spans="1:8" ht="29.25" customHeight="1" thickBot="1">
      <c r="A26" s="180"/>
      <c r="B26" s="180"/>
      <c r="C26" s="180"/>
      <c r="D26" s="180"/>
      <c r="E26" s="181"/>
    </row>
    <row r="27" spans="1:8" ht="39" thickBot="1">
      <c r="A27" s="182" t="s">
        <v>27</v>
      </c>
      <c r="B27" s="183" t="s">
        <v>56</v>
      </c>
      <c r="C27" s="184"/>
      <c r="D27" s="185" t="s">
        <v>78</v>
      </c>
      <c r="E27" s="186" t="s">
        <v>160</v>
      </c>
      <c r="F27" s="160" t="s">
        <v>98</v>
      </c>
      <c r="G27" s="160" t="str">
        <f>G12</f>
        <v>Adjustment Amount 
(Sch C, Col 2)</v>
      </c>
      <c r="H27" s="160" t="str">
        <f>H12</f>
        <v>Sch C Line No.</v>
      </c>
    </row>
    <row r="28" spans="1:8" ht="13.5" thickBot="1">
      <c r="A28" s="187"/>
      <c r="B28" s="161"/>
      <c r="C28" s="162"/>
      <c r="D28" s="446">
        <v>1</v>
      </c>
      <c r="E28" s="446">
        <v>2</v>
      </c>
      <c r="F28" s="446">
        <v>3</v>
      </c>
      <c r="G28" s="446">
        <v>4</v>
      </c>
      <c r="H28" s="163">
        <v>5</v>
      </c>
    </row>
    <row r="29" spans="1:8">
      <c r="A29" s="164" t="s">
        <v>82</v>
      </c>
      <c r="B29" s="165"/>
      <c r="C29" s="165"/>
      <c r="D29" s="441"/>
      <c r="E29" s="441"/>
      <c r="F29" s="441"/>
      <c r="G29" s="442"/>
      <c r="H29" s="443"/>
    </row>
    <row r="30" spans="1:8">
      <c r="A30" s="166">
        <v>212</v>
      </c>
      <c r="B30" s="188" t="s">
        <v>86</v>
      </c>
      <c r="C30" s="168"/>
      <c r="D30" s="39"/>
      <c r="E30" s="39"/>
      <c r="F30" s="39"/>
      <c r="G30" s="39"/>
      <c r="H30" s="44"/>
    </row>
    <row r="31" spans="1:8">
      <c r="A31" s="166">
        <v>213</v>
      </c>
      <c r="B31" s="136" t="s">
        <v>231</v>
      </c>
      <c r="C31" s="169"/>
      <c r="D31" s="39"/>
      <c r="E31" s="39"/>
      <c r="F31" s="39"/>
      <c r="G31" s="39"/>
      <c r="H31" s="44"/>
    </row>
    <row r="32" spans="1:8">
      <c r="A32" s="166">
        <v>214</v>
      </c>
      <c r="B32" s="136" t="s">
        <v>293</v>
      </c>
      <c r="C32" s="169"/>
      <c r="D32" s="39"/>
      <c r="E32" s="39"/>
      <c r="F32" s="39"/>
      <c r="G32" s="39"/>
      <c r="H32" s="44"/>
    </row>
    <row r="33" spans="1:8">
      <c r="A33" s="166">
        <v>215</v>
      </c>
      <c r="B33" s="169" t="s">
        <v>87</v>
      </c>
      <c r="C33" s="169"/>
      <c r="D33" s="40"/>
      <c r="E33" s="40"/>
      <c r="F33" s="40"/>
      <c r="G33" s="40"/>
      <c r="H33" s="45"/>
    </row>
    <row r="34" spans="1:8" ht="13.5" thickBot="1">
      <c r="A34" s="166">
        <v>216</v>
      </c>
      <c r="B34" s="136" t="s">
        <v>340</v>
      </c>
      <c r="C34" s="169"/>
      <c r="D34" s="40"/>
      <c r="E34" s="40"/>
      <c r="F34" s="40"/>
      <c r="G34" s="40"/>
      <c r="H34" s="45"/>
    </row>
    <row r="35" spans="1:8" ht="13.5" thickBot="1">
      <c r="A35" s="175">
        <v>217</v>
      </c>
      <c r="B35" s="176" t="s">
        <v>121</v>
      </c>
      <c r="C35" s="177"/>
      <c r="D35" s="178">
        <f>SUM(D30:D34)</f>
        <v>0</v>
      </c>
      <c r="E35" s="178">
        <f>SUM(E30:E34)</f>
        <v>0</v>
      </c>
      <c r="F35" s="178">
        <f>SUM(F30:F34)</f>
        <v>0</v>
      </c>
      <c r="G35" s="178">
        <f>SUM(G30:G34)</f>
        <v>0</v>
      </c>
      <c r="H35" s="179"/>
    </row>
    <row r="36" spans="1:8" ht="29.25" customHeight="1" thickBot="1">
      <c r="A36" s="189"/>
      <c r="B36" s="190"/>
      <c r="C36" s="190"/>
      <c r="D36" s="190"/>
      <c r="E36" s="191"/>
      <c r="F36" s="191"/>
      <c r="G36" s="191"/>
      <c r="H36" s="191"/>
    </row>
    <row r="37" spans="1:8" ht="39" thickBot="1">
      <c r="A37" s="182" t="s">
        <v>27</v>
      </c>
      <c r="B37" s="183" t="s">
        <v>56</v>
      </c>
      <c r="C37" s="184"/>
      <c r="D37" s="185" t="s">
        <v>78</v>
      </c>
      <c r="E37" s="186" t="s">
        <v>160</v>
      </c>
      <c r="F37" s="160" t="s">
        <v>98</v>
      </c>
      <c r="G37" s="160" t="str">
        <f>G27</f>
        <v>Adjustment Amount 
(Sch C, Col 2)</v>
      </c>
      <c r="H37" s="160" t="str">
        <f>H27</f>
        <v>Sch C Line No.</v>
      </c>
    </row>
    <row r="38" spans="1:8" ht="13.5" thickBot="1">
      <c r="A38" s="187"/>
      <c r="B38" s="192"/>
      <c r="C38" s="193"/>
      <c r="D38" s="446">
        <v>1</v>
      </c>
      <c r="E38" s="446">
        <v>2</v>
      </c>
      <c r="F38" s="446">
        <v>3</v>
      </c>
      <c r="G38" s="446">
        <v>4</v>
      </c>
      <c r="H38" s="163">
        <v>5</v>
      </c>
    </row>
    <row r="39" spans="1:8">
      <c r="A39" s="194" t="s">
        <v>28</v>
      </c>
      <c r="B39" s="195"/>
      <c r="C39" s="195"/>
      <c r="D39" s="441"/>
      <c r="E39" s="441"/>
      <c r="F39" s="441"/>
      <c r="G39" s="442"/>
      <c r="H39" s="443"/>
    </row>
    <row r="40" spans="1:8">
      <c r="A40" s="166"/>
      <c r="B40" s="196" t="s">
        <v>81</v>
      </c>
      <c r="C40" s="168"/>
      <c r="D40" s="197"/>
      <c r="E40" s="197"/>
      <c r="F40" s="197"/>
      <c r="G40" s="197"/>
      <c r="H40" s="198"/>
    </row>
    <row r="41" spans="1:8">
      <c r="A41" s="166">
        <v>218</v>
      </c>
      <c r="B41" s="188" t="s">
        <v>55</v>
      </c>
      <c r="C41" s="168"/>
      <c r="D41" s="39"/>
      <c r="E41" s="39"/>
      <c r="F41" s="39"/>
      <c r="G41" s="39"/>
      <c r="H41" s="44"/>
    </row>
    <row r="42" spans="1:8">
      <c r="A42" s="166">
        <v>219</v>
      </c>
      <c r="B42" s="167" t="s">
        <v>339</v>
      </c>
      <c r="C42" s="168"/>
      <c r="D42" s="39"/>
      <c r="E42" s="39"/>
      <c r="F42" s="39"/>
      <c r="G42" s="39"/>
      <c r="H42" s="44"/>
    </row>
    <row r="43" spans="1:8">
      <c r="A43" s="166"/>
      <c r="B43" s="196" t="s">
        <v>12</v>
      </c>
      <c r="C43" s="168"/>
      <c r="D43" s="197"/>
      <c r="E43" s="197"/>
      <c r="F43" s="197"/>
      <c r="G43" s="197"/>
      <c r="H43" s="198"/>
    </row>
    <row r="44" spans="1:8">
      <c r="A44" s="166">
        <v>220</v>
      </c>
      <c r="B44" s="188" t="s">
        <v>83</v>
      </c>
      <c r="C44" s="168"/>
      <c r="D44" s="39"/>
      <c r="E44" s="39"/>
      <c r="F44" s="39"/>
      <c r="G44" s="39"/>
      <c r="H44" s="44"/>
    </row>
    <row r="45" spans="1:8">
      <c r="A45" s="166">
        <v>221</v>
      </c>
      <c r="B45" s="188" t="s">
        <v>84</v>
      </c>
      <c r="C45" s="168"/>
      <c r="D45" s="39"/>
      <c r="E45" s="39"/>
      <c r="F45" s="39"/>
      <c r="G45" s="39"/>
      <c r="H45" s="44"/>
    </row>
    <row r="46" spans="1:8">
      <c r="A46" s="166"/>
      <c r="B46" s="196" t="s">
        <v>232</v>
      </c>
      <c r="C46" s="168"/>
      <c r="D46" s="197"/>
      <c r="E46" s="197"/>
      <c r="F46" s="197"/>
      <c r="G46" s="197"/>
      <c r="H46" s="198"/>
    </row>
    <row r="47" spans="1:8">
      <c r="A47" s="166">
        <v>222</v>
      </c>
      <c r="B47" s="188" t="s">
        <v>85</v>
      </c>
      <c r="C47" s="168"/>
      <c r="D47" s="39"/>
      <c r="E47" s="39"/>
      <c r="F47" s="39"/>
      <c r="G47" s="39"/>
      <c r="H47" s="44"/>
    </row>
    <row r="48" spans="1:8">
      <c r="A48" s="166">
        <v>223</v>
      </c>
      <c r="B48" s="167" t="s">
        <v>233</v>
      </c>
      <c r="C48" s="168"/>
      <c r="D48" s="39"/>
      <c r="E48" s="39"/>
      <c r="F48" s="39"/>
      <c r="G48" s="39"/>
      <c r="H48" s="44"/>
    </row>
    <row r="49" spans="1:8">
      <c r="A49" s="166">
        <v>224</v>
      </c>
      <c r="B49" s="167" t="s">
        <v>341</v>
      </c>
      <c r="C49" s="168"/>
      <c r="D49" s="39"/>
      <c r="E49" s="39"/>
      <c r="F49" s="39"/>
      <c r="G49" s="39"/>
      <c r="H49" s="44"/>
    </row>
    <row r="50" spans="1:8">
      <c r="A50" s="166">
        <v>225</v>
      </c>
      <c r="B50" s="167" t="s">
        <v>342</v>
      </c>
      <c r="C50" s="168"/>
      <c r="D50" s="39"/>
      <c r="E50" s="39"/>
      <c r="F50" s="39"/>
      <c r="G50" s="39"/>
      <c r="H50" s="44"/>
    </row>
    <row r="51" spans="1:8" ht="13.5" thickBot="1">
      <c r="A51" s="199">
        <v>226</v>
      </c>
      <c r="B51" s="264" t="s">
        <v>339</v>
      </c>
      <c r="C51" s="200"/>
      <c r="D51" s="41"/>
      <c r="E51" s="41"/>
      <c r="F51" s="41"/>
      <c r="G51" s="41"/>
      <c r="H51" s="46"/>
    </row>
    <row r="52" spans="1:8" ht="13.5" thickBot="1">
      <c r="A52" s="201">
        <v>227</v>
      </c>
      <c r="B52" s="202" t="s">
        <v>80</v>
      </c>
      <c r="C52" s="203"/>
      <c r="D52" s="204">
        <f>SUM(D40:D51)</f>
        <v>0</v>
      </c>
      <c r="E52" s="205">
        <f>SUM(E40:E51)</f>
        <v>0</v>
      </c>
      <c r="F52" s="205">
        <f>SUM(F40:F51)</f>
        <v>0</v>
      </c>
      <c r="G52" s="205">
        <f>SUM(G40:G51)</f>
        <v>0</v>
      </c>
      <c r="H52" s="179"/>
    </row>
    <row r="53" spans="1:8" ht="13.5" thickBot="1">
      <c r="A53" s="201">
        <v>228</v>
      </c>
      <c r="B53" s="206" t="s">
        <v>88</v>
      </c>
      <c r="C53" s="207"/>
      <c r="D53" s="208">
        <f>D52+D35+D25</f>
        <v>0</v>
      </c>
      <c r="E53" s="208">
        <f>E52+E35+E25</f>
        <v>0</v>
      </c>
      <c r="F53" s="208">
        <f>F52+F35+F25</f>
        <v>0</v>
      </c>
      <c r="G53" s="208">
        <f>G52+G35+G25</f>
        <v>0</v>
      </c>
      <c r="H53" s="179"/>
    </row>
    <row r="54" spans="1:8">
      <c r="G54" s="472" t="str">
        <f>IF(OR(G53-'Sch C'!D102&gt;2,G53-'Sch C'!D102&lt;-1),"Total should equal Sch C Col 2","")</f>
        <v/>
      </c>
    </row>
    <row r="55" spans="1:8">
      <c r="A55" s="209" t="s">
        <v>234</v>
      </c>
    </row>
    <row r="58" spans="1:8">
      <c r="A58" s="16" t="str">
        <f>Cert!A50</f>
        <v>Form 1728-94 (7/25)</v>
      </c>
    </row>
  </sheetData>
  <sheetProtection algorithmName="SHA-512" hashValue="F68H+UYCyADZD2I9csYgZjB+2ztLgccwhdfW0cBnJvLIup38MtqHu/bkaFrn9JAVOJYrbTQBqoeWgyqe9oNmEg==" saltValue="bnqNWPRcNSHHptENrqj/RA==" spinCount="100000" sheet="1" formatCells="0" formatColumns="0" formatRows="0"/>
  <phoneticPr fontId="0" type="noConversion"/>
  <pageMargins left="1.25" right="0.25" top="0.75" bottom="0.75" header="0.5" footer="0.5"/>
  <pageSetup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76"/>
  <sheetViews>
    <sheetView showZeros="0" topLeftCell="A3" zoomScaleNormal="100" workbookViewId="0">
      <pane xSplit="2" ySplit="10" topLeftCell="C13" activePane="bottomRight" state="frozen"/>
      <selection activeCell="A3" sqref="A3"/>
      <selection pane="topRight" activeCell="C3" sqref="C3"/>
      <selection pane="bottomLeft" activeCell="A13" sqref="A13"/>
      <selection pane="bottomRight" activeCell="B13" sqref="B13"/>
    </sheetView>
  </sheetViews>
  <sheetFormatPr defaultColWidth="9.140625" defaultRowHeight="12.75"/>
  <cols>
    <col min="1" max="1" width="6.7109375" style="16" customWidth="1"/>
    <col min="2" max="2" width="38" style="118" customWidth="1"/>
    <col min="3" max="3" width="8" style="260" customWidth="1"/>
    <col min="4" max="4" width="17.5703125" style="16" customWidth="1"/>
    <col min="5" max="5" width="10.140625" style="219" customWidth="1"/>
    <col min="6" max="6" width="13.85546875" style="16" customWidth="1"/>
    <col min="7" max="7" width="10.42578125" style="219" customWidth="1"/>
    <col min="8" max="8" width="13.85546875" style="16" customWidth="1"/>
    <col min="9" max="9" width="10.42578125" style="219" customWidth="1"/>
    <col min="10" max="16384" width="9.140625" style="16"/>
  </cols>
  <sheetData>
    <row r="1" spans="1:9">
      <c r="A1" s="116" t="str">
        <f>Cert!A1</f>
        <v>Iowa Department Of Health and Human Services</v>
      </c>
      <c r="B1" s="116"/>
      <c r="C1" s="215"/>
      <c r="D1" s="47"/>
      <c r="E1" s="216"/>
      <c r="F1" s="116"/>
      <c r="G1" s="216"/>
      <c r="H1" s="47"/>
      <c r="I1" s="216"/>
    </row>
    <row r="2" spans="1:9">
      <c r="A2" s="116" t="str">
        <f>Cert!A2</f>
        <v>Home Health Agency Early and Periodic Screening, Diagnostic and Treatment Private Duty Nursing/Personal Care Services</v>
      </c>
      <c r="B2" s="116"/>
      <c r="C2" s="215"/>
      <c r="D2" s="47"/>
      <c r="E2" s="216"/>
      <c r="F2" s="116"/>
      <c r="G2" s="216"/>
      <c r="H2" s="47"/>
      <c r="I2" s="216"/>
    </row>
    <row r="3" spans="1:9">
      <c r="A3" s="116" t="str">
        <f>Cert!A3</f>
        <v xml:space="preserve">Financial and Statistical Report </v>
      </c>
      <c r="B3" s="116"/>
      <c r="C3" s="215"/>
      <c r="D3" s="47"/>
      <c r="E3" s="216"/>
      <c r="F3" s="47"/>
      <c r="G3" s="216"/>
      <c r="H3" s="47"/>
      <c r="I3" s="216"/>
    </row>
    <row r="4" spans="1:9">
      <c r="A4" s="116" t="s">
        <v>174</v>
      </c>
      <c r="B4" s="117"/>
      <c r="C4" s="217"/>
      <c r="D4" s="154"/>
      <c r="E4" s="216"/>
      <c r="F4" s="47"/>
      <c r="G4" s="216"/>
      <c r="H4" s="47"/>
      <c r="I4" s="216"/>
    </row>
    <row r="5" spans="1:9">
      <c r="A5" s="116"/>
      <c r="B5" s="117"/>
      <c r="C5" s="217"/>
      <c r="D5" s="154"/>
      <c r="E5" s="216"/>
      <c r="F5" s="47"/>
      <c r="G5" s="216"/>
      <c r="H5" s="47"/>
      <c r="I5" s="216"/>
    </row>
    <row r="6" spans="1:9">
      <c r="A6" s="387">
        <f>Cert!C6</f>
        <v>0</v>
      </c>
      <c r="B6" s="388"/>
      <c r="C6" s="390"/>
      <c r="D6" s="390"/>
      <c r="E6" s="390"/>
      <c r="F6" s="390"/>
      <c r="G6" s="398"/>
      <c r="H6" s="389"/>
      <c r="I6" s="399"/>
    </row>
    <row r="7" spans="1:9">
      <c r="A7" s="387">
        <f>Cert!I6</f>
        <v>0</v>
      </c>
      <c r="B7" s="476"/>
      <c r="C7" s="397"/>
      <c r="D7" s="390"/>
      <c r="E7" s="398"/>
      <c r="F7" s="390"/>
      <c r="G7" s="398"/>
      <c r="H7" s="389"/>
      <c r="I7" s="399"/>
    </row>
    <row r="8" spans="1:9">
      <c r="A8" s="391" t="str">
        <f>TEXT(Cert!$D$12,"mm/dd/yyyy")&amp;" "&amp;"to"&amp;" "&amp;TEXT(Cert!$F$12,"mm/dd/yyyy")</f>
        <v>01/00/1900 to 01/00/1900</v>
      </c>
      <c r="B8" s="476"/>
      <c r="C8" s="400"/>
      <c r="D8" s="396"/>
      <c r="E8" s="401"/>
      <c r="F8" s="389"/>
      <c r="G8" s="401"/>
      <c r="H8" s="389"/>
      <c r="I8" s="401"/>
    </row>
    <row r="9" spans="1:9" ht="13.5" thickBot="1">
      <c r="C9" s="218"/>
      <c r="D9" s="153"/>
    </row>
    <row r="10" spans="1:9" ht="51">
      <c r="A10" s="220" t="s">
        <v>13</v>
      </c>
      <c r="B10" s="220"/>
      <c r="C10" s="221" t="s">
        <v>178</v>
      </c>
      <c r="D10" s="76" t="s">
        <v>356</v>
      </c>
      <c r="E10" s="222" t="s">
        <v>177</v>
      </c>
      <c r="F10" s="76" t="s">
        <v>236</v>
      </c>
      <c r="G10" s="222" t="s">
        <v>161</v>
      </c>
      <c r="H10" s="76" t="s">
        <v>237</v>
      </c>
      <c r="I10" s="223" t="s">
        <v>120</v>
      </c>
    </row>
    <row r="11" spans="1:9" s="120" customFormat="1">
      <c r="A11" s="224" t="s">
        <v>196</v>
      </c>
      <c r="B11" s="225"/>
      <c r="C11" s="226">
        <v>1</v>
      </c>
      <c r="D11" s="227">
        <v>2</v>
      </c>
      <c r="E11" s="228">
        <v>3</v>
      </c>
      <c r="F11" s="227">
        <v>4</v>
      </c>
      <c r="G11" s="228">
        <v>5</v>
      </c>
      <c r="H11" s="227">
        <v>6</v>
      </c>
      <c r="I11" s="229">
        <v>7</v>
      </c>
    </row>
    <row r="12" spans="1:9" s="120" customFormat="1">
      <c r="A12" s="230"/>
      <c r="B12" s="231" t="s">
        <v>239</v>
      </c>
      <c r="C12" s="210"/>
      <c r="D12" s="211"/>
      <c r="E12" s="212"/>
      <c r="F12" s="213"/>
      <c r="G12" s="212"/>
      <c r="H12" s="213"/>
      <c r="I12" s="214"/>
    </row>
    <row r="13" spans="1:9">
      <c r="A13" s="232">
        <v>1</v>
      </c>
      <c r="B13" s="474" t="s">
        <v>235</v>
      </c>
      <c r="C13" s="82"/>
      <c r="D13" s="35"/>
      <c r="E13" s="36"/>
      <c r="F13" s="35"/>
      <c r="G13" s="36"/>
      <c r="H13" s="35"/>
      <c r="I13" s="50"/>
    </row>
    <row r="14" spans="1:9">
      <c r="A14" s="232">
        <v>2</v>
      </c>
      <c r="B14" s="473" t="s">
        <v>235</v>
      </c>
      <c r="C14" s="83"/>
      <c r="D14" s="37"/>
      <c r="E14" s="38"/>
      <c r="F14" s="37"/>
      <c r="G14" s="38"/>
      <c r="H14" s="37"/>
      <c r="I14" s="51"/>
    </row>
    <row r="15" spans="1:9">
      <c r="A15" s="232">
        <v>3</v>
      </c>
      <c r="B15" s="474" t="s">
        <v>235</v>
      </c>
      <c r="C15" s="83"/>
      <c r="D15" s="37"/>
      <c r="E15" s="38"/>
      <c r="F15" s="37"/>
      <c r="G15" s="38"/>
      <c r="H15" s="37"/>
      <c r="I15" s="51"/>
    </row>
    <row r="16" spans="1:9">
      <c r="A16" s="232">
        <v>4</v>
      </c>
      <c r="B16" s="474" t="s">
        <v>235</v>
      </c>
      <c r="C16" s="83"/>
      <c r="D16" s="37"/>
      <c r="E16" s="38"/>
      <c r="F16" s="37"/>
      <c r="G16" s="38"/>
      <c r="H16" s="37"/>
      <c r="I16" s="51"/>
    </row>
    <row r="17" spans="1:9">
      <c r="A17" s="232">
        <v>5</v>
      </c>
      <c r="B17" s="474" t="s">
        <v>235</v>
      </c>
      <c r="C17" s="83"/>
      <c r="D17" s="37"/>
      <c r="E17" s="38"/>
      <c r="F17" s="37"/>
      <c r="G17" s="38"/>
      <c r="H17" s="37"/>
      <c r="I17" s="51"/>
    </row>
    <row r="18" spans="1:9">
      <c r="A18" s="232">
        <v>6</v>
      </c>
      <c r="B18" s="474" t="s">
        <v>235</v>
      </c>
      <c r="C18" s="84"/>
      <c r="D18" s="62"/>
      <c r="E18" s="38"/>
      <c r="F18" s="62"/>
      <c r="G18" s="38"/>
      <c r="H18" s="62"/>
      <c r="I18" s="51"/>
    </row>
    <row r="19" spans="1:9">
      <c r="A19" s="232">
        <v>7</v>
      </c>
      <c r="B19" s="473" t="s">
        <v>235</v>
      </c>
      <c r="C19" s="85"/>
      <c r="D19" s="59"/>
      <c r="E19" s="60"/>
      <c r="F19" s="59"/>
      <c r="G19" s="60"/>
      <c r="H19" s="59"/>
      <c r="I19" s="61"/>
    </row>
    <row r="20" spans="1:9" ht="13.5" thickBot="1">
      <c r="A20" s="233">
        <v>8</v>
      </c>
      <c r="B20" s="475" t="s">
        <v>235</v>
      </c>
      <c r="C20" s="86"/>
      <c r="D20" s="87"/>
      <c r="E20" s="88"/>
      <c r="F20" s="87"/>
      <c r="G20" s="88"/>
      <c r="H20" s="87"/>
      <c r="I20" s="89"/>
    </row>
    <row r="21" spans="1:9" s="120" customFormat="1" ht="13.5" thickBot="1">
      <c r="A21" s="234" t="s">
        <v>328</v>
      </c>
      <c r="B21" s="235"/>
      <c r="C21" s="236">
        <f t="shared" ref="C21:I21" si="0">SUM(C13:C20)</f>
        <v>0</v>
      </c>
      <c r="D21" s="237">
        <f t="shared" si="0"/>
        <v>0</v>
      </c>
      <c r="E21" s="238">
        <f t="shared" si="0"/>
        <v>0</v>
      </c>
      <c r="F21" s="237">
        <f t="shared" si="0"/>
        <v>0</v>
      </c>
      <c r="G21" s="238">
        <f t="shared" si="0"/>
        <v>0</v>
      </c>
      <c r="H21" s="237">
        <f t="shared" si="0"/>
        <v>0</v>
      </c>
      <c r="I21" s="238">
        <f t="shared" si="0"/>
        <v>0</v>
      </c>
    </row>
    <row r="22" spans="1:9">
      <c r="A22" s="239"/>
      <c r="C22" s="240"/>
      <c r="D22" s="241"/>
      <c r="E22" s="242"/>
      <c r="F22" s="241"/>
      <c r="G22" s="242"/>
      <c r="H22" s="241"/>
      <c r="I22" s="243"/>
    </row>
    <row r="23" spans="1:9" s="120" customFormat="1">
      <c r="A23" s="224" t="s">
        <v>197</v>
      </c>
      <c r="B23" s="225"/>
      <c r="C23" s="244">
        <v>1</v>
      </c>
      <c r="D23" s="245">
        <v>2</v>
      </c>
      <c r="E23" s="246">
        <v>3</v>
      </c>
      <c r="F23" s="245">
        <v>4</v>
      </c>
      <c r="G23" s="246">
        <v>5</v>
      </c>
      <c r="H23" s="245">
        <v>6</v>
      </c>
      <c r="I23" s="247">
        <v>7</v>
      </c>
    </row>
    <row r="24" spans="1:9" s="120" customFormat="1">
      <c r="A24" s="147"/>
      <c r="B24" s="231" t="s">
        <v>239</v>
      </c>
      <c r="C24" s="210"/>
      <c r="D24" s="211"/>
      <c r="E24" s="212"/>
      <c r="F24" s="213"/>
      <c r="G24" s="212"/>
      <c r="H24" s="213"/>
      <c r="I24" s="214"/>
    </row>
    <row r="25" spans="1:9">
      <c r="A25" s="232">
        <v>1</v>
      </c>
      <c r="B25" s="474" t="s">
        <v>235</v>
      </c>
      <c r="C25" s="82"/>
      <c r="D25" s="35"/>
      <c r="E25" s="36"/>
      <c r="F25" s="35"/>
      <c r="G25" s="36"/>
      <c r="H25" s="35"/>
      <c r="I25" s="52"/>
    </row>
    <row r="26" spans="1:9">
      <c r="A26" s="232">
        <v>2</v>
      </c>
      <c r="B26" s="474" t="s">
        <v>235</v>
      </c>
      <c r="C26" s="83"/>
      <c r="D26" s="37"/>
      <c r="E26" s="38"/>
      <c r="F26" s="37"/>
      <c r="G26" s="38"/>
      <c r="H26" s="37"/>
      <c r="I26" s="51"/>
    </row>
    <row r="27" spans="1:9">
      <c r="A27" s="232">
        <v>3</v>
      </c>
      <c r="B27" s="474" t="s">
        <v>235</v>
      </c>
      <c r="C27" s="83" t="s">
        <v>14</v>
      </c>
      <c r="D27" s="37"/>
      <c r="E27" s="38"/>
      <c r="F27" s="37"/>
      <c r="G27" s="38"/>
      <c r="H27" s="37"/>
      <c r="I27" s="51"/>
    </row>
    <row r="28" spans="1:9">
      <c r="A28" s="232">
        <v>4</v>
      </c>
      <c r="B28" s="474" t="s">
        <v>235</v>
      </c>
      <c r="C28" s="83" t="s">
        <v>14</v>
      </c>
      <c r="D28" s="37" t="s">
        <v>14</v>
      </c>
      <c r="E28" s="38"/>
      <c r="F28" s="37" t="s">
        <v>14</v>
      </c>
      <c r="G28" s="38"/>
      <c r="H28" s="37" t="s">
        <v>14</v>
      </c>
      <c r="I28" s="51"/>
    </row>
    <row r="29" spans="1:9">
      <c r="A29" s="232">
        <v>5</v>
      </c>
      <c r="B29" s="474" t="s">
        <v>235</v>
      </c>
      <c r="C29" s="83" t="s">
        <v>14</v>
      </c>
      <c r="D29" s="37" t="s">
        <v>14</v>
      </c>
      <c r="E29" s="38"/>
      <c r="F29" s="37" t="s">
        <v>14</v>
      </c>
      <c r="G29" s="38"/>
      <c r="H29" s="37" t="s">
        <v>14</v>
      </c>
      <c r="I29" s="51"/>
    </row>
    <row r="30" spans="1:9">
      <c r="A30" s="232">
        <v>6</v>
      </c>
      <c r="B30" s="474" t="s">
        <v>235</v>
      </c>
      <c r="C30" s="84" t="s">
        <v>14</v>
      </c>
      <c r="D30" s="62" t="s">
        <v>14</v>
      </c>
      <c r="E30" s="38"/>
      <c r="F30" s="62" t="s">
        <v>14</v>
      </c>
      <c r="G30" s="38"/>
      <c r="H30" s="62" t="s">
        <v>14</v>
      </c>
      <c r="I30" s="51"/>
    </row>
    <row r="31" spans="1:9">
      <c r="A31" s="232">
        <v>7</v>
      </c>
      <c r="B31" s="473" t="s">
        <v>235</v>
      </c>
      <c r="C31" s="85"/>
      <c r="D31" s="59"/>
      <c r="E31" s="60"/>
      <c r="F31" s="59"/>
      <c r="G31" s="60"/>
      <c r="H31" s="59"/>
      <c r="I31" s="61"/>
    </row>
    <row r="32" spans="1:9" ht="13.5" thickBot="1">
      <c r="A32" s="233">
        <v>8</v>
      </c>
      <c r="B32" s="475" t="s">
        <v>235</v>
      </c>
      <c r="C32" s="86"/>
      <c r="D32" s="87"/>
      <c r="E32" s="88"/>
      <c r="F32" s="87"/>
      <c r="G32" s="88"/>
      <c r="H32" s="87"/>
      <c r="I32" s="89"/>
    </row>
    <row r="33" spans="1:9" s="120" customFormat="1" ht="13.5" thickBot="1">
      <c r="A33" s="234" t="s">
        <v>327</v>
      </c>
      <c r="B33" s="235"/>
      <c r="C33" s="236">
        <f>SUM(C25:C32)</f>
        <v>0</v>
      </c>
      <c r="D33" s="237">
        <f t="shared" ref="D33:I33" si="1">SUM(D25:D32)</f>
        <v>0</v>
      </c>
      <c r="E33" s="524">
        <f t="shared" si="1"/>
        <v>0</v>
      </c>
      <c r="F33" s="237">
        <f t="shared" si="1"/>
        <v>0</v>
      </c>
      <c r="G33" s="524">
        <f t="shared" si="1"/>
        <v>0</v>
      </c>
      <c r="H33" s="237">
        <f t="shared" si="1"/>
        <v>0</v>
      </c>
      <c r="I33" s="524">
        <f t="shared" si="1"/>
        <v>0</v>
      </c>
    </row>
    <row r="34" spans="1:9">
      <c r="A34" s="239"/>
      <c r="C34" s="240"/>
      <c r="D34" s="241"/>
      <c r="E34" s="242"/>
      <c r="F34" s="241"/>
      <c r="G34" s="242"/>
      <c r="H34" s="241"/>
      <c r="I34" s="243"/>
    </row>
    <row r="35" spans="1:9" s="120" customFormat="1">
      <c r="A35" s="224" t="s">
        <v>198</v>
      </c>
      <c r="B35" s="225"/>
      <c r="C35" s="244">
        <v>1</v>
      </c>
      <c r="D35" s="245">
        <v>2</v>
      </c>
      <c r="E35" s="246">
        <v>3</v>
      </c>
      <c r="F35" s="245">
        <v>4</v>
      </c>
      <c r="G35" s="246">
        <v>5</v>
      </c>
      <c r="H35" s="245">
        <v>6</v>
      </c>
      <c r="I35" s="247">
        <v>7</v>
      </c>
    </row>
    <row r="36" spans="1:9" s="120" customFormat="1">
      <c r="A36" s="147"/>
      <c r="B36" s="231" t="s">
        <v>239</v>
      </c>
      <c r="C36" s="210"/>
      <c r="D36" s="211"/>
      <c r="E36" s="212"/>
      <c r="F36" s="213"/>
      <c r="G36" s="212"/>
      <c r="H36" s="213"/>
      <c r="I36" s="214"/>
    </row>
    <row r="37" spans="1:9">
      <c r="A37" s="232">
        <v>1</v>
      </c>
      <c r="B37" s="474" t="s">
        <v>235</v>
      </c>
      <c r="C37" s="82"/>
      <c r="D37" s="35"/>
      <c r="E37" s="36"/>
      <c r="F37" s="35"/>
      <c r="G37" s="36"/>
      <c r="H37" s="35"/>
      <c r="I37" s="52"/>
    </row>
    <row r="38" spans="1:9">
      <c r="A38" s="232">
        <v>2</v>
      </c>
      <c r="B38" s="474" t="s">
        <v>235</v>
      </c>
      <c r="C38" s="83" t="s">
        <v>14</v>
      </c>
      <c r="D38" s="37" t="s">
        <v>14</v>
      </c>
      <c r="E38" s="38"/>
      <c r="F38" s="37" t="s">
        <v>14</v>
      </c>
      <c r="G38" s="38"/>
      <c r="H38" s="37" t="s">
        <v>14</v>
      </c>
      <c r="I38" s="51"/>
    </row>
    <row r="39" spans="1:9">
      <c r="A39" s="232">
        <v>3</v>
      </c>
      <c r="B39" s="474" t="s">
        <v>235</v>
      </c>
      <c r="C39" s="83" t="s">
        <v>14</v>
      </c>
      <c r="D39" s="37"/>
      <c r="E39" s="38"/>
      <c r="F39" s="37"/>
      <c r="G39" s="38"/>
      <c r="H39" s="37"/>
      <c r="I39" s="51"/>
    </row>
    <row r="40" spans="1:9">
      <c r="A40" s="232">
        <v>4</v>
      </c>
      <c r="B40" s="474" t="s">
        <v>235</v>
      </c>
      <c r="C40" s="83" t="s">
        <v>14</v>
      </c>
      <c r="D40" s="37" t="s">
        <v>14</v>
      </c>
      <c r="E40" s="38"/>
      <c r="F40" s="37" t="s">
        <v>14</v>
      </c>
      <c r="G40" s="38"/>
      <c r="H40" s="37" t="s">
        <v>14</v>
      </c>
      <c r="I40" s="51"/>
    </row>
    <row r="41" spans="1:9">
      <c r="A41" s="232">
        <v>5</v>
      </c>
      <c r="B41" s="474" t="s">
        <v>235</v>
      </c>
      <c r="C41" s="83" t="s">
        <v>14</v>
      </c>
      <c r="D41" s="37" t="s">
        <v>14</v>
      </c>
      <c r="E41" s="38"/>
      <c r="F41" s="37" t="s">
        <v>14</v>
      </c>
      <c r="G41" s="38"/>
      <c r="H41" s="37" t="s">
        <v>14</v>
      </c>
      <c r="I41" s="51"/>
    </row>
    <row r="42" spans="1:9">
      <c r="A42" s="232">
        <v>6</v>
      </c>
      <c r="B42" s="474" t="s">
        <v>235</v>
      </c>
      <c r="C42" s="84" t="s">
        <v>14</v>
      </c>
      <c r="D42" s="62" t="s">
        <v>14</v>
      </c>
      <c r="E42" s="38"/>
      <c r="F42" s="62" t="s">
        <v>14</v>
      </c>
      <c r="G42" s="38"/>
      <c r="H42" s="62" t="s">
        <v>14</v>
      </c>
      <c r="I42" s="51"/>
    </row>
    <row r="43" spans="1:9">
      <c r="A43" s="232">
        <v>7</v>
      </c>
      <c r="B43" s="473" t="s">
        <v>235</v>
      </c>
      <c r="C43" s="85"/>
      <c r="D43" s="59"/>
      <c r="E43" s="60"/>
      <c r="F43" s="59"/>
      <c r="G43" s="60"/>
      <c r="H43" s="59"/>
      <c r="I43" s="61"/>
    </row>
    <row r="44" spans="1:9" ht="13.5" thickBot="1">
      <c r="A44" s="233">
        <v>8</v>
      </c>
      <c r="B44" s="478" t="s">
        <v>235</v>
      </c>
      <c r="C44" s="90"/>
      <c r="D44" s="91"/>
      <c r="E44" s="92"/>
      <c r="F44" s="91"/>
      <c r="G44" s="92"/>
      <c r="H44" s="91"/>
      <c r="I44" s="93"/>
    </row>
    <row r="45" spans="1:9" s="120" customFormat="1" ht="13.5" thickBot="1">
      <c r="A45" s="234" t="s">
        <v>326</v>
      </c>
      <c r="B45" s="235"/>
      <c r="C45" s="236">
        <f>SUM(C37:C44)</f>
        <v>0</v>
      </c>
      <c r="D45" s="237">
        <f t="shared" ref="D45:I45" si="2">SUM(D37:D44)</f>
        <v>0</v>
      </c>
      <c r="E45" s="524">
        <f t="shared" si="2"/>
        <v>0</v>
      </c>
      <c r="F45" s="237">
        <f t="shared" si="2"/>
        <v>0</v>
      </c>
      <c r="G45" s="524">
        <f t="shared" si="2"/>
        <v>0</v>
      </c>
      <c r="H45" s="237">
        <f t="shared" si="2"/>
        <v>0</v>
      </c>
      <c r="I45" s="524">
        <f t="shared" si="2"/>
        <v>0</v>
      </c>
    </row>
    <row r="46" spans="1:9">
      <c r="A46" s="239"/>
      <c r="C46" s="240"/>
      <c r="D46" s="241"/>
      <c r="E46" s="248"/>
      <c r="F46" s="241"/>
      <c r="G46" s="248"/>
      <c r="H46" s="241"/>
      <c r="I46" s="249"/>
    </row>
    <row r="47" spans="1:9" s="120" customFormat="1">
      <c r="A47" s="224" t="s">
        <v>199</v>
      </c>
      <c r="B47" s="225"/>
      <c r="C47" s="244">
        <v>1</v>
      </c>
      <c r="D47" s="245">
        <v>2</v>
      </c>
      <c r="E47" s="246">
        <v>3</v>
      </c>
      <c r="F47" s="245">
        <v>4</v>
      </c>
      <c r="G47" s="246">
        <v>5</v>
      </c>
      <c r="H47" s="245">
        <v>6</v>
      </c>
      <c r="I47" s="247">
        <v>7</v>
      </c>
    </row>
    <row r="48" spans="1:9" s="120" customFormat="1">
      <c r="A48" s="147"/>
      <c r="B48" s="231" t="s">
        <v>239</v>
      </c>
      <c r="C48" s="210"/>
      <c r="D48" s="211"/>
      <c r="E48" s="212"/>
      <c r="F48" s="213"/>
      <c r="G48" s="212"/>
      <c r="H48" s="213"/>
      <c r="I48" s="214"/>
    </row>
    <row r="49" spans="1:9">
      <c r="A49" s="232">
        <v>1</v>
      </c>
      <c r="B49" s="474" t="s">
        <v>235</v>
      </c>
      <c r="C49" s="82" t="s">
        <v>14</v>
      </c>
      <c r="D49" s="35" t="s">
        <v>14</v>
      </c>
      <c r="E49" s="36"/>
      <c r="F49" s="35" t="s">
        <v>14</v>
      </c>
      <c r="G49" s="36"/>
      <c r="H49" s="35" t="s">
        <v>14</v>
      </c>
      <c r="I49" s="52"/>
    </row>
    <row r="50" spans="1:9">
      <c r="A50" s="232">
        <v>2</v>
      </c>
      <c r="B50" s="474" t="s">
        <v>235</v>
      </c>
      <c r="C50" s="83" t="s">
        <v>14</v>
      </c>
      <c r="D50" s="37" t="s">
        <v>14</v>
      </c>
      <c r="E50" s="38"/>
      <c r="F50" s="37" t="s">
        <v>14</v>
      </c>
      <c r="G50" s="38"/>
      <c r="H50" s="37" t="s">
        <v>14</v>
      </c>
      <c r="I50" s="51"/>
    </row>
    <row r="51" spans="1:9">
      <c r="A51" s="232">
        <v>3</v>
      </c>
      <c r="B51" s="474" t="s">
        <v>235</v>
      </c>
      <c r="C51" s="83" t="s">
        <v>14</v>
      </c>
      <c r="D51" s="37"/>
      <c r="E51" s="38"/>
      <c r="F51" s="37"/>
      <c r="G51" s="38"/>
      <c r="H51" s="37"/>
      <c r="I51" s="51"/>
    </row>
    <row r="52" spans="1:9">
      <c r="A52" s="232">
        <v>4</v>
      </c>
      <c r="B52" s="474" t="s">
        <v>235</v>
      </c>
      <c r="C52" s="83" t="s">
        <v>14</v>
      </c>
      <c r="D52" s="37" t="s">
        <v>14</v>
      </c>
      <c r="E52" s="38"/>
      <c r="F52" s="37" t="s">
        <v>14</v>
      </c>
      <c r="G52" s="38"/>
      <c r="H52" s="37" t="s">
        <v>14</v>
      </c>
      <c r="I52" s="51"/>
    </row>
    <row r="53" spans="1:9">
      <c r="A53" s="232">
        <v>5</v>
      </c>
      <c r="B53" s="474" t="s">
        <v>235</v>
      </c>
      <c r="C53" s="83" t="s">
        <v>14</v>
      </c>
      <c r="D53" s="37" t="s">
        <v>14</v>
      </c>
      <c r="E53" s="38"/>
      <c r="F53" s="37" t="s">
        <v>14</v>
      </c>
      <c r="G53" s="38"/>
      <c r="H53" s="37" t="s">
        <v>14</v>
      </c>
      <c r="I53" s="51"/>
    </row>
    <row r="54" spans="1:9">
      <c r="A54" s="232">
        <v>6</v>
      </c>
      <c r="B54" s="474" t="s">
        <v>235</v>
      </c>
      <c r="C54" s="84" t="s">
        <v>14</v>
      </c>
      <c r="D54" s="62" t="s">
        <v>14</v>
      </c>
      <c r="E54" s="38"/>
      <c r="F54" s="62" t="s">
        <v>14</v>
      </c>
      <c r="G54" s="38"/>
      <c r="H54" s="62" t="s">
        <v>14</v>
      </c>
      <c r="I54" s="51"/>
    </row>
    <row r="55" spans="1:9">
      <c r="A55" s="232">
        <v>7</v>
      </c>
      <c r="B55" s="473" t="s">
        <v>235</v>
      </c>
      <c r="C55" s="85"/>
      <c r="D55" s="59"/>
      <c r="E55" s="60"/>
      <c r="F55" s="59"/>
      <c r="G55" s="60"/>
      <c r="H55" s="59"/>
      <c r="I55" s="61"/>
    </row>
    <row r="56" spans="1:9" ht="13.5" thickBot="1">
      <c r="A56" s="233">
        <v>8</v>
      </c>
      <c r="B56" s="475" t="s">
        <v>235</v>
      </c>
      <c r="C56" s="86"/>
      <c r="D56" s="87"/>
      <c r="E56" s="88"/>
      <c r="F56" s="87"/>
      <c r="G56" s="88"/>
      <c r="H56" s="87"/>
      <c r="I56" s="89"/>
    </row>
    <row r="57" spans="1:9" s="120" customFormat="1" ht="13.5" thickBot="1">
      <c r="A57" s="234" t="s">
        <v>325</v>
      </c>
      <c r="B57" s="235"/>
      <c r="C57" s="236">
        <f>SUM(C49:C56)</f>
        <v>0</v>
      </c>
      <c r="D57" s="237">
        <f t="shared" ref="D57:I57" si="3">SUM(D49:D56)</f>
        <v>0</v>
      </c>
      <c r="E57" s="524">
        <f t="shared" si="3"/>
        <v>0</v>
      </c>
      <c r="F57" s="237">
        <f t="shared" si="3"/>
        <v>0</v>
      </c>
      <c r="G57" s="524">
        <f t="shared" si="3"/>
        <v>0</v>
      </c>
      <c r="H57" s="237">
        <f t="shared" si="3"/>
        <v>0</v>
      </c>
      <c r="I57" s="524">
        <f t="shared" si="3"/>
        <v>0</v>
      </c>
    </row>
    <row r="58" spans="1:9">
      <c r="A58" s="239"/>
      <c r="C58" s="240"/>
      <c r="D58" s="241"/>
      <c r="E58" s="242"/>
      <c r="F58" s="241"/>
      <c r="G58" s="242"/>
      <c r="H58" s="241"/>
      <c r="I58" s="243"/>
    </row>
    <row r="59" spans="1:9" s="120" customFormat="1">
      <c r="A59" s="224" t="s">
        <v>200</v>
      </c>
      <c r="B59" s="225"/>
      <c r="C59" s="244">
        <v>1</v>
      </c>
      <c r="D59" s="245">
        <v>2</v>
      </c>
      <c r="E59" s="246">
        <v>3</v>
      </c>
      <c r="F59" s="245">
        <v>4</v>
      </c>
      <c r="G59" s="246">
        <v>5</v>
      </c>
      <c r="H59" s="245">
        <v>6</v>
      </c>
      <c r="I59" s="247">
        <v>7</v>
      </c>
    </row>
    <row r="60" spans="1:9" s="120" customFormat="1">
      <c r="A60" s="147"/>
      <c r="B60" s="120" t="s">
        <v>239</v>
      </c>
      <c r="C60" s="210"/>
      <c r="D60" s="211"/>
      <c r="E60" s="212"/>
      <c r="F60" s="213"/>
      <c r="G60" s="212"/>
      <c r="H60" s="213"/>
      <c r="I60" s="214"/>
    </row>
    <row r="61" spans="1:9">
      <c r="A61" s="232">
        <v>1</v>
      </c>
      <c r="B61" s="474" t="s">
        <v>235</v>
      </c>
      <c r="C61" s="82" t="s">
        <v>14</v>
      </c>
      <c r="D61" s="35" t="s">
        <v>14</v>
      </c>
      <c r="E61" s="36"/>
      <c r="F61" s="35" t="s">
        <v>14</v>
      </c>
      <c r="G61" s="36"/>
      <c r="H61" s="35" t="s">
        <v>14</v>
      </c>
      <c r="I61" s="52"/>
    </row>
    <row r="62" spans="1:9">
      <c r="A62" s="232">
        <v>2</v>
      </c>
      <c r="B62" s="473" t="s">
        <v>235</v>
      </c>
      <c r="C62" s="83" t="s">
        <v>14</v>
      </c>
      <c r="D62" s="37" t="s">
        <v>14</v>
      </c>
      <c r="E62" s="38"/>
      <c r="F62" s="37" t="s">
        <v>14</v>
      </c>
      <c r="G62" s="38"/>
      <c r="H62" s="37" t="s">
        <v>14</v>
      </c>
      <c r="I62" s="51"/>
    </row>
    <row r="63" spans="1:9">
      <c r="A63" s="232">
        <v>3</v>
      </c>
      <c r="B63" s="474" t="s">
        <v>235</v>
      </c>
      <c r="C63" s="83" t="s">
        <v>14</v>
      </c>
      <c r="D63" s="37"/>
      <c r="E63" s="38"/>
      <c r="F63" s="37"/>
      <c r="G63" s="38"/>
      <c r="H63" s="37"/>
      <c r="I63" s="51"/>
    </row>
    <row r="64" spans="1:9">
      <c r="A64" s="232">
        <v>4</v>
      </c>
      <c r="B64" s="474" t="s">
        <v>235</v>
      </c>
      <c r="C64" s="83" t="s">
        <v>14</v>
      </c>
      <c r="D64" s="37" t="s">
        <v>14</v>
      </c>
      <c r="E64" s="38"/>
      <c r="F64" s="37" t="s">
        <v>14</v>
      </c>
      <c r="G64" s="38"/>
      <c r="H64" s="37" t="s">
        <v>14</v>
      </c>
      <c r="I64" s="51"/>
    </row>
    <row r="65" spans="1:9">
      <c r="A65" s="232">
        <v>5</v>
      </c>
      <c r="B65" s="474" t="s">
        <v>235</v>
      </c>
      <c r="C65" s="83" t="s">
        <v>14</v>
      </c>
      <c r="D65" s="37" t="s">
        <v>14</v>
      </c>
      <c r="E65" s="38"/>
      <c r="F65" s="37" t="s">
        <v>14</v>
      </c>
      <c r="G65" s="38"/>
      <c r="H65" s="37" t="s">
        <v>14</v>
      </c>
      <c r="I65" s="51"/>
    </row>
    <row r="66" spans="1:9">
      <c r="A66" s="232">
        <v>6</v>
      </c>
      <c r="B66" s="474" t="s">
        <v>235</v>
      </c>
      <c r="C66" s="84" t="s">
        <v>14</v>
      </c>
      <c r="D66" s="63" t="s">
        <v>14</v>
      </c>
      <c r="E66" s="64"/>
      <c r="F66" s="63" t="s">
        <v>14</v>
      </c>
      <c r="G66" s="64"/>
      <c r="H66" s="63" t="s">
        <v>14</v>
      </c>
      <c r="I66" s="65"/>
    </row>
    <row r="67" spans="1:9">
      <c r="A67" s="232">
        <v>7</v>
      </c>
      <c r="B67" s="473" t="s">
        <v>235</v>
      </c>
      <c r="C67" s="85"/>
      <c r="D67" s="59"/>
      <c r="E67" s="60"/>
      <c r="F67" s="59"/>
      <c r="G67" s="60"/>
      <c r="H67" s="59"/>
      <c r="I67" s="61"/>
    </row>
    <row r="68" spans="1:9" ht="13.5" thickBot="1">
      <c r="A68" s="233">
        <v>8</v>
      </c>
      <c r="B68" s="475" t="s">
        <v>235</v>
      </c>
      <c r="C68" s="86"/>
      <c r="D68" s="87"/>
      <c r="E68" s="88"/>
      <c r="F68" s="87"/>
      <c r="G68" s="88"/>
      <c r="H68" s="87"/>
      <c r="I68" s="89"/>
    </row>
    <row r="69" spans="1:9" s="120" customFormat="1" ht="13.5" thickBot="1">
      <c r="A69" s="234" t="s">
        <v>324</v>
      </c>
      <c r="B69" s="235"/>
      <c r="C69" s="236">
        <f>SUM(C61:C68)</f>
        <v>0</v>
      </c>
      <c r="D69" s="237">
        <f t="shared" ref="D69:I69" si="4">SUM(D61:D68)</f>
        <v>0</v>
      </c>
      <c r="E69" s="524">
        <f t="shared" si="4"/>
        <v>0</v>
      </c>
      <c r="F69" s="237">
        <f t="shared" si="4"/>
        <v>0</v>
      </c>
      <c r="G69" s="524">
        <f t="shared" si="4"/>
        <v>0</v>
      </c>
      <c r="H69" s="237">
        <f t="shared" si="4"/>
        <v>0</v>
      </c>
      <c r="I69" s="524">
        <f t="shared" si="4"/>
        <v>0</v>
      </c>
    </row>
    <row r="70" spans="1:9" ht="9.75" customHeight="1" thickBot="1">
      <c r="A70" s="250"/>
      <c r="B70" s="477"/>
      <c r="C70" s="251"/>
      <c r="D70" s="252"/>
      <c r="E70" s="253"/>
      <c r="F70" s="252"/>
      <c r="G70" s="253"/>
      <c r="H70" s="252"/>
      <c r="I70" s="254"/>
    </row>
    <row r="71" spans="1:9" s="120" customFormat="1" ht="13.5" thickBot="1">
      <c r="A71" s="255" t="s">
        <v>238</v>
      </c>
      <c r="B71" s="256"/>
      <c r="C71" s="257">
        <f t="shared" ref="C71:I71" si="5">C69+C57+C45+C33+C21</f>
        <v>0</v>
      </c>
      <c r="D71" s="258">
        <f t="shared" si="5"/>
        <v>0</v>
      </c>
      <c r="E71" s="259">
        <f t="shared" si="5"/>
        <v>0</v>
      </c>
      <c r="F71" s="258">
        <f t="shared" si="5"/>
        <v>0</v>
      </c>
      <c r="G71" s="259">
        <f t="shared" si="5"/>
        <v>0</v>
      </c>
      <c r="H71" s="258">
        <f t="shared" si="5"/>
        <v>0</v>
      </c>
      <c r="I71" s="259">
        <f t="shared" si="5"/>
        <v>0</v>
      </c>
    </row>
    <row r="72" spans="1:9" ht="8.25" customHeight="1">
      <c r="A72" s="180"/>
      <c r="D72" s="261"/>
      <c r="E72" s="262"/>
      <c r="F72" s="261"/>
      <c r="G72" s="262"/>
      <c r="H72" s="261"/>
      <c r="I72" s="262"/>
    </row>
    <row r="73" spans="1:9" ht="44.25" customHeight="1">
      <c r="A73" s="563" t="s">
        <v>294</v>
      </c>
      <c r="B73" s="563"/>
      <c r="C73" s="563"/>
      <c r="D73" s="563"/>
      <c r="E73" s="563"/>
      <c r="F73" s="563"/>
      <c r="G73" s="563"/>
      <c r="H73" s="563"/>
      <c r="I73" s="563"/>
    </row>
    <row r="76" spans="1:9">
      <c r="A76" s="16" t="str">
        <f>Cert!A50</f>
        <v>Form 1728-94 (7/25)</v>
      </c>
    </row>
  </sheetData>
  <sheetProtection algorithmName="SHA-512" hashValue="OH7TWipnFGyvc29JF8mFjWjgJP/0DdHoO4A/Jcd5K6jS7rGCalJMl6ksj0u4Zwt+bEGsUsjn6AAyDPPq0Uf+vA==" saltValue="HSrAET2jx9RByO4JmzuDwg==" spinCount="100000" sheet="1" formatCells="0" formatColumns="0" formatRows="0"/>
  <mergeCells count="1">
    <mergeCell ref="A73:I73"/>
  </mergeCells>
  <conditionalFormatting sqref="B13:B100">
    <cfRule type="cellIs" dxfId="3" priority="1" operator="equal">
      <formula>"&lt;Enter specific title or title grouping&gt;"</formula>
    </cfRule>
  </conditionalFormatting>
  <pageMargins left="1.25" right="0.25" top="0.75" bottom="0.75" header="0.5" footer="0.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108"/>
  <sheetViews>
    <sheetView showZeros="0" zoomScaleNormal="100" workbookViewId="0">
      <pane xSplit="2" ySplit="12" topLeftCell="C13" activePane="bottomRight" state="frozen"/>
      <selection pane="topRight" activeCell="D1" sqref="D1"/>
      <selection pane="bottomLeft" activeCell="A13" sqref="A13"/>
      <selection pane="bottomRight" activeCell="C13" sqref="C13"/>
    </sheetView>
  </sheetViews>
  <sheetFormatPr defaultColWidth="9.140625" defaultRowHeight="12.75"/>
  <cols>
    <col min="1" max="1" width="7.5703125" style="16" customWidth="1"/>
    <col min="2" max="2" width="44" style="16" bestFit="1" customWidth="1"/>
    <col min="3" max="3" width="13.140625" style="16" customWidth="1"/>
    <col min="4" max="5" width="12.140625" style="16" customWidth="1"/>
    <col min="6" max="6" width="13.140625" style="16" customWidth="1"/>
    <col min="7" max="7" width="10.7109375" style="16" customWidth="1"/>
    <col min="8" max="8" width="11.28515625" style="16" bestFit="1" customWidth="1"/>
    <col min="9" max="9" width="14.42578125" style="16" customWidth="1"/>
    <col min="10" max="10" width="10.85546875" style="16" customWidth="1"/>
    <col min="11" max="11" width="13.28515625" style="16" customWidth="1"/>
    <col min="12" max="12" width="13" style="16" customWidth="1"/>
    <col min="13" max="13" width="12.140625" style="16" customWidth="1"/>
    <col min="14" max="14" width="9.140625" style="309"/>
    <col min="15" max="16384" width="9.140625" style="16"/>
  </cols>
  <sheetData>
    <row r="1" spans="1:15">
      <c r="A1" s="116" t="str">
        <f>Cert!A1</f>
        <v>Iowa Department Of Health and Human Services</v>
      </c>
      <c r="B1" s="116"/>
      <c r="C1" s="116"/>
      <c r="D1" s="116"/>
      <c r="E1" s="116"/>
      <c r="F1" s="47"/>
      <c r="G1" s="116"/>
      <c r="H1" s="116"/>
      <c r="I1" s="116"/>
      <c r="J1" s="116"/>
      <c r="K1" s="116"/>
      <c r="L1" s="116"/>
      <c r="M1" s="116"/>
    </row>
    <row r="2" spans="1:15">
      <c r="A2" s="116" t="str">
        <f>Cert!A2</f>
        <v>Home Health Agency Early and Periodic Screening, Diagnostic and Treatment Private Duty Nursing/Personal Care Services</v>
      </c>
      <c r="B2" s="116"/>
      <c r="C2" s="116"/>
      <c r="D2" s="116"/>
      <c r="E2" s="116"/>
      <c r="F2" s="47"/>
      <c r="G2" s="116"/>
      <c r="H2" s="116"/>
      <c r="I2" s="116"/>
      <c r="J2" s="116"/>
      <c r="K2" s="116"/>
      <c r="L2" s="116"/>
      <c r="M2" s="116"/>
    </row>
    <row r="3" spans="1:15">
      <c r="A3" s="116" t="str">
        <f>Cert!A3</f>
        <v xml:space="preserve">Financial and Statistical Report </v>
      </c>
      <c r="B3" s="116"/>
      <c r="C3" s="116"/>
      <c r="D3" s="116"/>
      <c r="E3" s="116"/>
      <c r="F3" s="47"/>
      <c r="G3" s="116"/>
      <c r="H3" s="116"/>
      <c r="I3" s="116"/>
      <c r="J3" s="116"/>
      <c r="K3" s="116"/>
      <c r="L3" s="116"/>
      <c r="M3" s="116"/>
    </row>
    <row r="4" spans="1:15">
      <c r="A4" s="116" t="s">
        <v>250</v>
      </c>
      <c r="B4" s="47"/>
      <c r="C4" s="47"/>
      <c r="D4" s="47"/>
      <c r="E4" s="47"/>
      <c r="F4" s="47"/>
      <c r="G4" s="47"/>
      <c r="H4" s="47"/>
      <c r="I4" s="47"/>
      <c r="J4" s="47"/>
      <c r="K4" s="47"/>
      <c r="L4" s="47"/>
      <c r="M4" s="47"/>
    </row>
    <row r="5" spans="1:15">
      <c r="A5" s="116"/>
      <c r="B5" s="47"/>
      <c r="C5" s="47"/>
      <c r="D5" s="47"/>
      <c r="E5" s="47"/>
      <c r="F5" s="47"/>
      <c r="G5" s="47"/>
      <c r="H5" s="47"/>
      <c r="I5" s="47"/>
      <c r="J5" s="47"/>
      <c r="K5" s="47"/>
      <c r="L5" s="47"/>
      <c r="M5" s="47"/>
    </row>
    <row r="6" spans="1:15">
      <c r="A6" s="387">
        <f>Cert!C6</f>
        <v>0</v>
      </c>
      <c r="B6" s="388"/>
      <c r="C6" s="390"/>
      <c r="D6" s="390"/>
      <c r="E6" s="390"/>
      <c r="F6" s="390"/>
      <c r="G6" s="390"/>
      <c r="H6" s="398"/>
      <c r="I6" s="389"/>
      <c r="J6" s="399"/>
      <c r="K6" s="390"/>
      <c r="L6" s="390"/>
      <c r="M6" s="390"/>
      <c r="N6" s="16"/>
    </row>
    <row r="7" spans="1:15">
      <c r="A7" s="387">
        <f>Cert!I6</f>
        <v>0</v>
      </c>
      <c r="B7" s="388"/>
      <c r="C7" s="402"/>
      <c r="D7" s="389"/>
      <c r="E7" s="389"/>
      <c r="F7" s="390"/>
      <c r="G7" s="390"/>
      <c r="H7" s="390"/>
      <c r="I7" s="390"/>
      <c r="J7" s="390"/>
      <c r="K7" s="390"/>
      <c r="L7" s="390"/>
      <c r="M7" s="390"/>
      <c r="O7" s="140"/>
    </row>
    <row r="8" spans="1:15">
      <c r="A8" s="391" t="str">
        <f>TEXT(Cert!$D$12,"mm/dd/yyyy")&amp;" "&amp;"to"&amp;" "&amp;TEXT(Cert!$F$12,"mm/dd/yyyy")</f>
        <v>01/00/1900 to 01/00/1900</v>
      </c>
      <c r="B8" s="388"/>
      <c r="C8" s="389"/>
      <c r="D8" s="396"/>
      <c r="E8" s="392"/>
      <c r="F8" s="396"/>
      <c r="G8" s="389"/>
      <c r="H8" s="389"/>
      <c r="I8" s="389"/>
      <c r="J8" s="389"/>
      <c r="K8" s="389"/>
      <c r="L8" s="389"/>
      <c r="M8" s="389"/>
    </row>
    <row r="9" spans="1:15" ht="13.5" thickBot="1">
      <c r="A9" s="120"/>
      <c r="B9" s="139"/>
      <c r="D9" s="13"/>
      <c r="E9" s="130"/>
      <c r="F9" s="13"/>
    </row>
    <row r="10" spans="1:15" ht="13.5" thickBot="1">
      <c r="B10" s="139"/>
      <c r="C10" s="139"/>
      <c r="J10" s="265" t="s">
        <v>295</v>
      </c>
      <c r="K10" s="467" t="s">
        <v>162</v>
      </c>
      <c r="L10" s="468"/>
    </row>
    <row r="11" spans="1:15" ht="57" customHeight="1" thickBot="1">
      <c r="A11" s="266" t="s">
        <v>27</v>
      </c>
      <c r="B11" s="267" t="s">
        <v>26</v>
      </c>
      <c r="C11" s="186" t="s">
        <v>101</v>
      </c>
      <c r="D11" s="268" t="s">
        <v>258</v>
      </c>
      <c r="E11" s="268" t="s">
        <v>259</v>
      </c>
      <c r="F11" s="268" t="s">
        <v>163</v>
      </c>
      <c r="G11" s="457" t="s">
        <v>329</v>
      </c>
      <c r="H11" s="160" t="s">
        <v>102</v>
      </c>
      <c r="I11" s="462" t="s">
        <v>353</v>
      </c>
      <c r="J11" s="269" t="s">
        <v>330</v>
      </c>
      <c r="K11" s="270" t="s">
        <v>240</v>
      </c>
      <c r="L11" s="160" t="s">
        <v>241</v>
      </c>
      <c r="M11" s="270" t="s">
        <v>202</v>
      </c>
    </row>
    <row r="12" spans="1:15">
      <c r="A12" s="271"/>
      <c r="B12" s="272"/>
      <c r="C12" s="227">
        <v>1</v>
      </c>
      <c r="D12" s="227">
        <v>2</v>
      </c>
      <c r="E12" s="227">
        <v>3</v>
      </c>
      <c r="F12" s="273">
        <v>4</v>
      </c>
      <c r="G12" s="458">
        <v>5</v>
      </c>
      <c r="H12" s="447">
        <v>6</v>
      </c>
      <c r="I12" s="273">
        <v>7</v>
      </c>
      <c r="J12" s="466">
        <v>8</v>
      </c>
      <c r="K12" s="447">
        <v>9</v>
      </c>
      <c r="L12" s="227">
        <v>10</v>
      </c>
      <c r="M12" s="274">
        <v>11</v>
      </c>
    </row>
    <row r="13" spans="1:15">
      <c r="A13" s="275">
        <v>2110</v>
      </c>
      <c r="B13" s="149" t="s">
        <v>153</v>
      </c>
      <c r="C13" s="43">
        <f>'Sch B'!D21</f>
        <v>0</v>
      </c>
      <c r="D13" s="296"/>
      <c r="E13" s="296"/>
      <c r="F13" s="505">
        <f>SUM(C13:E13)</f>
        <v>0</v>
      </c>
      <c r="G13" s="459"/>
      <c r="H13" s="448"/>
      <c r="I13" s="505">
        <f>K13+L13</f>
        <v>0</v>
      </c>
      <c r="J13" s="459"/>
      <c r="K13" s="453"/>
      <c r="L13" s="295"/>
      <c r="M13" s="511">
        <f>SUM(H13:I13)</f>
        <v>0</v>
      </c>
      <c r="N13" s="309" t="str">
        <f t="shared" ref="N13:N18" si="0">IF(OR(M13-F13&gt;2,M13-F13&lt;-1)," ERROR","")</f>
        <v/>
      </c>
    </row>
    <row r="14" spans="1:15">
      <c r="A14" s="275">
        <v>2120</v>
      </c>
      <c r="B14" s="149" t="s">
        <v>125</v>
      </c>
      <c r="C14" s="43">
        <f>'Sch B'!D33</f>
        <v>0</v>
      </c>
      <c r="D14" s="296"/>
      <c r="E14" s="296"/>
      <c r="F14" s="505">
        <f>SUM(C14:E14)</f>
        <v>0</v>
      </c>
      <c r="G14" s="459"/>
      <c r="H14" s="448"/>
      <c r="I14" s="505">
        <f>K14+L14</f>
        <v>0</v>
      </c>
      <c r="J14" s="459"/>
      <c r="K14" s="453"/>
      <c r="L14" s="295"/>
      <c r="M14" s="511">
        <f>SUM(H14:I14)</f>
        <v>0</v>
      </c>
      <c r="N14" s="309" t="str">
        <f t="shared" si="0"/>
        <v/>
      </c>
    </row>
    <row r="15" spans="1:15">
      <c r="A15" s="275">
        <v>2130</v>
      </c>
      <c r="B15" s="149" t="s">
        <v>126</v>
      </c>
      <c r="C15" s="43">
        <f>'Sch B'!D45</f>
        <v>0</v>
      </c>
      <c r="D15" s="296"/>
      <c r="E15" s="296"/>
      <c r="F15" s="505">
        <f>SUM(C15:E15)</f>
        <v>0</v>
      </c>
      <c r="G15" s="459"/>
      <c r="H15" s="448"/>
      <c r="I15" s="505">
        <f>K15+L15</f>
        <v>0</v>
      </c>
      <c r="J15" s="459"/>
      <c r="K15" s="453"/>
      <c r="L15" s="295"/>
      <c r="M15" s="511">
        <f>SUM(H15:I15)</f>
        <v>0</v>
      </c>
      <c r="N15" s="309" t="str">
        <f t="shared" si="0"/>
        <v/>
      </c>
    </row>
    <row r="16" spans="1:15">
      <c r="A16" s="275">
        <v>2140</v>
      </c>
      <c r="B16" s="149" t="s">
        <v>154</v>
      </c>
      <c r="C16" s="43">
        <f>'Sch B'!D57</f>
        <v>0</v>
      </c>
      <c r="D16" s="296"/>
      <c r="E16" s="296"/>
      <c r="F16" s="505">
        <f>SUM(C16:E16)</f>
        <v>0</v>
      </c>
      <c r="G16" s="459"/>
      <c r="H16" s="448"/>
      <c r="I16" s="505">
        <f>K16+L16</f>
        <v>0</v>
      </c>
      <c r="J16" s="459"/>
      <c r="K16" s="453"/>
      <c r="L16" s="295"/>
      <c r="M16" s="511">
        <f>SUM(H16:I16)</f>
        <v>0</v>
      </c>
      <c r="N16" s="309" t="str">
        <f t="shared" si="0"/>
        <v/>
      </c>
    </row>
    <row r="17" spans="1:14" ht="13.5" thickBot="1">
      <c r="A17" s="276">
        <v>2150</v>
      </c>
      <c r="B17" s="277" t="s">
        <v>103</v>
      </c>
      <c r="C17" s="43">
        <f>'Sch B'!D69</f>
        <v>0</v>
      </c>
      <c r="D17" s="297"/>
      <c r="E17" s="298"/>
      <c r="F17" s="505">
        <f>SUM(C17:E17)</f>
        <v>0</v>
      </c>
      <c r="G17" s="459"/>
      <c r="H17" s="449"/>
      <c r="I17" s="505">
        <f>K17+L17</f>
        <v>0</v>
      </c>
      <c r="J17" s="459"/>
      <c r="K17" s="463"/>
      <c r="L17" s="300"/>
      <c r="M17" s="511">
        <f>SUM(H17:I17)</f>
        <v>0</v>
      </c>
      <c r="N17" s="309" t="str">
        <f t="shared" si="0"/>
        <v/>
      </c>
    </row>
    <row r="18" spans="1:14" ht="13.5" thickBot="1">
      <c r="A18" s="279">
        <v>2100</v>
      </c>
      <c r="B18" s="256" t="s">
        <v>143</v>
      </c>
      <c r="C18" s="53">
        <f>SUM(C13:C17)</f>
        <v>0</v>
      </c>
      <c r="D18" s="53">
        <f>SUM(D13:D17)</f>
        <v>0</v>
      </c>
      <c r="E18" s="53">
        <f>SUM(E13:E17)</f>
        <v>0</v>
      </c>
      <c r="F18" s="58">
        <f>SUM(F13:F17)</f>
        <v>0</v>
      </c>
      <c r="G18" s="263"/>
      <c r="H18" s="450">
        <f>SUM(H13:H17)</f>
        <v>0</v>
      </c>
      <c r="I18" s="58">
        <f>SUM(I13:I17)</f>
        <v>0</v>
      </c>
      <c r="J18" s="263"/>
      <c r="K18" s="450">
        <f>SUM(K13:K17)</f>
        <v>0</v>
      </c>
      <c r="L18" s="53">
        <f>SUM(L13:L17)</f>
        <v>0</v>
      </c>
      <c r="M18" s="53">
        <f>SUM(M13:M17)</f>
        <v>0</v>
      </c>
      <c r="N18" s="309" t="str">
        <f t="shared" si="0"/>
        <v/>
      </c>
    </row>
    <row r="19" spans="1:14" ht="13.5" thickBot="1">
      <c r="A19" s="138"/>
      <c r="C19" s="19"/>
      <c r="D19" s="19"/>
      <c r="E19" s="19"/>
      <c r="F19" s="19"/>
      <c r="G19" s="19"/>
      <c r="H19" s="19"/>
      <c r="I19" s="19"/>
      <c r="J19" s="19"/>
      <c r="K19" s="19"/>
      <c r="L19" s="19"/>
      <c r="M19" s="19"/>
    </row>
    <row r="20" spans="1:14">
      <c r="A20" s="280">
        <v>2210</v>
      </c>
      <c r="B20" s="284" t="s">
        <v>440</v>
      </c>
      <c r="C20" s="301"/>
      <c r="D20" s="301"/>
      <c r="E20" s="301"/>
      <c r="F20" s="506">
        <f>SUM(C20:E20)</f>
        <v>0</v>
      </c>
      <c r="G20" s="460"/>
      <c r="H20" s="451"/>
      <c r="I20" s="506">
        <f>K20+L20</f>
        <v>0</v>
      </c>
      <c r="J20" s="460"/>
      <c r="K20" s="464"/>
      <c r="L20" s="303"/>
      <c r="M20" s="510">
        <f>SUM(H20:I20)</f>
        <v>0</v>
      </c>
      <c r="N20" s="309" t="str">
        <f>IF(OR(M20-F20&gt;2,M20-F20&lt;-2)," ERROR","")</f>
        <v/>
      </c>
    </row>
    <row r="21" spans="1:14">
      <c r="A21" s="282">
        <v>2220</v>
      </c>
      <c r="B21" s="172" t="s">
        <v>441</v>
      </c>
      <c r="C21" s="296"/>
      <c r="D21" s="296"/>
      <c r="E21" s="296"/>
      <c r="F21" s="505">
        <f t="shared" ref="F21:F22" si="1">SUM(C21:E21)</f>
        <v>0</v>
      </c>
      <c r="G21" s="459"/>
      <c r="H21" s="448"/>
      <c r="I21" s="505">
        <f>K21+L21</f>
        <v>0</v>
      </c>
      <c r="J21" s="459"/>
      <c r="K21" s="453"/>
      <c r="L21" s="295"/>
      <c r="M21" s="511">
        <f>SUM(H21:I21)</f>
        <v>0</v>
      </c>
      <c r="N21" s="309" t="str">
        <f>IF(OR(M21-F21&gt;2,M21-F21&lt;-1)," ERROR","")</f>
        <v/>
      </c>
    </row>
    <row r="22" spans="1:14" ht="13.5" thickBot="1">
      <c r="A22" s="282">
        <v>2230</v>
      </c>
      <c r="B22" s="172" t="s">
        <v>442</v>
      </c>
      <c r="C22" s="296"/>
      <c r="D22" s="296"/>
      <c r="E22" s="296"/>
      <c r="F22" s="505">
        <f t="shared" si="1"/>
        <v>0</v>
      </c>
      <c r="G22" s="459"/>
      <c r="H22" s="448"/>
      <c r="I22" s="505">
        <f>K22+L22</f>
        <v>0</v>
      </c>
      <c r="J22" s="459"/>
      <c r="K22" s="453"/>
      <c r="L22" s="295"/>
      <c r="M22" s="511">
        <f>SUM(H22:I22)</f>
        <v>0</v>
      </c>
      <c r="N22" s="309" t="str">
        <f>IF(OR(M22-F22&gt;2,M22-F22&lt;-1)," ERROR","")</f>
        <v/>
      </c>
    </row>
    <row r="23" spans="1:14" ht="13.5" thickBot="1">
      <c r="A23" s="279">
        <v>2200</v>
      </c>
      <c r="B23" s="256" t="s">
        <v>2</v>
      </c>
      <c r="C23" s="53">
        <f>SUM(C20:C22)</f>
        <v>0</v>
      </c>
      <c r="D23" s="53">
        <f t="shared" ref="D23:F23" si="2">SUM(D20:D22)</f>
        <v>0</v>
      </c>
      <c r="E23" s="53">
        <f t="shared" si="2"/>
        <v>0</v>
      </c>
      <c r="F23" s="58">
        <f t="shared" si="2"/>
        <v>0</v>
      </c>
      <c r="G23" s="263"/>
      <c r="H23" s="450">
        <f t="shared" ref="H23:I23" si="3">SUM(H20:H22)</f>
        <v>0</v>
      </c>
      <c r="I23" s="58">
        <f t="shared" si="3"/>
        <v>0</v>
      </c>
      <c r="J23" s="263"/>
      <c r="K23" s="450">
        <f t="shared" ref="K23:M23" si="4">SUM(K20:K22)</f>
        <v>0</v>
      </c>
      <c r="L23" s="53">
        <f t="shared" si="4"/>
        <v>0</v>
      </c>
      <c r="M23" s="53">
        <f t="shared" si="4"/>
        <v>0</v>
      </c>
      <c r="N23" s="309" t="str">
        <f>IF(OR(M23-F23&gt;2,M23-F23&lt;-1)," ERROR","")</f>
        <v/>
      </c>
    </row>
    <row r="24" spans="1:14" ht="13.5" thickBot="1">
      <c r="A24" s="138"/>
      <c r="C24" s="19"/>
      <c r="D24" s="19"/>
      <c r="E24" s="19"/>
      <c r="F24" s="19"/>
      <c r="G24" s="19"/>
      <c r="H24" s="19"/>
      <c r="I24" s="19"/>
      <c r="J24" s="19"/>
      <c r="K24" s="19"/>
      <c r="L24" s="19"/>
      <c r="M24" s="19"/>
    </row>
    <row r="25" spans="1:14">
      <c r="A25" s="280">
        <v>2310</v>
      </c>
      <c r="B25" s="284" t="s">
        <v>443</v>
      </c>
      <c r="C25" s="301"/>
      <c r="D25" s="301"/>
      <c r="E25" s="301"/>
      <c r="F25" s="506">
        <f>SUM(C25:E25)</f>
        <v>0</v>
      </c>
      <c r="G25" s="460"/>
      <c r="H25" s="451"/>
      <c r="I25" s="506">
        <f>K25+L25</f>
        <v>0</v>
      </c>
      <c r="J25" s="460"/>
      <c r="K25" s="464"/>
      <c r="L25" s="303"/>
      <c r="M25" s="510">
        <f>SUM(H25:I25)</f>
        <v>0</v>
      </c>
      <c r="N25" s="309" t="str">
        <f t="shared" ref="N25:N26" si="5">IF(OR(M25-F25&gt;2,M25-F25&lt;-1)," ERROR","")</f>
        <v/>
      </c>
    </row>
    <row r="26" spans="1:14" ht="13.5" thickBot="1">
      <c r="A26" s="282">
        <v>2320</v>
      </c>
      <c r="B26" s="172" t="s">
        <v>444</v>
      </c>
      <c r="C26" s="296"/>
      <c r="D26" s="296"/>
      <c r="E26" s="296"/>
      <c r="F26" s="505">
        <f t="shared" ref="F26" si="6">SUM(C26:E26)</f>
        <v>0</v>
      </c>
      <c r="G26" s="459"/>
      <c r="H26" s="448"/>
      <c r="I26" s="505">
        <f>K26+L26</f>
        <v>0</v>
      </c>
      <c r="J26" s="459"/>
      <c r="K26" s="453"/>
      <c r="L26" s="295"/>
      <c r="M26" s="511">
        <f>SUM(H26:I26)</f>
        <v>0</v>
      </c>
      <c r="N26" s="309" t="str">
        <f t="shared" si="5"/>
        <v/>
      </c>
    </row>
    <row r="27" spans="1:14" ht="13.5" thickBot="1">
      <c r="A27" s="279">
        <v>2300</v>
      </c>
      <c r="B27" s="256" t="s">
        <v>242</v>
      </c>
      <c r="C27" s="53">
        <f>SUM(C25:C26)</f>
        <v>0</v>
      </c>
      <c r="D27" s="53">
        <f t="shared" ref="D27:F27" si="7">SUM(D25:D26)</f>
        <v>0</v>
      </c>
      <c r="E27" s="53">
        <f t="shared" si="7"/>
        <v>0</v>
      </c>
      <c r="F27" s="58">
        <f t="shared" si="7"/>
        <v>0</v>
      </c>
      <c r="G27" s="263"/>
      <c r="H27" s="450">
        <f t="shared" ref="H27:I27" si="8">SUM(H25:H26)</f>
        <v>0</v>
      </c>
      <c r="I27" s="58">
        <f t="shared" si="8"/>
        <v>0</v>
      </c>
      <c r="J27" s="263"/>
      <c r="K27" s="450">
        <f t="shared" ref="K27:M27" si="9">SUM(K25:K26)</f>
        <v>0</v>
      </c>
      <c r="L27" s="53">
        <f t="shared" si="9"/>
        <v>0</v>
      </c>
      <c r="M27" s="53">
        <f t="shared" si="9"/>
        <v>0</v>
      </c>
      <c r="N27" s="309" t="str">
        <f t="shared" ref="N27" si="10">IF(OR(M27-F27&gt;2,M27-F27&lt;-1)," ERROR","")</f>
        <v/>
      </c>
    </row>
    <row r="28" spans="1:14" ht="13.5" thickBot="1">
      <c r="A28" s="138"/>
      <c r="C28" s="525"/>
      <c r="D28" s="525"/>
      <c r="E28" s="525"/>
      <c r="F28" s="525"/>
      <c r="G28" s="525"/>
      <c r="H28" s="525"/>
      <c r="I28" s="525"/>
      <c r="J28" s="525"/>
      <c r="K28" s="525"/>
      <c r="L28" s="525"/>
      <c r="M28" s="525"/>
    </row>
    <row r="29" spans="1:14">
      <c r="A29" s="288">
        <v>2410</v>
      </c>
      <c r="B29" s="281" t="s">
        <v>67</v>
      </c>
      <c r="C29" s="301"/>
      <c r="D29" s="301"/>
      <c r="E29" s="301"/>
      <c r="F29" s="510">
        <f>SUM(C29:E29)</f>
        <v>0</v>
      </c>
      <c r="G29" s="460"/>
      <c r="H29" s="528"/>
      <c r="I29" s="510">
        <f t="shared" ref="I29:I37" si="11">K29+L29</f>
        <v>0</v>
      </c>
      <c r="J29" s="460"/>
      <c r="K29" s="528"/>
      <c r="L29" s="301"/>
      <c r="M29" s="510">
        <f t="shared" ref="M29:M37" si="12">SUM(H29:I29)</f>
        <v>0</v>
      </c>
      <c r="N29" s="309" t="str">
        <f t="shared" ref="N29:N38" si="13">IF(OR(M29-F29&gt;2,M29-F29&lt;-1)," ERROR","")</f>
        <v/>
      </c>
    </row>
    <row r="30" spans="1:14">
      <c r="A30" s="282">
        <v>2420</v>
      </c>
      <c r="B30" s="149" t="s">
        <v>151</v>
      </c>
      <c r="C30" s="296"/>
      <c r="D30" s="296"/>
      <c r="E30" s="296"/>
      <c r="F30" s="511">
        <f t="shared" ref="F30:F37" si="14">SUM(C30:E30)</f>
        <v>0</v>
      </c>
      <c r="G30" s="459"/>
      <c r="H30" s="529"/>
      <c r="I30" s="511">
        <f t="shared" si="11"/>
        <v>0</v>
      </c>
      <c r="J30" s="459"/>
      <c r="K30" s="529"/>
      <c r="L30" s="296"/>
      <c r="M30" s="511">
        <f t="shared" si="12"/>
        <v>0</v>
      </c>
      <c r="N30" s="309" t="str">
        <f t="shared" si="13"/>
        <v/>
      </c>
    </row>
    <row r="31" spans="1:14">
      <c r="A31" s="275">
        <v>2430</v>
      </c>
      <c r="B31" s="149" t="s">
        <v>179</v>
      </c>
      <c r="C31" s="296"/>
      <c r="D31" s="296"/>
      <c r="E31" s="296"/>
      <c r="F31" s="511">
        <f t="shared" si="14"/>
        <v>0</v>
      </c>
      <c r="G31" s="459"/>
      <c r="H31" s="529"/>
      <c r="I31" s="511">
        <f t="shared" si="11"/>
        <v>0</v>
      </c>
      <c r="J31" s="459"/>
      <c r="K31" s="529"/>
      <c r="L31" s="296"/>
      <c r="M31" s="511">
        <f t="shared" si="12"/>
        <v>0</v>
      </c>
      <c r="N31" s="309" t="str">
        <f t="shared" si="13"/>
        <v/>
      </c>
    </row>
    <row r="32" spans="1:14">
      <c r="A32" s="275">
        <v>2440</v>
      </c>
      <c r="B32" s="149" t="s">
        <v>211</v>
      </c>
      <c r="C32" s="296"/>
      <c r="D32" s="296"/>
      <c r="E32" s="296"/>
      <c r="F32" s="511">
        <f t="shared" si="14"/>
        <v>0</v>
      </c>
      <c r="G32" s="459"/>
      <c r="H32" s="529"/>
      <c r="I32" s="511">
        <f t="shared" si="11"/>
        <v>0</v>
      </c>
      <c r="J32" s="459"/>
      <c r="K32" s="529"/>
      <c r="L32" s="296"/>
      <c r="M32" s="511">
        <f t="shared" si="12"/>
        <v>0</v>
      </c>
      <c r="N32" s="309" t="str">
        <f t="shared" si="13"/>
        <v/>
      </c>
    </row>
    <row r="33" spans="1:14">
      <c r="A33" s="282">
        <v>2450</v>
      </c>
      <c r="B33" s="149" t="s">
        <v>3</v>
      </c>
      <c r="C33" s="296"/>
      <c r="D33" s="296"/>
      <c r="E33" s="296"/>
      <c r="F33" s="511">
        <f t="shared" si="14"/>
        <v>0</v>
      </c>
      <c r="G33" s="459"/>
      <c r="H33" s="529"/>
      <c r="I33" s="511">
        <f t="shared" si="11"/>
        <v>0</v>
      </c>
      <c r="J33" s="459"/>
      <c r="K33" s="529"/>
      <c r="L33" s="296"/>
      <c r="M33" s="511">
        <f t="shared" si="12"/>
        <v>0</v>
      </c>
      <c r="N33" s="309" t="str">
        <f t="shared" si="13"/>
        <v/>
      </c>
    </row>
    <row r="34" spans="1:14">
      <c r="A34" s="275">
        <v>2460</v>
      </c>
      <c r="B34" s="149" t="s">
        <v>4</v>
      </c>
      <c r="C34" s="296"/>
      <c r="D34" s="296"/>
      <c r="E34" s="296"/>
      <c r="F34" s="511">
        <f t="shared" si="14"/>
        <v>0</v>
      </c>
      <c r="G34" s="459"/>
      <c r="H34" s="529"/>
      <c r="I34" s="511">
        <f t="shared" si="11"/>
        <v>0</v>
      </c>
      <c r="J34" s="459"/>
      <c r="K34" s="529"/>
      <c r="L34" s="296"/>
      <c r="M34" s="511">
        <f t="shared" si="12"/>
        <v>0</v>
      </c>
      <c r="N34" s="309" t="str">
        <f t="shared" si="13"/>
        <v/>
      </c>
    </row>
    <row r="35" spans="1:14">
      <c r="A35" s="282">
        <v>2470</v>
      </c>
      <c r="B35" s="149" t="s">
        <v>185</v>
      </c>
      <c r="C35" s="296"/>
      <c r="D35" s="296"/>
      <c r="E35" s="296"/>
      <c r="F35" s="511">
        <f t="shared" si="14"/>
        <v>0</v>
      </c>
      <c r="G35" s="459"/>
      <c r="H35" s="529"/>
      <c r="I35" s="511">
        <f t="shared" si="11"/>
        <v>0</v>
      </c>
      <c r="J35" s="459"/>
      <c r="K35" s="529"/>
      <c r="L35" s="296"/>
      <c r="M35" s="511">
        <f t="shared" si="12"/>
        <v>0</v>
      </c>
      <c r="N35" s="309" t="str">
        <f t="shared" si="13"/>
        <v/>
      </c>
    </row>
    <row r="36" spans="1:14">
      <c r="A36" s="275">
        <v>2480</v>
      </c>
      <c r="B36" s="149" t="s">
        <v>180</v>
      </c>
      <c r="C36" s="296"/>
      <c r="D36" s="296"/>
      <c r="E36" s="296"/>
      <c r="F36" s="511">
        <f t="shared" si="14"/>
        <v>0</v>
      </c>
      <c r="G36" s="459"/>
      <c r="H36" s="529"/>
      <c r="I36" s="511">
        <f t="shared" si="11"/>
        <v>0</v>
      </c>
      <c r="J36" s="459"/>
      <c r="K36" s="529"/>
      <c r="L36" s="296"/>
      <c r="M36" s="511">
        <f t="shared" si="12"/>
        <v>0</v>
      </c>
      <c r="N36" s="309" t="str">
        <f t="shared" si="13"/>
        <v/>
      </c>
    </row>
    <row r="37" spans="1:14" ht="13.5" thickBot="1">
      <c r="A37" s="282">
        <v>2490</v>
      </c>
      <c r="B37" s="285" t="s">
        <v>331</v>
      </c>
      <c r="C37" s="302"/>
      <c r="D37" s="302"/>
      <c r="E37" s="302"/>
      <c r="F37" s="513">
        <f t="shared" si="14"/>
        <v>0</v>
      </c>
      <c r="G37" s="527"/>
      <c r="H37" s="530"/>
      <c r="I37" s="531">
        <f t="shared" si="11"/>
        <v>0</v>
      </c>
      <c r="J37" s="527"/>
      <c r="K37" s="530"/>
      <c r="L37" s="299"/>
      <c r="M37" s="531">
        <f t="shared" si="12"/>
        <v>0</v>
      </c>
      <c r="N37" s="309" t="str">
        <f t="shared" si="13"/>
        <v/>
      </c>
    </row>
    <row r="38" spans="1:14" ht="13.5" thickBot="1">
      <c r="A38" s="279">
        <v>2400</v>
      </c>
      <c r="B38" s="235" t="s">
        <v>124</v>
      </c>
      <c r="C38" s="53">
        <f>SUM(C29:C37)</f>
        <v>0</v>
      </c>
      <c r="D38" s="53">
        <f>SUM(D29:D37)</f>
        <v>0</v>
      </c>
      <c r="E38" s="53">
        <f>SUM(E29:E37)</f>
        <v>0</v>
      </c>
      <c r="F38" s="53">
        <f>SUM(F29:F37)</f>
        <v>0</v>
      </c>
      <c r="G38" s="526"/>
      <c r="H38" s="450">
        <f>SUM(H29:H37)</f>
        <v>0</v>
      </c>
      <c r="I38" s="58">
        <f>SUM(I29:I37)</f>
        <v>0</v>
      </c>
      <c r="J38" s="263"/>
      <c r="K38" s="450">
        <f>SUM(K29:K37)</f>
        <v>0</v>
      </c>
      <c r="L38" s="53">
        <f>SUM(L29:L37)</f>
        <v>0</v>
      </c>
      <c r="M38" s="53">
        <f>SUM(M29:M37)</f>
        <v>0</v>
      </c>
      <c r="N38" s="309" t="str">
        <f t="shared" si="13"/>
        <v/>
      </c>
    </row>
    <row r="39" spans="1:14" ht="13.5" thickBot="1">
      <c r="A39" s="137"/>
      <c r="B39" s="120"/>
      <c r="C39" s="20"/>
      <c r="D39" s="20"/>
      <c r="E39" s="20"/>
      <c r="F39" s="20"/>
      <c r="G39" s="20"/>
      <c r="H39" s="20"/>
      <c r="I39" s="20"/>
      <c r="J39" s="20"/>
      <c r="K39" s="20"/>
      <c r="L39" s="20"/>
      <c r="M39" s="20"/>
    </row>
    <row r="40" spans="1:14">
      <c r="A40" s="280">
        <v>2510</v>
      </c>
      <c r="B40" s="281" t="s">
        <v>144</v>
      </c>
      <c r="C40" s="301"/>
      <c r="D40" s="301"/>
      <c r="E40" s="301"/>
      <c r="F40" s="506">
        <f>SUM(C40:E40)</f>
        <v>0</v>
      </c>
      <c r="G40" s="460"/>
      <c r="H40" s="451"/>
      <c r="I40" s="506">
        <f>K40+L40</f>
        <v>0</v>
      </c>
      <c r="J40" s="460"/>
      <c r="K40" s="464"/>
      <c r="L40" s="303"/>
      <c r="M40" s="510">
        <f>SUM(H40:I40)</f>
        <v>0</v>
      </c>
      <c r="N40" s="309" t="str">
        <f>IF(OR(M40-F40&gt;2,M40-F40&lt;-1)," ERROR","")</f>
        <v/>
      </c>
    </row>
    <row r="41" spans="1:14">
      <c r="A41" s="282">
        <v>2520</v>
      </c>
      <c r="B41" s="149" t="s">
        <v>145</v>
      </c>
      <c r="C41" s="296"/>
      <c r="D41" s="296"/>
      <c r="E41" s="296"/>
      <c r="F41" s="505">
        <f>SUM(C41:E41)</f>
        <v>0</v>
      </c>
      <c r="G41" s="459"/>
      <c r="H41" s="448"/>
      <c r="I41" s="505">
        <f>K41+L41</f>
        <v>0</v>
      </c>
      <c r="J41" s="459"/>
      <c r="K41" s="453"/>
      <c r="L41" s="295"/>
      <c r="M41" s="511">
        <f>SUM(H41:I41)</f>
        <v>0</v>
      </c>
      <c r="N41" s="309" t="str">
        <f>IF(OR(M41-F41&gt;2,M41-F41&lt;-1)," ERROR","")</f>
        <v/>
      </c>
    </row>
    <row r="42" spans="1:14" ht="13.5" thickBot="1">
      <c r="A42" s="282">
        <v>2530</v>
      </c>
      <c r="B42" s="149" t="s">
        <v>146</v>
      </c>
      <c r="C42" s="296"/>
      <c r="D42" s="296"/>
      <c r="E42" s="296"/>
      <c r="F42" s="505">
        <f>SUM(C42:E42)</f>
        <v>0</v>
      </c>
      <c r="G42" s="459"/>
      <c r="H42" s="448"/>
      <c r="I42" s="505">
        <f>K42+L42</f>
        <v>0</v>
      </c>
      <c r="J42" s="459"/>
      <c r="K42" s="453"/>
      <c r="L42" s="295"/>
      <c r="M42" s="511">
        <f>SUM(H42:I42)</f>
        <v>0</v>
      </c>
      <c r="N42" s="309" t="str">
        <f>IF(OR(M42-F42&gt;2,M42-F42&lt;-1)," ERROR","")</f>
        <v/>
      </c>
    </row>
    <row r="43" spans="1:14" ht="13.5" thickBot="1">
      <c r="A43" s="279">
        <v>2500</v>
      </c>
      <c r="B43" s="255" t="s">
        <v>152</v>
      </c>
      <c r="C43" s="53">
        <f>SUM(C40:C42)</f>
        <v>0</v>
      </c>
      <c r="D43" s="53">
        <f>SUM(D40:D42)</f>
        <v>0</v>
      </c>
      <c r="E43" s="53">
        <f>SUM(E40:E42)</f>
        <v>0</v>
      </c>
      <c r="F43" s="58">
        <f>SUM(F40:F42)</f>
        <v>0</v>
      </c>
      <c r="G43" s="263"/>
      <c r="H43" s="450">
        <f>SUM(H40:H42)</f>
        <v>0</v>
      </c>
      <c r="I43" s="58">
        <f>SUM(I40:I42)</f>
        <v>0</v>
      </c>
      <c r="J43" s="263"/>
      <c r="K43" s="450">
        <f>SUM(K40:K42)</f>
        <v>0</v>
      </c>
      <c r="L43" s="53">
        <f>SUM(L40:L42)</f>
        <v>0</v>
      </c>
      <c r="M43" s="53">
        <f>SUM(M40:M42)</f>
        <v>0</v>
      </c>
      <c r="N43" s="309" t="str">
        <f>IF(OR(M43-F43&gt;2,M43-F43&lt;-1)," ERROR","")</f>
        <v/>
      </c>
    </row>
    <row r="44" spans="1:14" ht="13.5" thickBot="1">
      <c r="A44" s="138"/>
      <c r="C44" s="19"/>
      <c r="D44" s="19"/>
      <c r="E44" s="19"/>
      <c r="F44" s="19"/>
      <c r="G44" s="19"/>
      <c r="H44" s="19"/>
      <c r="I44" s="19"/>
      <c r="J44" s="19"/>
      <c r="K44" s="19"/>
      <c r="L44" s="19"/>
      <c r="M44" s="19"/>
    </row>
    <row r="45" spans="1:14">
      <c r="A45" s="280">
        <v>2610</v>
      </c>
      <c r="B45" s="281" t="s">
        <v>5</v>
      </c>
      <c r="C45" s="301"/>
      <c r="D45" s="301"/>
      <c r="E45" s="301"/>
      <c r="F45" s="506">
        <f>SUM(C45:E45)</f>
        <v>0</v>
      </c>
      <c r="G45" s="460"/>
      <c r="H45" s="451"/>
      <c r="I45" s="506">
        <f>K45+L45</f>
        <v>0</v>
      </c>
      <c r="J45" s="460"/>
      <c r="K45" s="464"/>
      <c r="L45" s="303"/>
      <c r="M45" s="510">
        <f>SUM(H45:I45)</f>
        <v>0</v>
      </c>
      <c r="N45" s="309" t="str">
        <f>IF(OR(M45-F45&gt;2,M45-F45&lt;-1)," ERROR","")</f>
        <v/>
      </c>
    </row>
    <row r="46" spans="1:14">
      <c r="A46" s="282">
        <v>2620</v>
      </c>
      <c r="B46" s="172" t="s">
        <v>252</v>
      </c>
      <c r="C46" s="296"/>
      <c r="D46" s="296"/>
      <c r="E46" s="296"/>
      <c r="F46" s="505">
        <f>SUM(C46:E46)</f>
        <v>0</v>
      </c>
      <c r="G46" s="459"/>
      <c r="H46" s="448"/>
      <c r="I46" s="505">
        <f>K46+L46</f>
        <v>0</v>
      </c>
      <c r="J46" s="459"/>
      <c r="K46" s="453"/>
      <c r="L46" s="295"/>
      <c r="M46" s="511">
        <f>SUM(H46:I46)</f>
        <v>0</v>
      </c>
      <c r="N46" s="309" t="str">
        <f>IF(OR(M46-F46&gt;2,M46-F46&lt;-1)," ERROR","")</f>
        <v/>
      </c>
    </row>
    <row r="47" spans="1:14" ht="13.5" thickBot="1">
      <c r="A47" s="282">
        <v>2630</v>
      </c>
      <c r="B47" s="285" t="s">
        <v>332</v>
      </c>
      <c r="C47" s="302"/>
      <c r="D47" s="296"/>
      <c r="E47" s="296"/>
      <c r="F47" s="505">
        <f>SUM(C47:E47)</f>
        <v>0</v>
      </c>
      <c r="G47" s="459"/>
      <c r="H47" s="452"/>
      <c r="I47" s="507">
        <f>K47+L47</f>
        <v>0</v>
      </c>
      <c r="J47" s="459"/>
      <c r="K47" s="453"/>
      <c r="L47" s="295"/>
      <c r="M47" s="511">
        <f>SUM(H47:I47)</f>
        <v>0</v>
      </c>
      <c r="N47" s="309" t="str">
        <f>IF(OR(M47-F47&gt;2,M47-F47&lt;-1)," ERROR","")</f>
        <v/>
      </c>
    </row>
    <row r="48" spans="1:14" ht="13.5" thickBot="1">
      <c r="A48" s="279">
        <v>2600</v>
      </c>
      <c r="B48" s="255" t="s">
        <v>6</v>
      </c>
      <c r="C48" s="53">
        <f>SUM(C45:C47)</f>
        <v>0</v>
      </c>
      <c r="D48" s="53">
        <f>SUM(D45:D47)</f>
        <v>0</v>
      </c>
      <c r="E48" s="53">
        <f>SUM(E45:E47)</f>
        <v>0</v>
      </c>
      <c r="F48" s="58">
        <f>SUM(F45:F47)</f>
        <v>0</v>
      </c>
      <c r="G48" s="263"/>
      <c r="H48" s="450">
        <f>SUM(H45:H47)</f>
        <v>0</v>
      </c>
      <c r="I48" s="58">
        <f>SUM(I45:I47)</f>
        <v>0</v>
      </c>
      <c r="J48" s="263"/>
      <c r="K48" s="450">
        <f>SUM(K45:K47)</f>
        <v>0</v>
      </c>
      <c r="L48" s="53">
        <f>SUM(L45:L47)</f>
        <v>0</v>
      </c>
      <c r="M48" s="53">
        <f>SUM(M45:M47)</f>
        <v>0</v>
      </c>
      <c r="N48" s="309" t="str">
        <f>IF(OR(M48-F48&gt;2,M48-F48&lt;-1)," ERROR","")</f>
        <v/>
      </c>
    </row>
    <row r="49" spans="1:14" ht="13.5" thickBot="1">
      <c r="A49" s="138"/>
      <c r="C49" s="19"/>
      <c r="D49" s="19"/>
      <c r="E49" s="19"/>
      <c r="F49" s="19"/>
      <c r="G49" s="19"/>
      <c r="H49" s="19"/>
      <c r="I49" s="19"/>
      <c r="J49" s="19"/>
      <c r="K49" s="19"/>
      <c r="L49" s="19"/>
      <c r="M49" s="19"/>
    </row>
    <row r="50" spans="1:14">
      <c r="A50" s="286">
        <v>2710</v>
      </c>
      <c r="B50" s="284" t="s">
        <v>257</v>
      </c>
      <c r="C50" s="301"/>
      <c r="D50" s="301"/>
      <c r="E50" s="301"/>
      <c r="F50" s="506">
        <f>SUM(C50:E50)</f>
        <v>0</v>
      </c>
      <c r="G50" s="460"/>
      <c r="H50" s="451"/>
      <c r="I50" s="506">
        <f>K50+L50</f>
        <v>0</v>
      </c>
      <c r="J50" s="460"/>
      <c r="K50" s="464"/>
      <c r="L50" s="303"/>
      <c r="M50" s="510">
        <f>SUM(H50:I50)</f>
        <v>0</v>
      </c>
      <c r="N50" s="309" t="str">
        <f>IF(OR(M50-F50&gt;2,M50-F50&lt;-1)," ERROR","")</f>
        <v/>
      </c>
    </row>
    <row r="51" spans="1:14">
      <c r="A51" s="287">
        <v>2720</v>
      </c>
      <c r="B51" s="172" t="s">
        <v>260</v>
      </c>
      <c r="C51" s="296"/>
      <c r="D51" s="296"/>
      <c r="E51" s="296"/>
      <c r="F51" s="505">
        <f>SUM(C51:E51)</f>
        <v>0</v>
      </c>
      <c r="G51" s="459"/>
      <c r="H51" s="448"/>
      <c r="I51" s="505">
        <f>K51+L51</f>
        <v>0</v>
      </c>
      <c r="J51" s="459"/>
      <c r="K51" s="453"/>
      <c r="L51" s="295"/>
      <c r="M51" s="511">
        <f>SUM(H51:I51)</f>
        <v>0</v>
      </c>
      <c r="N51" s="309" t="str">
        <f>IF(OR(M51-F51&gt;2,M51-F51&lt;-1)," ERROR","")</f>
        <v/>
      </c>
    </row>
    <row r="52" spans="1:14" ht="13.5" thickBot="1">
      <c r="A52" s="287">
        <v>2730</v>
      </c>
      <c r="B52" s="172" t="s">
        <v>333</v>
      </c>
      <c r="C52" s="296"/>
      <c r="D52" s="296"/>
      <c r="E52" s="296"/>
      <c r="F52" s="505">
        <f>SUM(C52:E52)</f>
        <v>0</v>
      </c>
      <c r="G52" s="459"/>
      <c r="H52" s="448"/>
      <c r="I52" s="505">
        <f>K52+L52</f>
        <v>0</v>
      </c>
      <c r="J52" s="459"/>
      <c r="K52" s="453"/>
      <c r="L52" s="295"/>
      <c r="M52" s="511">
        <f>SUM(H52:I52)</f>
        <v>0</v>
      </c>
      <c r="N52" s="309" t="str">
        <f>IF(OR(M52-F52&gt;2,M52-F52&lt;-1)," ERROR","")</f>
        <v/>
      </c>
    </row>
    <row r="53" spans="1:14" ht="13.5" thickBot="1">
      <c r="A53" s="279">
        <v>2700</v>
      </c>
      <c r="B53" s="255" t="s">
        <v>296</v>
      </c>
      <c r="C53" s="53">
        <f>SUM(C50:C52)</f>
        <v>0</v>
      </c>
      <c r="D53" s="53">
        <f>SUM(D50:D52)</f>
        <v>0</v>
      </c>
      <c r="E53" s="53">
        <f>SUM(E50:E52)</f>
        <v>0</v>
      </c>
      <c r="F53" s="58">
        <f>SUM(C53:E53)</f>
        <v>0</v>
      </c>
      <c r="G53" s="461"/>
      <c r="H53" s="454">
        <f>SUM(H50:H52)</f>
        <v>0</v>
      </c>
      <c r="I53" s="58">
        <f>SUM(I50:I52)</f>
        <v>0</v>
      </c>
      <c r="J53" s="461"/>
      <c r="K53" s="450">
        <f>SUM(K50:K52)</f>
        <v>0</v>
      </c>
      <c r="L53" s="450">
        <f>SUM(L50:L52)</f>
        <v>0</v>
      </c>
      <c r="M53" s="53">
        <f>SUM(M50:M52)</f>
        <v>0</v>
      </c>
      <c r="N53" s="309" t="str">
        <f>IF(OR(M53-F53&gt;2,M53-F53&lt;-1)," ERROR","")</f>
        <v/>
      </c>
    </row>
    <row r="54" spans="1:14" ht="13.5" thickBot="1">
      <c r="A54" s="137"/>
      <c r="B54" s="120"/>
      <c r="C54" s="20"/>
      <c r="D54" s="20"/>
      <c r="E54" s="20"/>
      <c r="F54" s="20"/>
      <c r="G54" s="20"/>
      <c r="H54" s="20"/>
      <c r="I54" s="20"/>
      <c r="J54" s="20"/>
      <c r="K54" s="20"/>
      <c r="L54" s="20"/>
      <c r="M54" s="20"/>
    </row>
    <row r="55" spans="1:14">
      <c r="A55" s="280">
        <v>2810</v>
      </c>
      <c r="B55" s="284" t="s">
        <v>363</v>
      </c>
      <c r="C55" s="301"/>
      <c r="D55" s="301"/>
      <c r="E55" s="301"/>
      <c r="F55" s="506">
        <f t="shared" ref="F55:F60" si="15">SUM(C55:E55)</f>
        <v>0</v>
      </c>
      <c r="G55" s="460"/>
      <c r="H55" s="451"/>
      <c r="I55" s="506">
        <f t="shared" ref="I55:I60" si="16">K55+L55</f>
        <v>0</v>
      </c>
      <c r="J55" s="460"/>
      <c r="K55" s="464"/>
      <c r="L55" s="303"/>
      <c r="M55" s="510">
        <f t="shared" ref="M55:M60" si="17">SUM(H55:I55)</f>
        <v>0</v>
      </c>
      <c r="N55" s="309" t="str">
        <f t="shared" ref="N55:N61" si="18">IF(OR(M55-F55&gt;2,M55-F55&lt;-1)," ERROR","")</f>
        <v/>
      </c>
    </row>
    <row r="56" spans="1:14">
      <c r="A56" s="282">
        <v>2820</v>
      </c>
      <c r="B56" s="149" t="s">
        <v>123</v>
      </c>
      <c r="C56" s="296"/>
      <c r="D56" s="296"/>
      <c r="E56" s="296"/>
      <c r="F56" s="505">
        <f t="shared" si="15"/>
        <v>0</v>
      </c>
      <c r="G56" s="459"/>
      <c r="H56" s="448"/>
      <c r="I56" s="505">
        <f t="shared" si="16"/>
        <v>0</v>
      </c>
      <c r="J56" s="459"/>
      <c r="K56" s="453"/>
      <c r="L56" s="295"/>
      <c r="M56" s="511">
        <f t="shared" si="17"/>
        <v>0</v>
      </c>
      <c r="N56" s="309" t="str">
        <f t="shared" si="18"/>
        <v/>
      </c>
    </row>
    <row r="57" spans="1:14">
      <c r="A57" s="282">
        <v>2830</v>
      </c>
      <c r="B57" s="149" t="s">
        <v>7</v>
      </c>
      <c r="C57" s="296"/>
      <c r="D57" s="296"/>
      <c r="E57" s="296"/>
      <c r="F57" s="505">
        <f t="shared" si="15"/>
        <v>0</v>
      </c>
      <c r="G57" s="459"/>
      <c r="H57" s="448"/>
      <c r="I57" s="505">
        <f t="shared" si="16"/>
        <v>0</v>
      </c>
      <c r="J57" s="459"/>
      <c r="K57" s="453"/>
      <c r="L57" s="295"/>
      <c r="M57" s="511">
        <f t="shared" si="17"/>
        <v>0</v>
      </c>
      <c r="N57" s="309" t="str">
        <f t="shared" si="18"/>
        <v/>
      </c>
    </row>
    <row r="58" spans="1:14">
      <c r="A58" s="282">
        <v>2840</v>
      </c>
      <c r="B58" s="149" t="s">
        <v>69</v>
      </c>
      <c r="C58" s="296"/>
      <c r="D58" s="296"/>
      <c r="E58" s="296"/>
      <c r="F58" s="505">
        <f t="shared" si="15"/>
        <v>0</v>
      </c>
      <c r="G58" s="459"/>
      <c r="H58" s="448"/>
      <c r="I58" s="505">
        <f t="shared" si="16"/>
        <v>0</v>
      </c>
      <c r="J58" s="459"/>
      <c r="K58" s="453"/>
      <c r="L58" s="295"/>
      <c r="M58" s="511">
        <f t="shared" si="17"/>
        <v>0</v>
      </c>
      <c r="N58" s="309" t="str">
        <f t="shared" si="18"/>
        <v/>
      </c>
    </row>
    <row r="59" spans="1:14">
      <c r="A59" s="282">
        <v>2850</v>
      </c>
      <c r="B59" s="149" t="s">
        <v>122</v>
      </c>
      <c r="C59" s="296"/>
      <c r="D59" s="296"/>
      <c r="E59" s="296"/>
      <c r="F59" s="505">
        <f t="shared" si="15"/>
        <v>0</v>
      </c>
      <c r="G59" s="459"/>
      <c r="H59" s="448"/>
      <c r="I59" s="505">
        <f t="shared" si="16"/>
        <v>0</v>
      </c>
      <c r="J59" s="459"/>
      <c r="K59" s="453"/>
      <c r="L59" s="295"/>
      <c r="M59" s="511">
        <f t="shared" si="17"/>
        <v>0</v>
      </c>
      <c r="N59" s="309" t="str">
        <f t="shared" si="18"/>
        <v/>
      </c>
    </row>
    <row r="60" spans="1:14" ht="13.5" thickBot="1">
      <c r="A60" s="282">
        <v>2860</v>
      </c>
      <c r="B60" s="285" t="s">
        <v>334</v>
      </c>
      <c r="C60" s="302"/>
      <c r="D60" s="296"/>
      <c r="E60" s="296"/>
      <c r="F60" s="505">
        <f t="shared" si="15"/>
        <v>0</v>
      </c>
      <c r="G60" s="459"/>
      <c r="H60" s="452"/>
      <c r="I60" s="507">
        <f t="shared" si="16"/>
        <v>0</v>
      </c>
      <c r="J60" s="459"/>
      <c r="K60" s="453"/>
      <c r="L60" s="295"/>
      <c r="M60" s="511">
        <f t="shared" si="17"/>
        <v>0</v>
      </c>
      <c r="N60" s="309" t="str">
        <f t="shared" si="18"/>
        <v/>
      </c>
    </row>
    <row r="61" spans="1:14" ht="13.5" thickBot="1">
      <c r="A61" s="279">
        <v>2800</v>
      </c>
      <c r="B61" s="255" t="s">
        <v>8</v>
      </c>
      <c r="C61" s="53">
        <f>SUM(C55:C60)</f>
        <v>0</v>
      </c>
      <c r="D61" s="53">
        <f>SUM(D55:D60)</f>
        <v>0</v>
      </c>
      <c r="E61" s="53">
        <f>SUM(E55:E60)</f>
        <v>0</v>
      </c>
      <c r="F61" s="58">
        <f>SUM(F55:F60)</f>
        <v>0</v>
      </c>
      <c r="G61" s="263"/>
      <c r="H61" s="450">
        <f>SUM(H55:H60)</f>
        <v>0</v>
      </c>
      <c r="I61" s="58">
        <f>SUM(I55:I60)</f>
        <v>0</v>
      </c>
      <c r="J61" s="263"/>
      <c r="K61" s="450">
        <f>SUM(K55:K60)</f>
        <v>0</v>
      </c>
      <c r="L61" s="53">
        <f>SUM(L55:L60)</f>
        <v>0</v>
      </c>
      <c r="M61" s="53">
        <f>SUM(M55:M60)</f>
        <v>0</v>
      </c>
      <c r="N61" s="309" t="str">
        <f t="shared" si="18"/>
        <v/>
      </c>
    </row>
    <row r="62" spans="1:14" ht="13.5" thickBot="1">
      <c r="A62" s="137"/>
      <c r="B62" s="137"/>
      <c r="C62" s="20"/>
      <c r="D62" s="20"/>
      <c r="E62" s="20"/>
      <c r="F62" s="20"/>
      <c r="G62" s="20"/>
      <c r="H62" s="20"/>
      <c r="I62" s="20"/>
      <c r="J62" s="20"/>
      <c r="K62" s="20"/>
      <c r="L62" s="20"/>
      <c r="M62" s="20"/>
    </row>
    <row r="63" spans="1:14">
      <c r="A63" s="288">
        <v>2910</v>
      </c>
      <c r="B63" s="284" t="s">
        <v>253</v>
      </c>
      <c r="C63" s="301"/>
      <c r="D63" s="301"/>
      <c r="E63" s="301"/>
      <c r="F63" s="506">
        <f>SUM(C63:E63)</f>
        <v>0</v>
      </c>
      <c r="G63" s="460"/>
      <c r="H63" s="451"/>
      <c r="I63" s="506">
        <f>K63+L63</f>
        <v>0</v>
      </c>
      <c r="J63" s="460"/>
      <c r="K63" s="451"/>
      <c r="L63" s="301"/>
      <c r="M63" s="510">
        <f>SUM(H63:I63)</f>
        <v>0</v>
      </c>
      <c r="N63" s="309" t="str">
        <f>IF(OR(M63-F63&gt;2,M63-F63&lt;-1)," ERROR","")</f>
        <v/>
      </c>
    </row>
    <row r="64" spans="1:14">
      <c r="A64" s="289">
        <v>2920</v>
      </c>
      <c r="B64" s="278" t="s">
        <v>181</v>
      </c>
      <c r="C64" s="302"/>
      <c r="D64" s="302"/>
      <c r="E64" s="302"/>
      <c r="F64" s="505">
        <f>SUM(C64:E64)</f>
        <v>0</v>
      </c>
      <c r="G64" s="459"/>
      <c r="H64" s="452"/>
      <c r="I64" s="507">
        <f>K64+L64</f>
        <v>0</v>
      </c>
      <c r="J64" s="459"/>
      <c r="K64" s="452"/>
      <c r="L64" s="302"/>
      <c r="M64" s="511">
        <f>SUM(H64:I64)</f>
        <v>0</v>
      </c>
      <c r="N64" s="309" t="str">
        <f>IF(OR(M64-F64&gt;2,M64-F64&lt;-1)," ERROR","")</f>
        <v/>
      </c>
    </row>
    <row r="65" spans="1:14" ht="13.5" thickBot="1">
      <c r="A65" s="290">
        <v>2930</v>
      </c>
      <c r="B65" s="277" t="s">
        <v>187</v>
      </c>
      <c r="C65" s="299"/>
      <c r="D65" s="299"/>
      <c r="E65" s="299"/>
      <c r="F65" s="505">
        <f>SUM(C65:E65)</f>
        <v>0</v>
      </c>
      <c r="G65" s="459"/>
      <c r="H65" s="449"/>
      <c r="I65" s="512">
        <f>K65+L65</f>
        <v>0</v>
      </c>
      <c r="J65" s="459"/>
      <c r="K65" s="452"/>
      <c r="L65" s="302"/>
      <c r="M65" s="511">
        <f>SUM(H65:I65)</f>
        <v>0</v>
      </c>
      <c r="N65" s="309" t="str">
        <f>IF(OR(M65-F65&gt;2,M65-F65&lt;-1)," ERROR","")</f>
        <v/>
      </c>
    </row>
    <row r="66" spans="1:14" ht="13.5" thickBot="1">
      <c r="A66" s="279">
        <v>2900</v>
      </c>
      <c r="B66" s="283" t="s">
        <v>65</v>
      </c>
      <c r="C66" s="53">
        <f>SUM(C63:C65)</f>
        <v>0</v>
      </c>
      <c r="D66" s="53">
        <f>SUM(D63:D65)</f>
        <v>0</v>
      </c>
      <c r="E66" s="53">
        <f>SUM(E63:E65)</f>
        <v>0</v>
      </c>
      <c r="F66" s="58">
        <f>SUM(F63:F65)</f>
        <v>0</v>
      </c>
      <c r="G66" s="263"/>
      <c r="H66" s="450">
        <f>SUM(H63:H65)</f>
        <v>0</v>
      </c>
      <c r="I66" s="58">
        <f>SUM(I63:I65)</f>
        <v>0</v>
      </c>
      <c r="J66" s="263"/>
      <c r="K66" s="450">
        <f>SUM(K63:K65)</f>
        <v>0</v>
      </c>
      <c r="L66" s="53">
        <f>SUM(L63:L65)</f>
        <v>0</v>
      </c>
      <c r="M66" s="53">
        <f>SUM(M63:M65)</f>
        <v>0</v>
      </c>
      <c r="N66" s="309" t="str">
        <f>IF(OR(M66-F66&gt;2,M66-F66&lt;-1)," ERROR","")</f>
        <v/>
      </c>
    </row>
    <row r="67" spans="1:14" ht="13.5" thickBot="1">
      <c r="A67" s="138"/>
      <c r="C67" s="19"/>
      <c r="D67" s="19"/>
      <c r="E67" s="19"/>
      <c r="F67" s="19"/>
      <c r="G67" s="19"/>
      <c r="H67" s="19"/>
      <c r="I67" s="19"/>
      <c r="J67" s="19"/>
      <c r="K67" s="19"/>
      <c r="L67" s="19"/>
      <c r="M67" s="19"/>
    </row>
    <row r="68" spans="1:14">
      <c r="A68" s="280">
        <v>3010</v>
      </c>
      <c r="B68" s="281" t="s">
        <v>142</v>
      </c>
      <c r="C68" s="301"/>
      <c r="D68" s="301"/>
      <c r="E68" s="301"/>
      <c r="F68" s="506">
        <f>SUM(C68:E68)</f>
        <v>0</v>
      </c>
      <c r="G68" s="460"/>
      <c r="H68" s="451"/>
      <c r="I68" s="506">
        <f>K68+L68</f>
        <v>0</v>
      </c>
      <c r="J68" s="460"/>
      <c r="K68" s="451"/>
      <c r="L68" s="301"/>
      <c r="M68" s="510">
        <f>SUM(H68:I68)</f>
        <v>0</v>
      </c>
      <c r="N68" s="309" t="str">
        <f>IF(OR(M68-F68&gt;2,M68-F68&lt;-1)," ERROR","")</f>
        <v/>
      </c>
    </row>
    <row r="69" spans="1:14">
      <c r="A69" s="282">
        <v>3020</v>
      </c>
      <c r="B69" s="172" t="s">
        <v>183</v>
      </c>
      <c r="C69" s="296"/>
      <c r="D69" s="296"/>
      <c r="E69" s="296"/>
      <c r="F69" s="505">
        <f>SUM(C69:E69)</f>
        <v>0</v>
      </c>
      <c r="G69" s="459"/>
      <c r="H69" s="448"/>
      <c r="I69" s="505">
        <f>K69+L69</f>
        <v>0</v>
      </c>
      <c r="J69" s="459"/>
      <c r="K69" s="448"/>
      <c r="L69" s="296"/>
      <c r="M69" s="511">
        <f>SUM(H69:I69)</f>
        <v>0</v>
      </c>
      <c r="N69" s="309" t="str">
        <f>IF(OR(M69-F69&gt;2,M69-F69&lt;-1)," ERROR","")</f>
        <v/>
      </c>
    </row>
    <row r="70" spans="1:14">
      <c r="A70" s="282">
        <v>3030</v>
      </c>
      <c r="B70" s="172" t="s">
        <v>254</v>
      </c>
      <c r="C70" s="296"/>
      <c r="D70" s="296"/>
      <c r="E70" s="296"/>
      <c r="F70" s="505">
        <f>SUM(C70:E70)</f>
        <v>0</v>
      </c>
      <c r="G70" s="459"/>
      <c r="H70" s="448"/>
      <c r="I70" s="505">
        <f>K70+L70</f>
        <v>0</v>
      </c>
      <c r="J70" s="459"/>
      <c r="K70" s="448"/>
      <c r="L70" s="296"/>
      <c r="M70" s="511">
        <f>SUM(H70:I70)</f>
        <v>0</v>
      </c>
      <c r="N70" s="309" t="str">
        <f>IF(OR(M70-F70&gt;2,M70-F70&lt;-1)," ERROR","")</f>
        <v/>
      </c>
    </row>
    <row r="71" spans="1:14" ht="13.5" thickBot="1">
      <c r="A71" s="282">
        <v>3040</v>
      </c>
      <c r="B71" s="285" t="s">
        <v>335</v>
      </c>
      <c r="C71" s="302"/>
      <c r="D71" s="299"/>
      <c r="E71" s="299"/>
      <c r="F71" s="505">
        <f>SUM(C71:E71)</f>
        <v>0</v>
      </c>
      <c r="G71" s="459"/>
      <c r="H71" s="452"/>
      <c r="I71" s="507">
        <f>K71+L71</f>
        <v>0</v>
      </c>
      <c r="J71" s="459"/>
      <c r="K71" s="449"/>
      <c r="L71" s="299"/>
      <c r="M71" s="511">
        <f>SUM(H71:I71)</f>
        <v>0</v>
      </c>
      <c r="N71" s="309" t="str">
        <f>IF(OR(M71-F71&gt;2,M71-F71&lt;-1)," ERROR","")</f>
        <v/>
      </c>
    </row>
    <row r="72" spans="1:14" ht="13.5" thickBot="1">
      <c r="A72" s="279">
        <v>3000</v>
      </c>
      <c r="B72" s="255" t="s">
        <v>184</v>
      </c>
      <c r="C72" s="53">
        <f>SUM(C68:C71)</f>
        <v>0</v>
      </c>
      <c r="D72" s="53">
        <f>SUM(D68:D71)</f>
        <v>0</v>
      </c>
      <c r="E72" s="53">
        <f>SUM(E68:E71)</f>
        <v>0</v>
      </c>
      <c r="F72" s="58">
        <f>SUM(F68:F71)</f>
        <v>0</v>
      </c>
      <c r="G72" s="263"/>
      <c r="H72" s="450">
        <f>SUM(H68:H71)</f>
        <v>0</v>
      </c>
      <c r="I72" s="58">
        <f>SUM(I68:I71)</f>
        <v>0</v>
      </c>
      <c r="J72" s="263"/>
      <c r="K72" s="450">
        <f>SUM(K68:K71)</f>
        <v>0</v>
      </c>
      <c r="L72" s="53">
        <f>SUM(L68:L71)</f>
        <v>0</v>
      </c>
      <c r="M72" s="53">
        <f>SUM(M68:M71)</f>
        <v>0</v>
      </c>
      <c r="N72" s="309" t="str">
        <f>IF(OR(M72-F72&gt;2,M72-F72&lt;-1)," ERROR","")</f>
        <v/>
      </c>
    </row>
    <row r="73" spans="1:14" ht="13.5" thickBot="1">
      <c r="A73" s="138"/>
      <c r="C73" s="19"/>
      <c r="D73" s="19"/>
      <c r="E73" s="19"/>
      <c r="F73" s="19"/>
      <c r="G73" s="19"/>
      <c r="H73" s="19"/>
      <c r="I73" s="19"/>
      <c r="J73" s="19"/>
      <c r="K73" s="19"/>
      <c r="L73" s="19"/>
      <c r="M73" s="19"/>
    </row>
    <row r="74" spans="1:14">
      <c r="A74" s="280">
        <v>3110</v>
      </c>
      <c r="B74" s="284" t="s">
        <v>255</v>
      </c>
      <c r="C74" s="301"/>
      <c r="D74" s="301"/>
      <c r="E74" s="301"/>
      <c r="F74" s="506">
        <f>SUM(C74:E74)</f>
        <v>0</v>
      </c>
      <c r="G74" s="460"/>
      <c r="H74" s="451"/>
      <c r="I74" s="506">
        <f>K74+L74</f>
        <v>0</v>
      </c>
      <c r="J74" s="460"/>
      <c r="K74" s="464"/>
      <c r="L74" s="303"/>
      <c r="M74" s="510">
        <f>SUM(H74:I74)</f>
        <v>0</v>
      </c>
      <c r="N74" s="309" t="str">
        <f>IF(OR(M74-F74&gt;2,M74-F74&lt;-1)," ERROR","")</f>
        <v/>
      </c>
    </row>
    <row r="75" spans="1:14" ht="13.5" thickBot="1">
      <c r="A75" s="282">
        <v>3120</v>
      </c>
      <c r="B75" s="277" t="s">
        <v>9</v>
      </c>
      <c r="C75" s="302"/>
      <c r="D75" s="299"/>
      <c r="E75" s="299"/>
      <c r="F75" s="505">
        <f>SUM(C75:E75)</f>
        <v>0</v>
      </c>
      <c r="G75" s="459"/>
      <c r="H75" s="452"/>
      <c r="I75" s="507">
        <f>K75+L75</f>
        <v>0</v>
      </c>
      <c r="J75" s="459"/>
      <c r="K75" s="453"/>
      <c r="L75" s="295"/>
      <c r="M75" s="511">
        <f>SUM(H75:I75)</f>
        <v>0</v>
      </c>
      <c r="N75" s="309" t="str">
        <f>IF(OR(M75-F75&gt;2,M75-F75&lt;-1)," ERROR","")</f>
        <v/>
      </c>
    </row>
    <row r="76" spans="1:14" ht="13.5" thickBot="1">
      <c r="A76" s="279">
        <v>3100</v>
      </c>
      <c r="B76" s="255" t="s">
        <v>243</v>
      </c>
      <c r="C76" s="53">
        <f>SUM(C74:C75)</f>
        <v>0</v>
      </c>
      <c r="D76" s="53">
        <f>SUM(D74:D75)</f>
        <v>0</v>
      </c>
      <c r="E76" s="53">
        <f>SUM(E74:E75)</f>
        <v>0</v>
      </c>
      <c r="F76" s="58">
        <f>SUM(F74:F75)</f>
        <v>0</v>
      </c>
      <c r="G76" s="263"/>
      <c r="H76" s="450">
        <f>SUM(H74:H75)</f>
        <v>0</v>
      </c>
      <c r="I76" s="58">
        <f>SUM(I74:I75)</f>
        <v>0</v>
      </c>
      <c r="J76" s="263"/>
      <c r="K76" s="450">
        <f>SUM(K74:K75)</f>
        <v>0</v>
      </c>
      <c r="L76" s="53">
        <f>SUM(L74:L75)</f>
        <v>0</v>
      </c>
      <c r="M76" s="53">
        <f>SUM(M74:M75)</f>
        <v>0</v>
      </c>
      <c r="N76" s="309" t="str">
        <f>IF(OR(M76-F76&gt;2,M76-F76&lt;-1)," ERROR","")</f>
        <v/>
      </c>
    </row>
    <row r="77" spans="1:14" ht="13.5" thickBot="1">
      <c r="A77" s="138"/>
      <c r="C77" s="19"/>
      <c r="D77" s="19"/>
      <c r="E77" s="19"/>
      <c r="F77" s="19"/>
      <c r="G77" s="19"/>
      <c r="H77" s="19"/>
      <c r="I77" s="19"/>
      <c r="J77" s="19"/>
      <c r="K77" s="19"/>
      <c r="L77" s="19"/>
      <c r="M77" s="19"/>
    </row>
    <row r="78" spans="1:14" ht="13.5" thickBot="1">
      <c r="A78" s="279">
        <v>3210</v>
      </c>
      <c r="B78" s="255" t="s">
        <v>147</v>
      </c>
      <c r="C78" s="304"/>
      <c r="D78" s="305"/>
      <c r="E78" s="305"/>
      <c r="F78" s="58">
        <f>SUM(C78:E78)</f>
        <v>0</v>
      </c>
      <c r="G78" s="307"/>
      <c r="H78" s="455"/>
      <c r="I78" s="58">
        <f>K78+L78</f>
        <v>0</v>
      </c>
      <c r="J78" s="307"/>
      <c r="K78" s="465"/>
      <c r="L78" s="304"/>
      <c r="M78" s="53">
        <f>SUM(H78:I78)</f>
        <v>0</v>
      </c>
      <c r="N78" s="309" t="str">
        <f>IF(OR(M78-F78&gt;2,M78-F78&lt;-1)," ERROR","")</f>
        <v/>
      </c>
    </row>
    <row r="79" spans="1:14" ht="13.5" thickBot="1">
      <c r="A79" s="138"/>
      <c r="C79" s="19"/>
      <c r="D79" s="19"/>
      <c r="E79" s="19"/>
      <c r="F79" s="19"/>
      <c r="G79" s="19"/>
      <c r="H79" s="19"/>
      <c r="I79" s="19"/>
      <c r="J79" s="19"/>
      <c r="K79" s="19"/>
      <c r="L79" s="19"/>
      <c r="M79" s="19"/>
    </row>
    <row r="80" spans="1:14" ht="13.5" thickBot="1">
      <c r="A80" s="279">
        <v>3250</v>
      </c>
      <c r="B80" s="255" t="s">
        <v>141</v>
      </c>
      <c r="C80" s="304"/>
      <c r="D80" s="305"/>
      <c r="E80" s="305"/>
      <c r="F80" s="58">
        <f>SUM(C80:E80)</f>
        <v>0</v>
      </c>
      <c r="G80" s="307"/>
      <c r="H80" s="455"/>
      <c r="I80" s="58">
        <f>K80+L80</f>
        <v>0</v>
      </c>
      <c r="J80" s="307"/>
      <c r="K80" s="465"/>
      <c r="L80" s="304"/>
      <c r="M80" s="53">
        <f>SUM(H80:I80)</f>
        <v>0</v>
      </c>
      <c r="N80" s="309" t="str">
        <f>IF(OR(M80-F80&gt;2,M80-F80&lt;-1)," ERROR","")</f>
        <v/>
      </c>
    </row>
    <row r="81" spans="1:14" ht="13.5" thickBot="1">
      <c r="A81" s="137"/>
      <c r="B81" s="120"/>
      <c r="C81" s="20"/>
      <c r="D81" s="20"/>
      <c r="E81" s="20"/>
      <c r="F81" s="20"/>
      <c r="G81" s="20"/>
      <c r="H81" s="20"/>
      <c r="I81" s="20"/>
      <c r="J81" s="20"/>
      <c r="K81" s="20"/>
      <c r="L81" s="20"/>
      <c r="M81" s="20"/>
    </row>
    <row r="82" spans="1:14">
      <c r="A82" s="280">
        <v>3310</v>
      </c>
      <c r="B82" s="284" t="s">
        <v>336</v>
      </c>
      <c r="C82" s="306"/>
      <c r="D82" s="301"/>
      <c r="E82" s="301"/>
      <c r="F82" s="506">
        <f>SUM(C82:E82)</f>
        <v>0</v>
      </c>
      <c r="G82" s="460"/>
      <c r="H82" s="451"/>
      <c r="I82" s="506">
        <f>K82+L82</f>
        <v>0</v>
      </c>
      <c r="J82" s="460"/>
      <c r="K82" s="464"/>
      <c r="L82" s="303"/>
      <c r="M82" s="510">
        <f>SUM(H82:I82)</f>
        <v>0</v>
      </c>
      <c r="N82" s="309" t="str">
        <f>IF(OR(M82-F82&gt;2,M82-F82&lt;-1)," ERROR","")</f>
        <v/>
      </c>
    </row>
    <row r="83" spans="1:14" ht="13.5" thickBot="1">
      <c r="A83" s="282">
        <v>3320</v>
      </c>
      <c r="B83" s="135" t="s">
        <v>337</v>
      </c>
      <c r="C83" s="302"/>
      <c r="D83" s="302"/>
      <c r="E83" s="302"/>
      <c r="F83" s="508">
        <f>SUM(C83:E83)</f>
        <v>0</v>
      </c>
      <c r="G83" s="459"/>
      <c r="H83" s="452"/>
      <c r="I83" s="507">
        <f>K83+L83</f>
        <v>0</v>
      </c>
      <c r="J83" s="459"/>
      <c r="K83" s="453"/>
      <c r="L83" s="295"/>
      <c r="M83" s="511">
        <f>SUM(H83:I83)</f>
        <v>0</v>
      </c>
      <c r="N83" s="309" t="str">
        <f>IF(OR(M83-F83&gt;2,M83-F83&lt;-1)," ERROR","")</f>
        <v/>
      </c>
    </row>
    <row r="84" spans="1:14" ht="13.5" thickBot="1">
      <c r="A84" s="279">
        <v>3300</v>
      </c>
      <c r="B84" s="255" t="s">
        <v>119</v>
      </c>
      <c r="C84" s="53">
        <f>SUM(C82:C83)</f>
        <v>0</v>
      </c>
      <c r="D84" s="53">
        <f>SUM(D82:D83)</f>
        <v>0</v>
      </c>
      <c r="E84" s="53">
        <f>SUM(E82:E83)</f>
        <v>0</v>
      </c>
      <c r="F84" s="58">
        <f>SUM(F82:F83)</f>
        <v>0</v>
      </c>
      <c r="G84" s="263"/>
      <c r="H84" s="450">
        <f>SUM(H82:H83)</f>
        <v>0</v>
      </c>
      <c r="I84" s="58">
        <f>SUM(I82:I83)</f>
        <v>0</v>
      </c>
      <c r="J84" s="263"/>
      <c r="K84" s="450">
        <f>SUM(K82:K83)</f>
        <v>0</v>
      </c>
      <c r="L84" s="53">
        <f>SUM(L82:L83)</f>
        <v>0</v>
      </c>
      <c r="M84" s="53">
        <f>SUM(M82:M83)</f>
        <v>0</v>
      </c>
      <c r="N84" s="309" t="str">
        <f>IF(OR(M84-F84&gt;2,M84-F84&lt;-1)," ERROR","")</f>
        <v/>
      </c>
    </row>
    <row r="85" spans="1:14" ht="13.5" thickBot="1">
      <c r="A85" s="138"/>
      <c r="C85" s="19"/>
      <c r="D85" s="19"/>
      <c r="E85" s="19"/>
      <c r="F85" s="19"/>
      <c r="G85" s="19"/>
      <c r="H85" s="19"/>
      <c r="I85" s="19"/>
      <c r="J85" s="19"/>
      <c r="K85" s="19"/>
      <c r="L85" s="19"/>
      <c r="M85" s="19"/>
    </row>
    <row r="86" spans="1:14">
      <c r="A86" s="280">
        <v>3410</v>
      </c>
      <c r="B86" s="281" t="s">
        <v>10</v>
      </c>
      <c r="C86" s="301"/>
      <c r="D86" s="301"/>
      <c r="E86" s="301"/>
      <c r="F86" s="506">
        <f>SUM(C86:E86)</f>
        <v>0</v>
      </c>
      <c r="G86" s="460"/>
      <c r="H86" s="451"/>
      <c r="I86" s="506">
        <f>K86+L86</f>
        <v>0</v>
      </c>
      <c r="J86" s="460"/>
      <c r="K86" s="464"/>
      <c r="L86" s="303"/>
      <c r="M86" s="510">
        <f>SUM(H86:I86)</f>
        <v>0</v>
      </c>
      <c r="N86" s="309" t="str">
        <f>IF(OR(M86-F86&gt;2,M86-F86&lt;-1)," ERROR","")</f>
        <v/>
      </c>
    </row>
    <row r="87" spans="1:14">
      <c r="A87" s="282">
        <v>3420</v>
      </c>
      <c r="B87" s="291" t="s">
        <v>70</v>
      </c>
      <c r="C87" s="296"/>
      <c r="D87" s="296"/>
      <c r="E87" s="296"/>
      <c r="F87" s="505">
        <f>SUM(C87:E87)</f>
        <v>0</v>
      </c>
      <c r="G87" s="459"/>
      <c r="H87" s="452"/>
      <c r="I87" s="507">
        <f>K87+L87</f>
        <v>0</v>
      </c>
      <c r="J87" s="459"/>
      <c r="K87" s="453"/>
      <c r="L87" s="295"/>
      <c r="M87" s="511">
        <f>SUM(H87:I87)</f>
        <v>0</v>
      </c>
      <c r="N87" s="309" t="str">
        <f>IF(OR(M87-F87&gt;2,M87-F87&lt;-1)," ERROR","")</f>
        <v/>
      </c>
    </row>
    <row r="88" spans="1:14" ht="13.5" thickBot="1">
      <c r="A88" s="282">
        <v>3430</v>
      </c>
      <c r="B88" s="285" t="s">
        <v>338</v>
      </c>
      <c r="C88" s="302"/>
      <c r="D88" s="299"/>
      <c r="E88" s="299"/>
      <c r="F88" s="505">
        <f>SUM(C88:E88)</f>
        <v>0</v>
      </c>
      <c r="G88" s="459"/>
      <c r="H88" s="452"/>
      <c r="I88" s="507">
        <f>K88+L88</f>
        <v>0</v>
      </c>
      <c r="J88" s="459"/>
      <c r="K88" s="453"/>
      <c r="L88" s="295"/>
      <c r="M88" s="511">
        <f>SUM(H88:I88)</f>
        <v>0</v>
      </c>
      <c r="N88" s="309" t="str">
        <f>IF(OR(M88-F88&gt;2,M88-F88&lt;-1)," ERROR","")</f>
        <v/>
      </c>
    </row>
    <row r="89" spans="1:14" ht="13.5" thickBot="1">
      <c r="A89" s="279">
        <v>3400</v>
      </c>
      <c r="B89" s="255" t="s">
        <v>11</v>
      </c>
      <c r="C89" s="53">
        <f>SUM(C86:C88)</f>
        <v>0</v>
      </c>
      <c r="D89" s="53">
        <f>SUM(D86:D88)</f>
        <v>0</v>
      </c>
      <c r="E89" s="53">
        <f>SUM(E86:E88)</f>
        <v>0</v>
      </c>
      <c r="F89" s="58">
        <f>SUM(F86:F88)</f>
        <v>0</v>
      </c>
      <c r="G89" s="263"/>
      <c r="H89" s="450">
        <f>SUM(H86:H88)</f>
        <v>0</v>
      </c>
      <c r="I89" s="58">
        <f>SUM(I86:I88)</f>
        <v>0</v>
      </c>
      <c r="J89" s="263"/>
      <c r="K89" s="450">
        <f>SUM(K86:K88)</f>
        <v>0</v>
      </c>
      <c r="L89" s="53">
        <f>SUM(L86:L88)</f>
        <v>0</v>
      </c>
      <c r="M89" s="53">
        <f>SUM(M86:M88)</f>
        <v>0</v>
      </c>
      <c r="N89" s="309" t="str">
        <f>IF(OR(M89-F89&gt;2,M89-F89&lt;-1)," ERROR","")</f>
        <v/>
      </c>
    </row>
    <row r="90" spans="1:14" ht="13.5" thickBot="1">
      <c r="A90" s="138"/>
      <c r="C90" s="19"/>
      <c r="D90" s="19"/>
      <c r="E90" s="19"/>
      <c r="F90" s="19"/>
      <c r="G90" s="19"/>
      <c r="H90" s="19"/>
      <c r="I90" s="19"/>
      <c r="J90" s="19"/>
      <c r="K90" s="19"/>
      <c r="L90" s="19"/>
      <c r="M90" s="19"/>
    </row>
    <row r="91" spans="1:14" ht="13.5" thickBot="1">
      <c r="A91" s="279">
        <v>3500</v>
      </c>
      <c r="B91" s="256" t="s">
        <v>66</v>
      </c>
      <c r="C91" s="304"/>
      <c r="D91" s="305"/>
      <c r="E91" s="305"/>
      <c r="F91" s="58">
        <f>SUM(C91:E91)</f>
        <v>0</v>
      </c>
      <c r="G91" s="307"/>
      <c r="H91" s="455"/>
      <c r="I91" s="58">
        <f>K91+L91</f>
        <v>0</v>
      </c>
      <c r="J91" s="307"/>
      <c r="K91" s="465"/>
      <c r="L91" s="304"/>
      <c r="M91" s="53">
        <f>SUM(H91:I91)</f>
        <v>0</v>
      </c>
      <c r="N91" s="309" t="str">
        <f>IF(OR(M91-F91&gt;2,M91-F91&lt;-1)," ERROR","")</f>
        <v/>
      </c>
    </row>
    <row r="92" spans="1:14" ht="13.5" thickBot="1">
      <c r="A92" s="137"/>
      <c r="B92" s="120"/>
      <c r="C92" s="20"/>
      <c r="D92" s="20"/>
      <c r="E92" s="20"/>
      <c r="F92" s="20"/>
      <c r="G92" s="19"/>
      <c r="H92" s="20"/>
      <c r="I92" s="20"/>
      <c r="J92" s="19"/>
      <c r="K92" s="20"/>
      <c r="L92" s="20"/>
      <c r="M92" s="20"/>
    </row>
    <row r="93" spans="1:14">
      <c r="A93" s="280">
        <v>3610</v>
      </c>
      <c r="B93" s="292" t="s">
        <v>186</v>
      </c>
      <c r="C93" s="301"/>
      <c r="D93" s="301"/>
      <c r="E93" s="301"/>
      <c r="F93" s="506">
        <f>SUM(C93:E93)</f>
        <v>0</v>
      </c>
      <c r="G93" s="460"/>
      <c r="H93" s="456"/>
      <c r="I93" s="509">
        <f t="shared" ref="I93:I99" si="19">K93+L93</f>
        <v>0</v>
      </c>
      <c r="J93" s="460"/>
      <c r="K93" s="464"/>
      <c r="L93" s="303"/>
      <c r="M93" s="510">
        <f t="shared" ref="M93:M99" si="20">SUM(H93:I93)</f>
        <v>0</v>
      </c>
      <c r="N93" s="309" t="str">
        <f t="shared" ref="N93:N100" si="21">IF(OR(M93-F93&gt;2,M93-F93&lt;-1)," ERROR","")</f>
        <v/>
      </c>
    </row>
    <row r="94" spans="1:14">
      <c r="A94" s="282">
        <v>3620</v>
      </c>
      <c r="B94" s="149" t="s">
        <v>148</v>
      </c>
      <c r="C94" s="296"/>
      <c r="D94" s="296"/>
      <c r="E94" s="296"/>
      <c r="F94" s="505">
        <f t="shared" ref="F94:F99" si="22">SUM(C94:E94)</f>
        <v>0</v>
      </c>
      <c r="G94" s="459"/>
      <c r="H94" s="452"/>
      <c r="I94" s="507">
        <f t="shared" si="19"/>
        <v>0</v>
      </c>
      <c r="J94" s="459"/>
      <c r="K94" s="453"/>
      <c r="L94" s="295"/>
      <c r="M94" s="511">
        <f t="shared" si="20"/>
        <v>0</v>
      </c>
      <c r="N94" s="309" t="str">
        <f t="shared" si="21"/>
        <v/>
      </c>
    </row>
    <row r="95" spans="1:14">
      <c r="A95" s="282">
        <v>3630</v>
      </c>
      <c r="B95" s="149" t="s">
        <v>149</v>
      </c>
      <c r="C95" s="296"/>
      <c r="D95" s="296"/>
      <c r="E95" s="296"/>
      <c r="F95" s="505">
        <f t="shared" si="22"/>
        <v>0</v>
      </c>
      <c r="G95" s="459"/>
      <c r="H95" s="452"/>
      <c r="I95" s="507">
        <f t="shared" si="19"/>
        <v>0</v>
      </c>
      <c r="J95" s="459"/>
      <c r="K95" s="453"/>
      <c r="L95" s="295"/>
      <c r="M95" s="511">
        <f t="shared" si="20"/>
        <v>0</v>
      </c>
      <c r="N95" s="309" t="str">
        <f t="shared" si="21"/>
        <v/>
      </c>
    </row>
    <row r="96" spans="1:14">
      <c r="A96" s="282">
        <v>3640</v>
      </c>
      <c r="B96" s="149" t="s">
        <v>63</v>
      </c>
      <c r="C96" s="296"/>
      <c r="D96" s="296"/>
      <c r="E96" s="296"/>
      <c r="F96" s="505">
        <f t="shared" si="22"/>
        <v>0</v>
      </c>
      <c r="G96" s="459"/>
      <c r="H96" s="452"/>
      <c r="I96" s="507">
        <f t="shared" si="19"/>
        <v>0</v>
      </c>
      <c r="J96" s="459"/>
      <c r="K96" s="453"/>
      <c r="L96" s="295"/>
      <c r="M96" s="511">
        <f t="shared" si="20"/>
        <v>0</v>
      </c>
      <c r="N96" s="309" t="str">
        <f t="shared" si="21"/>
        <v/>
      </c>
    </row>
    <row r="97" spans="1:15">
      <c r="A97" s="282">
        <v>3650</v>
      </c>
      <c r="B97" s="149" t="s">
        <v>64</v>
      </c>
      <c r="C97" s="296"/>
      <c r="D97" s="296"/>
      <c r="E97" s="296"/>
      <c r="F97" s="505">
        <f t="shared" si="22"/>
        <v>0</v>
      </c>
      <c r="G97" s="459"/>
      <c r="H97" s="452"/>
      <c r="I97" s="507">
        <f t="shared" si="19"/>
        <v>0</v>
      </c>
      <c r="J97" s="459"/>
      <c r="K97" s="453"/>
      <c r="L97" s="295"/>
      <c r="M97" s="511">
        <f t="shared" si="20"/>
        <v>0</v>
      </c>
      <c r="N97" s="309" t="str">
        <f t="shared" si="21"/>
        <v/>
      </c>
    </row>
    <row r="98" spans="1:15">
      <c r="A98" s="282">
        <v>3660</v>
      </c>
      <c r="B98" s="278" t="s">
        <v>188</v>
      </c>
      <c r="C98" s="302"/>
      <c r="D98" s="302"/>
      <c r="E98" s="302"/>
      <c r="F98" s="505">
        <f t="shared" si="22"/>
        <v>0</v>
      </c>
      <c r="G98" s="459"/>
      <c r="H98" s="452"/>
      <c r="I98" s="507">
        <f t="shared" si="19"/>
        <v>0</v>
      </c>
      <c r="J98" s="459"/>
      <c r="K98" s="453"/>
      <c r="L98" s="295"/>
      <c r="M98" s="511">
        <f t="shared" si="20"/>
        <v>0</v>
      </c>
      <c r="N98" s="309" t="str">
        <f t="shared" si="21"/>
        <v/>
      </c>
    </row>
    <row r="99" spans="1:15" ht="13.5" thickBot="1">
      <c r="A99" s="282">
        <v>3670</v>
      </c>
      <c r="B99" s="277" t="s">
        <v>68</v>
      </c>
      <c r="C99" s="302"/>
      <c r="D99" s="299"/>
      <c r="E99" s="299"/>
      <c r="F99" s="505">
        <f t="shared" si="22"/>
        <v>0</v>
      </c>
      <c r="G99" s="459"/>
      <c r="H99" s="452"/>
      <c r="I99" s="507">
        <f t="shared" si="19"/>
        <v>0</v>
      </c>
      <c r="J99" s="459"/>
      <c r="K99" s="453"/>
      <c r="L99" s="295"/>
      <c r="M99" s="511">
        <f t="shared" si="20"/>
        <v>0</v>
      </c>
      <c r="N99" s="309" t="str">
        <f t="shared" si="21"/>
        <v/>
      </c>
    </row>
    <row r="100" spans="1:15" ht="13.5" thickBot="1">
      <c r="A100" s="279">
        <v>3600</v>
      </c>
      <c r="B100" s="255" t="s">
        <v>150</v>
      </c>
      <c r="C100" s="53">
        <f>SUM(C93:C99)</f>
        <v>0</v>
      </c>
      <c r="D100" s="53">
        <f>SUM(D93:D99)</f>
        <v>0</v>
      </c>
      <c r="E100" s="53">
        <f>SUM(E93:E99)</f>
        <v>0</v>
      </c>
      <c r="F100" s="58">
        <f>SUM(F93:F99)</f>
        <v>0</v>
      </c>
      <c r="G100" s="263"/>
      <c r="H100" s="450">
        <f>SUM(H93:H99)</f>
        <v>0</v>
      </c>
      <c r="I100" s="58">
        <f>SUM(I93:I99)</f>
        <v>0</v>
      </c>
      <c r="J100" s="263"/>
      <c r="K100" s="450">
        <f>SUM(K93:K99)</f>
        <v>0</v>
      </c>
      <c r="L100" s="53">
        <f>SUM(L93:L99)</f>
        <v>0</v>
      </c>
      <c r="M100" s="53">
        <f>SUM(M93:M99)</f>
        <v>0</v>
      </c>
      <c r="N100" s="309" t="str">
        <f t="shared" si="21"/>
        <v/>
      </c>
    </row>
    <row r="101" spans="1:15" ht="13.5" thickBot="1">
      <c r="A101" s="137"/>
      <c r="B101" s="120"/>
      <c r="C101" s="20"/>
      <c r="D101" s="20"/>
      <c r="E101" s="20"/>
      <c r="F101" s="20"/>
      <c r="G101" s="20"/>
      <c r="H101" s="20"/>
      <c r="I101" s="20"/>
      <c r="J101" s="20"/>
      <c r="K101" s="20"/>
      <c r="L101" s="20"/>
      <c r="M101" s="20"/>
    </row>
    <row r="102" spans="1:15" ht="13.5" thickBot="1">
      <c r="A102" s="206" t="s">
        <v>318</v>
      </c>
      <c r="B102" s="255" t="s">
        <v>201</v>
      </c>
      <c r="C102" s="53">
        <f>C18+C23+C27+C38+C43+C48+C53+C61+C66+C72+C76+C78+C80+C84+C89+C91+C100</f>
        <v>0</v>
      </c>
      <c r="D102" s="53">
        <f>D18+D23+D27+D38+D43+D48+D53+D61+D66+D72+D76+D78+D80+D84+D89+D91+D100</f>
        <v>0</v>
      </c>
      <c r="E102" s="53">
        <f>E18+E23+E27+E38+E43+E48+E53+E61+E66+E72+E76+E78+E80+E84+E89+E91+E100</f>
        <v>0</v>
      </c>
      <c r="F102" s="53">
        <f>F18+F23+F27+F38+F43+F48+F53+F61+F66+F72+F76+F78+F80+F84+F89+F91+F100</f>
        <v>0</v>
      </c>
      <c r="G102" s="263"/>
      <c r="H102" s="53">
        <f>H18+H23+H27+H38+H43+H48+H53+H61+H66+H72+H76+H78+H80+H84+H89+H91+H100</f>
        <v>0</v>
      </c>
      <c r="I102" s="53">
        <f>I18+I23+I27+I38+I43+I48+I53+I61+I66+I72+I76+I78+I80+I84+I89+I91+I100</f>
        <v>0</v>
      </c>
      <c r="J102" s="263"/>
      <c r="K102" s="53">
        <f>K18+K23+K27+K38+K43+K48+K53+K61+K66+K72+K76+K78+K80+K84+K89+K91+K100</f>
        <v>0</v>
      </c>
      <c r="L102" s="53">
        <f>L18+L23+L27+L38+L43+L48+L53+L61+L66+L72+L76+L78+L80+L84+L89+L91+L100</f>
        <v>0</v>
      </c>
      <c r="M102" s="53">
        <f>SUM(H102:I102)</f>
        <v>0</v>
      </c>
      <c r="N102" s="309" t="str">
        <f>IF(OR(M102-F102&gt;2,M102-F102&lt;-1)," ERROR","")</f>
        <v/>
      </c>
    </row>
    <row r="104" spans="1:15">
      <c r="J104" s="130" t="s">
        <v>265</v>
      </c>
      <c r="K104" s="293">
        <f>'Sch S'!E16</f>
        <v>0</v>
      </c>
      <c r="L104" s="293">
        <f>'Sch S'!F16</f>
        <v>0</v>
      </c>
    </row>
    <row r="106" spans="1:15">
      <c r="J106" s="130" t="s">
        <v>264</v>
      </c>
      <c r="K106" s="294">
        <f>IFERROR(K102/K104,0)</f>
        <v>0</v>
      </c>
      <c r="L106" s="294">
        <f>IFERROR(L102/L104,0)</f>
        <v>0</v>
      </c>
    </row>
    <row r="108" spans="1:15">
      <c r="O108" s="118" t="s">
        <v>14</v>
      </c>
    </row>
  </sheetData>
  <sheetProtection algorithmName="SHA-512" hashValue="1PWYynEZfvu6zvKIdr0pAWtsnsIcsSnBM7uReVX7qzM7A+3+1XiaZrXZWh4T8uCrrncozP9la3+JFKsFFxGDNw==" saltValue="ceRm/PoZXM0vwYFAo6VE1g==" spinCount="100000" sheet="1" formatCells="0" formatColumns="0" formatRows="0"/>
  <dataValidations disablePrompts="1" count="8">
    <dataValidation type="list" allowBlank="1" showInputMessage="1" showErrorMessage="1" sqref="J20:J22 J25:J26 J40:J42 J55:J60 J63:J65 J78 J74:J75 J91 J93:J99 J45:J47 J68:J71 J82:J83 J86:J88 G86:G88 G82:G83 G68:G71 G45:G47 G93:G99 G91 G74:G75 G78 G63:G65 G55:G60 G40:G42 G25:G26 G20:G22 G13:G17 J13:J17 J80 G80 G50:G53 G29:G37 J50:J53 J29:J37" xr:uid="{00000000-0002-0000-0500-000000000000}">
      <formula1>Alloc</formula1>
    </dataValidation>
    <dataValidation allowBlank="1" showInputMessage="1" promptTitle="UNALLOWABLE" prompt="Expense may be unallowable.  Refer to cost report instructions." sqref="K64:L65" xr:uid="{00000000-0002-0000-0500-000001000000}"/>
    <dataValidation allowBlank="1" showInputMessage="1" promptTitle="UNALLOWABLE" prompt="Therapy is not a covered HHA EPSDT PDN/PC service.  All therapy expenses should likely be reported to Other Programs.  " sqref="K51:L51" xr:uid="{00000000-0002-0000-0500-000002000000}"/>
    <dataValidation allowBlank="1" showErrorMessage="1" sqref="I93:I99 H95 K30:L30 C31" xr:uid="{00000000-0002-0000-0500-000003000000}"/>
    <dataValidation allowBlank="1" showInputMessage="1" showErrorMessage="1" promptTitle="Potentially Unallowable" prompt="Key Person Life Insurance is UNALLOWABLE if the agency is a direct or indirect beneficiary.  Costs should be removed in Col 3 of Sch C and reported on Schedule E.  " sqref="K95:L95" xr:uid="{00000000-0002-0000-0500-000004000000}"/>
    <dataValidation allowBlank="1" showInputMessage="1" showErrorMessage="1" promptTitle="Unallowable" prompt="Most Line 3600 Expenses are UNALLOWABLE.  Adjust these expenses in Col 3 so that Total Costs in Col 4 is $0.  _x000a_The adjustment detail on Schedule E should identify the amount that would have been applicable to T1000, S9122, and Other prior to Adjustment." sqref="H93:H94 H96:H99 K93:L94 K96:L99" xr:uid="{00000000-0002-0000-0500-000005000000}"/>
    <dataValidation allowBlank="1" showInputMessage="1" showErrorMessage="1" promptTitle="Lobbying" prompt="Any portion of Prof Organization Dues that are classified by the association or organization as designated for lobbying should be reported on line 2430." sqref="C30" xr:uid="{00000000-0002-0000-0500-000006000000}"/>
    <dataValidation allowBlank="1" showInputMessage="1" showErrorMessage="1" promptTitle="Unallowable" prompt="Lobbying costs are UNALLOWABLE.  Adjust these expenses in Col 3 so that Total Costs in Col 4 is $0.  _x000a_The adjustment detail on Schedule E should identify the amount that would have been applicable to T1000, S9122, and Other prior to Adjustment." sqref="K31:L31 H31" xr:uid="{00000000-0002-0000-0500-000007000000}"/>
  </dataValidations>
  <pageMargins left="1.25" right="0.25" top="0.75" bottom="0.75" header="0.5" footer="0.5"/>
  <pageSetup scale="60" fitToHeight="2" orientation="landscape" r:id="rId1"/>
  <headerFooter alignWithMargins="0">
    <oddFooter xml:space="preserve">&amp;LForm 1728-94 (7/25)
</oddFooter>
  </headerFooter>
  <rowBreaks count="2" manualBreakCount="2">
    <brk id="27" max="16383" man="1"/>
    <brk id="72"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60"/>
  <sheetViews>
    <sheetView showZeros="0" zoomScaleNormal="100" workbookViewId="0">
      <selection activeCell="C11" sqref="C11"/>
    </sheetView>
  </sheetViews>
  <sheetFormatPr defaultColWidth="9.140625" defaultRowHeight="12.75"/>
  <cols>
    <col min="1" max="1" width="40.7109375" style="325" customWidth="1"/>
    <col min="2" max="2" width="9.140625" style="16"/>
    <col min="3" max="3" width="12.42578125" style="16" customWidth="1"/>
    <col min="4" max="7" width="15.140625" style="16" customWidth="1"/>
    <col min="8" max="8" width="16.140625" style="16" customWidth="1"/>
    <col min="9" max="9" width="13.5703125" style="368" customWidth="1"/>
    <col min="10" max="10" width="13.5703125" style="16" customWidth="1"/>
    <col min="11" max="16384" width="9.140625" style="16"/>
  </cols>
  <sheetData>
    <row r="1" spans="1:11">
      <c r="A1" s="116" t="str">
        <f>Cert!A1</f>
        <v>Iowa Department Of Health and Human Services</v>
      </c>
      <c r="B1" s="313"/>
      <c r="C1" s="313"/>
      <c r="D1" s="313"/>
      <c r="E1" s="313"/>
      <c r="F1" s="313"/>
      <c r="G1" s="314"/>
      <c r="H1" s="314"/>
      <c r="I1" s="487"/>
      <c r="J1" s="313"/>
    </row>
    <row r="2" spans="1:11">
      <c r="A2" s="116" t="str">
        <f>Cert!A2</f>
        <v>Home Health Agency Early and Periodic Screening, Diagnostic and Treatment Private Duty Nursing/Personal Care Services</v>
      </c>
      <c r="B2" s="313"/>
      <c r="C2" s="313"/>
      <c r="D2" s="47"/>
      <c r="E2" s="116"/>
      <c r="F2" s="313"/>
      <c r="G2" s="314"/>
      <c r="H2" s="314"/>
      <c r="I2" s="487"/>
      <c r="J2" s="313"/>
    </row>
    <row r="3" spans="1:11">
      <c r="A3" s="116" t="str">
        <f>Cert!A3</f>
        <v xml:space="preserve">Financial and Statistical Report </v>
      </c>
      <c r="B3" s="313"/>
      <c r="C3" s="313"/>
      <c r="D3" s="313"/>
      <c r="E3" s="313"/>
      <c r="F3" s="313"/>
      <c r="G3" s="314"/>
      <c r="H3" s="314"/>
      <c r="I3" s="487"/>
      <c r="J3" s="313"/>
    </row>
    <row r="4" spans="1:11">
      <c r="A4" s="116" t="s">
        <v>364</v>
      </c>
      <c r="B4" s="47"/>
      <c r="C4" s="47"/>
      <c r="D4" s="47"/>
      <c r="E4" s="47"/>
      <c r="F4" s="47"/>
      <c r="G4" s="154"/>
      <c r="H4" s="47"/>
      <c r="I4" s="488"/>
      <c r="J4" s="47"/>
    </row>
    <row r="5" spans="1:11">
      <c r="A5" s="387">
        <f>Cert!C6</f>
        <v>0</v>
      </c>
      <c r="B5" s="388"/>
      <c r="C5" s="389"/>
      <c r="D5" s="390"/>
      <c r="E5" s="390"/>
      <c r="F5" s="390"/>
      <c r="G5" s="390"/>
      <c r="H5" s="390"/>
      <c r="I5" s="398"/>
      <c r="J5" s="389"/>
      <c r="K5" s="523"/>
    </row>
    <row r="6" spans="1:11">
      <c r="A6" s="387">
        <f>Cert!I6</f>
        <v>0</v>
      </c>
      <c r="B6" s="389"/>
      <c r="C6" s="389"/>
      <c r="D6" s="402"/>
      <c r="E6" s="389"/>
      <c r="F6" s="390"/>
      <c r="G6" s="390"/>
      <c r="H6" s="390"/>
      <c r="I6" s="403"/>
      <c r="J6" s="390"/>
    </row>
    <row r="7" spans="1:11">
      <c r="A7" s="404" t="str">
        <f>TEXT(Cert!$D$12,"mm/dd/yyyy")&amp;" "&amp;"to"&amp;" "&amp;TEXT(Cert!$F$12,"mm/dd/yyyy")</f>
        <v>01/00/1900 to 01/00/1900</v>
      </c>
      <c r="B7" s="389"/>
      <c r="C7" s="395"/>
      <c r="D7" s="396"/>
      <c r="E7" s="392"/>
      <c r="F7" s="396"/>
      <c r="G7" s="389"/>
      <c r="H7" s="389"/>
      <c r="I7" s="403"/>
      <c r="J7" s="389"/>
    </row>
    <row r="8" spans="1:11" ht="13.5" thickBot="1">
      <c r="A8" s="312"/>
    </row>
    <row r="9" spans="1:11" ht="54.75" customHeight="1">
      <c r="A9" s="68" t="s">
        <v>56</v>
      </c>
      <c r="B9" s="21" t="s">
        <v>27</v>
      </c>
      <c r="C9" s="22" t="s">
        <v>167</v>
      </c>
      <c r="D9" s="22" t="s">
        <v>269</v>
      </c>
      <c r="E9" s="22" t="s">
        <v>270</v>
      </c>
      <c r="F9" s="22" t="s">
        <v>271</v>
      </c>
      <c r="G9" s="22" t="s">
        <v>272</v>
      </c>
      <c r="H9" s="22" t="s">
        <v>368</v>
      </c>
      <c r="I9" s="365" t="s">
        <v>273</v>
      </c>
      <c r="J9" s="23" t="s">
        <v>369</v>
      </c>
    </row>
    <row r="10" spans="1:11">
      <c r="A10" s="311" t="s">
        <v>15</v>
      </c>
      <c r="B10" s="169"/>
      <c r="C10" s="315">
        <v>1</v>
      </c>
      <c r="D10" s="315">
        <v>2</v>
      </c>
      <c r="E10" s="315">
        <v>3</v>
      </c>
      <c r="F10" s="315">
        <v>4</v>
      </c>
      <c r="G10" s="315">
        <v>5</v>
      </c>
      <c r="H10" s="315">
        <v>6</v>
      </c>
      <c r="I10" s="366">
        <v>7</v>
      </c>
      <c r="J10" s="316">
        <v>8</v>
      </c>
    </row>
    <row r="11" spans="1:11">
      <c r="A11" s="317" t="s">
        <v>57</v>
      </c>
      <c r="B11" s="32">
        <v>750</v>
      </c>
      <c r="C11" s="24"/>
      <c r="D11" s="24"/>
      <c r="E11" s="24"/>
      <c r="F11" s="24"/>
      <c r="G11" s="27"/>
      <c r="H11" s="25"/>
      <c r="I11" s="369"/>
      <c r="J11" s="26"/>
    </row>
    <row r="12" spans="1:11">
      <c r="A12" s="317" t="s">
        <v>58</v>
      </c>
      <c r="B12" s="32">
        <v>751</v>
      </c>
      <c r="C12" s="24"/>
      <c r="D12" s="24"/>
      <c r="E12" s="24"/>
      <c r="F12" s="24"/>
      <c r="G12" s="27">
        <f t="shared" ref="G12:G18" si="0">D12+E12-F12</f>
        <v>0</v>
      </c>
      <c r="H12" s="25"/>
      <c r="I12" s="369"/>
      <c r="J12" s="26"/>
    </row>
    <row r="13" spans="1:11">
      <c r="A13" s="317" t="s">
        <v>59</v>
      </c>
      <c r="B13" s="32">
        <v>752</v>
      </c>
      <c r="C13" s="24"/>
      <c r="D13" s="24"/>
      <c r="E13" s="24"/>
      <c r="F13" s="24"/>
      <c r="G13" s="27">
        <f t="shared" si="0"/>
        <v>0</v>
      </c>
      <c r="H13" s="25"/>
      <c r="I13" s="369"/>
      <c r="J13" s="26"/>
    </row>
    <row r="14" spans="1:11" ht="13.5" thickBot="1">
      <c r="A14" s="328" t="s">
        <v>60</v>
      </c>
      <c r="B14" s="329">
        <v>753</v>
      </c>
      <c r="C14" s="330"/>
      <c r="D14" s="330"/>
      <c r="E14" s="330"/>
      <c r="F14" s="330"/>
      <c r="G14" s="363">
        <f t="shared" si="0"/>
        <v>0</v>
      </c>
      <c r="H14" s="331"/>
      <c r="I14" s="370"/>
      <c r="J14" s="332"/>
    </row>
    <row r="15" spans="1:11" ht="13.5" thickBot="1">
      <c r="A15" s="342" t="s">
        <v>267</v>
      </c>
      <c r="B15" s="343">
        <v>754</v>
      </c>
      <c r="C15" s="344">
        <f>SUM(C11:C14)</f>
        <v>0</v>
      </c>
      <c r="D15" s="344">
        <f>SUM(D11:D14)</f>
        <v>0</v>
      </c>
      <c r="E15" s="344">
        <f>SUM(E11:E14)</f>
        <v>0</v>
      </c>
      <c r="F15" s="344">
        <f>SUM(F11:F14)</f>
        <v>0</v>
      </c>
      <c r="G15" s="344">
        <f t="shared" si="0"/>
        <v>0</v>
      </c>
      <c r="H15" s="344">
        <f>SUM(H11:H14)</f>
        <v>0</v>
      </c>
      <c r="I15" s="371"/>
      <c r="J15" s="345">
        <f>SUM(J11:J14)</f>
        <v>0</v>
      </c>
    </row>
    <row r="16" spans="1:11">
      <c r="A16" s="318"/>
      <c r="B16" s="335"/>
      <c r="C16" s="336"/>
      <c r="D16" s="336"/>
      <c r="E16" s="336"/>
      <c r="F16" s="336"/>
      <c r="G16" s="336"/>
      <c r="H16" s="336"/>
      <c r="I16" s="372"/>
      <c r="J16" s="337"/>
    </row>
    <row r="17" spans="1:10">
      <c r="A17" s="311" t="s">
        <v>256</v>
      </c>
      <c r="B17" s="357"/>
      <c r="C17" s="358"/>
      <c r="D17" s="358"/>
      <c r="E17" s="358"/>
      <c r="F17" s="358"/>
      <c r="G17" s="358"/>
      <c r="H17" s="358"/>
      <c r="I17" s="373"/>
      <c r="J17" s="359"/>
    </row>
    <row r="18" spans="1:10" ht="13.5" thickBot="1">
      <c r="A18" s="324" t="s">
        <v>61</v>
      </c>
      <c r="B18" s="329">
        <v>755</v>
      </c>
      <c r="C18" s="330"/>
      <c r="D18" s="330"/>
      <c r="E18" s="330"/>
      <c r="F18" s="330"/>
      <c r="G18" s="363">
        <f t="shared" si="0"/>
        <v>0</v>
      </c>
      <c r="H18" s="331"/>
      <c r="I18" s="367"/>
      <c r="J18" s="332"/>
    </row>
    <row r="19" spans="1:10" ht="13.5" thickBot="1">
      <c r="A19" s="342" t="s">
        <v>268</v>
      </c>
      <c r="B19" s="343">
        <v>756</v>
      </c>
      <c r="C19" s="344">
        <f t="shared" ref="C19:H19" si="1">C18+C15</f>
        <v>0</v>
      </c>
      <c r="D19" s="344">
        <f t="shared" si="1"/>
        <v>0</v>
      </c>
      <c r="E19" s="344">
        <f t="shared" si="1"/>
        <v>0</v>
      </c>
      <c r="F19" s="344">
        <f t="shared" si="1"/>
        <v>0</v>
      </c>
      <c r="G19" s="344">
        <f t="shared" si="1"/>
        <v>0</v>
      </c>
      <c r="H19" s="344">
        <f t="shared" si="1"/>
        <v>0</v>
      </c>
      <c r="I19" s="371"/>
      <c r="J19" s="344">
        <f>J18+J15</f>
        <v>0</v>
      </c>
    </row>
    <row r="20" spans="1:10">
      <c r="A20" s="322"/>
      <c r="B20" s="338"/>
      <c r="C20" s="339"/>
      <c r="D20" s="339"/>
      <c r="E20" s="339"/>
      <c r="F20" s="339"/>
      <c r="G20" s="339"/>
      <c r="H20" s="339"/>
      <c r="I20" s="374"/>
      <c r="J20" s="340"/>
    </row>
    <row r="21" spans="1:10">
      <c r="A21" s="311" t="s">
        <v>19</v>
      </c>
      <c r="B21" s="357"/>
      <c r="C21" s="358"/>
      <c r="D21" s="358"/>
      <c r="E21" s="358"/>
      <c r="F21" s="358"/>
      <c r="G21" s="358"/>
      <c r="H21" s="358"/>
      <c r="I21" s="373"/>
      <c r="J21" s="359"/>
    </row>
    <row r="22" spans="1:10">
      <c r="A22" s="320" t="s">
        <v>266</v>
      </c>
      <c r="B22" s="32">
        <v>760</v>
      </c>
      <c r="C22" s="28"/>
      <c r="D22" s="28"/>
      <c r="E22" s="28"/>
      <c r="F22" s="28"/>
      <c r="G22" s="33">
        <f>D22+E22-F22</f>
        <v>0</v>
      </c>
      <c r="H22" s="28"/>
      <c r="I22" s="369"/>
      <c r="J22" s="29"/>
    </row>
    <row r="23" spans="1:10">
      <c r="A23" s="319" t="s">
        <v>0</v>
      </c>
      <c r="B23" s="32">
        <v>761</v>
      </c>
      <c r="C23" s="30"/>
      <c r="D23" s="30"/>
      <c r="E23" s="30"/>
      <c r="F23" s="30"/>
      <c r="G23" s="33">
        <f t="shared" ref="G23:G30" si="2">D23+E23-F23</f>
        <v>0</v>
      </c>
      <c r="H23" s="30"/>
      <c r="I23" s="375"/>
      <c r="J23" s="31"/>
    </row>
    <row r="24" spans="1:10">
      <c r="A24" s="319" t="s">
        <v>115</v>
      </c>
      <c r="B24" s="32">
        <v>762</v>
      </c>
      <c r="C24" s="30"/>
      <c r="D24" s="30"/>
      <c r="E24" s="30"/>
      <c r="F24" s="30"/>
      <c r="G24" s="33">
        <f t="shared" si="2"/>
        <v>0</v>
      </c>
      <c r="H24" s="30"/>
      <c r="I24" s="375"/>
      <c r="J24" s="31"/>
    </row>
    <row r="25" spans="1:10">
      <c r="A25" s="544" t="s">
        <v>62</v>
      </c>
      <c r="B25" s="329">
        <v>763</v>
      </c>
      <c r="C25" s="333"/>
      <c r="D25" s="333"/>
      <c r="E25" s="333"/>
      <c r="F25" s="333"/>
      <c r="G25" s="545">
        <f t="shared" ref="G25" si="3">D25+E25-F25</f>
        <v>0</v>
      </c>
      <c r="H25" s="333"/>
      <c r="I25" s="376"/>
      <c r="J25" s="334"/>
    </row>
    <row r="26" spans="1:10" ht="13.5" thickBot="1">
      <c r="A26" s="543" t="s">
        <v>436</v>
      </c>
      <c r="B26" s="329">
        <v>764</v>
      </c>
      <c r="C26" s="333"/>
      <c r="D26" s="333"/>
      <c r="E26" s="333"/>
      <c r="F26" s="333"/>
      <c r="G26" s="364">
        <f t="shared" si="2"/>
        <v>0</v>
      </c>
      <c r="H26" s="333"/>
      <c r="I26" s="376"/>
      <c r="J26" s="334"/>
    </row>
    <row r="27" spans="1:10" ht="13.5" thickBot="1">
      <c r="A27" s="342" t="s">
        <v>118</v>
      </c>
      <c r="B27" s="343">
        <v>765</v>
      </c>
      <c r="C27" s="346">
        <f>SUM(C22:C26)</f>
        <v>0</v>
      </c>
      <c r="D27" s="346">
        <f>SUM(D22:D26)</f>
        <v>0</v>
      </c>
      <c r="E27" s="346">
        <f>SUM(E22:E26)</f>
        <v>0</v>
      </c>
      <c r="F27" s="346">
        <f>SUM(F22:F26)</f>
        <v>0</v>
      </c>
      <c r="G27" s="346">
        <f t="shared" si="2"/>
        <v>0</v>
      </c>
      <c r="H27" s="346">
        <f>SUM(H22:H26)</f>
        <v>0</v>
      </c>
      <c r="I27" s="371"/>
      <c r="J27" s="347">
        <f>SUM(J22:J26)</f>
        <v>0</v>
      </c>
    </row>
    <row r="28" spans="1:10" ht="13.5" thickBot="1">
      <c r="A28" s="322"/>
      <c r="B28" s="232"/>
      <c r="C28" s="19"/>
      <c r="D28" s="19"/>
      <c r="E28" s="19"/>
      <c r="F28" s="19"/>
      <c r="G28" s="19"/>
      <c r="H28" s="19"/>
      <c r="J28" s="341"/>
    </row>
    <row r="29" spans="1:10" ht="14.25" customHeight="1" thickBot="1">
      <c r="A29" s="342" t="s">
        <v>345</v>
      </c>
      <c r="B29" s="343">
        <v>770</v>
      </c>
      <c r="C29" s="348">
        <f t="shared" ref="C29:H29" si="4">SUM(C27,C19)</f>
        <v>0</v>
      </c>
      <c r="D29" s="348">
        <f t="shared" si="4"/>
        <v>0</v>
      </c>
      <c r="E29" s="348">
        <f t="shared" si="4"/>
        <v>0</v>
      </c>
      <c r="F29" s="348">
        <f t="shared" si="4"/>
        <v>0</v>
      </c>
      <c r="G29" s="346">
        <f t="shared" si="4"/>
        <v>0</v>
      </c>
      <c r="H29" s="346">
        <f t="shared" si="4"/>
        <v>0</v>
      </c>
      <c r="I29" s="371"/>
      <c r="J29" s="349">
        <f>SUM(J27,J19)</f>
        <v>0</v>
      </c>
    </row>
    <row r="30" spans="1:10" ht="14.25" customHeight="1" thickBot="1">
      <c r="A30" s="342" t="s">
        <v>346</v>
      </c>
      <c r="B30" s="343">
        <v>780</v>
      </c>
      <c r="C30" s="348"/>
      <c r="D30" s="348"/>
      <c r="E30" s="348"/>
      <c r="F30" s="348"/>
      <c r="G30" s="346">
        <f t="shared" si="2"/>
        <v>0</v>
      </c>
      <c r="H30" s="348"/>
      <c r="I30" s="371"/>
      <c r="J30" s="349"/>
    </row>
    <row r="31" spans="1:10" ht="14.25" customHeight="1" thickBot="1">
      <c r="A31" s="342" t="s">
        <v>119</v>
      </c>
      <c r="B31" s="343">
        <v>790</v>
      </c>
      <c r="C31" s="346">
        <f t="shared" ref="C31:H31" si="5">C30+C29</f>
        <v>0</v>
      </c>
      <c r="D31" s="346">
        <f t="shared" si="5"/>
        <v>0</v>
      </c>
      <c r="E31" s="346">
        <f t="shared" si="5"/>
        <v>0</v>
      </c>
      <c r="F31" s="346">
        <f t="shared" si="5"/>
        <v>0</v>
      </c>
      <c r="G31" s="346">
        <f t="shared" si="5"/>
        <v>0</v>
      </c>
      <c r="H31" s="346">
        <f t="shared" si="5"/>
        <v>0</v>
      </c>
      <c r="I31" s="377"/>
      <c r="J31" s="347">
        <f>J30+J29</f>
        <v>0</v>
      </c>
    </row>
    <row r="32" spans="1:10" ht="13.5" customHeight="1" thickBot="1">
      <c r="A32" s="312"/>
      <c r="B32" s="139"/>
      <c r="C32" s="74"/>
      <c r="D32" s="74"/>
      <c r="E32" s="74"/>
      <c r="F32" s="74"/>
      <c r="G32" s="74"/>
      <c r="H32" s="74"/>
      <c r="I32" s="378"/>
      <c r="J32" s="74"/>
    </row>
    <row r="33" spans="1:9" ht="39" customHeight="1">
      <c r="A33" s="75" t="s">
        <v>56</v>
      </c>
      <c r="B33" s="76" t="s">
        <v>27</v>
      </c>
      <c r="C33" s="77" t="s">
        <v>274</v>
      </c>
      <c r="D33" s="77" t="s">
        <v>275</v>
      </c>
      <c r="E33" s="77" t="s">
        <v>370</v>
      </c>
      <c r="F33" s="78" t="s">
        <v>371</v>
      </c>
    </row>
    <row r="34" spans="1:9">
      <c r="A34" s="311" t="s">
        <v>15</v>
      </c>
      <c r="B34" s="310"/>
      <c r="C34" s="315">
        <v>9</v>
      </c>
      <c r="D34" s="315">
        <v>10</v>
      </c>
      <c r="E34" s="315">
        <v>11</v>
      </c>
      <c r="F34" s="316">
        <v>12</v>
      </c>
      <c r="G34" s="405"/>
      <c r="H34" s="34"/>
      <c r="I34" s="379"/>
    </row>
    <row r="35" spans="1:9">
      <c r="A35" s="319" t="s">
        <v>57</v>
      </c>
      <c r="B35" s="32">
        <v>750</v>
      </c>
      <c r="C35" s="73"/>
      <c r="D35" s="479"/>
      <c r="E35" s="326"/>
      <c r="F35" s="327"/>
    </row>
    <row r="36" spans="1:9">
      <c r="A36" s="319" t="s">
        <v>58</v>
      </c>
      <c r="B36" s="32">
        <v>751</v>
      </c>
      <c r="C36" s="73"/>
      <c r="D36" s="479"/>
      <c r="E36" s="326"/>
      <c r="F36" s="327"/>
    </row>
    <row r="37" spans="1:9">
      <c r="A37" s="319" t="s">
        <v>59</v>
      </c>
      <c r="B37" s="32">
        <v>752</v>
      </c>
      <c r="C37" s="73"/>
      <c r="D37" s="479"/>
      <c r="E37" s="326"/>
      <c r="F37" s="327"/>
    </row>
    <row r="38" spans="1:9" ht="13.5" thickBot="1">
      <c r="A38" s="324" t="s">
        <v>60</v>
      </c>
      <c r="B38" s="329">
        <v>753</v>
      </c>
      <c r="C38" s="350"/>
      <c r="D38" s="480"/>
      <c r="E38" s="351"/>
      <c r="F38" s="352"/>
    </row>
    <row r="39" spans="1:9" ht="13.5" thickBot="1">
      <c r="A39" s="353" t="s">
        <v>267</v>
      </c>
      <c r="B39" s="343">
        <v>754</v>
      </c>
      <c r="C39" s="354"/>
      <c r="D39" s="481"/>
      <c r="E39" s="346">
        <f>SUM(E35:E38)</f>
        <v>0</v>
      </c>
      <c r="F39" s="355">
        <f>SUM(F35:F38)</f>
        <v>0</v>
      </c>
    </row>
    <row r="40" spans="1:9">
      <c r="A40" s="318"/>
      <c r="B40" s="321"/>
      <c r="C40" s="71"/>
      <c r="D40" s="482"/>
      <c r="E40" s="69"/>
      <c r="F40" s="67"/>
    </row>
    <row r="41" spans="1:9">
      <c r="A41" s="311" t="s">
        <v>256</v>
      </c>
      <c r="B41" s="360"/>
      <c r="C41" s="361"/>
      <c r="D41" s="483"/>
      <c r="E41" s="361"/>
      <c r="F41" s="362"/>
    </row>
    <row r="42" spans="1:9" ht="13.5" thickBot="1">
      <c r="A42" s="324" t="s">
        <v>61</v>
      </c>
      <c r="B42" s="329">
        <v>755</v>
      </c>
      <c r="C42" s="350"/>
      <c r="D42" s="480"/>
      <c r="E42" s="351"/>
      <c r="F42" s="352"/>
    </row>
    <row r="43" spans="1:9" ht="13.5" thickBot="1">
      <c r="A43" s="342" t="s">
        <v>268</v>
      </c>
      <c r="B43" s="343">
        <v>756</v>
      </c>
      <c r="C43" s="354"/>
      <c r="D43" s="481"/>
      <c r="E43" s="346">
        <f>E42+E39</f>
        <v>0</v>
      </c>
      <c r="F43" s="346">
        <f>F42+F39</f>
        <v>0</v>
      </c>
    </row>
    <row r="44" spans="1:9">
      <c r="A44" s="322"/>
      <c r="B44" s="232"/>
      <c r="C44" s="71"/>
      <c r="D44" s="482"/>
      <c r="E44" s="70"/>
      <c r="F44" s="72"/>
    </row>
    <row r="45" spans="1:9">
      <c r="A45" s="311" t="s">
        <v>19</v>
      </c>
      <c r="B45" s="360"/>
      <c r="C45" s="361"/>
      <c r="D45" s="483"/>
      <c r="E45" s="361"/>
      <c r="F45" s="362"/>
    </row>
    <row r="46" spans="1:9">
      <c r="A46" s="323" t="s">
        <v>266</v>
      </c>
      <c r="B46" s="32">
        <v>760</v>
      </c>
      <c r="C46" s="73"/>
      <c r="D46" s="479"/>
      <c r="E46" s="30"/>
      <c r="F46" s="31"/>
    </row>
    <row r="47" spans="1:9">
      <c r="A47" s="319" t="s">
        <v>0</v>
      </c>
      <c r="B47" s="32">
        <v>761</v>
      </c>
      <c r="C47" s="73"/>
      <c r="D47" s="479"/>
      <c r="E47" s="30"/>
      <c r="F47" s="31"/>
    </row>
    <row r="48" spans="1:9">
      <c r="A48" s="319" t="s">
        <v>115</v>
      </c>
      <c r="B48" s="32">
        <v>762</v>
      </c>
      <c r="C48" s="73"/>
      <c r="D48" s="125"/>
      <c r="E48" s="30"/>
      <c r="F48" s="31"/>
    </row>
    <row r="49" spans="1:11">
      <c r="A49" s="544" t="s">
        <v>62</v>
      </c>
      <c r="B49" s="329">
        <v>763</v>
      </c>
      <c r="C49" s="350"/>
      <c r="D49" s="484"/>
      <c r="E49" s="333"/>
      <c r="F49" s="334"/>
    </row>
    <row r="50" spans="1:11" ht="13.5" thickBot="1">
      <c r="A50" s="324" t="s">
        <v>436</v>
      </c>
      <c r="B50" s="329">
        <v>764</v>
      </c>
      <c r="C50" s="350"/>
      <c r="D50" s="484"/>
      <c r="E50" s="333"/>
      <c r="F50" s="334"/>
    </row>
    <row r="51" spans="1:11" ht="13.5" thickBot="1">
      <c r="A51" s="342" t="s">
        <v>118</v>
      </c>
      <c r="B51" s="343">
        <v>765</v>
      </c>
      <c r="C51" s="354"/>
      <c r="D51" s="481"/>
      <c r="E51" s="346">
        <f>SUM(E46:E50)</f>
        <v>0</v>
      </c>
      <c r="F51" s="347">
        <f>SUM(F46:F50)</f>
        <v>0</v>
      </c>
    </row>
    <row r="52" spans="1:11" ht="13.5" thickBot="1">
      <c r="A52" s="322"/>
      <c r="B52" s="232"/>
      <c r="C52" s="71"/>
      <c r="D52" s="485"/>
      <c r="E52" s="74"/>
      <c r="F52" s="72"/>
    </row>
    <row r="53" spans="1:11" ht="14.25" customHeight="1" thickBot="1">
      <c r="A53" s="342" t="s">
        <v>343</v>
      </c>
      <c r="B53" s="343">
        <v>770</v>
      </c>
      <c r="C53" s="354"/>
      <c r="D53" s="481"/>
      <c r="E53" s="346">
        <f>E51+E43</f>
        <v>0</v>
      </c>
      <c r="F53" s="346">
        <f>F51+F43</f>
        <v>0</v>
      </c>
    </row>
    <row r="54" spans="1:11" ht="14.25" customHeight="1" thickBot="1">
      <c r="A54" s="342" t="s">
        <v>344</v>
      </c>
      <c r="B54" s="343">
        <v>780</v>
      </c>
      <c r="C54" s="356"/>
      <c r="D54" s="486"/>
      <c r="E54" s="348"/>
      <c r="F54" s="349"/>
    </row>
    <row r="55" spans="1:11" ht="14.25" customHeight="1" thickBot="1">
      <c r="A55" s="342" t="s">
        <v>119</v>
      </c>
      <c r="B55" s="343">
        <v>790</v>
      </c>
      <c r="C55" s="354"/>
      <c r="D55" s="481"/>
      <c r="E55" s="346">
        <f>SUM(E54,E53)</f>
        <v>0</v>
      </c>
      <c r="F55" s="346">
        <f>SUM(F54,F53)</f>
        <v>0</v>
      </c>
    </row>
    <row r="56" spans="1:11">
      <c r="A56" s="209" t="s">
        <v>347</v>
      </c>
    </row>
    <row r="57" spans="1:11">
      <c r="A57" s="138" t="str">
        <f>Cert!A50</f>
        <v>Form 1728-94 (7/25)</v>
      </c>
    </row>
    <row r="60" spans="1:11">
      <c r="K60" s="118" t="s">
        <v>14</v>
      </c>
    </row>
  </sheetData>
  <sheetProtection algorithmName="SHA-512" hashValue="l+TrjwvX/2xYXLOdnHQpzoyqonovH7HABvpusWeVCsi+oIfWsmbuH/uxab84elwqAKrCQdgng8TPcaQcG1Rc6w==" saltValue="UGp9+9tmGmxTXNnkymfARg==" spinCount="100000" sheet="1" scenarios="1" formatCells="0" formatColumns="0" formatRows="0"/>
  <phoneticPr fontId="3" type="noConversion"/>
  <pageMargins left="1.25" right="0.25" top="0.75" bottom="0.5" header="0.5" footer="0.25"/>
  <pageSetup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57"/>
  <sheetViews>
    <sheetView zoomScaleNormal="100" workbookViewId="0">
      <selection activeCell="B13" sqref="B13"/>
    </sheetView>
  </sheetViews>
  <sheetFormatPr defaultColWidth="9.140625" defaultRowHeight="12.75" outlineLevelRow="1"/>
  <cols>
    <col min="1" max="1" width="5.85546875" style="514" customWidth="1"/>
    <col min="2" max="2" width="22" style="514" customWidth="1"/>
    <col min="3" max="3" width="8.7109375" style="514" customWidth="1"/>
    <col min="4" max="4" width="15.140625" style="514" bestFit="1" customWidth="1"/>
    <col min="5" max="5" width="9.85546875" style="514" customWidth="1"/>
    <col min="6" max="8" width="12.42578125" style="514" customWidth="1"/>
    <col min="9" max="9" width="12.28515625" style="514" customWidth="1"/>
    <col min="10" max="16384" width="9.140625" style="514"/>
  </cols>
  <sheetData>
    <row r="1" spans="1:15">
      <c r="A1" s="116" t="str">
        <f>Cert!A1</f>
        <v>Iowa Department Of Health and Human Services</v>
      </c>
      <c r="B1" s="47"/>
      <c r="C1" s="116"/>
      <c r="D1" s="47"/>
      <c r="E1" s="47"/>
      <c r="F1" s="47"/>
      <c r="G1" s="47"/>
      <c r="H1" s="47"/>
      <c r="I1" s="47"/>
      <c r="J1" s="16"/>
    </row>
    <row r="2" spans="1:15">
      <c r="A2" s="116" t="str">
        <f>Cert!A2</f>
        <v>Home Health Agency Early and Periodic Screening, Diagnostic and Treatment Private Duty Nursing/Personal Care Services</v>
      </c>
      <c r="B2" s="47"/>
      <c r="C2" s="116"/>
      <c r="D2" s="47"/>
      <c r="E2" s="47"/>
      <c r="F2" s="47"/>
      <c r="G2" s="47"/>
      <c r="H2" s="47"/>
      <c r="I2" s="47"/>
      <c r="J2" s="16"/>
    </row>
    <row r="3" spans="1:15">
      <c r="A3" s="116" t="str">
        <f>Cert!A3</f>
        <v xml:space="preserve">Financial and Statistical Report </v>
      </c>
      <c r="B3" s="47"/>
      <c r="C3" s="116"/>
      <c r="D3" s="47"/>
      <c r="E3" s="47"/>
      <c r="F3" s="47"/>
      <c r="G3" s="47"/>
      <c r="H3" s="47"/>
      <c r="I3" s="47"/>
      <c r="J3" s="16"/>
    </row>
    <row r="4" spans="1:15">
      <c r="A4" s="116" t="s">
        <v>322</v>
      </c>
      <c r="B4" s="47"/>
      <c r="C4" s="47"/>
      <c r="D4" s="47"/>
      <c r="E4" s="47"/>
      <c r="F4" s="47"/>
      <c r="G4" s="47"/>
      <c r="H4" s="47"/>
      <c r="I4" s="47"/>
      <c r="J4" s="16"/>
    </row>
    <row r="5" spans="1:15">
      <c r="A5" s="116"/>
      <c r="B5" s="16"/>
      <c r="C5" s="16"/>
      <c r="D5" s="16"/>
      <c r="E5" s="16"/>
      <c r="F5" s="16"/>
      <c r="G5" s="16"/>
      <c r="H5" s="16"/>
      <c r="I5" s="16"/>
      <c r="J5" s="16"/>
    </row>
    <row r="6" spans="1:15" s="16" customFormat="1">
      <c r="A6" s="387">
        <f>Cert!C6</f>
        <v>0</v>
      </c>
      <c r="B6" s="388"/>
      <c r="C6" s="389"/>
      <c r="D6" s="390"/>
      <c r="E6" s="390"/>
      <c r="F6" s="390"/>
      <c r="G6" s="390"/>
      <c r="H6" s="390"/>
      <c r="I6" s="398"/>
      <c r="J6"/>
      <c r="K6"/>
      <c r="L6"/>
      <c r="M6"/>
      <c r="N6"/>
      <c r="O6"/>
    </row>
    <row r="7" spans="1:15">
      <c r="A7" s="387">
        <f>Cert!I6</f>
        <v>0</v>
      </c>
      <c r="B7" s="406"/>
      <c r="C7" s="389"/>
      <c r="D7" s="389"/>
      <c r="E7" s="389"/>
      <c r="F7" s="390"/>
      <c r="G7" s="390"/>
      <c r="H7" s="390"/>
      <c r="I7" s="390"/>
      <c r="J7" s="16"/>
      <c r="K7" s="515"/>
    </row>
    <row r="8" spans="1:15">
      <c r="A8" s="391" t="str">
        <f>TEXT(Cert!$D$12,"mm/dd/yyyy")&amp;" "&amp;"to"&amp;" "&amp;TEXT(Cert!$F$12,"mm/dd/yyyy")</f>
        <v>01/00/1900 to 01/00/1900</v>
      </c>
      <c r="B8" s="406"/>
      <c r="C8" s="389"/>
      <c r="D8" s="396"/>
      <c r="E8" s="392"/>
      <c r="F8" s="389"/>
      <c r="G8" s="389"/>
      <c r="H8" s="389"/>
      <c r="I8" s="389"/>
      <c r="J8" s="16"/>
    </row>
    <row r="9" spans="1:15">
      <c r="A9" s="16"/>
      <c r="B9" s="16"/>
      <c r="C9" s="16"/>
      <c r="D9" s="16"/>
      <c r="E9" s="16"/>
      <c r="F9" s="16"/>
      <c r="G9" s="16"/>
      <c r="H9" s="16"/>
      <c r="I9" s="16"/>
      <c r="J9" s="16"/>
    </row>
    <row r="10" spans="1:15">
      <c r="A10" s="16"/>
      <c r="B10" s="16"/>
      <c r="C10" s="16"/>
      <c r="D10" s="16"/>
      <c r="E10" s="16"/>
      <c r="F10" s="16"/>
      <c r="G10" s="16"/>
      <c r="H10" s="16"/>
      <c r="I10" s="16"/>
      <c r="J10" s="16"/>
    </row>
    <row r="11" spans="1:15" ht="58.5" customHeight="1">
      <c r="A11" s="245" t="s">
        <v>280</v>
      </c>
      <c r="B11" s="245" t="s">
        <v>323</v>
      </c>
      <c r="C11" s="245" t="s">
        <v>292</v>
      </c>
      <c r="D11" s="245" t="s">
        <v>319</v>
      </c>
      <c r="E11" s="245" t="s">
        <v>348</v>
      </c>
      <c r="F11" s="245" t="s">
        <v>276</v>
      </c>
      <c r="G11" s="245" t="s">
        <v>277</v>
      </c>
      <c r="H11" s="245" t="s">
        <v>278</v>
      </c>
      <c r="I11" s="245" t="s">
        <v>279</v>
      </c>
      <c r="J11" s="16"/>
    </row>
    <row r="12" spans="1:15" ht="13.5" customHeight="1">
      <c r="A12" s="32"/>
      <c r="B12" s="315">
        <v>1</v>
      </c>
      <c r="C12" s="315">
        <v>2</v>
      </c>
      <c r="D12" s="315">
        <v>3</v>
      </c>
      <c r="E12" s="315">
        <v>4</v>
      </c>
      <c r="F12" s="315">
        <v>5</v>
      </c>
      <c r="G12" s="315">
        <v>6</v>
      </c>
      <c r="H12" s="315">
        <v>7</v>
      </c>
      <c r="I12" s="315">
        <v>8</v>
      </c>
      <c r="J12" s="16"/>
    </row>
    <row r="13" spans="1:15" ht="22.5" customHeight="1">
      <c r="A13" s="32">
        <v>801</v>
      </c>
      <c r="B13" s="489" t="s">
        <v>357</v>
      </c>
      <c r="C13" s="12"/>
      <c r="D13" s="380">
        <v>0</v>
      </c>
      <c r="E13" s="381"/>
      <c r="F13" s="380">
        <v>0</v>
      </c>
      <c r="G13" s="382">
        <v>0</v>
      </c>
      <c r="H13" s="382">
        <v>0</v>
      </c>
      <c r="I13" s="383">
        <f>SUM(F13:H13)</f>
        <v>0</v>
      </c>
      <c r="J13" s="308" t="str">
        <f>IF(OR(I13-D13&gt;2,I13-D13&lt;-1)," ERROR - Complete Columns 5 - 7","")</f>
        <v/>
      </c>
    </row>
    <row r="14" spans="1:15" ht="22.5" customHeight="1">
      <c r="A14" s="32">
        <v>802</v>
      </c>
      <c r="B14" s="489" t="s">
        <v>357</v>
      </c>
      <c r="C14" s="12"/>
      <c r="D14" s="382">
        <v>0</v>
      </c>
      <c r="E14" s="384"/>
      <c r="F14" s="382">
        <v>0</v>
      </c>
      <c r="G14" s="382">
        <v>0</v>
      </c>
      <c r="H14" s="382">
        <v>0</v>
      </c>
      <c r="I14" s="383">
        <f t="shared" ref="I14:I27" si="0">SUM(F14:H14)</f>
        <v>0</v>
      </c>
      <c r="J14" s="308" t="str">
        <f t="shared" ref="J14:J27" si="1">IF(OR(I14-D14&gt;2,I14-D14&lt;-1)," ERROR - Complete Columns 5 - 7","")</f>
        <v/>
      </c>
    </row>
    <row r="15" spans="1:15" ht="22.5" customHeight="1">
      <c r="A15" s="32">
        <v>803</v>
      </c>
      <c r="B15" s="489" t="s">
        <v>357</v>
      </c>
      <c r="C15" s="12"/>
      <c r="D15" s="382">
        <v>0</v>
      </c>
      <c r="E15" s="384"/>
      <c r="F15" s="382">
        <v>0</v>
      </c>
      <c r="G15" s="382">
        <v>0</v>
      </c>
      <c r="H15" s="382">
        <v>0</v>
      </c>
      <c r="I15" s="383">
        <f t="shared" si="0"/>
        <v>0</v>
      </c>
      <c r="J15" s="308" t="str">
        <f t="shared" si="1"/>
        <v/>
      </c>
    </row>
    <row r="16" spans="1:15" ht="22.5" customHeight="1">
      <c r="A16" s="32">
        <v>804</v>
      </c>
      <c r="B16" s="489" t="s">
        <v>357</v>
      </c>
      <c r="C16" s="12"/>
      <c r="D16" s="382">
        <v>0</v>
      </c>
      <c r="E16" s="384"/>
      <c r="F16" s="382">
        <v>0</v>
      </c>
      <c r="G16" s="382">
        <v>0</v>
      </c>
      <c r="H16" s="382">
        <v>0</v>
      </c>
      <c r="I16" s="383">
        <f t="shared" si="0"/>
        <v>0</v>
      </c>
      <c r="J16" s="308" t="str">
        <f t="shared" si="1"/>
        <v/>
      </c>
    </row>
    <row r="17" spans="1:10" ht="22.5" customHeight="1">
      <c r="A17" s="32">
        <v>805</v>
      </c>
      <c r="B17" s="489" t="s">
        <v>357</v>
      </c>
      <c r="C17" s="12"/>
      <c r="D17" s="382">
        <v>0</v>
      </c>
      <c r="E17" s="384"/>
      <c r="F17" s="382">
        <v>0</v>
      </c>
      <c r="G17" s="382">
        <v>0</v>
      </c>
      <c r="H17" s="382">
        <v>0</v>
      </c>
      <c r="I17" s="383">
        <f t="shared" si="0"/>
        <v>0</v>
      </c>
      <c r="J17" s="308" t="str">
        <f t="shared" si="1"/>
        <v/>
      </c>
    </row>
    <row r="18" spans="1:10" ht="22.5" customHeight="1">
      <c r="A18" s="32">
        <v>806</v>
      </c>
      <c r="B18" s="489" t="s">
        <v>357</v>
      </c>
      <c r="C18" s="12"/>
      <c r="D18" s="382">
        <v>0</v>
      </c>
      <c r="E18" s="384"/>
      <c r="F18" s="382">
        <v>0</v>
      </c>
      <c r="G18" s="382">
        <v>0</v>
      </c>
      <c r="H18" s="382">
        <v>0</v>
      </c>
      <c r="I18" s="383">
        <f t="shared" si="0"/>
        <v>0</v>
      </c>
      <c r="J18" s="308" t="str">
        <f t="shared" si="1"/>
        <v/>
      </c>
    </row>
    <row r="19" spans="1:10" ht="22.5" customHeight="1">
      <c r="A19" s="32">
        <v>807</v>
      </c>
      <c r="B19" s="489" t="s">
        <v>357</v>
      </c>
      <c r="C19" s="12"/>
      <c r="D19" s="382">
        <v>0</v>
      </c>
      <c r="E19" s="384"/>
      <c r="F19" s="382">
        <v>0</v>
      </c>
      <c r="G19" s="382">
        <v>0</v>
      </c>
      <c r="H19" s="382">
        <v>0</v>
      </c>
      <c r="I19" s="383">
        <f t="shared" si="0"/>
        <v>0</v>
      </c>
      <c r="J19" s="308" t="str">
        <f t="shared" si="1"/>
        <v/>
      </c>
    </row>
    <row r="20" spans="1:10" ht="22.5" customHeight="1">
      <c r="A20" s="32">
        <v>808</v>
      </c>
      <c r="B20" s="489" t="s">
        <v>357</v>
      </c>
      <c r="C20" s="12"/>
      <c r="D20" s="382">
        <v>0</v>
      </c>
      <c r="E20" s="384"/>
      <c r="F20" s="382">
        <v>0</v>
      </c>
      <c r="G20" s="382">
        <v>0</v>
      </c>
      <c r="H20" s="382">
        <v>0</v>
      </c>
      <c r="I20" s="383">
        <f t="shared" si="0"/>
        <v>0</v>
      </c>
      <c r="J20" s="308" t="str">
        <f t="shared" si="1"/>
        <v/>
      </c>
    </row>
    <row r="21" spans="1:10" ht="22.5" customHeight="1">
      <c r="A21" s="32">
        <v>809</v>
      </c>
      <c r="B21" s="489" t="s">
        <v>357</v>
      </c>
      <c r="C21" s="12"/>
      <c r="D21" s="382">
        <v>0</v>
      </c>
      <c r="E21" s="384"/>
      <c r="F21" s="382">
        <v>0</v>
      </c>
      <c r="G21" s="382">
        <v>0</v>
      </c>
      <c r="H21" s="382">
        <v>0</v>
      </c>
      <c r="I21" s="383">
        <f t="shared" si="0"/>
        <v>0</v>
      </c>
      <c r="J21" s="308" t="str">
        <f t="shared" si="1"/>
        <v/>
      </c>
    </row>
    <row r="22" spans="1:10" ht="22.5" customHeight="1">
      <c r="A22" s="32">
        <v>810</v>
      </c>
      <c r="B22" s="489" t="s">
        <v>357</v>
      </c>
      <c r="C22" s="12"/>
      <c r="D22" s="382">
        <v>0</v>
      </c>
      <c r="E22" s="384"/>
      <c r="F22" s="382">
        <v>0</v>
      </c>
      <c r="G22" s="382">
        <v>0</v>
      </c>
      <c r="H22" s="382">
        <v>0</v>
      </c>
      <c r="I22" s="383">
        <f t="shared" si="0"/>
        <v>0</v>
      </c>
      <c r="J22" s="308" t="str">
        <f t="shared" si="1"/>
        <v/>
      </c>
    </row>
    <row r="23" spans="1:10" ht="22.5" customHeight="1">
      <c r="A23" s="32">
        <v>811</v>
      </c>
      <c r="B23" s="489" t="s">
        <v>357</v>
      </c>
      <c r="C23" s="12"/>
      <c r="D23" s="382">
        <v>0</v>
      </c>
      <c r="E23" s="384"/>
      <c r="F23" s="382">
        <v>0</v>
      </c>
      <c r="G23" s="382">
        <v>0</v>
      </c>
      <c r="H23" s="382">
        <v>0</v>
      </c>
      <c r="I23" s="383">
        <f t="shared" si="0"/>
        <v>0</v>
      </c>
      <c r="J23" s="308" t="str">
        <f t="shared" si="1"/>
        <v/>
      </c>
    </row>
    <row r="24" spans="1:10" ht="22.5" customHeight="1">
      <c r="A24" s="32">
        <v>812</v>
      </c>
      <c r="B24" s="489" t="s">
        <v>357</v>
      </c>
      <c r="C24" s="12"/>
      <c r="D24" s="382">
        <v>0</v>
      </c>
      <c r="E24" s="384"/>
      <c r="F24" s="382">
        <v>0</v>
      </c>
      <c r="G24" s="382">
        <v>0</v>
      </c>
      <c r="H24" s="382">
        <v>0</v>
      </c>
      <c r="I24" s="383">
        <f t="shared" si="0"/>
        <v>0</v>
      </c>
      <c r="J24" s="308" t="str">
        <f t="shared" si="1"/>
        <v/>
      </c>
    </row>
    <row r="25" spans="1:10" ht="22.5" customHeight="1">
      <c r="A25" s="32">
        <v>813</v>
      </c>
      <c r="B25" s="489" t="s">
        <v>357</v>
      </c>
      <c r="C25" s="12"/>
      <c r="D25" s="382">
        <v>0</v>
      </c>
      <c r="E25" s="384"/>
      <c r="F25" s="382">
        <v>0</v>
      </c>
      <c r="G25" s="382">
        <v>0</v>
      </c>
      <c r="H25" s="382">
        <v>0</v>
      </c>
      <c r="I25" s="383">
        <f t="shared" si="0"/>
        <v>0</v>
      </c>
      <c r="J25" s="308" t="str">
        <f t="shared" si="1"/>
        <v/>
      </c>
    </row>
    <row r="26" spans="1:10" ht="22.5" customHeight="1">
      <c r="A26" s="32">
        <v>814</v>
      </c>
      <c r="B26" s="489" t="s">
        <v>357</v>
      </c>
      <c r="C26" s="12"/>
      <c r="D26" s="382">
        <v>0</v>
      </c>
      <c r="E26" s="384"/>
      <c r="F26" s="382">
        <v>0</v>
      </c>
      <c r="G26" s="382">
        <v>0</v>
      </c>
      <c r="H26" s="382">
        <v>0</v>
      </c>
      <c r="I26" s="383">
        <f t="shared" si="0"/>
        <v>0</v>
      </c>
      <c r="J26" s="308" t="str">
        <f t="shared" si="1"/>
        <v/>
      </c>
    </row>
    <row r="27" spans="1:10" ht="22.5" customHeight="1">
      <c r="A27" s="32">
        <v>815</v>
      </c>
      <c r="B27" s="489" t="s">
        <v>357</v>
      </c>
      <c r="C27" s="12"/>
      <c r="D27" s="382">
        <v>0</v>
      </c>
      <c r="E27" s="384"/>
      <c r="F27" s="382">
        <v>0</v>
      </c>
      <c r="G27" s="382">
        <v>0</v>
      </c>
      <c r="H27" s="382">
        <v>0</v>
      </c>
      <c r="I27" s="383">
        <f t="shared" si="0"/>
        <v>0</v>
      </c>
      <c r="J27" s="308" t="str">
        <f t="shared" si="1"/>
        <v/>
      </c>
    </row>
    <row r="28" spans="1:10" ht="22.5" customHeight="1">
      <c r="A28" s="32">
        <v>816</v>
      </c>
      <c r="B28" s="489" t="s">
        <v>357</v>
      </c>
      <c r="C28" s="12"/>
      <c r="D28" s="382">
        <v>0</v>
      </c>
      <c r="E28" s="384"/>
      <c r="F28" s="382">
        <v>0</v>
      </c>
      <c r="G28" s="382">
        <v>0</v>
      </c>
      <c r="H28" s="382">
        <v>0</v>
      </c>
      <c r="I28" s="383">
        <f t="shared" ref="I28:I33" si="2">SUM(F28:H28)</f>
        <v>0</v>
      </c>
      <c r="J28" s="308" t="str">
        <f t="shared" ref="J28:J33" si="3">IF(OR(I28-D28&gt;2,I28-D28&lt;-1)," ERROR - Complete Columns 5 - 7","")</f>
        <v/>
      </c>
    </row>
    <row r="29" spans="1:10" ht="22.5" customHeight="1">
      <c r="A29" s="32">
        <v>817</v>
      </c>
      <c r="B29" s="489" t="s">
        <v>357</v>
      </c>
      <c r="C29" s="12"/>
      <c r="D29" s="382">
        <v>0</v>
      </c>
      <c r="E29" s="384"/>
      <c r="F29" s="382">
        <v>0</v>
      </c>
      <c r="G29" s="382">
        <v>0</v>
      </c>
      <c r="H29" s="382">
        <v>0</v>
      </c>
      <c r="I29" s="383">
        <f t="shared" si="2"/>
        <v>0</v>
      </c>
      <c r="J29" s="308" t="str">
        <f t="shared" si="3"/>
        <v/>
      </c>
    </row>
    <row r="30" spans="1:10" ht="22.5" customHeight="1">
      <c r="A30" s="32">
        <v>818</v>
      </c>
      <c r="B30" s="489" t="s">
        <v>357</v>
      </c>
      <c r="C30" s="12"/>
      <c r="D30" s="382">
        <v>0</v>
      </c>
      <c r="E30" s="384"/>
      <c r="F30" s="382">
        <v>0</v>
      </c>
      <c r="G30" s="382">
        <v>0</v>
      </c>
      <c r="H30" s="382">
        <v>0</v>
      </c>
      <c r="I30" s="383">
        <f t="shared" si="2"/>
        <v>0</v>
      </c>
      <c r="J30" s="308" t="str">
        <f t="shared" si="3"/>
        <v/>
      </c>
    </row>
    <row r="31" spans="1:10" ht="22.5" customHeight="1">
      <c r="A31" s="32">
        <v>819</v>
      </c>
      <c r="B31" s="489" t="s">
        <v>357</v>
      </c>
      <c r="C31" s="12"/>
      <c r="D31" s="382">
        <v>0</v>
      </c>
      <c r="E31" s="384"/>
      <c r="F31" s="382">
        <v>0</v>
      </c>
      <c r="G31" s="382">
        <v>0</v>
      </c>
      <c r="H31" s="382">
        <v>0</v>
      </c>
      <c r="I31" s="383">
        <f t="shared" si="2"/>
        <v>0</v>
      </c>
      <c r="J31" s="308" t="str">
        <f t="shared" si="3"/>
        <v/>
      </c>
    </row>
    <row r="32" spans="1:10" ht="22.5" customHeight="1">
      <c r="A32" s="32">
        <v>820</v>
      </c>
      <c r="B32" s="489" t="s">
        <v>357</v>
      </c>
      <c r="C32" s="12"/>
      <c r="D32" s="382">
        <v>0</v>
      </c>
      <c r="E32" s="384"/>
      <c r="F32" s="382">
        <v>0</v>
      </c>
      <c r="G32" s="382">
        <v>0</v>
      </c>
      <c r="H32" s="382">
        <v>0</v>
      </c>
      <c r="I32" s="383">
        <f t="shared" si="2"/>
        <v>0</v>
      </c>
      <c r="J32" s="308" t="str">
        <f t="shared" si="3"/>
        <v/>
      </c>
    </row>
    <row r="33" spans="1:10" ht="22.5" customHeight="1" collapsed="1">
      <c r="A33" s="32">
        <v>821</v>
      </c>
      <c r="B33" s="489" t="s">
        <v>357</v>
      </c>
      <c r="C33" s="12"/>
      <c r="D33" s="380">
        <v>0</v>
      </c>
      <c r="E33" s="381"/>
      <c r="F33" s="380">
        <v>0</v>
      </c>
      <c r="G33" s="382">
        <v>0</v>
      </c>
      <c r="H33" s="382">
        <v>0</v>
      </c>
      <c r="I33" s="383">
        <f t="shared" si="2"/>
        <v>0</v>
      </c>
      <c r="J33" s="308" t="str">
        <f t="shared" si="3"/>
        <v/>
      </c>
    </row>
    <row r="34" spans="1:10" ht="22.5" customHeight="1">
      <c r="A34" s="32">
        <v>822</v>
      </c>
      <c r="B34" s="489" t="s">
        <v>357</v>
      </c>
      <c r="C34" s="12"/>
      <c r="D34" s="382">
        <v>0</v>
      </c>
      <c r="E34" s="384"/>
      <c r="F34" s="382">
        <v>0</v>
      </c>
      <c r="G34" s="382">
        <v>0</v>
      </c>
      <c r="H34" s="382">
        <v>0</v>
      </c>
      <c r="I34" s="383">
        <f t="shared" ref="I34:I42" si="4">SUM(F34:H34)</f>
        <v>0</v>
      </c>
      <c r="J34" s="308" t="str">
        <f t="shared" ref="J34:J42" si="5">IF(OR(I34-D34&gt;2,I34-D34&lt;-1)," ERROR - Complete Columns 5 - 7","")</f>
        <v/>
      </c>
    </row>
    <row r="35" spans="1:10" ht="22.5" customHeight="1">
      <c r="A35" s="32">
        <v>823</v>
      </c>
      <c r="B35" s="489" t="s">
        <v>357</v>
      </c>
      <c r="C35" s="12"/>
      <c r="D35" s="382">
        <v>0</v>
      </c>
      <c r="E35" s="384"/>
      <c r="F35" s="382">
        <v>0</v>
      </c>
      <c r="G35" s="382">
        <v>0</v>
      </c>
      <c r="H35" s="382">
        <v>0</v>
      </c>
      <c r="I35" s="383">
        <f t="shared" si="4"/>
        <v>0</v>
      </c>
      <c r="J35" s="308" t="str">
        <f t="shared" si="5"/>
        <v/>
      </c>
    </row>
    <row r="36" spans="1:10" ht="22.5" customHeight="1">
      <c r="A36" s="32">
        <v>824</v>
      </c>
      <c r="B36" s="489" t="s">
        <v>357</v>
      </c>
      <c r="C36" s="12"/>
      <c r="D36" s="382">
        <v>0</v>
      </c>
      <c r="E36" s="384"/>
      <c r="F36" s="382">
        <v>0</v>
      </c>
      <c r="G36" s="382">
        <v>0</v>
      </c>
      <c r="H36" s="382">
        <v>0</v>
      </c>
      <c r="I36" s="383">
        <f t="shared" si="4"/>
        <v>0</v>
      </c>
      <c r="J36" s="308" t="str">
        <f t="shared" si="5"/>
        <v/>
      </c>
    </row>
    <row r="37" spans="1:10" ht="22.5" customHeight="1">
      <c r="A37" s="32">
        <v>825</v>
      </c>
      <c r="B37" s="489" t="s">
        <v>357</v>
      </c>
      <c r="C37" s="12"/>
      <c r="D37" s="382">
        <v>0</v>
      </c>
      <c r="E37" s="384"/>
      <c r="F37" s="382">
        <v>0</v>
      </c>
      <c r="G37" s="382">
        <v>0</v>
      </c>
      <c r="H37" s="382">
        <v>0</v>
      </c>
      <c r="I37" s="383">
        <f t="shared" si="4"/>
        <v>0</v>
      </c>
      <c r="J37" s="308" t="str">
        <f t="shared" si="5"/>
        <v/>
      </c>
    </row>
    <row r="38" spans="1:10" ht="22.5" hidden="1" customHeight="1" outlineLevel="1">
      <c r="A38" s="516">
        <v>826</v>
      </c>
      <c r="B38" s="489" t="s">
        <v>357</v>
      </c>
      <c r="C38" s="12"/>
      <c r="D38" s="382">
        <v>0</v>
      </c>
      <c r="E38" s="384"/>
      <c r="F38" s="382">
        <v>0</v>
      </c>
      <c r="G38" s="382">
        <v>0</v>
      </c>
      <c r="H38" s="382">
        <v>0</v>
      </c>
      <c r="I38" s="383">
        <f>SUM(F38:H38)</f>
        <v>0</v>
      </c>
      <c r="J38" s="517" t="str">
        <f t="shared" si="5"/>
        <v/>
      </c>
    </row>
    <row r="39" spans="1:10" ht="22.5" hidden="1" customHeight="1" outlineLevel="1">
      <c r="A39" s="516">
        <v>827</v>
      </c>
      <c r="B39" s="489" t="s">
        <v>357</v>
      </c>
      <c r="C39" s="12"/>
      <c r="D39" s="382">
        <v>0</v>
      </c>
      <c r="E39" s="384"/>
      <c r="F39" s="382">
        <v>0</v>
      </c>
      <c r="G39" s="382">
        <v>0</v>
      </c>
      <c r="H39" s="382">
        <v>0</v>
      </c>
      <c r="I39" s="383">
        <f t="shared" si="4"/>
        <v>0</v>
      </c>
      <c r="J39" s="517" t="str">
        <f t="shared" si="5"/>
        <v/>
      </c>
    </row>
    <row r="40" spans="1:10" ht="22.5" hidden="1" customHeight="1" outlineLevel="1">
      <c r="A40" s="516">
        <v>828</v>
      </c>
      <c r="B40" s="489" t="s">
        <v>357</v>
      </c>
      <c r="C40" s="12"/>
      <c r="D40" s="382">
        <v>0</v>
      </c>
      <c r="E40" s="384"/>
      <c r="F40" s="382">
        <v>0</v>
      </c>
      <c r="G40" s="382">
        <v>0</v>
      </c>
      <c r="H40" s="382">
        <v>0</v>
      </c>
      <c r="I40" s="383">
        <f t="shared" si="4"/>
        <v>0</v>
      </c>
      <c r="J40" s="517" t="str">
        <f t="shared" si="5"/>
        <v/>
      </c>
    </row>
    <row r="41" spans="1:10" ht="22.5" hidden="1" customHeight="1" outlineLevel="1">
      <c r="A41" s="516">
        <v>829</v>
      </c>
      <c r="B41" s="489" t="s">
        <v>357</v>
      </c>
      <c r="C41" s="12"/>
      <c r="D41" s="382">
        <v>0</v>
      </c>
      <c r="E41" s="384"/>
      <c r="F41" s="382">
        <v>0</v>
      </c>
      <c r="G41" s="382">
        <v>0</v>
      </c>
      <c r="H41" s="382">
        <v>0</v>
      </c>
      <c r="I41" s="383">
        <f t="shared" si="4"/>
        <v>0</v>
      </c>
      <c r="J41" s="517" t="str">
        <f t="shared" si="5"/>
        <v/>
      </c>
    </row>
    <row r="42" spans="1:10" ht="22.5" hidden="1" customHeight="1" outlineLevel="1">
      <c r="A42" s="516">
        <v>830</v>
      </c>
      <c r="B42" s="489" t="s">
        <v>357</v>
      </c>
      <c r="C42" s="12"/>
      <c r="D42" s="382">
        <v>0</v>
      </c>
      <c r="E42" s="384"/>
      <c r="F42" s="382">
        <v>0</v>
      </c>
      <c r="G42" s="382">
        <v>0</v>
      </c>
      <c r="H42" s="382">
        <v>0</v>
      </c>
      <c r="I42" s="383">
        <f t="shared" si="4"/>
        <v>0</v>
      </c>
      <c r="J42" s="517" t="str">
        <f t="shared" si="5"/>
        <v/>
      </c>
    </row>
    <row r="43" spans="1:10" ht="22.5" hidden="1" customHeight="1" outlineLevel="1" collapsed="1">
      <c r="A43" s="516">
        <v>831</v>
      </c>
      <c r="B43" s="489" t="s">
        <v>357</v>
      </c>
      <c r="C43" s="12"/>
      <c r="D43" s="380">
        <v>0</v>
      </c>
      <c r="E43" s="381"/>
      <c r="F43" s="380">
        <v>0</v>
      </c>
      <c r="G43" s="382">
        <v>0</v>
      </c>
      <c r="H43" s="382">
        <v>0</v>
      </c>
      <c r="I43" s="383">
        <f>SUM(F43:H43)</f>
        <v>0</v>
      </c>
      <c r="J43" s="517" t="str">
        <f>IF(OR(I43-D43&gt;2,I43-D43&lt;-1)," ERROR - Complete Columns 5 - 7","")</f>
        <v/>
      </c>
    </row>
    <row r="44" spans="1:10" ht="22.5" hidden="1" customHeight="1" outlineLevel="1">
      <c r="A44" s="516">
        <v>832</v>
      </c>
      <c r="B44" s="489" t="s">
        <v>357</v>
      </c>
      <c r="C44" s="12"/>
      <c r="D44" s="382">
        <v>0</v>
      </c>
      <c r="E44" s="384"/>
      <c r="F44" s="382">
        <v>0</v>
      </c>
      <c r="G44" s="382">
        <v>0</v>
      </c>
      <c r="H44" s="382">
        <v>0</v>
      </c>
      <c r="I44" s="383">
        <f t="shared" ref="I44:I52" si="6">SUM(F44:H44)</f>
        <v>0</v>
      </c>
      <c r="J44" s="517" t="str">
        <f t="shared" ref="J44:J52" si="7">IF(OR(I44-D44&gt;2,I44-D44&lt;-1)," ERROR - Complete Columns 5 - 7","")</f>
        <v/>
      </c>
    </row>
    <row r="45" spans="1:10" ht="22.5" hidden="1" customHeight="1" outlineLevel="1">
      <c r="A45" s="516">
        <v>833</v>
      </c>
      <c r="B45" s="489" t="s">
        <v>357</v>
      </c>
      <c r="C45" s="12"/>
      <c r="D45" s="382">
        <v>0</v>
      </c>
      <c r="E45" s="384"/>
      <c r="F45" s="382">
        <v>0</v>
      </c>
      <c r="G45" s="382">
        <v>0</v>
      </c>
      <c r="H45" s="382">
        <v>0</v>
      </c>
      <c r="I45" s="383">
        <f t="shared" si="6"/>
        <v>0</v>
      </c>
      <c r="J45" s="517" t="str">
        <f t="shared" si="7"/>
        <v/>
      </c>
    </row>
    <row r="46" spans="1:10" ht="22.5" hidden="1" customHeight="1" outlineLevel="1">
      <c r="A46" s="516">
        <v>834</v>
      </c>
      <c r="B46" s="489" t="s">
        <v>357</v>
      </c>
      <c r="C46" s="12"/>
      <c r="D46" s="382">
        <v>0</v>
      </c>
      <c r="E46" s="384"/>
      <c r="F46" s="382">
        <v>0</v>
      </c>
      <c r="G46" s="382">
        <v>0</v>
      </c>
      <c r="H46" s="382">
        <v>0</v>
      </c>
      <c r="I46" s="383">
        <f t="shared" si="6"/>
        <v>0</v>
      </c>
      <c r="J46" s="517" t="str">
        <f t="shared" si="7"/>
        <v/>
      </c>
    </row>
    <row r="47" spans="1:10" ht="22.5" hidden="1" customHeight="1" outlineLevel="1">
      <c r="A47" s="516">
        <v>835</v>
      </c>
      <c r="B47" s="489" t="s">
        <v>357</v>
      </c>
      <c r="C47" s="12"/>
      <c r="D47" s="382">
        <v>0</v>
      </c>
      <c r="E47" s="384"/>
      <c r="F47" s="382">
        <v>0</v>
      </c>
      <c r="G47" s="382">
        <v>0</v>
      </c>
      <c r="H47" s="382">
        <v>0</v>
      </c>
      <c r="I47" s="383">
        <f t="shared" si="6"/>
        <v>0</v>
      </c>
      <c r="J47" s="517" t="str">
        <f t="shared" si="7"/>
        <v/>
      </c>
    </row>
    <row r="48" spans="1:10" ht="22.5" hidden="1" customHeight="1" outlineLevel="1">
      <c r="A48" s="516">
        <v>836</v>
      </c>
      <c r="B48" s="489" t="s">
        <v>357</v>
      </c>
      <c r="C48" s="12"/>
      <c r="D48" s="382">
        <v>0</v>
      </c>
      <c r="E48" s="384"/>
      <c r="F48" s="382">
        <v>0</v>
      </c>
      <c r="G48" s="382">
        <v>0</v>
      </c>
      <c r="H48" s="382">
        <v>0</v>
      </c>
      <c r="I48" s="383">
        <f t="shared" si="6"/>
        <v>0</v>
      </c>
      <c r="J48" s="517" t="str">
        <f t="shared" si="7"/>
        <v/>
      </c>
    </row>
    <row r="49" spans="1:15" ht="22.5" hidden="1" customHeight="1" outlineLevel="1">
      <c r="A49" s="516">
        <v>837</v>
      </c>
      <c r="B49" s="489" t="s">
        <v>357</v>
      </c>
      <c r="C49" s="12"/>
      <c r="D49" s="382">
        <v>0</v>
      </c>
      <c r="E49" s="384"/>
      <c r="F49" s="382">
        <v>0</v>
      </c>
      <c r="G49" s="382">
        <v>0</v>
      </c>
      <c r="H49" s="382">
        <v>0</v>
      </c>
      <c r="I49" s="383">
        <f t="shared" si="6"/>
        <v>0</v>
      </c>
      <c r="J49" s="517" t="str">
        <f t="shared" si="7"/>
        <v/>
      </c>
    </row>
    <row r="50" spans="1:15" ht="22.5" hidden="1" customHeight="1" outlineLevel="1">
      <c r="A50" s="516">
        <v>838</v>
      </c>
      <c r="B50" s="489" t="s">
        <v>357</v>
      </c>
      <c r="C50" s="12"/>
      <c r="D50" s="382">
        <v>0</v>
      </c>
      <c r="E50" s="384"/>
      <c r="F50" s="382">
        <v>0</v>
      </c>
      <c r="G50" s="382">
        <v>0</v>
      </c>
      <c r="H50" s="382">
        <v>0</v>
      </c>
      <c r="I50" s="383">
        <f t="shared" si="6"/>
        <v>0</v>
      </c>
      <c r="J50" s="517" t="str">
        <f t="shared" si="7"/>
        <v/>
      </c>
    </row>
    <row r="51" spans="1:15" ht="22.5" hidden="1" customHeight="1" outlineLevel="1">
      <c r="A51" s="516">
        <v>839</v>
      </c>
      <c r="B51" s="489" t="s">
        <v>357</v>
      </c>
      <c r="C51" s="12"/>
      <c r="D51" s="382">
        <v>0</v>
      </c>
      <c r="E51" s="384"/>
      <c r="F51" s="382">
        <v>0</v>
      </c>
      <c r="G51" s="382">
        <v>0</v>
      </c>
      <c r="H51" s="382">
        <v>0</v>
      </c>
      <c r="I51" s="383">
        <f t="shared" si="6"/>
        <v>0</v>
      </c>
      <c r="J51" s="517" t="str">
        <f t="shared" si="7"/>
        <v/>
      </c>
    </row>
    <row r="52" spans="1:15" ht="22.5" hidden="1" customHeight="1" outlineLevel="1">
      <c r="A52" s="516">
        <v>840</v>
      </c>
      <c r="B52" s="489" t="s">
        <v>357</v>
      </c>
      <c r="C52" s="12"/>
      <c r="D52" s="382">
        <v>0</v>
      </c>
      <c r="E52" s="384"/>
      <c r="F52" s="382">
        <v>0</v>
      </c>
      <c r="G52" s="382">
        <v>0</v>
      </c>
      <c r="H52" s="382">
        <v>0</v>
      </c>
      <c r="I52" s="383">
        <f t="shared" si="6"/>
        <v>0</v>
      </c>
      <c r="J52" s="517" t="str">
        <f t="shared" si="7"/>
        <v/>
      </c>
    </row>
    <row r="53" spans="1:15" ht="22.5" customHeight="1" collapsed="1">
      <c r="A53" s="518">
        <v>899</v>
      </c>
      <c r="B53" s="94" t="s">
        <v>297</v>
      </c>
      <c r="C53" s="385"/>
      <c r="D53" s="386">
        <f>SUM(D13:D52)</f>
        <v>0</v>
      </c>
      <c r="E53" s="385"/>
      <c r="F53" s="386">
        <f t="shared" ref="F53:I53" si="8">SUM(F13:F52)</f>
        <v>0</v>
      </c>
      <c r="G53" s="386">
        <f t="shared" si="8"/>
        <v>0</v>
      </c>
      <c r="H53" s="386">
        <f t="shared" si="8"/>
        <v>0</v>
      </c>
      <c r="I53" s="386">
        <f t="shared" si="8"/>
        <v>0</v>
      </c>
      <c r="J53" s="519"/>
    </row>
    <row r="54" spans="1:15">
      <c r="D54" s="520" t="str">
        <f>IF(OR(D53-'Sch C'!E102&gt;2,D53-'Sch C'!E102&lt;-1),"ERROR - Total should equal Sch C Col 3","")</f>
        <v/>
      </c>
    </row>
    <row r="55" spans="1:15">
      <c r="A55" s="521" t="s">
        <v>352</v>
      </c>
      <c r="O55" s="79" t="s">
        <v>14</v>
      </c>
    </row>
    <row r="57" spans="1:15">
      <c r="A57" s="514" t="str">
        <f>Cert!A50</f>
        <v>Form 1728-94 (7/25)</v>
      </c>
    </row>
  </sheetData>
  <sheetProtection algorithmName="SHA-512" hashValue="dOfAyGg+bTeyiUrFy/bQ00pVLoP4ybztvEb5NmjMHvgjcbwiALwQ0A7Z8IDhrNaYakkmyn4eIy/DPg3K/We70w==" saltValue="W/iag3HbxaWn2M8PvN9g+w==" spinCount="100000" sheet="1" formatCells="0" formatColumns="0" formatRows="0"/>
  <conditionalFormatting sqref="B13:B53">
    <cfRule type="cellIs" dxfId="2" priority="1" operator="equal">
      <formula>"&lt;Enter Description&gt;"</formula>
    </cfRule>
  </conditionalFormatting>
  <dataValidations count="2">
    <dataValidation type="list" allowBlank="1" showInputMessage="1" showErrorMessage="1" sqref="E13:E52" xr:uid="{00000000-0002-0000-0700-000000000000}">
      <formula1>Alloc</formula1>
    </dataValidation>
    <dataValidation allowBlank="1" showInputMessage="1" showErrorMessage="1" promptTitle="DO NOT USE" prompt="Additional information should be included on Support Schedules 1 or 2.  Do not include data in peripheral cells of Sch E.  " sqref="K1:GB5 K7:GB865" xr:uid="{00000000-0002-0000-0700-000001000000}"/>
  </dataValidations>
  <pageMargins left="1.25" right="0.25" top="0.75" bottom="0.75" header="0.5" footer="0.5"/>
  <pageSetup scale="75" fitToHeight="2" orientation="portrait" r:id="rId1"/>
  <headerFooter alignWithMargins="0"/>
  <ignoredErrors>
    <ignoredError sqref="I38:J53" unlockedFormula="1"/>
    <ignoredError sqref="E54:H54 E53" formulaRange="1"/>
    <ignoredError sqref="D53:D54 F53:H53"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86"/>
  <sheetViews>
    <sheetView zoomScaleNormal="100" workbookViewId="0">
      <selection activeCell="C15" sqref="C15"/>
    </sheetView>
  </sheetViews>
  <sheetFormatPr defaultColWidth="9.140625" defaultRowHeight="12.75"/>
  <cols>
    <col min="1" max="1" width="49.7109375" style="118" customWidth="1"/>
    <col min="2" max="2" width="9.140625" style="118"/>
    <col min="3" max="3" width="27.28515625" style="118" customWidth="1"/>
    <col min="4" max="4" width="28.7109375" style="118" customWidth="1"/>
    <col min="5" max="16384" width="9.140625" style="118"/>
  </cols>
  <sheetData>
    <row r="1" spans="1:6">
      <c r="A1" s="116" t="str">
        <f>Cert!A1</f>
        <v>Iowa Department Of Health and Human Services</v>
      </c>
      <c r="B1" s="116"/>
      <c r="C1" s="116"/>
      <c r="D1" s="116"/>
      <c r="E1" s="153"/>
    </row>
    <row r="2" spans="1:6">
      <c r="A2" s="116" t="str">
        <f>Cert!A2</f>
        <v>Home Health Agency Early and Periodic Screening, Diagnostic and Treatment Private Duty Nursing/Personal Care Services</v>
      </c>
      <c r="B2" s="116"/>
      <c r="C2" s="116"/>
      <c r="D2" s="116"/>
      <c r="E2" s="153"/>
    </row>
    <row r="3" spans="1:6">
      <c r="A3" s="116" t="str">
        <f>Cert!A3</f>
        <v xml:space="preserve">Financial and Statistical Report </v>
      </c>
      <c r="B3" s="116"/>
      <c r="C3" s="116"/>
      <c r="D3" s="116"/>
      <c r="E3" s="153"/>
    </row>
    <row r="4" spans="1:6">
      <c r="A4" s="116" t="s">
        <v>172</v>
      </c>
      <c r="B4" s="117"/>
      <c r="C4" s="117"/>
      <c r="D4" s="117"/>
    </row>
    <row r="5" spans="1:6">
      <c r="A5" s="116"/>
    </row>
    <row r="6" spans="1:6" s="16" customFormat="1">
      <c r="A6" s="387">
        <f>Cert!C6</f>
        <v>0</v>
      </c>
      <c r="B6" s="389"/>
      <c r="C6" s="390"/>
      <c r="D6" s="390"/>
      <c r="E6"/>
      <c r="F6"/>
    </row>
    <row r="7" spans="1:6">
      <c r="A7" s="387">
        <f>Cert!I6</f>
        <v>0</v>
      </c>
      <c r="B7" s="416"/>
      <c r="C7" s="416"/>
      <c r="D7" s="416"/>
      <c r="E7" s="121"/>
      <c r="F7" s="121"/>
    </row>
    <row r="8" spans="1:6">
      <c r="A8" s="391" t="str">
        <f>TEXT(Cert!$D$12,"mm/dd/yyyy")&amp;" "&amp;"to"&amp;" "&amp;TEXT(Cert!$F$12,"mm/dd/yyyy")</f>
        <v>01/00/1900 to 01/00/1900</v>
      </c>
      <c r="B8" s="408"/>
      <c r="C8" s="392"/>
      <c r="D8" s="408"/>
    </row>
    <row r="10" spans="1:6" ht="12.75" customHeight="1" thickBot="1">
      <c r="A10" s="121"/>
      <c r="E10" s="417"/>
    </row>
    <row r="11" spans="1:6" ht="22.5" customHeight="1">
      <c r="A11" s="567" t="s">
        <v>203</v>
      </c>
      <c r="B11" s="569" t="s">
        <v>164</v>
      </c>
      <c r="C11" s="571" t="s">
        <v>165</v>
      </c>
      <c r="D11" s="572"/>
    </row>
    <row r="12" spans="1:6" ht="32.25" customHeight="1" thickBot="1">
      <c r="A12" s="568"/>
      <c r="B12" s="570"/>
      <c r="C12" s="418" t="s">
        <v>305</v>
      </c>
      <c r="D12" s="419" t="s">
        <v>306</v>
      </c>
    </row>
    <row r="13" spans="1:6" ht="25.5" customHeight="1">
      <c r="A13" s="573" t="s">
        <v>166</v>
      </c>
      <c r="B13" s="574"/>
      <c r="C13" s="574"/>
      <c r="D13" s="575"/>
    </row>
    <row r="14" spans="1:6">
      <c r="A14" s="564" t="s">
        <v>375</v>
      </c>
      <c r="B14" s="565"/>
      <c r="C14" s="565"/>
      <c r="D14" s="566"/>
    </row>
    <row r="15" spans="1:6">
      <c r="A15" s="534" t="s">
        <v>376</v>
      </c>
      <c r="B15" s="420">
        <v>901</v>
      </c>
      <c r="C15" s="409"/>
      <c r="D15" s="409"/>
    </row>
    <row r="16" spans="1:6">
      <c r="A16" s="534" t="s">
        <v>377</v>
      </c>
      <c r="B16" s="420">
        <v>902</v>
      </c>
      <c r="C16" s="409"/>
      <c r="D16" s="409"/>
    </row>
    <row r="17" spans="1:4">
      <c r="A17" s="534" t="s">
        <v>378</v>
      </c>
      <c r="B17" s="420">
        <v>903</v>
      </c>
      <c r="C17" s="409"/>
      <c r="D17" s="409"/>
    </row>
    <row r="18" spans="1:4">
      <c r="A18" s="534" t="s">
        <v>379</v>
      </c>
      <c r="B18" s="420">
        <v>904</v>
      </c>
      <c r="C18" s="409"/>
      <c r="D18" s="409"/>
    </row>
    <row r="19" spans="1:4">
      <c r="A19" s="534" t="s">
        <v>380</v>
      </c>
      <c r="B19" s="420">
        <v>905</v>
      </c>
      <c r="C19" s="409"/>
      <c r="D19" s="409"/>
    </row>
    <row r="20" spans="1:4" ht="25.5">
      <c r="A20" s="537" t="s">
        <v>381</v>
      </c>
      <c r="B20" s="420">
        <v>906</v>
      </c>
      <c r="C20" s="409"/>
      <c r="D20" s="409"/>
    </row>
    <row r="21" spans="1:4">
      <c r="A21" s="534" t="s">
        <v>382</v>
      </c>
      <c r="B21" s="420">
        <v>907</v>
      </c>
      <c r="C21" s="409"/>
      <c r="D21" s="409"/>
    </row>
    <row r="22" spans="1:4">
      <c r="A22" s="534" t="s">
        <v>383</v>
      </c>
      <c r="B22" s="420">
        <v>908</v>
      </c>
      <c r="C22" s="409"/>
      <c r="D22" s="409"/>
    </row>
    <row r="23" spans="1:4">
      <c r="A23" s="534" t="s">
        <v>385</v>
      </c>
      <c r="B23" s="420">
        <v>909</v>
      </c>
      <c r="C23" s="409"/>
      <c r="D23" s="409"/>
    </row>
    <row r="24" spans="1:4" ht="13.5" thickBot="1">
      <c r="A24" s="532" t="s">
        <v>384</v>
      </c>
      <c r="B24" s="420">
        <v>910</v>
      </c>
      <c r="C24" s="409"/>
      <c r="D24" s="409"/>
    </row>
    <row r="25" spans="1:4" ht="13.5" thickBot="1">
      <c r="A25" s="533" t="s">
        <v>396</v>
      </c>
      <c r="B25" s="421">
        <v>911</v>
      </c>
      <c r="C25" s="422">
        <f>SUM(C15:C24)</f>
        <v>0</v>
      </c>
      <c r="D25" s="415">
        <f>SUM(D15:D24)</f>
        <v>0</v>
      </c>
    </row>
    <row r="26" spans="1:4">
      <c r="A26" s="564" t="s">
        <v>386</v>
      </c>
      <c r="B26" s="565"/>
      <c r="C26" s="565"/>
      <c r="D26" s="566"/>
    </row>
    <row r="27" spans="1:4">
      <c r="A27" s="534" t="s">
        <v>387</v>
      </c>
      <c r="B27" s="420">
        <v>912</v>
      </c>
      <c r="C27" s="409"/>
      <c r="D27" s="409"/>
    </row>
    <row r="28" spans="1:4">
      <c r="A28" s="534" t="s">
        <v>388</v>
      </c>
      <c r="B28" s="420">
        <v>913</v>
      </c>
      <c r="C28" s="409"/>
      <c r="D28" s="409"/>
    </row>
    <row r="29" spans="1:4">
      <c r="A29" s="536" t="s">
        <v>389</v>
      </c>
      <c r="B29" s="420">
        <v>914</v>
      </c>
      <c r="C29" s="409"/>
      <c r="D29" s="409"/>
    </row>
    <row r="30" spans="1:4">
      <c r="A30" s="534" t="s">
        <v>390</v>
      </c>
      <c r="B30" s="420">
        <v>915</v>
      </c>
      <c r="C30" s="409"/>
      <c r="D30" s="409"/>
    </row>
    <row r="31" spans="1:4">
      <c r="A31" s="536" t="s">
        <v>389</v>
      </c>
      <c r="B31" s="420">
        <v>916</v>
      </c>
      <c r="C31" s="409"/>
      <c r="D31" s="409"/>
    </row>
    <row r="32" spans="1:4">
      <c r="A32" s="534" t="s">
        <v>115</v>
      </c>
      <c r="B32" s="420">
        <v>917</v>
      </c>
      <c r="C32" s="409"/>
      <c r="D32" s="409"/>
    </row>
    <row r="33" spans="1:4">
      <c r="A33" s="536" t="s">
        <v>389</v>
      </c>
      <c r="B33" s="420">
        <v>918</v>
      </c>
      <c r="C33" s="409"/>
      <c r="D33" s="409"/>
    </row>
    <row r="34" spans="1:4">
      <c r="A34" s="534" t="s">
        <v>391</v>
      </c>
      <c r="B34" s="420">
        <v>919</v>
      </c>
      <c r="C34" s="409"/>
      <c r="D34" s="409"/>
    </row>
    <row r="35" spans="1:4">
      <c r="A35" s="536" t="s">
        <v>389</v>
      </c>
      <c r="B35" s="420">
        <v>920</v>
      </c>
      <c r="C35" s="409"/>
      <c r="D35" s="409"/>
    </row>
    <row r="36" spans="1:4">
      <c r="A36" s="534" t="s">
        <v>392</v>
      </c>
      <c r="B36" s="420">
        <v>921</v>
      </c>
      <c r="C36" s="409"/>
      <c r="D36" s="409"/>
    </row>
    <row r="37" spans="1:4">
      <c r="A37" s="536" t="s">
        <v>389</v>
      </c>
      <c r="B37" s="420">
        <v>922</v>
      </c>
      <c r="C37" s="409"/>
      <c r="D37" s="409"/>
    </row>
    <row r="38" spans="1:4">
      <c r="A38" s="534" t="s">
        <v>393</v>
      </c>
      <c r="B38" s="420">
        <v>923</v>
      </c>
      <c r="C38" s="409"/>
      <c r="D38" s="409"/>
    </row>
    <row r="39" spans="1:4">
      <c r="A39" s="536" t="s">
        <v>389</v>
      </c>
      <c r="B39" s="420">
        <v>924</v>
      </c>
      <c r="C39" s="409"/>
      <c r="D39" s="409"/>
    </row>
    <row r="40" spans="1:4">
      <c r="A40" s="534" t="s">
        <v>394</v>
      </c>
      <c r="B40" s="420">
        <v>925</v>
      </c>
      <c r="C40" s="409"/>
      <c r="D40" s="409"/>
    </row>
    <row r="41" spans="1:4" ht="13.5" thickBot="1">
      <c r="A41" s="532" t="s">
        <v>395</v>
      </c>
      <c r="B41" s="420">
        <v>926</v>
      </c>
      <c r="C41" s="409"/>
      <c r="D41" s="409"/>
    </row>
    <row r="42" spans="1:4" ht="13.5" thickBot="1">
      <c r="A42" s="533" t="s">
        <v>397</v>
      </c>
      <c r="B42" s="421">
        <v>927</v>
      </c>
      <c r="C42" s="422">
        <f>SUM(C27:C41)</f>
        <v>0</v>
      </c>
      <c r="D42" s="415">
        <f>SUM(D27:D41)</f>
        <v>0</v>
      </c>
    </row>
    <row r="43" spans="1:4">
      <c r="A43" s="564" t="s">
        <v>403</v>
      </c>
      <c r="B43" s="565"/>
      <c r="C43" s="565"/>
      <c r="D43" s="566"/>
    </row>
    <row r="44" spans="1:4">
      <c r="A44" s="534" t="s">
        <v>398</v>
      </c>
      <c r="B44" s="420">
        <v>928</v>
      </c>
      <c r="C44" s="409"/>
      <c r="D44" s="409"/>
    </row>
    <row r="45" spans="1:4">
      <c r="A45" s="534" t="s">
        <v>399</v>
      </c>
      <c r="B45" s="420">
        <v>929</v>
      </c>
      <c r="C45" s="409"/>
      <c r="D45" s="409"/>
    </row>
    <row r="46" spans="1:4">
      <c r="A46" s="534" t="s">
        <v>400</v>
      </c>
      <c r="B46" s="420">
        <v>930</v>
      </c>
      <c r="C46" s="409"/>
      <c r="D46" s="409"/>
    </row>
    <row r="47" spans="1:4" ht="13.5" thickBot="1">
      <c r="A47" s="532" t="s">
        <v>401</v>
      </c>
      <c r="B47" s="420">
        <v>931</v>
      </c>
      <c r="C47" s="409"/>
      <c r="D47" s="409"/>
    </row>
    <row r="48" spans="1:4" ht="13.5" thickBot="1">
      <c r="A48" s="533" t="s">
        <v>402</v>
      </c>
      <c r="B48" s="421">
        <v>932</v>
      </c>
      <c r="C48" s="422">
        <f>SUM(C44:C47)</f>
        <v>0</v>
      </c>
      <c r="D48" s="415">
        <f>SUM(D44:D47)</f>
        <v>0</v>
      </c>
    </row>
    <row r="49" spans="1:4" ht="13.5" thickBot="1">
      <c r="A49" s="533" t="s">
        <v>168</v>
      </c>
      <c r="B49" s="421">
        <v>933</v>
      </c>
      <c r="C49" s="422">
        <f>SUM(C25,C42,C48)</f>
        <v>0</v>
      </c>
      <c r="D49" s="415">
        <f>SUM(D25,D42,D48)</f>
        <v>0</v>
      </c>
    </row>
    <row r="50" spans="1:4" ht="13.5" thickBot="1">
      <c r="A50" s="118" t="str">
        <f>Cert!A50</f>
        <v>Form 1728-94 (7/25)</v>
      </c>
    </row>
    <row r="51" spans="1:4" ht="24" customHeight="1">
      <c r="A51" s="576" t="s">
        <v>169</v>
      </c>
      <c r="B51" s="577"/>
      <c r="C51" s="577"/>
      <c r="D51" s="578"/>
    </row>
    <row r="52" spans="1:4">
      <c r="A52" s="564" t="s">
        <v>404</v>
      </c>
      <c r="B52" s="565"/>
      <c r="C52" s="565"/>
      <c r="D52" s="566"/>
    </row>
    <row r="53" spans="1:4">
      <c r="A53" s="534" t="s">
        <v>170</v>
      </c>
      <c r="B53" s="420">
        <v>934</v>
      </c>
      <c r="C53" s="409"/>
      <c r="D53" s="409"/>
    </row>
    <row r="54" spans="1:4">
      <c r="A54" s="534" t="s">
        <v>405</v>
      </c>
      <c r="B54" s="420">
        <v>935</v>
      </c>
      <c r="C54" s="409"/>
      <c r="D54" s="409"/>
    </row>
    <row r="55" spans="1:4">
      <c r="A55" s="534" t="s">
        <v>406</v>
      </c>
      <c r="B55" s="420">
        <v>936</v>
      </c>
      <c r="C55" s="411"/>
      <c r="D55" s="411"/>
    </row>
    <row r="56" spans="1:4">
      <c r="A56" s="534" t="s">
        <v>407</v>
      </c>
      <c r="B56" s="420">
        <v>937</v>
      </c>
      <c r="C56" s="409"/>
      <c r="D56" s="409"/>
    </row>
    <row r="57" spans="1:4">
      <c r="A57" s="534" t="s">
        <v>408</v>
      </c>
      <c r="B57" s="420">
        <v>938</v>
      </c>
      <c r="C57" s="409"/>
      <c r="D57" s="409"/>
    </row>
    <row r="58" spans="1:4">
      <c r="A58" s="534" t="s">
        <v>409</v>
      </c>
      <c r="B58" s="420">
        <v>939</v>
      </c>
      <c r="C58" s="409"/>
      <c r="D58" s="409"/>
    </row>
    <row r="59" spans="1:4">
      <c r="A59" s="535" t="s">
        <v>410</v>
      </c>
      <c r="B59" s="420">
        <v>940</v>
      </c>
      <c r="C59" s="409"/>
      <c r="D59" s="409"/>
    </row>
    <row r="60" spans="1:4" ht="13.5" thickBot="1">
      <c r="A60" s="532" t="s">
        <v>411</v>
      </c>
      <c r="B60" s="420">
        <v>941</v>
      </c>
      <c r="C60" s="410"/>
      <c r="D60" s="410"/>
    </row>
    <row r="61" spans="1:4" ht="13.5" thickBot="1">
      <c r="A61" s="533" t="s">
        <v>412</v>
      </c>
      <c r="B61" s="421">
        <v>942</v>
      </c>
      <c r="C61" s="422">
        <f>SUM(C53:C60)</f>
        <v>0</v>
      </c>
      <c r="D61" s="415">
        <f>SUM(D53:D60)</f>
        <v>0</v>
      </c>
    </row>
    <row r="62" spans="1:4">
      <c r="A62" s="564" t="s">
        <v>413</v>
      </c>
      <c r="B62" s="565"/>
      <c r="C62" s="565"/>
      <c r="D62" s="566"/>
    </row>
    <row r="63" spans="1:4">
      <c r="A63" s="534" t="s">
        <v>414</v>
      </c>
      <c r="B63" s="420">
        <v>943</v>
      </c>
      <c r="C63" s="409"/>
      <c r="D63" s="409"/>
    </row>
    <row r="64" spans="1:4">
      <c r="A64" s="534" t="s">
        <v>415</v>
      </c>
      <c r="B64" s="420">
        <v>944</v>
      </c>
      <c r="C64" s="409"/>
      <c r="D64" s="409"/>
    </row>
    <row r="65" spans="1:5">
      <c r="A65" s="534" t="s">
        <v>416</v>
      </c>
      <c r="B65" s="420">
        <v>945</v>
      </c>
      <c r="C65" s="411"/>
      <c r="D65" s="411"/>
    </row>
    <row r="66" spans="1:5">
      <c r="A66" s="534" t="s">
        <v>417</v>
      </c>
      <c r="B66" s="420">
        <v>946</v>
      </c>
      <c r="C66" s="409"/>
      <c r="D66" s="409"/>
    </row>
    <row r="67" spans="1:5">
      <c r="A67" s="535" t="s">
        <v>418</v>
      </c>
      <c r="B67" s="420">
        <v>947</v>
      </c>
      <c r="C67" s="409"/>
      <c r="D67" s="409"/>
    </row>
    <row r="68" spans="1:5" ht="13.5" thickBot="1">
      <c r="A68" s="532" t="s">
        <v>419</v>
      </c>
      <c r="B68" s="420">
        <v>948</v>
      </c>
      <c r="C68" s="410"/>
      <c r="D68" s="410"/>
    </row>
    <row r="69" spans="1:5" ht="13.5" thickBot="1">
      <c r="A69" s="533" t="s">
        <v>420</v>
      </c>
      <c r="B69" s="421">
        <v>949</v>
      </c>
      <c r="C69" s="422">
        <f>SUM(C63:C68)</f>
        <v>0</v>
      </c>
      <c r="D69" s="415">
        <f>SUM(D63:D68)</f>
        <v>0</v>
      </c>
    </row>
    <row r="70" spans="1:5" ht="13.5" thickBot="1">
      <c r="A70" s="533" t="s">
        <v>171</v>
      </c>
      <c r="B70" s="421">
        <v>950</v>
      </c>
      <c r="C70" s="415">
        <f>SUM(C61,C69)</f>
        <v>0</v>
      </c>
      <c r="D70" s="415">
        <f>SUM(D61,D69)</f>
        <v>0</v>
      </c>
    </row>
    <row r="71" spans="1:5" ht="13.5" thickBot="1"/>
    <row r="72" spans="1:5" ht="22.5" customHeight="1">
      <c r="A72" s="576" t="s">
        <v>421</v>
      </c>
      <c r="B72" s="577"/>
      <c r="C72" s="577"/>
      <c r="D72" s="578"/>
    </row>
    <row r="73" spans="1:5">
      <c r="A73" s="534" t="s">
        <v>422</v>
      </c>
      <c r="B73" s="420">
        <v>951</v>
      </c>
      <c r="C73" s="409"/>
      <c r="D73" s="409"/>
      <c r="E73" s="423"/>
    </row>
    <row r="74" spans="1:5">
      <c r="A74" s="534" t="s">
        <v>423</v>
      </c>
      <c r="B74" s="420">
        <v>952</v>
      </c>
      <c r="C74" s="409"/>
      <c r="D74" s="409"/>
      <c r="E74" s="423"/>
    </row>
    <row r="75" spans="1:5">
      <c r="A75" s="534" t="s">
        <v>424</v>
      </c>
      <c r="B75" s="420">
        <v>953</v>
      </c>
      <c r="C75" s="409"/>
      <c r="D75" s="409"/>
      <c r="E75" s="423"/>
    </row>
    <row r="76" spans="1:5">
      <c r="A76" s="534" t="s">
        <v>425</v>
      </c>
      <c r="B76" s="420">
        <v>954</v>
      </c>
      <c r="C76" s="409"/>
      <c r="D76" s="409"/>
      <c r="E76" s="423"/>
    </row>
    <row r="77" spans="1:5">
      <c r="A77" s="534" t="s">
        <v>426</v>
      </c>
      <c r="B77" s="420">
        <v>955</v>
      </c>
      <c r="C77" s="409"/>
      <c r="D77" s="409"/>
      <c r="E77" s="423"/>
    </row>
    <row r="78" spans="1:5">
      <c r="A78" s="534" t="s">
        <v>427</v>
      </c>
      <c r="B78" s="420">
        <v>956</v>
      </c>
      <c r="C78" s="409"/>
      <c r="D78" s="409"/>
      <c r="E78" s="423"/>
    </row>
    <row r="79" spans="1:5" ht="26.25" thickBot="1">
      <c r="A79" s="539" t="s">
        <v>428</v>
      </c>
      <c r="B79" s="424">
        <v>957</v>
      </c>
      <c r="C79" s="410"/>
      <c r="D79" s="410"/>
      <c r="E79" s="423"/>
    </row>
    <row r="80" spans="1:5" ht="13.5" thickBot="1">
      <c r="A80" s="533" t="s">
        <v>429</v>
      </c>
      <c r="B80" s="421">
        <v>958</v>
      </c>
      <c r="C80" s="415">
        <f>SUM(C73:C79)</f>
        <v>0</v>
      </c>
      <c r="D80" s="415">
        <f>SUM(D73:D79)</f>
        <v>0</v>
      </c>
      <c r="E80" s="423"/>
    </row>
    <row r="81" spans="1:5" ht="13.5" thickBot="1">
      <c r="A81" s="533" t="s">
        <v>430</v>
      </c>
      <c r="B81" s="412">
        <v>959</v>
      </c>
      <c r="C81" s="415">
        <f>C70+C80</f>
        <v>0</v>
      </c>
      <c r="D81" s="415">
        <f>D70+D80</f>
        <v>0</v>
      </c>
      <c r="E81" s="425"/>
    </row>
    <row r="82" spans="1:5">
      <c r="A82" s="413"/>
      <c r="B82" s="414"/>
      <c r="C82" s="413"/>
      <c r="D82" s="413"/>
      <c r="E82" s="423"/>
    </row>
    <row r="83" spans="1:5">
      <c r="A83" s="423"/>
      <c r="B83" s="413"/>
      <c r="C83" s="423"/>
      <c r="D83" s="423"/>
      <c r="E83" s="423"/>
    </row>
    <row r="84" spans="1:5">
      <c r="A84" s="423" t="str">
        <f>Cert!A50</f>
        <v>Form 1728-94 (7/25)</v>
      </c>
      <c r="B84" s="413"/>
      <c r="C84" s="423"/>
      <c r="D84" s="423"/>
      <c r="E84" s="423"/>
    </row>
    <row r="85" spans="1:5">
      <c r="A85" s="413"/>
      <c r="B85" s="414"/>
      <c r="C85" s="413"/>
      <c r="D85" s="413"/>
      <c r="E85" s="423"/>
    </row>
    <row r="86" spans="1:5">
      <c r="A86" s="413"/>
      <c r="B86" s="414"/>
      <c r="C86" s="413"/>
      <c r="D86" s="413"/>
      <c r="E86" s="423"/>
    </row>
  </sheetData>
  <sheetProtection algorithmName="SHA-512" hashValue="FHmm+8GrC58AJNGp7YpfO48MBUy828hDJnoIbIzXsFAGamGdvH9g+D8vJmlJ6pK+zrBT0cZNRsjbozX5d9UUxA==" saltValue="DtBzB8vlCs5zRF8Hcum/LA==" spinCount="100000" sheet="1" formatCells="0" formatColumns="0" formatRows="0"/>
  <mergeCells count="11">
    <mergeCell ref="A62:D62"/>
    <mergeCell ref="A52:D52"/>
    <mergeCell ref="A72:D72"/>
    <mergeCell ref="A51:D51"/>
    <mergeCell ref="A43:D43"/>
    <mergeCell ref="A26:D26"/>
    <mergeCell ref="A11:A12"/>
    <mergeCell ref="B11:B12"/>
    <mergeCell ref="C11:D11"/>
    <mergeCell ref="A13:D13"/>
    <mergeCell ref="A14:D14"/>
  </mergeCells>
  <pageMargins left="1.25" right="0.25" top="0.75" bottom="0.75" header="0.5" footer="0.5"/>
  <pageSetup scale="75" orientation="portrait" r:id="rId1"/>
  <headerFooter alignWithMargins="0"/>
  <rowBreaks count="1" manualBreakCount="1">
    <brk id="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10BFB5-BA38-41F3-AD98-44D2085B8590}"/>
</file>

<file path=customXml/itemProps2.xml><?xml version="1.0" encoding="utf-8"?>
<ds:datastoreItem xmlns:ds="http://schemas.openxmlformats.org/officeDocument/2006/customXml" ds:itemID="{0E9C1AE0-6E1C-4B4D-807C-DBF82A6F1A7D}"/>
</file>

<file path=customXml/itemProps3.xml><?xml version="1.0" encoding="utf-8"?>
<ds:datastoreItem xmlns:ds="http://schemas.openxmlformats.org/officeDocument/2006/customXml" ds:itemID="{12F5CAAA-A42F-40EF-8A92-3E8A8E0174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34</vt:i4>
      </vt:variant>
    </vt:vector>
  </HeadingPairs>
  <TitlesOfParts>
    <vt:vector size="47" baseType="lpstr">
      <vt:lpstr>Source Data</vt:lpstr>
      <vt:lpstr>Cert</vt:lpstr>
      <vt:lpstr>Sch S</vt:lpstr>
      <vt:lpstr>Sch A</vt:lpstr>
      <vt:lpstr>Sch B</vt:lpstr>
      <vt:lpstr>Sch C</vt:lpstr>
      <vt:lpstr>Sch D</vt:lpstr>
      <vt:lpstr>Sch E Summary of Adjustments</vt:lpstr>
      <vt:lpstr>Sch F</vt:lpstr>
      <vt:lpstr>Sch G</vt:lpstr>
      <vt:lpstr>Sch H</vt:lpstr>
      <vt:lpstr>Supporting Schedule (1)</vt:lpstr>
      <vt:lpstr>Supporting Schedule (2)</vt:lpstr>
      <vt:lpstr>Acct_basis</vt:lpstr>
      <vt:lpstr>Alloc</vt:lpstr>
      <vt:lpstr>Audit_process</vt:lpstr>
      <vt:lpstr>C_E</vt:lpstr>
      <vt:lpstr>CMCodes</vt:lpstr>
      <vt:lpstr>Control</vt:lpstr>
      <vt:lpstr>CWESCodes</vt:lpstr>
      <vt:lpstr>ETP</vt:lpstr>
      <vt:lpstr>GroupCareCodes</vt:lpstr>
      <vt:lpstr>HABCodes</vt:lpstr>
      <vt:lpstr>HCBSCodes</vt:lpstr>
      <vt:lpstr>'Source Data'!Independent_Audit_Submitted</vt:lpstr>
      <vt:lpstr>Month</vt:lpstr>
      <vt:lpstr>Cert!Print_Area</vt:lpstr>
      <vt:lpstr>'Sch A'!Print_Area</vt:lpstr>
      <vt:lpstr>'Sch C'!Print_Area</vt:lpstr>
      <vt:lpstr>'Sch D'!Print_Area</vt:lpstr>
      <vt:lpstr>'Sch E Summary of Adjustments'!Print_Area</vt:lpstr>
      <vt:lpstr>'Sch S'!Print_Area</vt:lpstr>
      <vt:lpstr>Cert!Print_Titles</vt:lpstr>
      <vt:lpstr>'Sch A'!Print_Titles</vt:lpstr>
      <vt:lpstr>'Sch B'!Print_Titles</vt:lpstr>
      <vt:lpstr>'Sch C'!Print_Titles</vt:lpstr>
      <vt:lpstr>'Sch D'!Print_Titles</vt:lpstr>
      <vt:lpstr>'Sch E Summary of Adjustments'!Print_Titles</vt:lpstr>
      <vt:lpstr>'Sch F'!Print_Titles</vt:lpstr>
      <vt:lpstr>'Sch H'!Print_Titles</vt:lpstr>
      <vt:lpstr>'Sch S'!Print_Titles</vt:lpstr>
      <vt:lpstr>'Supporting Schedule (1)'!Print_Titles</vt:lpstr>
      <vt:lpstr>'Supporting Schedule (2)'!Print_Titles</vt:lpstr>
      <vt:lpstr>RelatedOwner</vt:lpstr>
      <vt:lpstr>Report_type</vt:lpstr>
      <vt:lpstr>Yes</vt:lpstr>
      <vt:lpstr>YesNO</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Chism, Ramona [HHS]</cp:lastModifiedBy>
  <cp:lastPrinted>2023-10-27T20:51:06Z</cp:lastPrinted>
  <dcterms:created xsi:type="dcterms:W3CDTF">2009-02-22T14:32:25Z</dcterms:created>
  <dcterms:modified xsi:type="dcterms:W3CDTF">2025-08-04T18:05:05Z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LC_Version">
    <vt:lpwstr>EPSDT2023.1.0</vt:lpwstr>
  </property>
  <property fmtid="{D5CDD505-2E9C-101B-9397-08002B2CF9AE}" pid="3" name="MSLC_Validated">
    <vt:bool>false</vt:bool>
  </property>
</Properties>
</file>