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PROVCOST\Nursing Facility Quarterly Rate Setting\2023 SFY\4-1-2023\CMI\"/>
    </mc:Choice>
  </mc:AlternateContent>
  <xr:revisionPtr revIDLastSave="0" documentId="13_ncr:1_{056E2ABF-3359-452F-AF3E-D45104E41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1" l="1"/>
  <c r="K76" i="1"/>
  <c r="O73" i="1"/>
  <c r="K73" i="1"/>
  <c r="G73" i="1"/>
  <c r="L70" i="1"/>
  <c r="L73" i="1" s="1"/>
  <c r="H70" i="1"/>
  <c r="D70" i="1"/>
  <c r="D73" i="1" s="1"/>
  <c r="P69" i="1"/>
  <c r="O69" i="1"/>
  <c r="K69" i="1"/>
  <c r="G69" i="1"/>
  <c r="P68" i="1"/>
  <c r="O68" i="1"/>
  <c r="K68" i="1"/>
  <c r="I68" i="1"/>
  <c r="G68" i="1"/>
  <c r="P67" i="1"/>
  <c r="O67" i="1"/>
  <c r="K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G62" i="1"/>
  <c r="P61" i="1"/>
  <c r="O61" i="1"/>
  <c r="K61" i="1"/>
  <c r="G61" i="1"/>
  <c r="P60" i="1"/>
  <c r="O60" i="1"/>
  <c r="K60" i="1"/>
  <c r="G60" i="1"/>
  <c r="L56" i="1"/>
  <c r="H56" i="1"/>
  <c r="D56" i="1"/>
  <c r="P55" i="1"/>
  <c r="O55" i="1"/>
  <c r="K55" i="1"/>
  <c r="G55" i="1"/>
  <c r="P54" i="1"/>
  <c r="O54" i="1"/>
  <c r="K54" i="1"/>
  <c r="I54" i="1"/>
  <c r="G54" i="1"/>
  <c r="P53" i="1"/>
  <c r="O53" i="1"/>
  <c r="K53" i="1"/>
  <c r="I53" i="1"/>
  <c r="G53" i="1"/>
  <c r="P52" i="1"/>
  <c r="P56" i="1" s="1"/>
  <c r="O52" i="1"/>
  <c r="K52" i="1"/>
  <c r="I52" i="1"/>
  <c r="G52" i="1"/>
  <c r="L47" i="1"/>
  <c r="H47" i="1"/>
  <c r="D47" i="1"/>
  <c r="P46" i="1"/>
  <c r="O46" i="1"/>
  <c r="K46" i="1"/>
  <c r="G46" i="1"/>
  <c r="P45" i="1"/>
  <c r="O45" i="1"/>
  <c r="K45" i="1"/>
  <c r="G45" i="1"/>
  <c r="P44" i="1"/>
  <c r="O44" i="1"/>
  <c r="K44" i="1"/>
  <c r="G44" i="1"/>
  <c r="P43" i="1"/>
  <c r="P47" i="1" s="1"/>
  <c r="O43" i="1"/>
  <c r="K43" i="1"/>
  <c r="I43" i="1"/>
  <c r="G43" i="1"/>
  <c r="L40" i="1"/>
  <c r="M40" i="1" s="1"/>
  <c r="H40" i="1"/>
  <c r="D40" i="1"/>
  <c r="E40" i="1" s="1"/>
  <c r="P39" i="1"/>
  <c r="O39" i="1"/>
  <c r="K39" i="1"/>
  <c r="G39" i="1"/>
  <c r="P38" i="1"/>
  <c r="O38" i="1"/>
  <c r="K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P40" i="1" s="1"/>
  <c r="O34" i="1"/>
  <c r="K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M23" i="1" s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P16" i="1" s="1"/>
  <c r="O12" i="1"/>
  <c r="K12" i="1"/>
  <c r="G12" i="1"/>
  <c r="G76" i="1" s="1"/>
  <c r="AC30" i="1"/>
  <c r="E70" i="1" l="1"/>
  <c r="E13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46" i="1"/>
  <c r="E45" i="1"/>
  <c r="E44" i="1"/>
  <c r="E43" i="1"/>
  <c r="E39" i="1"/>
  <c r="E38" i="1"/>
  <c r="E37" i="1"/>
  <c r="E36" i="1"/>
  <c r="E35" i="1"/>
  <c r="E34" i="1"/>
  <c r="E29" i="1"/>
  <c r="E28" i="1"/>
  <c r="E27" i="1"/>
  <c r="E22" i="1"/>
  <c r="E21" i="1"/>
  <c r="E20" i="1"/>
  <c r="E15" i="1"/>
  <c r="E14" i="1"/>
  <c r="E12" i="1"/>
  <c r="M16" i="1"/>
  <c r="I40" i="1"/>
  <c r="L76" i="1"/>
  <c r="M44" i="1"/>
  <c r="M37" i="1"/>
  <c r="M22" i="1"/>
  <c r="M15" i="1"/>
  <c r="M69" i="1"/>
  <c r="M67" i="1"/>
  <c r="M65" i="1"/>
  <c r="M63" i="1"/>
  <c r="M61" i="1"/>
  <c r="M55" i="1"/>
  <c r="M52" i="1"/>
  <c r="M46" i="1"/>
  <c r="M38" i="1"/>
  <c r="M34" i="1"/>
  <c r="M27" i="1"/>
  <c r="M21" i="1"/>
  <c r="M13" i="1"/>
  <c r="M64" i="1"/>
  <c r="M53" i="1"/>
  <c r="M45" i="1"/>
  <c r="M39" i="1"/>
  <c r="M35" i="1"/>
  <c r="M28" i="1"/>
  <c r="M20" i="1"/>
  <c r="M12" i="1"/>
  <c r="M68" i="1"/>
  <c r="M66" i="1"/>
  <c r="M62" i="1"/>
  <c r="M60" i="1"/>
  <c r="M54" i="1"/>
  <c r="M43" i="1"/>
  <c r="M36" i="1"/>
  <c r="M29" i="1"/>
  <c r="M14" i="1"/>
  <c r="E56" i="1"/>
  <c r="E47" i="1"/>
  <c r="M56" i="1"/>
  <c r="E30" i="1"/>
  <c r="I47" i="1"/>
  <c r="E23" i="1"/>
  <c r="I30" i="1"/>
  <c r="M47" i="1"/>
  <c r="E16" i="1"/>
  <c r="M30" i="1"/>
  <c r="P70" i="1"/>
  <c r="M70" i="1"/>
  <c r="H73" i="1"/>
  <c r="I70" i="1" s="1"/>
  <c r="AC16" i="1"/>
  <c r="I16" i="1" l="1"/>
  <c r="I56" i="1"/>
  <c r="I69" i="1"/>
  <c r="I67" i="1"/>
  <c r="I65" i="1"/>
  <c r="I63" i="1"/>
  <c r="I62" i="1"/>
  <c r="I61" i="1"/>
  <c r="I60" i="1"/>
  <c r="I55" i="1"/>
  <c r="I46" i="1"/>
  <c r="I45" i="1"/>
  <c r="I44" i="1"/>
  <c r="I39" i="1"/>
  <c r="I38" i="1"/>
  <c r="I37" i="1"/>
  <c r="I36" i="1"/>
  <c r="I35" i="1"/>
  <c r="I34" i="1"/>
  <c r="I29" i="1"/>
  <c r="I28" i="1"/>
  <c r="I27" i="1"/>
  <c r="I22" i="1"/>
  <c r="I21" i="1"/>
  <c r="I20" i="1"/>
  <c r="I15" i="1"/>
  <c r="I14" i="1"/>
  <c r="I13" i="1"/>
  <c r="I12" i="1"/>
  <c r="H76" i="1"/>
  <c r="P73" i="1"/>
  <c r="Q70" i="1" s="1"/>
  <c r="I23" i="1"/>
  <c r="Y47" i="1"/>
  <c r="P76" i="1" l="1"/>
  <c r="Q64" i="1"/>
  <c r="Q38" i="1"/>
  <c r="Q22" i="1"/>
  <c r="Q15" i="1"/>
  <c r="Q61" i="1"/>
  <c r="Q35" i="1"/>
  <c r="Q16" i="1"/>
  <c r="Q69" i="1"/>
  <c r="Q44" i="1"/>
  <c r="Q12" i="1"/>
  <c r="Q60" i="1"/>
  <c r="Q46" i="1"/>
  <c r="Q20" i="1"/>
  <c r="Q30" i="1"/>
  <c r="Q62" i="1"/>
  <c r="Q29" i="1"/>
  <c r="Q56" i="1"/>
  <c r="Q63" i="1"/>
  <c r="Q54" i="1"/>
  <c r="Q37" i="1"/>
  <c r="Q27" i="1"/>
  <c r="Q43" i="1"/>
  <c r="Q40" i="1"/>
  <c r="Q45" i="1"/>
  <c r="Q23" i="1"/>
  <c r="Q28" i="1"/>
  <c r="Q65" i="1"/>
  <c r="Q67" i="1"/>
  <c r="Q39" i="1"/>
  <c r="Q34" i="1"/>
  <c r="Q52" i="1"/>
  <c r="Q13" i="1"/>
  <c r="Q21" i="1"/>
  <c r="Q68" i="1"/>
  <c r="Q14" i="1"/>
  <c r="Q53" i="1"/>
  <c r="Q47" i="1"/>
  <c r="Q66" i="1"/>
  <c r="Q55" i="1"/>
  <c r="Q36" i="1"/>
  <c r="AC70" i="1"/>
  <c r="AC56" i="1"/>
  <c r="AC47" i="1"/>
  <c r="AC40" i="1"/>
  <c r="AC23" i="1"/>
  <c r="Y70" i="1"/>
  <c r="Y56" i="1"/>
  <c r="Y40" i="1"/>
  <c r="Y30" i="1"/>
  <c r="Y23" i="1"/>
  <c r="Y16" i="1"/>
  <c r="AC73" i="1" l="1"/>
  <c r="Y73" i="1"/>
  <c r="U30" i="1" l="1"/>
  <c r="U47" i="1" l="1"/>
  <c r="U56" i="1" l="1"/>
  <c r="AG34" i="1" l="1"/>
  <c r="AG15" i="1"/>
  <c r="AG14" i="1"/>
  <c r="AG13" i="1"/>
  <c r="AG12" i="1"/>
  <c r="AG20" i="1"/>
  <c r="AF73" i="1" l="1"/>
  <c r="AB73" i="1"/>
  <c r="X73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D47" i="1"/>
  <c r="X76" i="1"/>
  <c r="AF76" i="1"/>
  <c r="U73" i="1"/>
  <c r="V70" i="1" s="1"/>
  <c r="AG16" i="1"/>
  <c r="AG23" i="1"/>
  <c r="AG30" i="1"/>
  <c r="AG40" i="1"/>
  <c r="AG47" i="1"/>
  <c r="AG56" i="1"/>
  <c r="AG70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<sst xmlns="http://schemas.openxmlformats.org/spreadsheetml/2006/main" count="122" uniqueCount="58">
  <si>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</si>
  <si>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</si>
  <si>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</si>
  <si>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</si>
  <si>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</si>
  <si>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</si>
  <si>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</si>
  <si>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</si>
  <si>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</si>
  <si>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</si>
  <si>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</si>
  <si>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</si>
  <si>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</si>
  <si>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</si>
  <si>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</si>
  <si>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</si>
  <si>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</si>
  <si>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</si>
  <si>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</si>
  <si>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</si>
  <si>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</si>
  <si>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</si>
  <si>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</si>
  <si>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</si>
  <si>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</si>
  <si>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</si>
  <si>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</si>
  <si>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</si>
  <si>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</si>
  <si>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</si>
  <si>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</si>
  <si>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</si>
  <si>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</si>
  <si>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</si>
  <si>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</si>
  <si>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</si>
  <si>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</si>
  <si>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</si>
  <si>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</si>
  <si>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</si>
  <si>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</si>
  <si>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</si>
  <si>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</si>
  <si>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</si>
  <si>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</si>
  <si>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</si>
  <si>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</si>
  <si>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</si>
  <si>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</si>
  <si>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</si>
  <si>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</si>
  <si>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</si>
  <si>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</si>
  <si>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</si>
  <si>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</si>
  <si>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</si>
  <si>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June 30, 2022</t>
  </si>
  <si>
    <t>Resident Census at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</si>
</sst>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5527"/>
  <sheetViews>
    <sheetView tabSelected="1" topLeftCell="A4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AG68" sqref="AG68"/>
    </sheetView>
  </sheetViews>
  <sheetFormatPr defaultColWidth="9.109375" defaultRowHeight="12" x14ac:dyDescent="0.25"/>
  <cols>
    <col min="1" max="1" width="19.88671875" style="3" customWidth="1"/>
    <col min="2" max="2" width="9" style="7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9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40" ht="13.8" x14ac:dyDescent="0.25">
      <c r="A2" s="18" t="s">
        <v>54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40" ht="13.8" x14ac:dyDescent="0.2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40" ht="12" customHeight="1" x14ac:dyDescent="0.25">
      <c r="A4" s="13"/>
      <c r="B4" s="13"/>
      <c r="C4" s="13"/>
      <c r="D4" s="10"/>
      <c r="E4" s="13"/>
      <c r="F4" s="13"/>
      <c r="G4" s="13"/>
      <c r="H4" s="10"/>
      <c r="I4" s="13"/>
      <c r="J4" s="13"/>
      <c r="K4" s="13"/>
      <c r="L4" s="10"/>
      <c r="M4" s="13"/>
      <c r="N4" s="13"/>
      <c r="O4" s="13"/>
      <c r="P4" s="13"/>
      <c r="Q4" s="13"/>
      <c r="R4" s="3"/>
      <c r="S4" s="13"/>
      <c r="T4" s="13"/>
      <c r="U4" s="10"/>
      <c r="V4" s="13"/>
      <c r="W4" s="13"/>
      <c r="X4" s="13"/>
      <c r="Y4" s="10"/>
      <c r="Z4" s="13"/>
      <c r="AA4" s="13"/>
      <c r="AB4" s="13"/>
      <c r="AC4" s="10"/>
      <c r="AD4" s="13"/>
      <c r="AE4" s="13"/>
      <c r="AF4" s="13"/>
      <c r="AG4" s="13"/>
      <c r="AH4" s="13"/>
    </row>
    <row r="5" spans="1:40" x14ac:dyDescent="0.25">
      <c r="B5" s="9"/>
      <c r="R5" s="3"/>
      <c r="S5" s="9"/>
      <c r="T5" s="7"/>
    </row>
    <row r="6" spans="1:40" s="11" customFormat="1" ht="13.8" x14ac:dyDescent="0.25">
      <c r="A6" s="10"/>
      <c r="B6" s="9"/>
      <c r="C6" s="10"/>
      <c r="D6" s="21" t="s">
        <v>56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0"/>
      <c r="S6" s="9"/>
      <c r="T6" s="12"/>
      <c r="U6" s="21" t="s">
        <v>57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10"/>
      <c r="AJ6" s="10"/>
      <c r="AK6" s="10"/>
      <c r="AL6" s="10"/>
      <c r="AM6" s="10"/>
      <c r="AN6" s="10"/>
    </row>
    <row r="7" spans="1:40" s="11" customFormat="1" ht="13.8" x14ac:dyDescent="0.25">
      <c r="A7" s="10"/>
      <c r="B7" s="9"/>
      <c r="C7" s="12"/>
      <c r="D7" s="20" t="s">
        <v>0</v>
      </c>
      <c r="E7" s="20"/>
      <c r="F7" s="10"/>
      <c r="G7" s="10"/>
      <c r="H7" s="20" t="s">
        <v>3</v>
      </c>
      <c r="I7" s="20"/>
      <c r="J7" s="10"/>
      <c r="K7" s="10"/>
      <c r="L7" s="20" t="s">
        <v>2</v>
      </c>
      <c r="M7" s="20"/>
      <c r="N7" s="10"/>
      <c r="O7" s="10"/>
      <c r="P7" s="20"/>
      <c r="Q7" s="20"/>
      <c r="R7" s="10"/>
      <c r="S7" s="9"/>
      <c r="T7" s="12"/>
      <c r="U7" s="20" t="s">
        <v>0</v>
      </c>
      <c r="V7" s="20"/>
      <c r="W7" s="10"/>
      <c r="X7" s="10"/>
      <c r="Y7" s="20" t="s">
        <v>3</v>
      </c>
      <c r="Z7" s="20"/>
      <c r="AA7" s="10"/>
      <c r="AB7" s="10"/>
      <c r="AC7" s="20" t="s">
        <v>2</v>
      </c>
      <c r="AD7" s="20"/>
      <c r="AE7" s="10"/>
      <c r="AF7" s="10"/>
      <c r="AG7" s="20"/>
      <c r="AH7" s="20"/>
      <c r="AI7" s="10"/>
      <c r="AJ7" s="10"/>
      <c r="AK7" s="10"/>
      <c r="AL7" s="10"/>
      <c r="AM7" s="10"/>
      <c r="AN7" s="10"/>
    </row>
    <row r="8" spans="1:40" s="11" customFormat="1" ht="13.8" x14ac:dyDescent="0.25">
      <c r="A8" s="10"/>
      <c r="B8" s="9"/>
      <c r="C8" s="12"/>
      <c r="D8" s="19" t="s">
        <v>1</v>
      </c>
      <c r="E8" s="19"/>
      <c r="F8" s="10"/>
      <c r="G8" s="10"/>
      <c r="H8" s="19" t="s">
        <v>1</v>
      </c>
      <c r="I8" s="19"/>
      <c r="J8" s="10"/>
      <c r="K8" s="10"/>
      <c r="L8" s="19" t="s">
        <v>1</v>
      </c>
      <c r="M8" s="19"/>
      <c r="N8" s="10"/>
      <c r="O8" s="10"/>
      <c r="P8" s="19" t="s">
        <v>4</v>
      </c>
      <c r="Q8" s="19"/>
      <c r="R8" s="10"/>
      <c r="S8" s="9"/>
      <c r="T8" s="12"/>
      <c r="U8" s="19" t="s">
        <v>1</v>
      </c>
      <c r="V8" s="19"/>
      <c r="W8" s="10"/>
      <c r="X8" s="10"/>
      <c r="Y8" s="19" t="s">
        <v>1</v>
      </c>
      <c r="Z8" s="19"/>
      <c r="AA8" s="10"/>
      <c r="AB8" s="10"/>
      <c r="AC8" s="19" t="s">
        <v>1</v>
      </c>
      <c r="AD8" s="19"/>
      <c r="AE8" s="10"/>
      <c r="AF8" s="10"/>
      <c r="AG8" s="19" t="s">
        <v>4</v>
      </c>
      <c r="AH8" s="19"/>
      <c r="AI8" s="10"/>
      <c r="AJ8" s="10"/>
      <c r="AK8" s="10"/>
      <c r="AL8" s="10"/>
      <c r="AM8" s="10"/>
      <c r="AN8" s="10"/>
    </row>
    <row r="9" spans="1:40" x14ac:dyDescent="0.25">
      <c r="B9" s="9"/>
      <c r="C9" s="7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9"/>
      <c r="T9" s="7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9"/>
      <c r="C10" s="7"/>
      <c r="R10" s="3"/>
      <c r="S10" s="9"/>
      <c r="T10" s="7"/>
    </row>
    <row r="11" spans="1:40" x14ac:dyDescent="0.25">
      <c r="A11" s="3" t="s">
        <v>7</v>
      </c>
      <c r="B11" s="9" t="s">
        <v>50</v>
      </c>
      <c r="C11" s="7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9" t="s">
        <v>50</v>
      </c>
      <c r="T11" s="7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9">
        <v>1.66</v>
      </c>
      <c r="C12" s="7">
        <f>D12*$S12</f>
        <v>144.41999999999999</v>
      </c>
      <c r="D12" s="4">
        <v>87</v>
      </c>
      <c r="E12" s="15">
        <f>IF(D12&lt;&gt;0,D12/D$73,0)</f>
        <v>8.856764735824087E-3</v>
      </c>
      <c r="G12" s="3">
        <f>H12*$S12</f>
        <v>58.099999999999994</v>
      </c>
      <c r="H12" s="4">
        <v>35</v>
      </c>
      <c r="I12" s="15">
        <f>IF(H12&lt;&gt;0,H12/H$73,0)</f>
        <v>2.2335673261008295E-2</v>
      </c>
      <c r="K12" s="3">
        <f>L12*$S12</f>
        <v>94.61999999999999</v>
      </c>
      <c r="L12" s="4">
        <v>57</v>
      </c>
      <c r="M12" s="15">
        <f>IF(L12&lt;&gt;0,L12/L$73,0)</f>
        <v>7.462686567164179E-3</v>
      </c>
      <c r="O12" s="3">
        <f>P12*$S12</f>
        <v>297.14</v>
      </c>
      <c r="P12" s="4">
        <f>D12+H12+L12</f>
        <v>179</v>
      </c>
      <c r="Q12" s="15">
        <f>IF(P12&lt;&gt;0,P12/P$73,0)</f>
        <v>9.4071894050872396E-3</v>
      </c>
      <c r="R12" s="3"/>
      <c r="S12" s="9">
        <v>1.66</v>
      </c>
      <c r="T12" s="7">
        <f>U12*$S12</f>
        <v>129.47999999999999</v>
      </c>
      <c r="U12" s="4">
        <v>78</v>
      </c>
      <c r="V12" s="15">
        <f>IF(U12&lt;&gt;0,U12/U$73,0)</f>
        <v>8.0845771144278603E-3</v>
      </c>
      <c r="X12" s="3">
        <f>Y12*$S12</f>
        <v>109.55999999999999</v>
      </c>
      <c r="Y12" s="4">
        <v>66</v>
      </c>
      <c r="Z12" s="15">
        <f>IF(Y12&lt;&gt;0,Y12/Y$73,0)</f>
        <v>3.6504424778761063E-2</v>
      </c>
      <c r="AB12" s="3">
        <f>AC12*$S12</f>
        <v>99.6</v>
      </c>
      <c r="AC12" s="4">
        <v>60</v>
      </c>
      <c r="AD12" s="15">
        <f>IF(AC12&lt;&gt;0,AC12/AC$73,0)</f>
        <v>7.9968012794882047E-3</v>
      </c>
      <c r="AF12" s="3">
        <f>AG12*$S12</f>
        <v>338.64</v>
      </c>
      <c r="AG12" s="4">
        <f>U12+Y12+AC12</f>
        <v>204</v>
      </c>
      <c r="AH12" s="15">
        <f>IF(AG12&lt;&gt;0,AG12/AG$73,0)</f>
        <v>1.0760061184661638E-2</v>
      </c>
    </row>
    <row r="13" spans="1:40" x14ac:dyDescent="0.25">
      <c r="A13" s="3" t="s">
        <v>9</v>
      </c>
      <c r="B13" s="9">
        <v>1.31</v>
      </c>
      <c r="C13" s="7">
        <f>D13*$S13</f>
        <v>500.42</v>
      </c>
      <c r="D13" s="4">
        <v>382</v>
      </c>
      <c r="E13" s="15">
        <f>IF(D13&lt;&gt;0,D13/D$73,0)</f>
        <v>3.8888323322813806E-2</v>
      </c>
      <c r="G13" s="3">
        <f>H13*$S13</f>
        <v>273.79000000000002</v>
      </c>
      <c r="H13" s="4">
        <v>209</v>
      </c>
      <c r="I13" s="15">
        <f>IF(H13&lt;&gt;0,H13/H$73,0)</f>
        <v>0.1333758774728781</v>
      </c>
      <c r="K13" s="3">
        <f>L13*$S13</f>
        <v>383.83000000000004</v>
      </c>
      <c r="L13" s="4">
        <v>293</v>
      </c>
      <c r="M13" s="15">
        <f>IF(L13&lt;&gt;0,L13/L$73,0)</f>
        <v>3.8360827441738674E-2</v>
      </c>
      <c r="O13" s="3">
        <f>P13*$S13</f>
        <v>1158.04</v>
      </c>
      <c r="P13" s="4">
        <f t="shared" ref="P13:P14" si="0">D13+H13+L13</f>
        <v>884</v>
      </c>
      <c r="Q13" s="15">
        <f>IF(P13&lt;&gt;0,P13/P$73,0)</f>
        <v>4.6457851587134752E-2</v>
      </c>
      <c r="R13" s="3"/>
      <c r="S13" s="9">
        <v>1.31</v>
      </c>
      <c r="T13" s="7">
        <f>U13*$S13</f>
        <v>480.77000000000004</v>
      </c>
      <c r="U13" s="4">
        <v>367</v>
      </c>
      <c r="V13" s="15">
        <f>IF(U13&lt;&gt;0,U13/U$73,0)</f>
        <v>3.8038971807628524E-2</v>
      </c>
      <c r="X13" s="3">
        <f>Y13*$S13</f>
        <v>305.23</v>
      </c>
      <c r="Y13" s="4">
        <v>233</v>
      </c>
      <c r="Z13" s="15">
        <f>IF(Y13&lt;&gt;0,Y13/Y$73,0)</f>
        <v>0.1288716814159292</v>
      </c>
      <c r="AB13" s="3">
        <f>AC13*$S13</f>
        <v>340.6</v>
      </c>
      <c r="AC13" s="4">
        <v>260</v>
      </c>
      <c r="AD13" s="15">
        <f>IF(AC13&lt;&gt;0,AC13/AC$73,0)</f>
        <v>3.4652805544448891E-2</v>
      </c>
      <c r="AF13" s="3">
        <f>AG13*$S13</f>
        <v>1126.6000000000001</v>
      </c>
      <c r="AG13" s="4">
        <f t="shared" ref="AG13:AG14" si="1">U13+Y13+AC13</f>
        <v>860</v>
      </c>
      <c r="AH13" s="15">
        <f>IF(AG13&lt;&gt;0,AG13/AG$73,0)</f>
        <v>4.5361042249063767E-2</v>
      </c>
    </row>
    <row r="14" spans="1:40" x14ac:dyDescent="0.25">
      <c r="A14" s="3" t="s">
        <v>10</v>
      </c>
      <c r="B14" s="9">
        <v>1.24</v>
      </c>
      <c r="C14" s="7">
        <f>D14*$S14</f>
        <v>472.44</v>
      </c>
      <c r="D14" s="4">
        <v>381</v>
      </c>
      <c r="E14" s="15">
        <f>IF(D14&lt;&gt;0,D14/D$73,0)</f>
        <v>3.8786521429298587E-2</v>
      </c>
      <c r="G14" s="3">
        <f>H14*$S14</f>
        <v>302.56</v>
      </c>
      <c r="H14" s="4">
        <v>244</v>
      </c>
      <c r="I14" s="15">
        <f>IF(H14&lt;&gt;0,H14/H$73,0)</f>
        <v>0.1557115507338864</v>
      </c>
      <c r="K14" s="3">
        <f>L14*$S14</f>
        <v>358.36</v>
      </c>
      <c r="L14" s="4">
        <v>289</v>
      </c>
      <c r="M14" s="15">
        <f>IF(L14&lt;&gt;0,L14/L$73,0)</f>
        <v>3.7837130138779783E-2</v>
      </c>
      <c r="O14" s="3">
        <f>P14*$S14</f>
        <v>1133.3599999999999</v>
      </c>
      <c r="P14" s="4">
        <f t="shared" si="0"/>
        <v>914</v>
      </c>
      <c r="Q14" s="15">
        <f>IF(P14&lt;&gt;0,P14/P$73,0)</f>
        <v>4.8034475509775069E-2</v>
      </c>
      <c r="R14" s="3"/>
      <c r="S14" s="9">
        <v>1.24</v>
      </c>
      <c r="T14" s="7">
        <f>U14*$S14</f>
        <v>465</v>
      </c>
      <c r="U14" s="4">
        <v>375</v>
      </c>
      <c r="V14" s="15">
        <f>IF(U14&lt;&gt;0,U14/U$73,0)</f>
        <v>3.8868159203980096E-2</v>
      </c>
      <c r="X14" s="3">
        <f>Y14*$S14</f>
        <v>332.32</v>
      </c>
      <c r="Y14" s="4">
        <v>268</v>
      </c>
      <c r="Z14" s="15">
        <f>IF(Y14&lt;&gt;0,Y14/Y$73,0)</f>
        <v>0.14823008849557523</v>
      </c>
      <c r="AB14" s="3">
        <f>AC14*$S14</f>
        <v>365.8</v>
      </c>
      <c r="AC14" s="4">
        <v>295</v>
      </c>
      <c r="AD14" s="15">
        <f>IF(AC14&lt;&gt;0,AC14/AC$73,0)</f>
        <v>3.9317606290817007E-2</v>
      </c>
      <c r="AF14" s="3">
        <f>AG14*$S14</f>
        <v>1163.1199999999999</v>
      </c>
      <c r="AG14" s="4">
        <f t="shared" si="1"/>
        <v>938</v>
      </c>
      <c r="AH14" s="15">
        <f>IF(AG14&lt;&gt;0,AG14/AG$73,0)</f>
        <v>4.9475183290257928E-2</v>
      </c>
    </row>
    <row r="15" spans="1:40" x14ac:dyDescent="0.25">
      <c r="A15" s="3" t="s">
        <v>11</v>
      </c>
      <c r="B15" s="9">
        <v>1.07</v>
      </c>
      <c r="C15" s="7">
        <f>D15*$S15</f>
        <v>535</v>
      </c>
      <c r="D15" s="6">
        <v>500</v>
      </c>
      <c r="E15" s="16">
        <f>IF(D15&lt;&gt;0,D15/D$73,0)</f>
        <v>5.0900946757609693E-2</v>
      </c>
      <c r="G15" s="3">
        <f>H15*$S15</f>
        <v>71.69</v>
      </c>
      <c r="H15" s="6">
        <v>67</v>
      </c>
      <c r="I15" s="16">
        <f>IF(H15&lt;&gt;0,H15/H$73,0)</f>
        <v>4.2756860242501596E-2</v>
      </c>
      <c r="K15" s="3">
        <f>L15*$S15</f>
        <v>176.55</v>
      </c>
      <c r="L15" s="6">
        <v>165</v>
      </c>
      <c r="M15" s="16">
        <f>IF(L15&lt;&gt;0,L15/L$73,0)</f>
        <v>2.1602513747054203E-2</v>
      </c>
      <c r="O15" s="3">
        <f>P15*$S15</f>
        <v>783.24</v>
      </c>
      <c r="P15" s="6">
        <f>D15+H15+L15</f>
        <v>732</v>
      </c>
      <c r="Q15" s="16">
        <f>IF(P15&lt;&gt;0,P15/P$73,0)</f>
        <v>3.8469623712423795E-2</v>
      </c>
      <c r="R15" s="3"/>
      <c r="S15" s="9">
        <v>1.07</v>
      </c>
      <c r="T15" s="7">
        <f>U15*$S15</f>
        <v>492.20000000000005</v>
      </c>
      <c r="U15" s="6">
        <v>460</v>
      </c>
      <c r="V15" s="16">
        <f>IF(U15&lt;&gt;0,U15/U$73,0)</f>
        <v>4.7678275290215587E-2</v>
      </c>
      <c r="X15" s="3">
        <f>Y15*$S15</f>
        <v>73.83</v>
      </c>
      <c r="Y15" s="6">
        <v>69</v>
      </c>
      <c r="Z15" s="16">
        <f>IF(Y15&lt;&gt;0,Y15/Y$73,0)</f>
        <v>3.8163716814159289E-2</v>
      </c>
      <c r="AB15" s="3">
        <f>AC15*$S15</f>
        <v>221.49</v>
      </c>
      <c r="AC15" s="6">
        <v>207</v>
      </c>
      <c r="AD15" s="16">
        <f>IF(AC15&lt;&gt;0,AC15/AC$73,0)</f>
        <v>2.7588964414234307E-2</v>
      </c>
      <c r="AF15" s="3">
        <f>AG15*$S15</f>
        <v>787.5200000000001</v>
      </c>
      <c r="AG15" s="6">
        <f>U15+Y15+AC15</f>
        <v>736</v>
      </c>
      <c r="AH15" s="16">
        <f>IF(AG15&lt;&gt;0,AG15/AG$73,0)</f>
        <v>3.8820612901524339E-2</v>
      </c>
    </row>
    <row r="16" spans="1:40" x14ac:dyDescent="0.25">
      <c r="B16" s="9"/>
      <c r="C16" s="7"/>
      <c r="D16" s="4">
        <f>SUM(D12:D15)</f>
        <v>1350</v>
      </c>
      <c r="E16" s="15">
        <f>IF(D16&lt;&gt;0,D16/D$73,0)</f>
        <v>0.13743255624554618</v>
      </c>
      <c r="H16" s="4">
        <f>SUM(H12:H15)</f>
        <v>555</v>
      </c>
      <c r="I16" s="15">
        <f>IF(H16&lt;&gt;0,H16/H$73,0)</f>
        <v>0.35417996171027438</v>
      </c>
      <c r="L16" s="4">
        <f>SUM(L12:L15)</f>
        <v>804</v>
      </c>
      <c r="M16" s="15">
        <f>IF(L16&lt;&gt;0,L16/L$73,0)</f>
        <v>0.10526315789473684</v>
      </c>
      <c r="P16" s="4">
        <f>SUM(P12:P15)</f>
        <v>2709</v>
      </c>
      <c r="Q16" s="15">
        <f>IF(P16&lt;&gt;0,P16/P$73,0)</f>
        <v>0.14236914021442085</v>
      </c>
      <c r="R16" s="3"/>
      <c r="S16" s="9"/>
      <c r="T16" s="7"/>
      <c r="U16" s="4">
        <f>SUM(U12:U15)</f>
        <v>1280</v>
      </c>
      <c r="V16" s="15">
        <f>IF(U16&lt;&gt;0,U16/U$73,0)</f>
        <v>0.13266998341625208</v>
      </c>
      <c r="Y16" s="4">
        <f>SUM(Y12:Y15)</f>
        <v>636</v>
      </c>
      <c r="Z16" s="15">
        <f>IF(Y16&lt;&gt;0,Y16/Y$73,0)</f>
        <v>0.35176991150442477</v>
      </c>
      <c r="AC16" s="4">
        <f>SUM(AC12:AC15)</f>
        <v>822</v>
      </c>
      <c r="AD16" s="15">
        <f>IF(AC16&lt;&gt;0,AC16/AC$73,0)</f>
        <v>0.1095561775289884</v>
      </c>
      <c r="AG16" s="4">
        <f>SUM(AG12:AG15)</f>
        <v>2738</v>
      </c>
      <c r="AH16" s="15">
        <f>IF(AG16&lt;&gt;0,AG16/AG$73,0)</f>
        <v>0.14441689962550766</v>
      </c>
    </row>
    <row r="17" spans="1:34" x14ac:dyDescent="0.25">
      <c r="B17" s="9"/>
      <c r="C17" s="7"/>
      <c r="E17" s="15"/>
      <c r="I17" s="15"/>
      <c r="M17" s="15"/>
      <c r="P17" s="4"/>
      <c r="Q17" s="15"/>
      <c r="R17" s="3"/>
      <c r="S17" s="9"/>
      <c r="T17" s="7"/>
      <c r="V17" s="15"/>
      <c r="Z17" s="15"/>
      <c r="AD17" s="15"/>
      <c r="AG17" s="4"/>
      <c r="AH17" s="15"/>
    </row>
    <row r="18" spans="1:34" x14ac:dyDescent="0.25">
      <c r="B18" s="9"/>
      <c r="C18" s="7"/>
      <c r="E18" s="15"/>
      <c r="I18" s="15"/>
      <c r="M18" s="15"/>
      <c r="P18" s="4"/>
      <c r="Q18" s="15"/>
      <c r="R18" s="3"/>
      <c r="S18" s="9"/>
      <c r="T18" s="7"/>
      <c r="V18" s="15"/>
      <c r="Z18" s="15"/>
      <c r="AD18" s="15"/>
      <c r="AG18" s="4"/>
      <c r="AH18" s="15"/>
    </row>
    <row r="19" spans="1:34" x14ac:dyDescent="0.25">
      <c r="A19" s="3" t="s">
        <v>12</v>
      </c>
      <c r="B19" s="9"/>
      <c r="C19" s="7"/>
      <c r="E19" s="15"/>
      <c r="I19" s="15"/>
      <c r="M19" s="15"/>
      <c r="P19" s="4"/>
      <c r="Q19" s="15"/>
      <c r="R19" s="3"/>
      <c r="S19" s="9"/>
      <c r="T19" s="7"/>
      <c r="V19" s="15"/>
      <c r="Z19" s="15"/>
      <c r="AD19" s="15"/>
      <c r="AG19" s="4"/>
      <c r="AH19" s="15"/>
    </row>
    <row r="20" spans="1:34" x14ac:dyDescent="0.25">
      <c r="A20" s="3" t="s">
        <v>13</v>
      </c>
      <c r="B20" s="9">
        <v>2.1</v>
      </c>
      <c r="C20" s="7">
        <f>D20*$S20</f>
        <v>65.100000000000009</v>
      </c>
      <c r="D20" s="4">
        <v>31</v>
      </c>
      <c r="E20" s="15">
        <f>IF(D20&lt;&gt;0,D20/D$73,0)</f>
        <v>3.1558586989718007E-3</v>
      </c>
      <c r="G20" s="3">
        <f>H20*$S20</f>
        <v>117.60000000000001</v>
      </c>
      <c r="H20" s="4">
        <v>56</v>
      </c>
      <c r="I20" s="15">
        <f>IF(H20&lt;&gt;0,H20/H$73,0)</f>
        <v>3.5737077217613274E-2</v>
      </c>
      <c r="K20" s="3">
        <f>L20*$S20</f>
        <v>52.5</v>
      </c>
      <c r="L20" s="4">
        <v>25</v>
      </c>
      <c r="M20" s="15">
        <f>IF(L20&lt;&gt;0,L20/L$73,0)</f>
        <v>3.273108143493061E-3</v>
      </c>
      <c r="O20" s="3">
        <f>P20*$S20</f>
        <v>235.20000000000002</v>
      </c>
      <c r="P20" s="4">
        <f>D20+H20+L20</f>
        <v>112</v>
      </c>
      <c r="Q20" s="15">
        <f>IF(P20&lt;&gt;0,P20/P$73,0)</f>
        <v>5.8860626445238597E-3</v>
      </c>
      <c r="R20" s="3"/>
      <c r="S20" s="9">
        <v>2.1</v>
      </c>
      <c r="T20" s="7">
        <f>U20*$S20</f>
        <v>69.3</v>
      </c>
      <c r="U20" s="4">
        <v>33</v>
      </c>
      <c r="V20" s="15">
        <f>IF(U20&lt;&gt;0,U20/U$73,0)</f>
        <v>3.4203980099502488E-3</v>
      </c>
      <c r="X20" s="3">
        <f>Y20*$S20</f>
        <v>109.2</v>
      </c>
      <c r="Y20" s="4">
        <v>52</v>
      </c>
      <c r="Z20" s="15">
        <f>IF(Y20&lt;&gt;0,Y20/Y$73,0)</f>
        <v>2.8761061946902654E-2</v>
      </c>
      <c r="AB20" s="3">
        <f>AC20*$S20</f>
        <v>46.2</v>
      </c>
      <c r="AC20" s="4">
        <v>22</v>
      </c>
      <c r="AD20" s="15">
        <f>IF(AC20&lt;&gt;0,AC20/AC$73,0)</f>
        <v>2.9321604691456751E-3</v>
      </c>
      <c r="AF20" s="3">
        <f>AG20*$S20</f>
        <v>224.70000000000002</v>
      </c>
      <c r="AG20" s="4">
        <f>U20+Y20+AC20</f>
        <v>107</v>
      </c>
      <c r="AH20" s="15">
        <f>IF(AG20&lt;&gt;0,AG20/AG$73,0)</f>
        <v>5.6437575821509578E-3</v>
      </c>
    </row>
    <row r="21" spans="1:34" x14ac:dyDescent="0.25">
      <c r="A21" s="3" t="s">
        <v>14</v>
      </c>
      <c r="B21" s="9">
        <v>1.79</v>
      </c>
      <c r="C21" s="7">
        <f>D21*$S21</f>
        <v>510.15000000000003</v>
      </c>
      <c r="D21" s="4">
        <v>285</v>
      </c>
      <c r="E21" s="15">
        <f>IF(D21&lt;&gt;0,D21/D$73,0)</f>
        <v>2.9013539651837523E-2</v>
      </c>
      <c r="G21" s="3">
        <f>H21*$S21</f>
        <v>873.52</v>
      </c>
      <c r="H21" s="4">
        <v>488</v>
      </c>
      <c r="I21" s="15">
        <f>IF(H21&lt;&gt;0,H21/H$73,0)</f>
        <v>0.3114231014677728</v>
      </c>
      <c r="K21" s="3">
        <f>L21*$S21</f>
        <v>467.19</v>
      </c>
      <c r="L21" s="4">
        <v>261</v>
      </c>
      <c r="M21" s="15">
        <f>IF(L21&lt;&gt;0,L21/L$73,0)</f>
        <v>3.4171249018067555E-2</v>
      </c>
      <c r="O21" s="3">
        <f>P21*$S21</f>
        <v>1850.8600000000001</v>
      </c>
      <c r="P21" s="4">
        <f t="shared" ref="P21:P22" si="2">D21+H21+L21</f>
        <v>1034</v>
      </c>
      <c r="Q21" s="15">
        <f>IF(P21&lt;&gt;0,P21/P$73,0)</f>
        <v>5.4340971200336347E-2</v>
      </c>
      <c r="R21" s="3"/>
      <c r="S21" s="9">
        <v>1.79</v>
      </c>
      <c r="T21" s="7">
        <f>U21*$S21</f>
        <v>502.99</v>
      </c>
      <c r="U21" s="4">
        <v>281</v>
      </c>
      <c r="V21" s="15">
        <f>IF(U21&lt;&gt;0,U21/U$73,0)</f>
        <v>2.9125207296849087E-2</v>
      </c>
      <c r="X21" s="3">
        <f>Y21*$S21</f>
        <v>936.17000000000007</v>
      </c>
      <c r="Y21" s="4">
        <v>523</v>
      </c>
      <c r="Z21" s="15">
        <f>IF(Y21&lt;&gt;0,Y21/Y$73,0)</f>
        <v>0.28926991150442477</v>
      </c>
      <c r="AB21" s="3">
        <f>AC21*$S21</f>
        <v>456.45</v>
      </c>
      <c r="AC21" s="4">
        <v>255</v>
      </c>
      <c r="AD21" s="15">
        <f>IF(AC21&lt;&gt;0,AC21/AC$73,0)</f>
        <v>3.3986405437824871E-2</v>
      </c>
      <c r="AF21" s="3">
        <f>AG21*$S21</f>
        <v>1895.6100000000001</v>
      </c>
      <c r="AG21" s="4">
        <f t="shared" ref="AG21:AG22" si="3">U21+Y21+AC21</f>
        <v>1059</v>
      </c>
      <c r="AH21" s="15">
        <f>IF(AG21&lt;&gt;0,AG21/AG$73,0)</f>
        <v>5.5857376443905267E-2</v>
      </c>
    </row>
    <row r="22" spans="1:34" x14ac:dyDescent="0.25">
      <c r="A22" s="3" t="s">
        <v>15</v>
      </c>
      <c r="B22" s="9">
        <v>1.54</v>
      </c>
      <c r="C22" s="7">
        <f>D22*$S22</f>
        <v>63.14</v>
      </c>
      <c r="D22" s="6">
        <v>41</v>
      </c>
      <c r="E22" s="16">
        <f>IF(D22&lt;&gt;0,D22/D$73,0)</f>
        <v>4.1738776341239949E-3</v>
      </c>
      <c r="G22" s="3">
        <f>H22*$S22</f>
        <v>157.08000000000001</v>
      </c>
      <c r="H22" s="6">
        <v>102</v>
      </c>
      <c r="I22" s="16">
        <f>IF(H22&lt;&gt;0,H22/H$73,0)</f>
        <v>6.5092533503509895E-2</v>
      </c>
      <c r="K22" s="3">
        <f>L22*$S22</f>
        <v>64.680000000000007</v>
      </c>
      <c r="L22" s="6">
        <v>42</v>
      </c>
      <c r="M22" s="16">
        <f>IF(L22&lt;&gt;0,L22/L$73,0)</f>
        <v>5.4988216810683424E-3</v>
      </c>
      <c r="O22" s="3">
        <f>P22*$S22</f>
        <v>284.90000000000003</v>
      </c>
      <c r="P22" s="6">
        <f t="shared" si="2"/>
        <v>185</v>
      </c>
      <c r="Q22" s="16">
        <f>IF(P22&lt;&gt;0,P22/P$73,0)</f>
        <v>9.7225141896153042E-3</v>
      </c>
      <c r="R22" s="3"/>
      <c r="S22" s="9">
        <v>1.54</v>
      </c>
      <c r="T22" s="7">
        <f>U22*$S22</f>
        <v>47.74</v>
      </c>
      <c r="U22" s="6">
        <v>31</v>
      </c>
      <c r="V22" s="16">
        <f>IF(U22&lt;&gt;0,U22/U$73,0)</f>
        <v>3.213101160862355E-3</v>
      </c>
      <c r="X22" s="3">
        <f>Y22*$S22</f>
        <v>127.82000000000001</v>
      </c>
      <c r="Y22" s="6">
        <v>83</v>
      </c>
      <c r="Z22" s="16">
        <f>IF(Y22&lt;&gt;0,Y22/Y$73,0)</f>
        <v>4.5907079646017701E-2</v>
      </c>
      <c r="AB22" s="3">
        <f>AC22*$S22</f>
        <v>61.6</v>
      </c>
      <c r="AC22" s="6">
        <v>40</v>
      </c>
      <c r="AD22" s="16">
        <f>IF(AC22&lt;&gt;0,AC22/AC$73,0)</f>
        <v>5.3312008529921365E-3</v>
      </c>
      <c r="AF22" s="3">
        <f>AG22*$S22</f>
        <v>237.16</v>
      </c>
      <c r="AG22" s="6">
        <f t="shared" si="3"/>
        <v>154</v>
      </c>
      <c r="AH22" s="16">
        <f>IF(AG22&lt;&gt;0,AG22/AG$73,0)</f>
        <v>8.1227912864602556E-3</v>
      </c>
    </row>
    <row r="23" spans="1:34" x14ac:dyDescent="0.25">
      <c r="B23" s="9"/>
      <c r="C23" s="7"/>
      <c r="D23" s="4">
        <f>SUM(D20:D22)</f>
        <v>357</v>
      </c>
      <c r="E23" s="15">
        <f>IF(D23&lt;&gt;0,D23/D$73,0)</f>
        <v>3.6343275984933317E-2</v>
      </c>
      <c r="H23" s="4">
        <f>SUM(H20:H22)</f>
        <v>646</v>
      </c>
      <c r="I23" s="15">
        <f>IF(H23&lt;&gt;0,H23/H$73,0)</f>
        <v>0.41225271218889598</v>
      </c>
      <c r="L23" s="4">
        <f>SUM(L20:L22)</f>
        <v>328</v>
      </c>
      <c r="M23" s="15">
        <f>IF(L23&lt;&gt;0,L23/L$73,0)</f>
        <v>4.2943178842628958E-2</v>
      </c>
      <c r="P23" s="4">
        <f>SUM(P20:P22)</f>
        <v>1331</v>
      </c>
      <c r="Q23" s="15">
        <f>IF(P23&lt;&gt;0,P23/P$73,0)</f>
        <v>6.9949548034475506E-2</v>
      </c>
      <c r="R23" s="3"/>
      <c r="S23" s="9"/>
      <c r="T23" s="7"/>
      <c r="U23" s="4">
        <f>SUM(U20:U22)</f>
        <v>345</v>
      </c>
      <c r="V23" s="15">
        <f>IF(U23&lt;&gt;0,U23/U$73,0)</f>
        <v>3.5758706467661688E-2</v>
      </c>
      <c r="Y23" s="4">
        <f>SUM(Y20:Y22)</f>
        <v>658</v>
      </c>
      <c r="Z23" s="15">
        <f>IF(Y23&lt;&gt;0,Y23/Y$73,0)</f>
        <v>0.36393805309734512</v>
      </c>
      <c r="AC23" s="4">
        <f>SUM(AC20:AC22)</f>
        <v>317</v>
      </c>
      <c r="AD23" s="15">
        <f>IF(AC23&lt;&gt;0,AC23/AC$73,0)</f>
        <v>4.2249766759962684E-2</v>
      </c>
      <c r="AG23" s="4">
        <f>SUM(AG20:AG22)</f>
        <v>1320</v>
      </c>
      <c r="AH23" s="15">
        <f>IF(AG23&lt;&gt;0,AG23/AG$73,0)</f>
        <v>6.9623925312516488E-2</v>
      </c>
    </row>
    <row r="24" spans="1:34" x14ac:dyDescent="0.25">
      <c r="B24" s="9"/>
      <c r="C24" s="7"/>
      <c r="E24" s="15"/>
      <c r="I24" s="15"/>
      <c r="M24" s="15"/>
      <c r="P24" s="4"/>
      <c r="Q24" s="15"/>
      <c r="R24" s="3"/>
      <c r="S24" s="9"/>
      <c r="T24" s="7"/>
      <c r="V24" s="15"/>
      <c r="Z24" s="15"/>
      <c r="AD24" s="15"/>
      <c r="AG24" s="4"/>
      <c r="AH24" s="15"/>
    </row>
    <row r="25" spans="1:34" x14ac:dyDescent="0.25">
      <c r="B25" s="9"/>
      <c r="C25" s="7"/>
      <c r="E25" s="15"/>
      <c r="I25" s="15"/>
      <c r="M25" s="15"/>
      <c r="P25" s="4"/>
      <c r="Q25" s="15"/>
      <c r="R25" s="3"/>
      <c r="S25" s="9"/>
      <c r="T25" s="7"/>
      <c r="V25" s="15"/>
      <c r="Z25" s="15"/>
      <c r="AD25" s="15"/>
      <c r="AG25" s="4"/>
      <c r="AH25" s="15"/>
    </row>
    <row r="26" spans="1:34" x14ac:dyDescent="0.25">
      <c r="A26" s="3" t="s">
        <v>16</v>
      </c>
      <c r="B26" s="9"/>
      <c r="C26" s="7"/>
      <c r="E26" s="15"/>
      <c r="I26" s="15"/>
      <c r="M26" s="15"/>
      <c r="P26" s="4"/>
      <c r="Q26" s="15"/>
      <c r="R26" s="3"/>
      <c r="S26" s="9"/>
      <c r="T26" s="7"/>
      <c r="V26" s="15"/>
      <c r="Z26" s="15"/>
      <c r="AD26" s="15"/>
      <c r="AG26" s="4"/>
      <c r="AH26" s="15"/>
    </row>
    <row r="27" spans="1:34" x14ac:dyDescent="0.25">
      <c r="A27" s="3" t="s">
        <v>17</v>
      </c>
      <c r="B27" s="9">
        <v>1.44</v>
      </c>
      <c r="C27" s="7">
        <f>D27*$S27</f>
        <v>250.56</v>
      </c>
      <c r="D27" s="4">
        <v>174</v>
      </c>
      <c r="E27" s="15">
        <f>IF(D27&lt;&gt;0,D27/D$73,0)</f>
        <v>1.7713529471648174E-2</v>
      </c>
      <c r="G27" s="3">
        <f>H27*$S27</f>
        <v>2.88</v>
      </c>
      <c r="H27" s="4">
        <v>2</v>
      </c>
      <c r="I27" s="15">
        <f>IF(H27&lt;&gt;0,H27/H$73,0)</f>
        <v>1.2763241863433313E-3</v>
      </c>
      <c r="K27" s="3">
        <f>L27*$S27</f>
        <v>119.52</v>
      </c>
      <c r="L27" s="4">
        <v>83</v>
      </c>
      <c r="M27" s="15">
        <f>IF(L27&lt;&gt;0,L27/L$73,0)</f>
        <v>1.0866719036396962E-2</v>
      </c>
      <c r="O27" s="3">
        <f>P27*$S27</f>
        <v>372.96</v>
      </c>
      <c r="P27" s="4">
        <f t="shared" ref="P27:P29" si="4">D27+H27+L27</f>
        <v>259</v>
      </c>
      <c r="Q27" s="15">
        <f>IF(P27&lt;&gt;0,P27/P$73,0)</f>
        <v>1.3611519865461425E-2</v>
      </c>
      <c r="R27" s="3"/>
      <c r="S27" s="9">
        <v>1.44</v>
      </c>
      <c r="T27" s="7">
        <f>U27*$S27</f>
        <v>241.92</v>
      </c>
      <c r="U27" s="4">
        <v>168</v>
      </c>
      <c r="V27" s="15">
        <f>IF(U27&lt;&gt;0,U27/U$73,0)</f>
        <v>1.7412935323383085E-2</v>
      </c>
      <c r="X27" s="3">
        <f>Y27*$S27</f>
        <v>8.64</v>
      </c>
      <c r="Y27" s="4">
        <v>6</v>
      </c>
      <c r="Z27" s="15">
        <f>IF(Y27&lt;&gt;0,Y27/Y$73,0)</f>
        <v>3.3185840707964601E-3</v>
      </c>
      <c r="AB27" s="3">
        <f>AC27*$S27</f>
        <v>97.92</v>
      </c>
      <c r="AC27" s="4">
        <v>68</v>
      </c>
      <c r="AD27" s="15">
        <f>IF(AC27&lt;&gt;0,AC27/AC$73,0)</f>
        <v>9.063041450086632E-3</v>
      </c>
      <c r="AF27" s="3">
        <f>AG27*$S27</f>
        <v>348.47999999999996</v>
      </c>
      <c r="AG27" s="4">
        <f t="shared" ref="AG27:AG29" si="5">U27+Y27+AC27</f>
        <v>242</v>
      </c>
      <c r="AH27" s="15">
        <f>IF(AG27&lt;&gt;0,AG27/AG$73,0)</f>
        <v>1.2764386307294689E-2</v>
      </c>
    </row>
    <row r="28" spans="1:34" x14ac:dyDescent="0.25">
      <c r="A28" s="3" t="s">
        <v>18</v>
      </c>
      <c r="B28" s="9">
        <v>1.33</v>
      </c>
      <c r="C28" s="7">
        <f>D28*$S28</f>
        <v>498.75</v>
      </c>
      <c r="D28" s="4">
        <v>375</v>
      </c>
      <c r="E28" s="15">
        <f>IF(D28&lt;&gt;0,D28/D$73,0)</f>
        <v>3.8175710068207268E-2</v>
      </c>
      <c r="G28" s="3">
        <f>H28*$S28</f>
        <v>110.39</v>
      </c>
      <c r="H28" s="4">
        <v>83</v>
      </c>
      <c r="I28" s="15">
        <f>IF(H28&lt;&gt;0,H28/H$73,0)</f>
        <v>5.2967453733248245E-2</v>
      </c>
      <c r="K28" s="3">
        <f>L28*$S28</f>
        <v>292.60000000000002</v>
      </c>
      <c r="L28" s="4">
        <v>220</v>
      </c>
      <c r="M28" s="15">
        <f>IF(L28&lt;&gt;0,L28/L$73,0)</f>
        <v>2.8803351662738938E-2</v>
      </c>
      <c r="O28" s="3">
        <f>P28*$S28</f>
        <v>901.74</v>
      </c>
      <c r="P28" s="4">
        <f t="shared" si="4"/>
        <v>678</v>
      </c>
      <c r="Q28" s="15">
        <f>IF(P28&lt;&gt;0,P28/P$73,0)</f>
        <v>3.5631700651671219E-2</v>
      </c>
      <c r="R28" s="3"/>
      <c r="S28" s="9">
        <v>1.33</v>
      </c>
      <c r="T28" s="7">
        <f>U28*$S28</f>
        <v>486.78000000000003</v>
      </c>
      <c r="U28" s="4">
        <v>366</v>
      </c>
      <c r="V28" s="15">
        <f>IF(U28&lt;&gt;0,U28/U$73,0)</f>
        <v>3.7935323383084578E-2</v>
      </c>
      <c r="X28" s="3">
        <f>Y28*$S28</f>
        <v>109.06</v>
      </c>
      <c r="Y28" s="4">
        <v>82</v>
      </c>
      <c r="Z28" s="15">
        <f>IF(Y28&lt;&gt;0,Y28/Y$73,0)</f>
        <v>4.5353982300884957E-2</v>
      </c>
      <c r="AB28" s="3">
        <f>AC28*$S28</f>
        <v>293.93</v>
      </c>
      <c r="AC28" s="4">
        <v>221</v>
      </c>
      <c r="AD28" s="15">
        <f>IF(AC28&lt;&gt;0,AC28/AC$73,0)</f>
        <v>2.9454884712781553E-2</v>
      </c>
      <c r="AF28" s="3">
        <f>AG28*$S28</f>
        <v>889.7700000000001</v>
      </c>
      <c r="AG28" s="4">
        <f t="shared" si="5"/>
        <v>669</v>
      </c>
      <c r="AH28" s="15">
        <f>IF(AG28&lt;&gt;0,AG28/AG$73,0)</f>
        <v>3.528667123793449E-2</v>
      </c>
    </row>
    <row r="29" spans="1:34" x14ac:dyDescent="0.25">
      <c r="A29" s="3" t="s">
        <v>19</v>
      </c>
      <c r="B29" s="9">
        <v>1.28</v>
      </c>
      <c r="C29" s="7">
        <f>D29*$S29</f>
        <v>389.12</v>
      </c>
      <c r="D29" s="6">
        <v>304</v>
      </c>
      <c r="E29" s="16">
        <f>IF(D29&lt;&gt;0,D29/D$73,0)</f>
        <v>3.0947775628626693E-2</v>
      </c>
      <c r="G29" s="3">
        <f>H29*$S29</f>
        <v>125.44</v>
      </c>
      <c r="H29" s="6">
        <v>98</v>
      </c>
      <c r="I29" s="16">
        <f>IF(H29&lt;&gt;0,H29/H$73,0)</f>
        <v>6.2539885130823231E-2</v>
      </c>
      <c r="K29" s="3">
        <f>L29*$S29</f>
        <v>281.60000000000002</v>
      </c>
      <c r="L29" s="6">
        <v>220</v>
      </c>
      <c r="M29" s="16">
        <f>IF(L29&lt;&gt;0,L29/L$73,0)</f>
        <v>2.8803351662738938E-2</v>
      </c>
      <c r="O29" s="3">
        <f>P29*$S29</f>
        <v>796.16</v>
      </c>
      <c r="P29" s="6">
        <f t="shared" si="4"/>
        <v>622</v>
      </c>
      <c r="Q29" s="16">
        <f>IF(P29&lt;&gt;0,P29/P$73,0)</f>
        <v>3.2688669329409295E-2</v>
      </c>
      <c r="R29" s="3"/>
      <c r="S29" s="9">
        <v>1.28</v>
      </c>
      <c r="T29" s="7">
        <f>U29*$S29</f>
        <v>399.36</v>
      </c>
      <c r="U29" s="6">
        <v>312</v>
      </c>
      <c r="V29" s="16">
        <f>IF(U29&lt;&gt;0,U29/U$73,0)</f>
        <v>3.2338308457711441E-2</v>
      </c>
      <c r="X29" s="3">
        <f>Y29*$S29</f>
        <v>144.64000000000001</v>
      </c>
      <c r="Y29" s="6">
        <v>113</v>
      </c>
      <c r="Z29" s="16">
        <f>IF(Y29&lt;&gt;0,Y29/Y$73,0)</f>
        <v>6.25E-2</v>
      </c>
      <c r="AB29" s="3">
        <f>AC29*$S29</f>
        <v>254.72</v>
      </c>
      <c r="AC29" s="6">
        <v>199</v>
      </c>
      <c r="AD29" s="16">
        <f>IF(AC29&lt;&gt;0,AC29/AC$73,0)</f>
        <v>2.652272424363588E-2</v>
      </c>
      <c r="AF29" s="3">
        <f>AG29*$S29</f>
        <v>798.72</v>
      </c>
      <c r="AG29" s="6">
        <f t="shared" si="5"/>
        <v>624</v>
      </c>
      <c r="AH29" s="16">
        <f>IF(AG29&lt;&gt;0,AG29/AG$73,0)</f>
        <v>3.2913128329553246E-2</v>
      </c>
    </row>
    <row r="30" spans="1:34" x14ac:dyDescent="0.25">
      <c r="B30" s="9"/>
      <c r="C30" s="7"/>
      <c r="D30" s="4">
        <f>SUM(D27:D29)</f>
        <v>853</v>
      </c>
      <c r="E30" s="15">
        <f>IF(D30&lt;&gt;0,D30/D$73,0)</f>
        <v>8.6837015168482135E-2</v>
      </c>
      <c r="H30" s="4">
        <f>SUM(H27:H29)</f>
        <v>183</v>
      </c>
      <c r="I30" s="15">
        <f>IF(H30&lt;&gt;0,H30/H$73,0)</f>
        <v>0.11678366305041481</v>
      </c>
      <c r="L30" s="4">
        <f>SUM(L27:L29)</f>
        <v>523</v>
      </c>
      <c r="M30" s="15">
        <f>IF(L30&lt;&gt;0,L30/L$73,0)</f>
        <v>6.8473422361874842E-2</v>
      </c>
      <c r="P30" s="4">
        <f>SUM(P27:P29)</f>
        <v>1559</v>
      </c>
      <c r="Q30" s="15">
        <f>IF(P30&lt;&gt;0,P30/P$73,0)</f>
        <v>8.1931889846541942E-2</v>
      </c>
      <c r="R30" s="3"/>
      <c r="S30" s="9"/>
      <c r="T30" s="7"/>
      <c r="U30" s="4">
        <f>SUM(U27:U29)</f>
        <v>846</v>
      </c>
      <c r="V30" s="15">
        <f>IF(U30&lt;&gt;0,U30/U$73,0)</f>
        <v>8.7686567164179108E-2</v>
      </c>
      <c r="Y30" s="4">
        <f>SUM(Y27:Y29)</f>
        <v>201</v>
      </c>
      <c r="Z30" s="15">
        <f>IF(Y30&lt;&gt;0,Y30/Y$73,0)</f>
        <v>0.11117256637168142</v>
      </c>
      <c r="AC30" s="4">
        <f>SUM(AC27:AC29)</f>
        <v>488</v>
      </c>
      <c r="AD30" s="15">
        <f>IF(AC30&lt;&gt;0,AC30/AC$73,0)</f>
        <v>6.5040650406504072E-2</v>
      </c>
      <c r="AG30" s="4">
        <f>SUM(AG27:AG29)</f>
        <v>1535</v>
      </c>
      <c r="AH30" s="15">
        <f>IF(AG30&lt;&gt;0,AG30/AG$73,0)</f>
        <v>8.0964185874782421E-2</v>
      </c>
    </row>
    <row r="31" spans="1:34" x14ac:dyDescent="0.25">
      <c r="B31" s="9"/>
      <c r="C31" s="7"/>
      <c r="E31" s="15"/>
      <c r="I31" s="15"/>
      <c r="M31" s="15"/>
      <c r="P31" s="4"/>
      <c r="Q31" s="15"/>
      <c r="R31" s="3"/>
      <c r="S31" s="9"/>
      <c r="T31" s="7"/>
      <c r="V31" s="15"/>
      <c r="Z31" s="15"/>
      <c r="AD31" s="15"/>
      <c r="AG31" s="4"/>
      <c r="AH31" s="15"/>
    </row>
    <row r="32" spans="1:34" x14ac:dyDescent="0.25">
      <c r="B32" s="9"/>
      <c r="C32" s="7"/>
      <c r="E32" s="15"/>
      <c r="I32" s="15"/>
      <c r="M32" s="15"/>
      <c r="P32" s="4"/>
      <c r="Q32" s="15"/>
      <c r="R32" s="3"/>
      <c r="S32" s="9"/>
      <c r="T32" s="7"/>
      <c r="V32" s="15"/>
      <c r="Z32" s="15"/>
      <c r="AD32" s="15"/>
      <c r="AG32" s="4"/>
      <c r="AH32" s="15"/>
    </row>
    <row r="33" spans="1:34" x14ac:dyDescent="0.25">
      <c r="A33" s="3" t="s">
        <v>20</v>
      </c>
      <c r="B33" s="9"/>
      <c r="C33" s="7"/>
      <c r="E33" s="15"/>
      <c r="I33" s="15"/>
      <c r="M33" s="15"/>
      <c r="P33" s="4"/>
      <c r="Q33" s="15"/>
      <c r="R33" s="3"/>
      <c r="S33" s="9"/>
      <c r="T33" s="7"/>
      <c r="V33" s="15"/>
      <c r="Z33" s="15"/>
      <c r="AD33" s="15"/>
      <c r="AG33" s="4"/>
      <c r="AH33" s="15"/>
    </row>
    <row r="34" spans="1:34" x14ac:dyDescent="0.25">
      <c r="A34" s="3" t="s">
        <v>21</v>
      </c>
      <c r="B34" s="9">
        <v>1.42</v>
      </c>
      <c r="C34" s="7">
        <f t="shared" ref="C34:C39" si="6">D34*$S34</f>
        <v>35.5</v>
      </c>
      <c r="D34" s="4">
        <v>25</v>
      </c>
      <c r="E34" s="15">
        <f t="shared" ref="E34:E40" si="7">IF(D34&lt;&gt;0,D34/D$73,0)</f>
        <v>2.5450473378804844E-3</v>
      </c>
      <c r="G34" s="3">
        <f t="shared" ref="G34:G39" si="8">H34*$S34</f>
        <v>1.42</v>
      </c>
      <c r="H34" s="4">
        <v>1</v>
      </c>
      <c r="I34" s="15">
        <f t="shared" ref="I34:I40" si="9">IF(H34&lt;&gt;0,H34/H$73,0)</f>
        <v>6.3816209317166565E-4</v>
      </c>
      <c r="K34" s="3">
        <f t="shared" ref="K34:K39" si="10">L34*$S34</f>
        <v>12.78</v>
      </c>
      <c r="L34" s="4">
        <v>9</v>
      </c>
      <c r="M34" s="15">
        <f t="shared" ref="M34:M40" si="11">IF(L34&lt;&gt;0,L34/L$73,0)</f>
        <v>1.178318931657502E-3</v>
      </c>
      <c r="O34" s="3">
        <f t="shared" ref="O34:O39" si="12">P34*$S34</f>
        <v>49.699999999999996</v>
      </c>
      <c r="P34" s="4">
        <f t="shared" ref="P34:P39" si="13">D34+H34+L34</f>
        <v>35</v>
      </c>
      <c r="Q34" s="15">
        <f t="shared" ref="Q34:Q40" si="14">IF(P34&lt;&gt;0,P34/P$73,0)</f>
        <v>1.8393945764137061E-3</v>
      </c>
      <c r="R34" s="3"/>
      <c r="S34" s="9">
        <v>1.42</v>
      </c>
      <c r="T34" s="7">
        <f t="shared" ref="T34:T39" si="15">U34*$S34</f>
        <v>34.08</v>
      </c>
      <c r="U34" s="4">
        <v>24</v>
      </c>
      <c r="V34" s="15">
        <f t="shared" ref="V34:V40" si="16">IF(U34&lt;&gt;0,U34/U$73,0)</f>
        <v>2.4875621890547263E-3</v>
      </c>
      <c r="X34" s="3">
        <f t="shared" ref="X34:X39" si="17">Y34*$S34</f>
        <v>2.84</v>
      </c>
      <c r="Y34" s="4">
        <v>2</v>
      </c>
      <c r="Z34" s="15">
        <f t="shared" ref="Z34:Z40" si="18">IF(Y34&lt;&gt;0,Y34/Y$73,0)</f>
        <v>1.1061946902654867E-3</v>
      </c>
      <c r="AB34" s="3">
        <f t="shared" ref="AB34:AB39" si="19">AC34*$S34</f>
        <v>17.04</v>
      </c>
      <c r="AC34" s="4">
        <v>12</v>
      </c>
      <c r="AD34" s="15">
        <f t="shared" ref="AD34:AD40" si="20">IF(AC34&lt;&gt;0,AC34/AC$73,0)</f>
        <v>1.5993602558976409E-3</v>
      </c>
      <c r="AF34" s="3">
        <f t="shared" ref="AF34:AF39" si="21">AG34*$S34</f>
        <v>53.959999999999994</v>
      </c>
      <c r="AG34" s="4">
        <f t="shared" ref="AG34:AG39" si="22">U34+Y34+AC34</f>
        <v>38</v>
      </c>
      <c r="AH34" s="15">
        <f t="shared" ref="AH34:AH40" si="23">IF(AG34&lt;&gt;0,AG34/AG$73,0)</f>
        <v>2.0043251226330504E-3</v>
      </c>
    </row>
    <row r="35" spans="1:34" x14ac:dyDescent="0.25">
      <c r="A35" s="3" t="s">
        <v>22</v>
      </c>
      <c r="B35" s="9">
        <v>1.25</v>
      </c>
      <c r="C35" s="7">
        <f t="shared" si="6"/>
        <v>238.75</v>
      </c>
      <c r="D35" s="4">
        <v>191</v>
      </c>
      <c r="E35" s="15">
        <f t="shared" si="7"/>
        <v>1.9444161661406903E-2</v>
      </c>
      <c r="G35" s="3">
        <f t="shared" si="8"/>
        <v>6.25</v>
      </c>
      <c r="H35" s="4">
        <v>5</v>
      </c>
      <c r="I35" s="15">
        <f t="shared" si="9"/>
        <v>3.1908104658583281E-3</v>
      </c>
      <c r="K35" s="3">
        <f t="shared" si="10"/>
        <v>200</v>
      </c>
      <c r="L35" s="4">
        <v>160</v>
      </c>
      <c r="M35" s="15">
        <f t="shared" si="11"/>
        <v>2.0947892118355592E-2</v>
      </c>
      <c r="O35" s="3">
        <f t="shared" si="12"/>
        <v>445</v>
      </c>
      <c r="P35" s="4">
        <f t="shared" si="13"/>
        <v>356</v>
      </c>
      <c r="Q35" s="15">
        <f t="shared" si="14"/>
        <v>1.8709270548665124E-2</v>
      </c>
      <c r="R35" s="3"/>
      <c r="S35" s="9">
        <v>1.25</v>
      </c>
      <c r="T35" s="7">
        <f t="shared" si="15"/>
        <v>232.5</v>
      </c>
      <c r="U35" s="4">
        <v>186</v>
      </c>
      <c r="V35" s="15">
        <f t="shared" si="16"/>
        <v>1.9278606965174128E-2</v>
      </c>
      <c r="X35" s="3">
        <f t="shared" si="17"/>
        <v>11.25</v>
      </c>
      <c r="Y35" s="4">
        <v>9</v>
      </c>
      <c r="Z35" s="15">
        <f t="shared" si="18"/>
        <v>4.9778761061946902E-3</v>
      </c>
      <c r="AB35" s="3">
        <f t="shared" si="19"/>
        <v>158.75</v>
      </c>
      <c r="AC35" s="4">
        <v>127</v>
      </c>
      <c r="AD35" s="15">
        <f t="shared" si="20"/>
        <v>1.6926562708250034E-2</v>
      </c>
      <c r="AF35" s="3">
        <f t="shared" si="21"/>
        <v>402.5</v>
      </c>
      <c r="AG35" s="4">
        <f t="shared" si="22"/>
        <v>322</v>
      </c>
      <c r="AH35" s="15">
        <f t="shared" si="23"/>
        <v>1.6984018144416899E-2</v>
      </c>
    </row>
    <row r="36" spans="1:34" x14ac:dyDescent="0.25">
      <c r="A36" s="3" t="s">
        <v>23</v>
      </c>
      <c r="B36" s="9">
        <v>1.1499999999999999</v>
      </c>
      <c r="C36" s="7">
        <f t="shared" si="6"/>
        <v>81.649999999999991</v>
      </c>
      <c r="D36" s="4">
        <v>71</v>
      </c>
      <c r="E36" s="15">
        <f t="shared" si="7"/>
        <v>7.227934439580576E-3</v>
      </c>
      <c r="G36" s="3">
        <f t="shared" si="8"/>
        <v>1.1499999999999999</v>
      </c>
      <c r="H36" s="4">
        <v>1</v>
      </c>
      <c r="I36" s="15">
        <f t="shared" si="9"/>
        <v>6.3816209317166565E-4</v>
      </c>
      <c r="K36" s="3">
        <f t="shared" si="10"/>
        <v>40.25</v>
      </c>
      <c r="L36" s="4">
        <v>35</v>
      </c>
      <c r="M36" s="15">
        <f t="shared" si="11"/>
        <v>4.5823514008902855E-3</v>
      </c>
      <c r="O36" s="3">
        <f t="shared" si="12"/>
        <v>123.05</v>
      </c>
      <c r="P36" s="4">
        <f t="shared" si="13"/>
        <v>107</v>
      </c>
      <c r="Q36" s="15">
        <f t="shared" si="14"/>
        <v>5.6232919907504729E-3</v>
      </c>
      <c r="R36" s="3"/>
      <c r="S36" s="9">
        <v>1.1499999999999999</v>
      </c>
      <c r="T36" s="7">
        <f t="shared" si="15"/>
        <v>73.599999999999994</v>
      </c>
      <c r="U36" s="4">
        <v>64</v>
      </c>
      <c r="V36" s="15">
        <f t="shared" si="16"/>
        <v>6.6334991708126038E-3</v>
      </c>
      <c r="X36" s="3">
        <f t="shared" si="17"/>
        <v>4.5999999999999996</v>
      </c>
      <c r="Y36" s="4">
        <v>4</v>
      </c>
      <c r="Z36" s="15">
        <f t="shared" si="18"/>
        <v>2.2123893805309734E-3</v>
      </c>
      <c r="AB36" s="3">
        <f t="shared" si="19"/>
        <v>44.849999999999994</v>
      </c>
      <c r="AC36" s="4">
        <v>39</v>
      </c>
      <c r="AD36" s="15">
        <f t="shared" si="20"/>
        <v>5.1979208316673331E-3</v>
      </c>
      <c r="AF36" s="3">
        <f t="shared" si="21"/>
        <v>123.05</v>
      </c>
      <c r="AG36" s="4">
        <f t="shared" si="22"/>
        <v>107</v>
      </c>
      <c r="AH36" s="15">
        <f t="shared" si="23"/>
        <v>5.6437575821509578E-3</v>
      </c>
    </row>
    <row r="37" spans="1:34" x14ac:dyDescent="0.25">
      <c r="A37" s="3" t="s">
        <v>24</v>
      </c>
      <c r="B37" s="9">
        <v>1.07</v>
      </c>
      <c r="C37" s="7">
        <f t="shared" si="6"/>
        <v>976.91000000000008</v>
      </c>
      <c r="D37" s="4">
        <v>913</v>
      </c>
      <c r="E37" s="15">
        <f t="shared" si="7"/>
        <v>9.29451287793953E-2</v>
      </c>
      <c r="G37" s="3">
        <f t="shared" si="8"/>
        <v>35.31</v>
      </c>
      <c r="H37" s="4">
        <v>33</v>
      </c>
      <c r="I37" s="15">
        <f t="shared" si="9"/>
        <v>2.1059349074664963E-2</v>
      </c>
      <c r="K37" s="3">
        <f t="shared" si="10"/>
        <v>772.54000000000008</v>
      </c>
      <c r="L37" s="4">
        <v>722</v>
      </c>
      <c r="M37" s="15">
        <f t="shared" si="11"/>
        <v>9.4527363184079602E-2</v>
      </c>
      <c r="O37" s="3">
        <f t="shared" si="12"/>
        <v>1784.76</v>
      </c>
      <c r="P37" s="4">
        <f t="shared" si="13"/>
        <v>1668</v>
      </c>
      <c r="Q37" s="15">
        <f t="shared" si="14"/>
        <v>8.766029009880176E-2</v>
      </c>
      <c r="R37" s="3"/>
      <c r="S37" s="9">
        <v>1.07</v>
      </c>
      <c r="T37" s="7">
        <f t="shared" si="15"/>
        <v>999.38000000000011</v>
      </c>
      <c r="U37" s="4">
        <v>934</v>
      </c>
      <c r="V37" s="15">
        <f t="shared" si="16"/>
        <v>9.6807628524046438E-2</v>
      </c>
      <c r="X37" s="3">
        <f t="shared" si="17"/>
        <v>50.290000000000006</v>
      </c>
      <c r="Y37" s="4">
        <v>47</v>
      </c>
      <c r="Z37" s="15">
        <f t="shared" si="18"/>
        <v>2.5995575221238937E-2</v>
      </c>
      <c r="AB37" s="3">
        <f t="shared" si="19"/>
        <v>731.88</v>
      </c>
      <c r="AC37" s="4">
        <v>684</v>
      </c>
      <c r="AD37" s="15">
        <f t="shared" si="20"/>
        <v>9.1163534586165537E-2</v>
      </c>
      <c r="AF37" s="3">
        <f t="shared" si="21"/>
        <v>1781.5500000000002</v>
      </c>
      <c r="AG37" s="4">
        <f t="shared" si="22"/>
        <v>1665</v>
      </c>
      <c r="AH37" s="15">
        <f t="shared" si="23"/>
        <v>8.7821087610106013E-2</v>
      </c>
    </row>
    <row r="38" spans="1:34" x14ac:dyDescent="0.25">
      <c r="A38" s="3" t="s">
        <v>25</v>
      </c>
      <c r="B38" s="9">
        <v>1.06</v>
      </c>
      <c r="C38" s="7">
        <f t="shared" si="6"/>
        <v>48.760000000000005</v>
      </c>
      <c r="D38" s="4">
        <v>46</v>
      </c>
      <c r="E38" s="15">
        <f t="shared" si="7"/>
        <v>4.6828871017000912E-3</v>
      </c>
      <c r="G38" s="3">
        <f t="shared" si="8"/>
        <v>1.06</v>
      </c>
      <c r="H38" s="4">
        <v>1</v>
      </c>
      <c r="I38" s="15">
        <f t="shared" si="9"/>
        <v>6.3816209317166565E-4</v>
      </c>
      <c r="K38" s="3">
        <f t="shared" si="10"/>
        <v>19.080000000000002</v>
      </c>
      <c r="L38" s="4">
        <v>18</v>
      </c>
      <c r="M38" s="15">
        <f t="shared" si="11"/>
        <v>2.3566378633150041E-3</v>
      </c>
      <c r="O38" s="3">
        <f t="shared" si="12"/>
        <v>68.900000000000006</v>
      </c>
      <c r="P38" s="4">
        <f t="shared" si="13"/>
        <v>65</v>
      </c>
      <c r="Q38" s="15">
        <f t="shared" si="14"/>
        <v>3.4160184990540258E-3</v>
      </c>
      <c r="R38" s="3"/>
      <c r="S38" s="9">
        <v>1.06</v>
      </c>
      <c r="T38" s="7">
        <f t="shared" si="15"/>
        <v>60.42</v>
      </c>
      <c r="U38" s="4">
        <v>57</v>
      </c>
      <c r="V38" s="15">
        <f t="shared" si="16"/>
        <v>5.9079601990049751E-3</v>
      </c>
      <c r="X38" s="3">
        <f t="shared" si="17"/>
        <v>2.12</v>
      </c>
      <c r="Y38" s="4">
        <v>2</v>
      </c>
      <c r="Z38" s="15">
        <f t="shared" si="18"/>
        <v>1.1061946902654867E-3</v>
      </c>
      <c r="AB38" s="3">
        <f t="shared" si="19"/>
        <v>22.26</v>
      </c>
      <c r="AC38" s="4">
        <v>21</v>
      </c>
      <c r="AD38" s="15">
        <f t="shared" si="20"/>
        <v>2.7988804478208716E-3</v>
      </c>
      <c r="AF38" s="3">
        <f t="shared" si="21"/>
        <v>84.800000000000011</v>
      </c>
      <c r="AG38" s="4">
        <f t="shared" si="22"/>
        <v>80</v>
      </c>
      <c r="AH38" s="15">
        <f t="shared" si="23"/>
        <v>4.2196318371222107E-3</v>
      </c>
    </row>
    <row r="39" spans="1:34" x14ac:dyDescent="0.25">
      <c r="A39" s="3" t="s">
        <v>26</v>
      </c>
      <c r="B39" s="9">
        <v>0.95</v>
      </c>
      <c r="C39" s="7">
        <f t="shared" si="6"/>
        <v>803.69999999999993</v>
      </c>
      <c r="D39" s="6">
        <v>846</v>
      </c>
      <c r="E39" s="16">
        <f t="shared" si="7"/>
        <v>8.6124401913875603E-2</v>
      </c>
      <c r="G39" s="3">
        <f t="shared" si="8"/>
        <v>21.849999999999998</v>
      </c>
      <c r="H39" s="6">
        <v>23</v>
      </c>
      <c r="I39" s="16">
        <f t="shared" si="9"/>
        <v>1.4677728142948309E-2</v>
      </c>
      <c r="K39" s="3">
        <f t="shared" si="10"/>
        <v>416.09999999999997</v>
      </c>
      <c r="L39" s="6">
        <v>438</v>
      </c>
      <c r="M39" s="16">
        <f t="shared" si="11"/>
        <v>5.7344854673998427E-2</v>
      </c>
      <c r="O39" s="3">
        <f t="shared" si="12"/>
        <v>1241.6499999999999</v>
      </c>
      <c r="P39" s="6">
        <f t="shared" si="13"/>
        <v>1307</v>
      </c>
      <c r="Q39" s="16">
        <f t="shared" si="14"/>
        <v>6.8688248896363255E-2</v>
      </c>
      <c r="R39" s="3"/>
      <c r="S39" s="9">
        <v>0.95</v>
      </c>
      <c r="T39" s="7">
        <f t="shared" si="15"/>
        <v>731.5</v>
      </c>
      <c r="U39" s="6">
        <v>770</v>
      </c>
      <c r="V39" s="16">
        <f t="shared" si="16"/>
        <v>7.9809286898839135E-2</v>
      </c>
      <c r="X39" s="3">
        <f t="shared" si="17"/>
        <v>51.3</v>
      </c>
      <c r="Y39" s="6">
        <v>54</v>
      </c>
      <c r="Z39" s="16">
        <f t="shared" si="18"/>
        <v>2.9867256637168143E-2</v>
      </c>
      <c r="AB39" s="3">
        <f t="shared" si="19"/>
        <v>430.34999999999997</v>
      </c>
      <c r="AC39" s="6">
        <v>453</v>
      </c>
      <c r="AD39" s="16">
        <f t="shared" si="20"/>
        <v>6.0375849660135948E-2</v>
      </c>
      <c r="AF39" s="3">
        <f t="shared" si="21"/>
        <v>1213.1499999999999</v>
      </c>
      <c r="AG39" s="6">
        <f t="shared" si="22"/>
        <v>1277</v>
      </c>
      <c r="AH39" s="16">
        <f t="shared" si="23"/>
        <v>6.7355873200063296E-2</v>
      </c>
    </row>
    <row r="40" spans="1:34" x14ac:dyDescent="0.25">
      <c r="B40" s="9"/>
      <c r="C40" s="7"/>
      <c r="D40" s="4">
        <f>SUM(D34:D39)</f>
        <v>2092</v>
      </c>
      <c r="E40" s="15">
        <f t="shared" si="7"/>
        <v>0.21296956123383895</v>
      </c>
      <c r="H40" s="4">
        <f>SUM(H34:H39)</f>
        <v>64</v>
      </c>
      <c r="I40" s="15">
        <f t="shared" si="9"/>
        <v>4.0842373962986601E-2</v>
      </c>
      <c r="L40" s="4">
        <f>SUM(L34:L39)</f>
        <v>1382</v>
      </c>
      <c r="M40" s="15">
        <f t="shared" si="11"/>
        <v>0.18093741817229642</v>
      </c>
      <c r="P40" s="4">
        <f>SUM(P34:P39)</f>
        <v>3538</v>
      </c>
      <c r="Q40" s="15">
        <f t="shared" si="14"/>
        <v>0.18593651461004834</v>
      </c>
      <c r="R40" s="3"/>
      <c r="S40" s="9"/>
      <c r="T40" s="7"/>
      <c r="U40" s="4">
        <f>SUM(U34:U39)</f>
        <v>2035</v>
      </c>
      <c r="V40" s="15">
        <f t="shared" si="16"/>
        <v>0.210924543946932</v>
      </c>
      <c r="Y40" s="4">
        <f>SUM(Y34:Y39)</f>
        <v>118</v>
      </c>
      <c r="Z40" s="15">
        <f t="shared" si="18"/>
        <v>6.5265486725663721E-2</v>
      </c>
      <c r="AC40" s="4">
        <f>SUM(AC34:AC39)</f>
        <v>1336</v>
      </c>
      <c r="AD40" s="15">
        <f t="shared" si="20"/>
        <v>0.17806210848993737</v>
      </c>
      <c r="AG40" s="4">
        <f>SUM(AG34:AG39)</f>
        <v>3489</v>
      </c>
      <c r="AH40" s="15">
        <f t="shared" si="23"/>
        <v>0.18402869349649242</v>
      </c>
    </row>
    <row r="41" spans="1:34" ht="12.75" customHeight="1" x14ac:dyDescent="0.25">
      <c r="B41" s="9"/>
      <c r="C41" s="7"/>
      <c r="E41" s="15"/>
      <c r="I41" s="15"/>
      <c r="M41" s="15"/>
      <c r="P41" s="4"/>
      <c r="Q41" s="15"/>
      <c r="R41" s="3"/>
      <c r="S41" s="9"/>
      <c r="T41" s="7"/>
      <c r="V41" s="15"/>
      <c r="Z41" s="15"/>
      <c r="AD41" s="15"/>
      <c r="AG41" s="4"/>
      <c r="AH41" s="15"/>
    </row>
    <row r="42" spans="1:34" x14ac:dyDescent="0.25">
      <c r="A42" s="3" t="s">
        <v>27</v>
      </c>
      <c r="B42" s="9"/>
      <c r="C42" s="7"/>
      <c r="E42" s="15"/>
      <c r="I42" s="15"/>
      <c r="M42" s="15"/>
      <c r="P42" s="4"/>
      <c r="Q42" s="15"/>
      <c r="R42" s="3"/>
      <c r="S42" s="9"/>
      <c r="T42" s="7"/>
      <c r="V42" s="15"/>
      <c r="Z42" s="15"/>
      <c r="AD42" s="15"/>
      <c r="AG42" s="4"/>
      <c r="AH42" s="15"/>
    </row>
    <row r="43" spans="1:34" x14ac:dyDescent="0.25">
      <c r="A43" s="3" t="s">
        <v>28</v>
      </c>
      <c r="B43" s="9">
        <v>0.88</v>
      </c>
      <c r="C43" s="7">
        <f>D43*$S43</f>
        <v>36.08</v>
      </c>
      <c r="D43" s="4">
        <v>41</v>
      </c>
      <c r="E43" s="15">
        <f>IF(D43&lt;&gt;0,D43/D$73,0)</f>
        <v>4.1738776341239949E-3</v>
      </c>
      <c r="G43" s="9">
        <f>H43*$S43</f>
        <v>0</v>
      </c>
      <c r="H43" s="4">
        <v>0</v>
      </c>
      <c r="I43" s="15">
        <f>IF(H43&lt;&gt;0,H43/H$73,0)</f>
        <v>0</v>
      </c>
      <c r="K43" s="3">
        <f>L43*$S43</f>
        <v>29.04</v>
      </c>
      <c r="L43" s="4">
        <v>33</v>
      </c>
      <c r="M43" s="15">
        <f>IF(L43&lt;&gt;0,L43/L$73,0)</f>
        <v>4.3205027494108402E-3</v>
      </c>
      <c r="O43" s="3">
        <f>P43*$S43</f>
        <v>65.12</v>
      </c>
      <c r="P43" s="4">
        <f t="shared" ref="P43:P46" si="24">D43+H43+L43</f>
        <v>74</v>
      </c>
      <c r="Q43" s="15">
        <f>IF(P43&lt;&gt;0,P43/P$73,0)</f>
        <v>3.8890056758461213E-3</v>
      </c>
      <c r="R43" s="3"/>
      <c r="S43" s="9">
        <v>0.88</v>
      </c>
      <c r="T43" s="7">
        <f>U43*$S43</f>
        <v>38.72</v>
      </c>
      <c r="U43" s="4">
        <v>44</v>
      </c>
      <c r="V43" s="15">
        <f>IF(U43&lt;&gt;0,U43/U$73,0)</f>
        <v>4.5605306799336651E-3</v>
      </c>
      <c r="X43" s="9">
        <f>Y43*$S43</f>
        <v>0.88</v>
      </c>
      <c r="Y43" s="4">
        <v>1</v>
      </c>
      <c r="Z43" s="15">
        <f>IF(Y43&lt;&gt;0,Y43/Y$73,0)</f>
        <v>5.5309734513274336E-4</v>
      </c>
      <c r="AB43" s="3">
        <f>AC43*$S43</f>
        <v>28.16</v>
      </c>
      <c r="AC43" s="4">
        <v>32</v>
      </c>
      <c r="AD43" s="15">
        <f>IF(AC43&lt;&gt;0,AC43/AC$73,0)</f>
        <v>4.2649606823937092E-3</v>
      </c>
      <c r="AF43" s="3">
        <f>AG43*$S43</f>
        <v>67.760000000000005</v>
      </c>
      <c r="AG43" s="4">
        <f t="shared" ref="AG43:AG46" si="25">U43+Y43+AC43</f>
        <v>77</v>
      </c>
      <c r="AH43" s="15">
        <f>IF(AG43&lt;&gt;0,AG43/AG$73,0)</f>
        <v>4.0613956432301278E-3</v>
      </c>
    </row>
    <row r="44" spans="1:34" x14ac:dyDescent="0.25">
      <c r="A44" s="3" t="s">
        <v>29</v>
      </c>
      <c r="B44" s="9">
        <v>0.85</v>
      </c>
      <c r="C44" s="7">
        <f>D44*$S44</f>
        <v>430.95</v>
      </c>
      <c r="D44" s="4">
        <v>507</v>
      </c>
      <c r="E44" s="15">
        <f>IF(D44&lt;&gt;0,D44/D$73,0)</f>
        <v>5.1613560012216224E-2</v>
      </c>
      <c r="G44" s="9">
        <f>H44*$S44</f>
        <v>8.5</v>
      </c>
      <c r="H44" s="4">
        <v>10</v>
      </c>
      <c r="I44" s="15">
        <f>IF(H44&lt;&gt;0,H44/H$73,0)</f>
        <v>6.3816209317166563E-3</v>
      </c>
      <c r="K44" s="3">
        <f>L44*$S44</f>
        <v>391</v>
      </c>
      <c r="L44" s="4">
        <v>460</v>
      </c>
      <c r="M44" s="15">
        <f>IF(L44&lt;&gt;0,L44/L$73,0)</f>
        <v>6.0225189840272322E-2</v>
      </c>
      <c r="O44" s="3">
        <f>P44*$S44</f>
        <v>830.44999999999993</v>
      </c>
      <c r="P44" s="4">
        <f t="shared" si="24"/>
        <v>977</v>
      </c>
      <c r="Q44" s="15">
        <f>IF(P44&lt;&gt;0,P44/P$73,0)</f>
        <v>5.1345385747319741E-2</v>
      </c>
      <c r="R44" s="3"/>
      <c r="S44" s="9">
        <v>0.85</v>
      </c>
      <c r="T44" s="7">
        <f>U44*$S44</f>
        <v>413.95</v>
      </c>
      <c r="U44" s="4">
        <v>487</v>
      </c>
      <c r="V44" s="15">
        <f>IF(U44&lt;&gt;0,U44/U$73,0)</f>
        <v>5.0476782752902155E-2</v>
      </c>
      <c r="X44" s="9">
        <f>Y44*$S44</f>
        <v>12.75</v>
      </c>
      <c r="Y44" s="4">
        <v>15</v>
      </c>
      <c r="Z44" s="15">
        <f>IF(Y44&lt;&gt;0,Y44/Y$73,0)</f>
        <v>8.2964601769911512E-3</v>
      </c>
      <c r="AB44" s="3">
        <f>AC44*$S44</f>
        <v>395.25</v>
      </c>
      <c r="AC44" s="4">
        <v>465</v>
      </c>
      <c r="AD44" s="15">
        <f>IF(AC44&lt;&gt;0,AC44/AC$73,0)</f>
        <v>6.1975209916033586E-2</v>
      </c>
      <c r="AF44" s="3">
        <f>AG44*$S44</f>
        <v>821.94999999999993</v>
      </c>
      <c r="AG44" s="4">
        <f t="shared" si="25"/>
        <v>967</v>
      </c>
      <c r="AH44" s="15">
        <f>IF(AG44&lt;&gt;0,AG44/AG$73,0)</f>
        <v>5.1004799831214725E-2</v>
      </c>
    </row>
    <row r="45" spans="1:34" x14ac:dyDescent="0.25">
      <c r="A45" s="3" t="s">
        <v>31</v>
      </c>
      <c r="B45" s="9">
        <v>0.72</v>
      </c>
      <c r="C45" s="7">
        <f>D45*$S45</f>
        <v>12.24</v>
      </c>
      <c r="D45" s="4">
        <v>17</v>
      </c>
      <c r="E45" s="15">
        <f>IF(D45&lt;&gt;0,D45/D$73,0)</f>
        <v>1.7306321897587295E-3</v>
      </c>
      <c r="G45" s="9">
        <f>H45*$S45</f>
        <v>0.72</v>
      </c>
      <c r="H45" s="4">
        <v>1</v>
      </c>
      <c r="I45" s="15">
        <f>IF(H45&lt;&gt;0,H45/H$73,0)</f>
        <v>6.3816209317166565E-4</v>
      </c>
      <c r="K45" s="3">
        <f>L45*$S45</f>
        <v>12.959999999999999</v>
      </c>
      <c r="L45" s="4">
        <v>18</v>
      </c>
      <c r="M45" s="15">
        <f>IF(L45&lt;&gt;0,L45/L$73,0)</f>
        <v>2.3566378633150041E-3</v>
      </c>
      <c r="O45" s="3">
        <f>P45*$S45</f>
        <v>25.919999999999998</v>
      </c>
      <c r="P45" s="4">
        <f t="shared" si="24"/>
        <v>36</v>
      </c>
      <c r="Q45" s="15">
        <f>IF(P45&lt;&gt;0,P45/P$73,0)</f>
        <v>1.8919487071683834E-3</v>
      </c>
      <c r="R45" s="3"/>
      <c r="S45" s="9">
        <v>0.72</v>
      </c>
      <c r="T45" s="7">
        <f>U45*$S45</f>
        <v>14.399999999999999</v>
      </c>
      <c r="U45" s="4">
        <v>20</v>
      </c>
      <c r="V45" s="15">
        <f>IF(U45&lt;&gt;0,U45/U$73,0)</f>
        <v>2.0729684908789387E-3</v>
      </c>
      <c r="X45" s="9">
        <f>Y45*$S45</f>
        <v>1.44</v>
      </c>
      <c r="Y45" s="4">
        <v>2</v>
      </c>
      <c r="Z45" s="15">
        <f>IF(Y45&lt;&gt;0,Y45/Y$73,0)</f>
        <v>1.1061946902654867E-3</v>
      </c>
      <c r="AB45" s="3">
        <f>AC45*$S45</f>
        <v>11.52</v>
      </c>
      <c r="AC45" s="4">
        <v>16</v>
      </c>
      <c r="AD45" s="15">
        <f>IF(AC45&lt;&gt;0,AC45/AC$73,0)</f>
        <v>2.1324803411968546E-3</v>
      </c>
      <c r="AF45" s="3">
        <f>AG45*$S45</f>
        <v>27.36</v>
      </c>
      <c r="AG45" s="4">
        <f t="shared" si="25"/>
        <v>38</v>
      </c>
      <c r="AH45" s="15">
        <f>IF(AG45&lt;&gt;0,AG45/AG$73,0)</f>
        <v>2.0043251226330504E-3</v>
      </c>
    </row>
    <row r="46" spans="1:34" x14ac:dyDescent="0.25">
      <c r="A46" s="3" t="s">
        <v>30</v>
      </c>
      <c r="B46" s="9">
        <v>0.67</v>
      </c>
      <c r="C46" s="7">
        <f>D46*$S46</f>
        <v>308.20000000000005</v>
      </c>
      <c r="D46" s="6">
        <v>460</v>
      </c>
      <c r="E46" s="16">
        <f>IF(D46&lt;&gt;0,D46/D$73,0)</f>
        <v>4.6828871017000916E-2</v>
      </c>
      <c r="G46" s="9">
        <f>H46*$S46</f>
        <v>9.3800000000000008</v>
      </c>
      <c r="H46" s="6">
        <v>14</v>
      </c>
      <c r="I46" s="16">
        <f>IF(H46&lt;&gt;0,H46/H$73,0)</f>
        <v>8.9342693044033184E-3</v>
      </c>
      <c r="K46" s="3">
        <f>L46*$S46</f>
        <v>251.92000000000002</v>
      </c>
      <c r="L46" s="6">
        <v>376</v>
      </c>
      <c r="M46" s="16">
        <f>IF(L46&lt;&gt;0,L46/L$73,0)</f>
        <v>4.9227546478135639E-2</v>
      </c>
      <c r="O46" s="3">
        <f>P46*$S46</f>
        <v>569.5</v>
      </c>
      <c r="P46" s="6">
        <f t="shared" si="24"/>
        <v>850</v>
      </c>
      <c r="Q46" s="16">
        <f>IF(P46&lt;&gt;0,P46/P$73,0)</f>
        <v>4.4671011141475717E-2</v>
      </c>
      <c r="R46" s="3"/>
      <c r="S46" s="9">
        <v>0.67</v>
      </c>
      <c r="T46" s="7">
        <f>U46*$S46</f>
        <v>292.12</v>
      </c>
      <c r="U46" s="6">
        <v>436</v>
      </c>
      <c r="V46" s="16">
        <f>IF(U46&lt;&gt;0,U46/U$73,0)</f>
        <v>4.5190713101160865E-2</v>
      </c>
      <c r="X46" s="9">
        <f>Y46*$S46</f>
        <v>8.7100000000000009</v>
      </c>
      <c r="Y46" s="6">
        <v>13</v>
      </c>
      <c r="Z46" s="16">
        <f>IF(Y46&lt;&gt;0,Y46/Y$73,0)</f>
        <v>7.1902654867256636E-3</v>
      </c>
      <c r="AB46" s="3">
        <f>AC46*$S46</f>
        <v>230.48000000000002</v>
      </c>
      <c r="AC46" s="6">
        <v>344</v>
      </c>
      <c r="AD46" s="16">
        <f>IF(AC46&lt;&gt;0,AC46/AC$73,0)</f>
        <v>4.5848327335732374E-2</v>
      </c>
      <c r="AF46" s="3">
        <f>AG46*$S46</f>
        <v>531.31000000000006</v>
      </c>
      <c r="AG46" s="6">
        <f t="shared" si="25"/>
        <v>793</v>
      </c>
      <c r="AH46" s="16">
        <f>IF(AG46&lt;&gt;0,AG46/AG$73,0)</f>
        <v>4.1827100585473918E-2</v>
      </c>
    </row>
    <row r="47" spans="1:34" x14ac:dyDescent="0.25">
      <c r="B47" s="9"/>
      <c r="C47" s="7"/>
      <c r="D47" s="4">
        <f>SUM(D43:D46)</f>
        <v>1025</v>
      </c>
      <c r="E47" s="15">
        <f>IF(D47&lt;&gt;0,D47/D$73,0)</f>
        <v>0.10434694085309987</v>
      </c>
      <c r="H47" s="4">
        <f>SUM(H43:H46)</f>
        <v>25</v>
      </c>
      <c r="I47" s="15">
        <f>IF(H47&lt;&gt;0,H47/H$73,0)</f>
        <v>1.5954052329291639E-2</v>
      </c>
      <c r="L47" s="4">
        <f>SUM(L43:L46)</f>
        <v>887</v>
      </c>
      <c r="M47" s="15">
        <f>IF(L47&lt;&gt;0,L47/L$73,0)</f>
        <v>0.1161298769311338</v>
      </c>
      <c r="P47" s="4">
        <f>SUM(P43:P46)</f>
        <v>1937</v>
      </c>
      <c r="Q47" s="15">
        <f>IF(P47&lt;&gt;0,P47/P$73,0)</f>
        <v>0.10179735127180996</v>
      </c>
      <c r="R47" s="3"/>
      <c r="S47" s="9"/>
      <c r="T47" s="7"/>
      <c r="U47" s="4">
        <f>SUM(U43:U46)</f>
        <v>987</v>
      </c>
      <c r="V47" s="15">
        <f>IF(U47&lt;&gt;0,U47/U$73,0)</f>
        <v>0.10230099502487562</v>
      </c>
      <c r="Y47" s="4">
        <f>SUM(Y43:Y46)</f>
        <v>31</v>
      </c>
      <c r="Z47" s="15">
        <f>IF(Y47&lt;&gt;0,Y47/Y$73,0)</f>
        <v>1.7146017699115043E-2</v>
      </c>
      <c r="AC47" s="4">
        <f>SUM(AC43:AC46)</f>
        <v>857</v>
      </c>
      <c r="AD47" s="15">
        <f>IF(AC47&lt;&gt;0,AC47/AC$73,0)</f>
        <v>0.11422097827535653</v>
      </c>
      <c r="AG47" s="4">
        <f>SUM(AG43:AG46)</f>
        <v>1875</v>
      </c>
      <c r="AH47" s="15">
        <f>IF(AG47&lt;&gt;0,AG47/AG$73,0)</f>
        <v>9.8897621182551826E-2</v>
      </c>
    </row>
    <row r="48" spans="1:34" x14ac:dyDescent="0.25">
      <c r="B48" s="9"/>
      <c r="C48" s="7"/>
      <c r="E48" s="15"/>
      <c r="I48" s="15"/>
      <c r="M48" s="15"/>
      <c r="P48" s="4"/>
      <c r="Q48" s="15"/>
      <c r="R48" s="3"/>
      <c r="S48" s="9"/>
      <c r="T48" s="7"/>
      <c r="V48" s="15"/>
      <c r="Z48" s="15"/>
      <c r="AD48" s="15"/>
      <c r="AG48" s="4"/>
      <c r="AH48" s="15"/>
    </row>
    <row r="49" spans="1:34" x14ac:dyDescent="0.25">
      <c r="B49" s="9"/>
      <c r="C49" s="7"/>
      <c r="E49" s="15"/>
      <c r="I49" s="15"/>
      <c r="M49" s="15"/>
      <c r="P49" s="4"/>
      <c r="Q49" s="15"/>
      <c r="R49" s="3"/>
      <c r="S49" s="9"/>
      <c r="T49" s="7"/>
      <c r="V49" s="15"/>
      <c r="Z49" s="15"/>
      <c r="AD49" s="15"/>
      <c r="AG49" s="4"/>
      <c r="AH49" s="15"/>
    </row>
    <row r="50" spans="1:34" x14ac:dyDescent="0.25">
      <c r="B50" s="9"/>
      <c r="C50" s="7"/>
      <c r="E50" s="15"/>
      <c r="I50" s="15"/>
      <c r="M50" s="15"/>
      <c r="P50" s="4"/>
      <c r="Q50" s="15"/>
      <c r="R50" s="3"/>
      <c r="S50" s="9"/>
      <c r="T50" s="7"/>
      <c r="V50" s="15"/>
      <c r="Z50" s="15"/>
      <c r="AD50" s="15"/>
      <c r="AG50" s="4"/>
      <c r="AH50" s="15"/>
    </row>
    <row r="51" spans="1:34" x14ac:dyDescent="0.25">
      <c r="A51" s="3" t="s">
        <v>32</v>
      </c>
      <c r="B51" s="9"/>
      <c r="C51" s="7"/>
      <c r="E51" s="15"/>
      <c r="I51" s="15"/>
      <c r="M51" s="15"/>
      <c r="P51" s="4"/>
      <c r="Q51" s="15"/>
      <c r="R51" s="3"/>
      <c r="S51" s="9"/>
      <c r="T51" s="7"/>
      <c r="V51" s="15"/>
      <c r="Z51" s="15"/>
      <c r="AD51" s="15"/>
      <c r="AG51" s="4"/>
      <c r="AH51" s="15"/>
    </row>
    <row r="52" spans="1:34" x14ac:dyDescent="0.25">
      <c r="A52" s="3" t="s">
        <v>33</v>
      </c>
      <c r="B52" s="9">
        <v>0.86</v>
      </c>
      <c r="C52" s="7">
        <f>D52*$S52</f>
        <v>4.3</v>
      </c>
      <c r="D52" s="4">
        <v>5</v>
      </c>
      <c r="E52" s="15">
        <f>IF(D52&lt;&gt;0,D52/D$73,0)</f>
        <v>5.0900946757609692E-4</v>
      </c>
      <c r="G52" s="9">
        <f>H52*$S52</f>
        <v>0</v>
      </c>
      <c r="H52" s="4">
        <v>0</v>
      </c>
      <c r="I52" s="15">
        <f>IF(H52&lt;&gt;0,H52/H$73,0)</f>
        <v>0</v>
      </c>
      <c r="K52" s="3">
        <f>L52*$S52</f>
        <v>0.86</v>
      </c>
      <c r="L52" s="4">
        <v>1</v>
      </c>
      <c r="M52" s="15">
        <f>IF(L52&lt;&gt;0,L52/L$73,0)</f>
        <v>1.3092432573972245E-4</v>
      </c>
      <c r="O52" s="3">
        <f>P52*$S52</f>
        <v>5.16</v>
      </c>
      <c r="P52" s="4">
        <f t="shared" ref="P52:P55" si="26">D52+H52+L52</f>
        <v>6</v>
      </c>
      <c r="Q52" s="15">
        <f>IF(P52&lt;&gt;0,P52/P$73,0)</f>
        <v>3.153247845280639E-4</v>
      </c>
      <c r="R52" s="3"/>
      <c r="S52" s="9">
        <v>0.86</v>
      </c>
      <c r="T52" s="7">
        <f>U52*$S52</f>
        <v>2.58</v>
      </c>
      <c r="U52" s="4">
        <v>3</v>
      </c>
      <c r="V52" s="15">
        <f>IF(U52&lt;&gt;0,U52/U$73,0)</f>
        <v>3.1094527363184079E-4</v>
      </c>
      <c r="X52" s="9">
        <f>Y52*$S52</f>
        <v>0</v>
      </c>
      <c r="Y52" s="4">
        <v>0</v>
      </c>
      <c r="Z52" s="15">
        <f>IF(Y52&lt;&gt;0,Y52/Y$73,0)</f>
        <v>0</v>
      </c>
      <c r="AB52" s="3">
        <f>AC52*$S52</f>
        <v>0</v>
      </c>
      <c r="AC52" s="4">
        <v>0</v>
      </c>
      <c r="AD52" s="15">
        <f>IF(AC52&lt;&gt;0,AC52/AC$73,0)</f>
        <v>0</v>
      </c>
      <c r="AF52" s="3">
        <f>AG52*$S52</f>
        <v>2.58</v>
      </c>
      <c r="AG52" s="4">
        <f t="shared" ref="AG52:AG55" si="27">U52+Y52+AC52</f>
        <v>3</v>
      </c>
      <c r="AH52" s="15">
        <f>IF(AG52&lt;&gt;0,AG52/AG$73,0)</f>
        <v>1.5823619389208291E-4</v>
      </c>
    </row>
    <row r="53" spans="1:34" x14ac:dyDescent="0.25">
      <c r="A53" s="3" t="s">
        <v>34</v>
      </c>
      <c r="B53" s="9">
        <v>0.82</v>
      </c>
      <c r="C53" s="7">
        <f>D53*$S53</f>
        <v>36.08</v>
      </c>
      <c r="D53" s="4">
        <v>44</v>
      </c>
      <c r="E53" s="15">
        <f>IF(D53&lt;&gt;0,D53/D$73,0)</f>
        <v>4.4792833146696529E-3</v>
      </c>
      <c r="G53" s="9">
        <f>H53*$S53</f>
        <v>0</v>
      </c>
      <c r="H53" s="4">
        <v>0</v>
      </c>
      <c r="I53" s="15">
        <f>IF(H53&lt;&gt;0,H53/H$73,0)</f>
        <v>0</v>
      </c>
      <c r="K53" s="3">
        <f>L53*$S53</f>
        <v>27.88</v>
      </c>
      <c r="L53" s="4">
        <v>34</v>
      </c>
      <c r="M53" s="15">
        <f>IF(L53&lt;&gt;0,L53/L$73,0)</f>
        <v>4.4514270751505628E-3</v>
      </c>
      <c r="O53" s="3">
        <f>P53*$S53</f>
        <v>63.959999999999994</v>
      </c>
      <c r="P53" s="4">
        <f t="shared" si="26"/>
        <v>78</v>
      </c>
      <c r="Q53" s="15">
        <f>IF(P53&lt;&gt;0,P53/P$73,0)</f>
        <v>4.0992221988648304E-3</v>
      </c>
      <c r="R53" s="3"/>
      <c r="S53" s="9">
        <v>0.82</v>
      </c>
      <c r="T53" s="7">
        <f>U53*$S53</f>
        <v>30.34</v>
      </c>
      <c r="U53" s="4">
        <v>37</v>
      </c>
      <c r="V53" s="15">
        <f>IF(U53&lt;&gt;0,U53/U$73,0)</f>
        <v>3.8349917081260364E-3</v>
      </c>
      <c r="X53" s="9">
        <f>Y53*$S53</f>
        <v>1.64</v>
      </c>
      <c r="Y53" s="4">
        <v>2</v>
      </c>
      <c r="Z53" s="15">
        <f>IF(Y53&lt;&gt;0,Y53/Y$73,0)</f>
        <v>1.1061946902654867E-3</v>
      </c>
      <c r="AB53" s="3">
        <f>AC53*$S53</f>
        <v>20.5</v>
      </c>
      <c r="AC53" s="4">
        <v>25</v>
      </c>
      <c r="AD53" s="15">
        <f>IF(AC53&lt;&gt;0,AC53/AC$73,0)</f>
        <v>3.3320005331200853E-3</v>
      </c>
      <c r="AF53" s="3">
        <f>AG53*$S53</f>
        <v>52.48</v>
      </c>
      <c r="AG53" s="4">
        <f t="shared" si="27"/>
        <v>64</v>
      </c>
      <c r="AH53" s="15">
        <f>IF(AG53&lt;&gt;0,AG53/AG$73,0)</f>
        <v>3.3757054696977691E-3</v>
      </c>
    </row>
    <row r="54" spans="1:34" x14ac:dyDescent="0.25">
      <c r="A54" s="3" t="s">
        <v>35</v>
      </c>
      <c r="B54" s="9">
        <v>0.71</v>
      </c>
      <c r="C54" s="7">
        <f>D54*$S54</f>
        <v>2.84</v>
      </c>
      <c r="D54" s="4">
        <v>4</v>
      </c>
      <c r="E54" s="15">
        <f>IF(D54&lt;&gt;0,D54/D$73,0)</f>
        <v>4.0720757406087753E-4</v>
      </c>
      <c r="G54" s="9">
        <f>H54*$S54</f>
        <v>0</v>
      </c>
      <c r="H54" s="4">
        <v>0</v>
      </c>
      <c r="I54" s="15">
        <f>IF(H54&lt;&gt;0,H54/H$73,0)</f>
        <v>0</v>
      </c>
      <c r="K54" s="3">
        <f>L54*$S54</f>
        <v>1.42</v>
      </c>
      <c r="L54" s="4">
        <v>2</v>
      </c>
      <c r="M54" s="15">
        <f>IF(L54&lt;&gt;0,L54/L$73,0)</f>
        <v>2.618486514794449E-4</v>
      </c>
      <c r="O54" s="3">
        <f>P54*$S54</f>
        <v>4.26</v>
      </c>
      <c r="P54" s="4">
        <f t="shared" si="26"/>
        <v>6</v>
      </c>
      <c r="Q54" s="15">
        <f>IF(P54&lt;&gt;0,P54/P$73,0)</f>
        <v>3.153247845280639E-4</v>
      </c>
      <c r="R54" s="3"/>
      <c r="S54" s="9">
        <v>0.71</v>
      </c>
      <c r="T54" s="7">
        <f>U54*$S54</f>
        <v>0.71</v>
      </c>
      <c r="U54" s="4">
        <v>1</v>
      </c>
      <c r="V54" s="15">
        <f>IF(U54&lt;&gt;0,U54/U$73,0)</f>
        <v>1.0364842454394693E-4</v>
      </c>
      <c r="X54" s="9">
        <f>Y54*$S54</f>
        <v>0</v>
      </c>
      <c r="Y54" s="4">
        <v>0</v>
      </c>
      <c r="Z54" s="15">
        <f>IF(Y54&lt;&gt;0,Y54/Y$73,0)</f>
        <v>0</v>
      </c>
      <c r="AB54" s="3">
        <f>AC54*$S54</f>
        <v>1.42</v>
      </c>
      <c r="AC54" s="4">
        <v>2</v>
      </c>
      <c r="AD54" s="15">
        <f>IF(AC54&lt;&gt;0,AC54/AC$73,0)</f>
        <v>2.6656004264960682E-4</v>
      </c>
      <c r="AF54" s="3">
        <f>AG54*$S54</f>
        <v>2.13</v>
      </c>
      <c r="AG54" s="4">
        <f t="shared" si="27"/>
        <v>3</v>
      </c>
      <c r="AH54" s="15">
        <f>IF(AG54&lt;&gt;0,AG54/AG$73,0)</f>
        <v>1.5823619389208291E-4</v>
      </c>
    </row>
    <row r="55" spans="1:34" x14ac:dyDescent="0.25">
      <c r="A55" s="3" t="s">
        <v>36</v>
      </c>
      <c r="B55" s="9">
        <v>0.6</v>
      </c>
      <c r="C55" s="7">
        <f>D55*$S55</f>
        <v>58.199999999999996</v>
      </c>
      <c r="D55" s="6">
        <v>97</v>
      </c>
      <c r="E55" s="16">
        <f>IF(D55&lt;&gt;0,D55/D$73,0)</f>
        <v>9.8747836709762796E-3</v>
      </c>
      <c r="G55" s="9">
        <f>H55*$S55</f>
        <v>0.6</v>
      </c>
      <c r="H55" s="6">
        <v>1</v>
      </c>
      <c r="I55" s="16">
        <f>IF(H55&lt;&gt;0,H55/H$73,0)</f>
        <v>6.3816209317166565E-4</v>
      </c>
      <c r="K55" s="3">
        <f>L55*$S55</f>
        <v>10.799999999999999</v>
      </c>
      <c r="L55" s="6">
        <v>18</v>
      </c>
      <c r="M55" s="16">
        <f>IF(L55&lt;&gt;0,L55/L$73,0)</f>
        <v>2.3566378633150041E-3</v>
      </c>
      <c r="O55" s="3">
        <f>P55*$S55</f>
        <v>69.599999999999994</v>
      </c>
      <c r="P55" s="6">
        <f t="shared" si="26"/>
        <v>116</v>
      </c>
      <c r="Q55" s="16">
        <f>IF(P55&lt;&gt;0,P55/P$73,0)</f>
        <v>6.0962791675425688E-3</v>
      </c>
      <c r="R55" s="3"/>
      <c r="S55" s="9">
        <v>0.6</v>
      </c>
      <c r="T55" s="7">
        <f>U55*$S55</f>
        <v>66</v>
      </c>
      <c r="U55" s="6">
        <v>110</v>
      </c>
      <c r="V55" s="16">
        <f>IF(U55&lt;&gt;0,U55/U$73,0)</f>
        <v>1.1401326699834163E-2</v>
      </c>
      <c r="X55" s="9">
        <f>Y55*$S55</f>
        <v>0.6</v>
      </c>
      <c r="Y55" s="6">
        <v>1</v>
      </c>
      <c r="Z55" s="16">
        <f>IF(Y55&lt;&gt;0,Y55/Y$73,0)</f>
        <v>5.5309734513274336E-4</v>
      </c>
      <c r="AB55" s="3">
        <f>AC55*$S55</f>
        <v>10.799999999999999</v>
      </c>
      <c r="AC55" s="6">
        <v>18</v>
      </c>
      <c r="AD55" s="16">
        <f>IF(AC55&lt;&gt;0,AC55/AC$73,0)</f>
        <v>2.3990403838464614E-3</v>
      </c>
      <c r="AF55" s="3">
        <f>AG55*$S55</f>
        <v>77.399999999999991</v>
      </c>
      <c r="AG55" s="6">
        <f t="shared" si="27"/>
        <v>129</v>
      </c>
      <c r="AH55" s="16">
        <f>IF(AG55&lt;&gt;0,AG55/AG$73,0)</f>
        <v>6.8041563373595652E-3</v>
      </c>
    </row>
    <row r="56" spans="1:34" x14ac:dyDescent="0.25">
      <c r="B56" s="9"/>
      <c r="C56" s="7"/>
      <c r="D56" s="4">
        <f>SUM(D52:D55)</f>
        <v>150</v>
      </c>
      <c r="E56" s="15">
        <f>IF(D56&lt;&gt;0,D56/D$73,0)</f>
        <v>1.5270284027282907E-2</v>
      </c>
      <c r="H56" s="4">
        <f>SUM(H52:H55)</f>
        <v>1</v>
      </c>
      <c r="I56" s="15">
        <f>IF(H56&lt;&gt;0,H56/H$73,0)</f>
        <v>6.3816209317166565E-4</v>
      </c>
      <c r="L56" s="4">
        <f>SUM(L52:L55)</f>
        <v>55</v>
      </c>
      <c r="M56" s="15">
        <f>IF(L56&lt;&gt;0,L56/L$73,0)</f>
        <v>7.2008379156847345E-3</v>
      </c>
      <c r="P56" s="4">
        <f>SUM(P52:P55)</f>
        <v>206</v>
      </c>
      <c r="Q56" s="15">
        <f>IF(P56&lt;&gt;0,P56/P$73,0)</f>
        <v>1.0826150935463527E-2</v>
      </c>
      <c r="R56" s="3"/>
      <c r="S56" s="9"/>
      <c r="T56" s="7"/>
      <c r="U56" s="4">
        <f>SUM(U52:U55)</f>
        <v>151</v>
      </c>
      <c r="V56" s="15">
        <f>IF(U56&lt;&gt;0,U56/U$73,0)</f>
        <v>1.5650912106135988E-2</v>
      </c>
      <c r="Y56" s="4">
        <f>SUM(Y52:Y55)</f>
        <v>3</v>
      </c>
      <c r="Z56" s="15">
        <f>IF(Y56&lt;&gt;0,Y56/Y$73,0)</f>
        <v>1.6592920353982301E-3</v>
      </c>
      <c r="AC56" s="4">
        <f>SUM(AC52:AC55)</f>
        <v>45</v>
      </c>
      <c r="AD56" s="15">
        <f>IF(AC56&lt;&gt;0,AC56/AC$73,0)</f>
        <v>5.9976009596161535E-3</v>
      </c>
      <c r="AG56" s="4">
        <f>SUM(AG52:AG55)</f>
        <v>199</v>
      </c>
      <c r="AH56" s="15">
        <f>IF(AG56&lt;&gt;0,AG56/AG$73,0)</f>
        <v>1.04963341948415E-2</v>
      </c>
    </row>
    <row r="57" spans="1:34" x14ac:dyDescent="0.25">
      <c r="B57" s="9"/>
      <c r="C57" s="7"/>
      <c r="E57" s="15"/>
      <c r="I57" s="15"/>
      <c r="M57" s="15"/>
      <c r="P57" s="4"/>
      <c r="Q57" s="15"/>
      <c r="R57" s="3"/>
      <c r="S57" s="9"/>
      <c r="T57" s="7"/>
      <c r="V57" s="15"/>
      <c r="Z57" s="15"/>
      <c r="AD57" s="15"/>
      <c r="AG57" s="4"/>
      <c r="AH57" s="15"/>
    </row>
    <row r="58" spans="1:34" x14ac:dyDescent="0.25">
      <c r="B58" s="9"/>
      <c r="C58" s="7"/>
      <c r="E58" s="15"/>
      <c r="I58" s="15"/>
      <c r="M58" s="15"/>
      <c r="P58" s="4"/>
      <c r="Q58" s="15"/>
      <c r="R58" s="3"/>
      <c r="S58" s="9"/>
      <c r="T58" s="7"/>
      <c r="V58" s="15"/>
      <c r="Z58" s="15"/>
      <c r="AD58" s="15"/>
      <c r="AG58" s="4"/>
      <c r="AH58" s="15"/>
    </row>
    <row r="59" spans="1:34" x14ac:dyDescent="0.25">
      <c r="A59" s="3" t="s">
        <v>37</v>
      </c>
      <c r="B59" s="9"/>
      <c r="C59" s="7"/>
      <c r="E59" s="15"/>
      <c r="I59" s="15"/>
      <c r="M59" s="15"/>
      <c r="P59" s="4"/>
      <c r="Q59" s="15"/>
      <c r="R59" s="3"/>
      <c r="S59" s="9"/>
      <c r="T59" s="7"/>
      <c r="V59" s="15"/>
      <c r="Z59" s="15"/>
      <c r="AD59" s="15"/>
      <c r="AG59" s="4"/>
      <c r="AH59" s="15"/>
    </row>
    <row r="60" spans="1:34" x14ac:dyDescent="0.25">
      <c r="A60" s="3" t="s">
        <v>38</v>
      </c>
      <c r="B60" s="9">
        <v>1</v>
      </c>
      <c r="C60" s="7">
        <f t="shared" ref="C60:C69" si="28">D60*$S60</f>
        <v>70</v>
      </c>
      <c r="D60" s="4">
        <v>70</v>
      </c>
      <c r="E60" s="15">
        <f t="shared" ref="E60:E70" si="29">IF(D60&lt;&gt;0,D60/D$73,0)</f>
        <v>7.1261325460653564E-3</v>
      </c>
      <c r="G60" s="9">
        <f t="shared" ref="G60:G69" si="30">H60*$S60</f>
        <v>1</v>
      </c>
      <c r="H60" s="4">
        <v>1</v>
      </c>
      <c r="I60" s="15">
        <f t="shared" ref="I60:I70" si="31">IF(H60&lt;&gt;0,H60/H$73,0)</f>
        <v>6.3816209317166565E-4</v>
      </c>
      <c r="K60" s="3">
        <f t="shared" ref="K60:K69" si="32">L60*$S60</f>
        <v>68</v>
      </c>
      <c r="L60" s="4">
        <v>68</v>
      </c>
      <c r="M60" s="15">
        <f t="shared" ref="M60:M70" si="33">IF(L60&lt;&gt;0,L60/L$73,0)</f>
        <v>8.9028541503011257E-3</v>
      </c>
      <c r="O60" s="3">
        <f t="shared" ref="O60:O69" si="34">P60*$S60</f>
        <v>139</v>
      </c>
      <c r="P60" s="4">
        <f>D60+H60+L60</f>
        <v>139</v>
      </c>
      <c r="Q60" s="15">
        <f t="shared" ref="Q60:Q70" si="35">IF(P60&lt;&gt;0,P60/P$73,0)</f>
        <v>7.3050241749001476E-3</v>
      </c>
      <c r="R60" s="3"/>
      <c r="S60" s="9">
        <v>1</v>
      </c>
      <c r="T60" s="7">
        <f t="shared" ref="T60:T69" si="36">U60*$S60</f>
        <v>74</v>
      </c>
      <c r="U60" s="4">
        <v>74</v>
      </c>
      <c r="V60" s="15">
        <f t="shared" ref="V60:V70" si="37">IF(U60&lt;&gt;0,U60/U$73,0)</f>
        <v>7.6699834162520727E-3</v>
      </c>
      <c r="X60" s="9">
        <f t="shared" ref="X60:X69" si="38">Y60*$S60</f>
        <v>4</v>
      </c>
      <c r="Y60" s="4">
        <v>4</v>
      </c>
      <c r="Z60" s="15">
        <f t="shared" ref="Z60:Z70" si="39">IF(Y60&lt;&gt;0,Y60/Y$73,0)</f>
        <v>2.2123893805309734E-3</v>
      </c>
      <c r="AB60" s="3">
        <f t="shared" ref="AB60:AB69" si="40">AC60*$S60</f>
        <v>61</v>
      </c>
      <c r="AC60" s="4">
        <v>61</v>
      </c>
      <c r="AD60" s="15">
        <f t="shared" ref="AD60:AD70" si="41">IF(AC60&lt;&gt;0,AC60/AC$73,0)</f>
        <v>8.130081300813009E-3</v>
      </c>
      <c r="AF60" s="3">
        <f t="shared" ref="AF60:AF69" si="42">AG60*$S60</f>
        <v>139</v>
      </c>
      <c r="AG60" s="4">
        <f>U60+Y60+AC60</f>
        <v>139</v>
      </c>
      <c r="AH60" s="15">
        <f t="shared" ref="AH60:AH70" si="43">IF(AG60&lt;&gt;0,AG60/AG$73,0)</f>
        <v>7.3316103169998419E-3</v>
      </c>
    </row>
    <row r="61" spans="1:34" x14ac:dyDescent="0.25">
      <c r="A61" s="3" t="s">
        <v>39</v>
      </c>
      <c r="B61" s="9">
        <v>0.97</v>
      </c>
      <c r="C61" s="7">
        <f t="shared" si="28"/>
        <v>1039.8399999999999</v>
      </c>
      <c r="D61" s="4">
        <v>1072</v>
      </c>
      <c r="E61" s="15">
        <f t="shared" si="29"/>
        <v>0.10913162984831518</v>
      </c>
      <c r="G61" s="9">
        <f t="shared" si="30"/>
        <v>20.37</v>
      </c>
      <c r="H61" s="4">
        <v>21</v>
      </c>
      <c r="I61" s="15">
        <f t="shared" si="31"/>
        <v>1.3401403956604978E-2</v>
      </c>
      <c r="K61" s="3">
        <f t="shared" si="32"/>
        <v>1061.18</v>
      </c>
      <c r="L61" s="4">
        <v>1094</v>
      </c>
      <c r="M61" s="15">
        <f t="shared" si="33"/>
        <v>0.14323121235925634</v>
      </c>
      <c r="O61" s="3">
        <f t="shared" si="34"/>
        <v>2121.39</v>
      </c>
      <c r="P61" s="4">
        <f t="shared" ref="P61:P69" si="44">D61+H61+L61</f>
        <v>2187</v>
      </c>
      <c r="Q61" s="15">
        <f t="shared" si="35"/>
        <v>0.1149358839604793</v>
      </c>
      <c r="R61" s="3"/>
      <c r="S61" s="9">
        <v>0.97</v>
      </c>
      <c r="T61" s="7">
        <f t="shared" si="36"/>
        <v>1069.9100000000001</v>
      </c>
      <c r="U61" s="4">
        <v>1103</v>
      </c>
      <c r="V61" s="15">
        <f t="shared" si="37"/>
        <v>0.11432421227197347</v>
      </c>
      <c r="X61" s="9">
        <f t="shared" si="38"/>
        <v>44.62</v>
      </c>
      <c r="Y61" s="4">
        <v>46</v>
      </c>
      <c r="Z61" s="15">
        <f t="shared" si="39"/>
        <v>2.5442477876106196E-2</v>
      </c>
      <c r="AB61" s="3">
        <f t="shared" si="40"/>
        <v>1058.27</v>
      </c>
      <c r="AC61" s="4">
        <v>1091</v>
      </c>
      <c r="AD61" s="15">
        <f t="shared" si="41"/>
        <v>0.14540850326536053</v>
      </c>
      <c r="AF61" s="3">
        <f t="shared" si="42"/>
        <v>2172.7999999999997</v>
      </c>
      <c r="AG61" s="4">
        <f t="shared" ref="AG61:AG69" si="45">U61+Y61+AC61</f>
        <v>2240</v>
      </c>
      <c r="AH61" s="15">
        <f t="shared" si="43"/>
        <v>0.11814969143942192</v>
      </c>
    </row>
    <row r="62" spans="1:34" x14ac:dyDescent="0.25">
      <c r="A62" s="3" t="s">
        <v>40</v>
      </c>
      <c r="B62" s="9">
        <v>0.91</v>
      </c>
      <c r="C62" s="7">
        <f t="shared" si="28"/>
        <v>94.64</v>
      </c>
      <c r="D62" s="4">
        <v>104</v>
      </c>
      <c r="E62" s="15">
        <f t="shared" si="29"/>
        <v>1.0587396925582816E-2</v>
      </c>
      <c r="G62" s="9">
        <f t="shared" si="30"/>
        <v>3.64</v>
      </c>
      <c r="H62" s="4">
        <v>4</v>
      </c>
      <c r="I62" s="15">
        <f t="shared" si="31"/>
        <v>2.5526483726866626E-3</v>
      </c>
      <c r="K62" s="3">
        <f t="shared" si="32"/>
        <v>89.18</v>
      </c>
      <c r="L62" s="4">
        <v>98</v>
      </c>
      <c r="M62" s="15">
        <f t="shared" si="33"/>
        <v>1.2830583922492799E-2</v>
      </c>
      <c r="O62" s="3">
        <f t="shared" si="34"/>
        <v>187.46</v>
      </c>
      <c r="P62" s="4">
        <f t="shared" si="44"/>
        <v>206</v>
      </c>
      <c r="Q62" s="15">
        <f t="shared" si="35"/>
        <v>1.0826150935463527E-2</v>
      </c>
      <c r="R62" s="3"/>
      <c r="S62" s="9">
        <v>0.91</v>
      </c>
      <c r="T62" s="7">
        <f t="shared" si="36"/>
        <v>111.02000000000001</v>
      </c>
      <c r="U62" s="4">
        <v>122</v>
      </c>
      <c r="V62" s="15">
        <f t="shared" si="37"/>
        <v>1.2645107794361525E-2</v>
      </c>
      <c r="X62" s="9">
        <f t="shared" si="38"/>
        <v>4.55</v>
      </c>
      <c r="Y62" s="4">
        <v>5</v>
      </c>
      <c r="Z62" s="15">
        <f t="shared" si="39"/>
        <v>2.7654867256637168E-3</v>
      </c>
      <c r="AB62" s="3">
        <f t="shared" si="40"/>
        <v>91</v>
      </c>
      <c r="AC62" s="4">
        <v>100</v>
      </c>
      <c r="AD62" s="15">
        <f t="shared" si="41"/>
        <v>1.3328002132480341E-2</v>
      </c>
      <c r="AF62" s="3">
        <f t="shared" si="42"/>
        <v>206.57</v>
      </c>
      <c r="AG62" s="4">
        <f t="shared" si="45"/>
        <v>227</v>
      </c>
      <c r="AH62" s="15">
        <f t="shared" si="43"/>
        <v>1.1973205337834273E-2</v>
      </c>
    </row>
    <row r="63" spans="1:34" x14ac:dyDescent="0.25">
      <c r="A63" s="3" t="s">
        <v>41</v>
      </c>
      <c r="B63" s="9">
        <v>0.89</v>
      </c>
      <c r="C63" s="7">
        <f t="shared" si="28"/>
        <v>1061.77</v>
      </c>
      <c r="D63" s="4">
        <v>1193</v>
      </c>
      <c r="E63" s="15">
        <f t="shared" si="29"/>
        <v>0.12144965896365673</v>
      </c>
      <c r="G63" s="9">
        <f t="shared" si="30"/>
        <v>37.380000000000003</v>
      </c>
      <c r="H63" s="4">
        <v>42</v>
      </c>
      <c r="I63" s="15">
        <f t="shared" si="31"/>
        <v>2.6802807913209957E-2</v>
      </c>
      <c r="K63" s="3">
        <f t="shared" si="32"/>
        <v>1233.54</v>
      </c>
      <c r="L63" s="4">
        <v>1386</v>
      </c>
      <c r="M63" s="15">
        <f t="shared" si="33"/>
        <v>0.18146111547525531</v>
      </c>
      <c r="O63" s="3">
        <f t="shared" si="34"/>
        <v>2332.69</v>
      </c>
      <c r="P63" s="4">
        <f t="shared" si="44"/>
        <v>2621</v>
      </c>
      <c r="Q63" s="15">
        <f t="shared" si="35"/>
        <v>0.13774437670800924</v>
      </c>
      <c r="R63" s="3"/>
      <c r="S63" s="9">
        <v>0.89</v>
      </c>
      <c r="T63" s="7">
        <f t="shared" si="36"/>
        <v>1018.16</v>
      </c>
      <c r="U63" s="4">
        <v>1144</v>
      </c>
      <c r="V63" s="15">
        <f t="shared" si="37"/>
        <v>0.11857379767827529</v>
      </c>
      <c r="X63" s="9">
        <f t="shared" si="38"/>
        <v>47.17</v>
      </c>
      <c r="Y63" s="4">
        <v>53</v>
      </c>
      <c r="Z63" s="15">
        <f t="shared" si="39"/>
        <v>2.9314159292035399E-2</v>
      </c>
      <c r="AB63" s="3">
        <f t="shared" si="40"/>
        <v>1213.96</v>
      </c>
      <c r="AC63" s="4">
        <v>1364</v>
      </c>
      <c r="AD63" s="15">
        <f t="shared" si="41"/>
        <v>0.18179394908703186</v>
      </c>
      <c r="AF63" s="3">
        <f t="shared" si="42"/>
        <v>2279.29</v>
      </c>
      <c r="AG63" s="4">
        <f t="shared" si="45"/>
        <v>2561</v>
      </c>
      <c r="AH63" s="15">
        <f t="shared" si="43"/>
        <v>0.13508096418587479</v>
      </c>
    </row>
    <row r="64" spans="1:34" x14ac:dyDescent="0.25">
      <c r="A64" s="3" t="s">
        <v>42</v>
      </c>
      <c r="B64" s="9">
        <v>0.83</v>
      </c>
      <c r="C64" s="7">
        <f t="shared" si="28"/>
        <v>14.11</v>
      </c>
      <c r="D64" s="4">
        <v>17</v>
      </c>
      <c r="E64" s="15">
        <f t="shared" si="29"/>
        <v>1.7306321897587295E-3</v>
      </c>
      <c r="G64" s="9">
        <f t="shared" si="30"/>
        <v>0</v>
      </c>
      <c r="H64" s="4">
        <v>0</v>
      </c>
      <c r="I64" s="15">
        <f t="shared" si="31"/>
        <v>0</v>
      </c>
      <c r="K64" s="3">
        <f t="shared" si="32"/>
        <v>9.129999999999999</v>
      </c>
      <c r="L64" s="4">
        <v>11</v>
      </c>
      <c r="M64" s="15">
        <f t="shared" si="33"/>
        <v>1.4401675831369469E-3</v>
      </c>
      <c r="O64" s="3">
        <f t="shared" si="34"/>
        <v>23.24</v>
      </c>
      <c r="P64" s="4">
        <f t="shared" si="44"/>
        <v>28</v>
      </c>
      <c r="Q64" s="15">
        <f t="shared" si="35"/>
        <v>1.4715156611309649E-3</v>
      </c>
      <c r="R64" s="3"/>
      <c r="S64" s="9">
        <v>0.83</v>
      </c>
      <c r="T64" s="7">
        <f t="shared" si="36"/>
        <v>9.9599999999999991</v>
      </c>
      <c r="U64" s="4">
        <v>12</v>
      </c>
      <c r="V64" s="15">
        <f t="shared" si="37"/>
        <v>1.2437810945273632E-3</v>
      </c>
      <c r="X64" s="9">
        <f t="shared" si="38"/>
        <v>0.83</v>
      </c>
      <c r="Y64" s="4">
        <v>1</v>
      </c>
      <c r="Z64" s="15">
        <f t="shared" si="39"/>
        <v>5.5309734513274336E-4</v>
      </c>
      <c r="AB64" s="3">
        <f t="shared" si="40"/>
        <v>6.64</v>
      </c>
      <c r="AC64" s="4">
        <v>8</v>
      </c>
      <c r="AD64" s="15">
        <f t="shared" si="41"/>
        <v>1.0662401705984273E-3</v>
      </c>
      <c r="AF64" s="3">
        <f t="shared" si="42"/>
        <v>17.43</v>
      </c>
      <c r="AG64" s="4">
        <f t="shared" si="45"/>
        <v>21</v>
      </c>
      <c r="AH64" s="15">
        <f t="shared" si="43"/>
        <v>1.1076533572445804E-3</v>
      </c>
    </row>
    <row r="65" spans="1:34" x14ac:dyDescent="0.25">
      <c r="A65" s="3" t="s">
        <v>43</v>
      </c>
      <c r="B65" s="9">
        <v>0.81</v>
      </c>
      <c r="C65" s="7">
        <f t="shared" si="28"/>
        <v>121.50000000000001</v>
      </c>
      <c r="D65" s="4">
        <v>150</v>
      </c>
      <c r="E65" s="15">
        <f t="shared" si="29"/>
        <v>1.5270284027282907E-2</v>
      </c>
      <c r="G65" s="9">
        <f t="shared" si="30"/>
        <v>4.0500000000000007</v>
      </c>
      <c r="H65" s="4">
        <v>5</v>
      </c>
      <c r="I65" s="15">
        <f t="shared" si="31"/>
        <v>3.1908104658583281E-3</v>
      </c>
      <c r="K65" s="3">
        <f t="shared" si="32"/>
        <v>123.93</v>
      </c>
      <c r="L65" s="4">
        <v>153</v>
      </c>
      <c r="M65" s="15">
        <f t="shared" si="33"/>
        <v>2.0031421838177535E-2</v>
      </c>
      <c r="O65" s="3">
        <f t="shared" si="34"/>
        <v>249.48000000000002</v>
      </c>
      <c r="P65" s="4">
        <f t="shared" si="44"/>
        <v>308</v>
      </c>
      <c r="Q65" s="15">
        <f t="shared" si="35"/>
        <v>1.6186672272440614E-2</v>
      </c>
      <c r="R65" s="3"/>
      <c r="S65" s="9">
        <v>0.81</v>
      </c>
      <c r="T65" s="7">
        <f t="shared" si="36"/>
        <v>124.74000000000001</v>
      </c>
      <c r="U65" s="4">
        <v>154</v>
      </c>
      <c r="V65" s="15">
        <f t="shared" si="37"/>
        <v>1.5961857379767828E-2</v>
      </c>
      <c r="X65" s="9">
        <f t="shared" si="38"/>
        <v>5.67</v>
      </c>
      <c r="Y65" s="4">
        <v>7</v>
      </c>
      <c r="Z65" s="15">
        <f t="shared" si="39"/>
        <v>3.8716814159292035E-3</v>
      </c>
      <c r="AB65" s="3">
        <f t="shared" si="40"/>
        <v>152.28</v>
      </c>
      <c r="AC65" s="4">
        <v>188</v>
      </c>
      <c r="AD65" s="15">
        <f t="shared" si="41"/>
        <v>2.5056644009063041E-2</v>
      </c>
      <c r="AF65" s="3">
        <f t="shared" si="42"/>
        <v>282.69</v>
      </c>
      <c r="AG65" s="4">
        <f t="shared" si="45"/>
        <v>349</v>
      </c>
      <c r="AH65" s="15">
        <f t="shared" si="43"/>
        <v>1.8408143889445647E-2</v>
      </c>
    </row>
    <row r="66" spans="1:34" x14ac:dyDescent="0.25">
      <c r="A66" s="3" t="s">
        <v>44</v>
      </c>
      <c r="B66" s="9">
        <v>0.65</v>
      </c>
      <c r="C66" s="7">
        <f t="shared" si="28"/>
        <v>8.4500000000000011</v>
      </c>
      <c r="D66" s="4">
        <v>13</v>
      </c>
      <c r="E66" s="15">
        <f t="shared" si="29"/>
        <v>1.323424615697852E-3</v>
      </c>
      <c r="G66" s="9">
        <f t="shared" si="30"/>
        <v>0</v>
      </c>
      <c r="H66" s="4">
        <v>0</v>
      </c>
      <c r="I66" s="15">
        <f t="shared" si="31"/>
        <v>0</v>
      </c>
      <c r="K66" s="3">
        <f t="shared" si="32"/>
        <v>5.2</v>
      </c>
      <c r="L66" s="4">
        <v>8</v>
      </c>
      <c r="M66" s="15">
        <f t="shared" si="33"/>
        <v>1.0473946059177796E-3</v>
      </c>
      <c r="O66" s="3">
        <f t="shared" si="34"/>
        <v>13.65</v>
      </c>
      <c r="P66" s="4">
        <f t="shared" si="44"/>
        <v>21</v>
      </c>
      <c r="Q66" s="15">
        <f t="shared" si="35"/>
        <v>1.1036367458482237E-3</v>
      </c>
      <c r="R66" s="3"/>
      <c r="S66" s="9">
        <v>0.65</v>
      </c>
      <c r="T66" s="7">
        <f t="shared" si="36"/>
        <v>9.1</v>
      </c>
      <c r="U66" s="4">
        <v>14</v>
      </c>
      <c r="V66" s="15">
        <f t="shared" si="37"/>
        <v>1.4510779436152569E-3</v>
      </c>
      <c r="X66" s="9">
        <f t="shared" si="38"/>
        <v>0</v>
      </c>
      <c r="Y66" s="4">
        <v>0</v>
      </c>
      <c r="Z66" s="15">
        <f t="shared" si="39"/>
        <v>0</v>
      </c>
      <c r="AB66" s="3">
        <f t="shared" si="40"/>
        <v>4.55</v>
      </c>
      <c r="AC66" s="4">
        <v>7</v>
      </c>
      <c r="AD66" s="15">
        <f t="shared" si="41"/>
        <v>9.3296014927362388E-4</v>
      </c>
      <c r="AF66" s="3">
        <f t="shared" si="42"/>
        <v>13.65</v>
      </c>
      <c r="AG66" s="4">
        <f t="shared" si="45"/>
        <v>21</v>
      </c>
      <c r="AH66" s="15">
        <f t="shared" si="43"/>
        <v>1.1076533572445804E-3</v>
      </c>
    </row>
    <row r="67" spans="1:34" x14ac:dyDescent="0.25">
      <c r="A67" s="3" t="s">
        <v>45</v>
      </c>
      <c r="B67" s="9">
        <v>0.63</v>
      </c>
      <c r="C67" s="7">
        <f t="shared" si="28"/>
        <v>195.93</v>
      </c>
      <c r="D67" s="4">
        <v>311</v>
      </c>
      <c r="E67" s="15">
        <f t="shared" si="29"/>
        <v>3.1660388883233227E-2</v>
      </c>
      <c r="G67" s="9">
        <f t="shared" si="30"/>
        <v>5.67</v>
      </c>
      <c r="H67" s="4">
        <v>9</v>
      </c>
      <c r="I67" s="15">
        <f t="shared" si="31"/>
        <v>5.7434588385449903E-3</v>
      </c>
      <c r="K67" s="3">
        <f t="shared" si="32"/>
        <v>153.09</v>
      </c>
      <c r="L67" s="4">
        <v>243</v>
      </c>
      <c r="M67" s="15">
        <f t="shared" si="33"/>
        <v>3.1814611154752551E-2</v>
      </c>
      <c r="O67" s="3">
        <f t="shared" si="34"/>
        <v>354.69</v>
      </c>
      <c r="P67" s="4">
        <f t="shared" si="44"/>
        <v>563</v>
      </c>
      <c r="Q67" s="15">
        <f t="shared" si="35"/>
        <v>2.9587975614883331E-2</v>
      </c>
      <c r="R67" s="3"/>
      <c r="S67" s="9">
        <v>0.63</v>
      </c>
      <c r="T67" s="7">
        <f t="shared" si="36"/>
        <v>194.67</v>
      </c>
      <c r="U67" s="4">
        <v>309</v>
      </c>
      <c r="V67" s="15">
        <f t="shared" si="37"/>
        <v>3.2027363184079602E-2</v>
      </c>
      <c r="X67" s="9">
        <f t="shared" si="38"/>
        <v>7.5600000000000005</v>
      </c>
      <c r="Y67" s="4">
        <v>12</v>
      </c>
      <c r="Z67" s="15">
        <f t="shared" si="39"/>
        <v>6.6371681415929203E-3</v>
      </c>
      <c r="AB67" s="3">
        <f t="shared" si="40"/>
        <v>139.86000000000001</v>
      </c>
      <c r="AC67" s="4">
        <v>222</v>
      </c>
      <c r="AD67" s="15">
        <f t="shared" si="41"/>
        <v>2.9588164734106359E-2</v>
      </c>
      <c r="AF67" s="3">
        <f t="shared" si="42"/>
        <v>342.09</v>
      </c>
      <c r="AG67" s="4">
        <f t="shared" si="45"/>
        <v>543</v>
      </c>
      <c r="AH67" s="15">
        <f t="shared" si="43"/>
        <v>2.8640751094467006E-2</v>
      </c>
    </row>
    <row r="68" spans="1:34" x14ac:dyDescent="0.25">
      <c r="A68" s="3" t="s">
        <v>46</v>
      </c>
      <c r="B68" s="9">
        <v>0.62</v>
      </c>
      <c r="C68" s="7">
        <f t="shared" si="28"/>
        <v>17.36</v>
      </c>
      <c r="D68" s="4">
        <v>28</v>
      </c>
      <c r="E68" s="15">
        <f t="shared" si="29"/>
        <v>2.8504530184261427E-3</v>
      </c>
      <c r="G68" s="9">
        <f t="shared" si="30"/>
        <v>0</v>
      </c>
      <c r="H68" s="4">
        <v>0</v>
      </c>
      <c r="I68" s="15">
        <f t="shared" si="31"/>
        <v>0</v>
      </c>
      <c r="K68" s="3">
        <f t="shared" si="32"/>
        <v>10.54</v>
      </c>
      <c r="L68" s="4">
        <v>17</v>
      </c>
      <c r="M68" s="15">
        <f t="shared" si="33"/>
        <v>2.2257135375752814E-3</v>
      </c>
      <c r="O68" s="3">
        <f t="shared" si="34"/>
        <v>27.9</v>
      </c>
      <c r="P68" s="4">
        <f t="shared" si="44"/>
        <v>45</v>
      </c>
      <c r="Q68" s="15">
        <f t="shared" si="35"/>
        <v>2.3649358839604793E-3</v>
      </c>
      <c r="R68" s="3"/>
      <c r="S68" s="9">
        <v>0.62</v>
      </c>
      <c r="T68" s="7">
        <f t="shared" si="36"/>
        <v>18.600000000000001</v>
      </c>
      <c r="U68" s="4">
        <v>30</v>
      </c>
      <c r="V68" s="15">
        <f t="shared" si="37"/>
        <v>3.1094527363184081E-3</v>
      </c>
      <c r="X68" s="9">
        <f t="shared" si="38"/>
        <v>0.62</v>
      </c>
      <c r="Y68" s="4">
        <v>1</v>
      </c>
      <c r="Z68" s="15">
        <f t="shared" si="39"/>
        <v>5.5309734513274336E-4</v>
      </c>
      <c r="AB68" s="3">
        <f t="shared" si="40"/>
        <v>16.12</v>
      </c>
      <c r="AC68" s="4">
        <v>26</v>
      </c>
      <c r="AD68" s="15">
        <f t="shared" si="41"/>
        <v>3.4652805544448887E-3</v>
      </c>
      <c r="AF68" s="3">
        <f t="shared" si="42"/>
        <v>35.339999999999996</v>
      </c>
      <c r="AG68" s="4">
        <f t="shared" si="45"/>
        <v>57</v>
      </c>
      <c r="AH68" s="15">
        <f t="shared" si="43"/>
        <v>3.0064876839495753E-3</v>
      </c>
    </row>
    <row r="69" spans="1:34" x14ac:dyDescent="0.25">
      <c r="A69" s="3" t="s">
        <v>47</v>
      </c>
      <c r="B69" s="9">
        <v>0.59</v>
      </c>
      <c r="C69" s="7">
        <f t="shared" si="28"/>
        <v>612.41999999999996</v>
      </c>
      <c r="D69" s="6">
        <v>1038</v>
      </c>
      <c r="E69" s="16">
        <f t="shared" si="29"/>
        <v>0.10567036546879773</v>
      </c>
      <c r="G69" s="9">
        <f t="shared" si="30"/>
        <v>6.4899999999999993</v>
      </c>
      <c r="H69" s="6">
        <v>11</v>
      </c>
      <c r="I69" s="16">
        <f t="shared" si="31"/>
        <v>7.0197830248883214E-3</v>
      </c>
      <c r="K69" s="3">
        <f t="shared" si="32"/>
        <v>342.78999999999996</v>
      </c>
      <c r="L69" s="6">
        <v>581</v>
      </c>
      <c r="M69" s="16">
        <f t="shared" si="33"/>
        <v>7.6067033254778732E-2</v>
      </c>
      <c r="O69" s="3">
        <f t="shared" si="34"/>
        <v>961.69999999999993</v>
      </c>
      <c r="P69" s="6">
        <f t="shared" si="44"/>
        <v>1630</v>
      </c>
      <c r="Q69" s="16">
        <f t="shared" si="35"/>
        <v>8.5663233130124028E-2</v>
      </c>
      <c r="R69" s="3"/>
      <c r="S69" s="9">
        <v>0.59</v>
      </c>
      <c r="T69" s="7">
        <f t="shared" si="36"/>
        <v>614.78</v>
      </c>
      <c r="U69" s="6">
        <v>1042</v>
      </c>
      <c r="V69" s="16">
        <f t="shared" si="37"/>
        <v>0.1080016583747927</v>
      </c>
      <c r="X69" s="9">
        <f t="shared" si="38"/>
        <v>18.88</v>
      </c>
      <c r="Y69" s="6">
        <v>32</v>
      </c>
      <c r="Z69" s="16">
        <f t="shared" si="39"/>
        <v>1.7699115044247787E-2</v>
      </c>
      <c r="AB69" s="3">
        <f t="shared" si="40"/>
        <v>336.89</v>
      </c>
      <c r="AC69" s="6">
        <v>571</v>
      </c>
      <c r="AD69" s="16">
        <f t="shared" si="41"/>
        <v>7.6102892176462753E-2</v>
      </c>
      <c r="AF69" s="3">
        <f t="shared" si="42"/>
        <v>970.55</v>
      </c>
      <c r="AG69" s="6">
        <f t="shared" si="45"/>
        <v>1645</v>
      </c>
      <c r="AH69" s="16">
        <f t="shared" si="43"/>
        <v>8.6766179650825462E-2</v>
      </c>
    </row>
    <row r="70" spans="1:34" x14ac:dyDescent="0.25">
      <c r="B70" s="9"/>
      <c r="C70" s="7"/>
      <c r="D70" s="4">
        <f>SUM(D60:D69)</f>
        <v>3996</v>
      </c>
      <c r="E70" s="15">
        <f t="shared" si="29"/>
        <v>0.40680036648681667</v>
      </c>
      <c r="H70" s="4">
        <f>SUM(H60:H69)</f>
        <v>93</v>
      </c>
      <c r="I70" s="15">
        <f t="shared" si="31"/>
        <v>5.9349074664964904E-2</v>
      </c>
      <c r="L70" s="4">
        <f>SUM(L60:L69)</f>
        <v>3659</v>
      </c>
      <c r="M70" s="15">
        <f t="shared" si="33"/>
        <v>0.47905210788164443</v>
      </c>
      <c r="P70" s="4">
        <f>SUM(P60:P69)</f>
        <v>7748</v>
      </c>
      <c r="Q70" s="15">
        <f t="shared" si="35"/>
        <v>0.40718940508723983</v>
      </c>
      <c r="R70" s="3"/>
      <c r="S70" s="9"/>
      <c r="T70" s="7"/>
      <c r="U70" s="4">
        <f>SUM(U60:U69)</f>
        <v>4004</v>
      </c>
      <c r="V70" s="15">
        <f t="shared" si="37"/>
        <v>0.41500829187396354</v>
      </c>
      <c r="Y70" s="4">
        <f>SUM(Y60:Y69)</f>
        <v>161</v>
      </c>
      <c r="Z70" s="15">
        <f t="shared" si="39"/>
        <v>8.9048672566371681E-2</v>
      </c>
      <c r="AC70" s="4">
        <f>SUM(AC60:AC69)</f>
        <v>3638</v>
      </c>
      <c r="AD70" s="15">
        <f t="shared" si="41"/>
        <v>0.48487271757963479</v>
      </c>
      <c r="AG70" s="4">
        <f>SUM(AG60:AG69)</f>
        <v>7803</v>
      </c>
      <c r="AH70" s="15">
        <f t="shared" si="43"/>
        <v>0.41157234031330764</v>
      </c>
    </row>
    <row r="71" spans="1:34" x14ac:dyDescent="0.25">
      <c r="B71" s="9"/>
      <c r="C71" s="7"/>
      <c r="R71" s="3"/>
      <c r="S71" s="9"/>
      <c r="T71" s="7"/>
    </row>
    <row r="72" spans="1:34" x14ac:dyDescent="0.25">
      <c r="B72" s="9"/>
      <c r="C72" s="7"/>
      <c r="R72" s="3"/>
      <c r="S72" s="9"/>
      <c r="T72" s="7"/>
    </row>
    <row r="73" spans="1:34" x14ac:dyDescent="0.25">
      <c r="A73" s="3" t="s">
        <v>48</v>
      </c>
      <c r="B73" s="14">
        <f>B70+B56+B47+B40+B30+B23+B16</f>
        <v>0</v>
      </c>
      <c r="C73" s="14">
        <f>C70+C56+C47+C40+C30+C23+C16</f>
        <v>0</v>
      </c>
      <c r="D73" s="14">
        <f>D70+D56+D47+D40+D30+D23+D16</f>
        <v>9823</v>
      </c>
      <c r="E73" s="14"/>
      <c r="F73" s="14"/>
      <c r="G73" s="14">
        <f>G70+G56+G47+G40+G30+G23+G16</f>
        <v>0</v>
      </c>
      <c r="H73" s="14">
        <f>H70+H56+H47+H40+H30+H23+H16</f>
        <v>1567</v>
      </c>
      <c r="I73" s="14"/>
      <c r="J73" s="14"/>
      <c r="K73" s="14">
        <f>K70+K56+K47+K40+K30+K23+K16</f>
        <v>0</v>
      </c>
      <c r="L73" s="14">
        <f>L70+L56+L47+L40+L30+L23+L16</f>
        <v>7638</v>
      </c>
      <c r="M73" s="14"/>
      <c r="N73" s="14"/>
      <c r="O73" s="14">
        <f>O70+O56+O47+O40+O30+O23+O16</f>
        <v>0</v>
      </c>
      <c r="P73" s="14">
        <f>P70+P56+P47+P40+P30+P23+P16</f>
        <v>19028</v>
      </c>
      <c r="R73" s="3"/>
      <c r="S73" s="14">
        <f>S70+S56+S47+S40+S30+S23+S16</f>
        <v>0</v>
      </c>
      <c r="T73" s="14">
        <f>T70+T56+T47+T40+T30+T23+T16</f>
        <v>0</v>
      </c>
      <c r="U73" s="14">
        <f>U70+U56+U47+U40+U30+U23+U16</f>
        <v>9648</v>
      </c>
      <c r="V73" s="14"/>
      <c r="W73" s="14"/>
      <c r="X73" s="14">
        <f>X70+X56+X47+X40+X30+X23+X16</f>
        <v>0</v>
      </c>
      <c r="Y73" s="14">
        <f>Y70+Y56+Y47+Y40+Y30+Y23+Y16</f>
        <v>1808</v>
      </c>
      <c r="Z73" s="14"/>
      <c r="AA73" s="14"/>
      <c r="AB73" s="14">
        <f>AB70+AB56+AB47+AB40+AB30+AB23+AB16</f>
        <v>0</v>
      </c>
      <c r="AC73" s="14">
        <f>AC70+AC56+AC47+AC40+AC30+AC23+AC16</f>
        <v>7503</v>
      </c>
      <c r="AD73" s="14"/>
      <c r="AE73" s="14"/>
      <c r="AF73" s="14">
        <f>AF70+AF56+AF47+AF40+AF30+AF23+AF16</f>
        <v>0</v>
      </c>
      <c r="AG73" s="14">
        <f>AG70+AG56+AG47+AG40+AG30+AG23+AG16</f>
        <v>18959</v>
      </c>
    </row>
    <row r="74" spans="1:34" x14ac:dyDescent="0.25">
      <c r="B74" s="9"/>
      <c r="C74" s="7"/>
      <c r="P74" s="4"/>
      <c r="R74" s="3"/>
      <c r="S74" s="9"/>
      <c r="T74" s="7"/>
      <c r="AG74" s="4"/>
    </row>
    <row r="75" spans="1:34" x14ac:dyDescent="0.25">
      <c r="B75" s="9"/>
      <c r="C75" s="7"/>
      <c r="P75" s="4"/>
      <c r="R75" s="3"/>
      <c r="S75" s="9"/>
      <c r="T75" s="7"/>
      <c r="AG75" s="4"/>
    </row>
    <row r="76" spans="1:34" x14ac:dyDescent="0.25">
      <c r="A76" s="3" t="s">
        <v>49</v>
      </c>
      <c r="B76" s="9"/>
      <c r="C76" s="7">
        <f>SUM(C12:C72)</f>
        <v>9739.2800000000025</v>
      </c>
      <c r="D76" s="7">
        <f>IF(D73&lt;&gt;0,C76/D73,0)</f>
        <v>0.99147714547490606</v>
      </c>
      <c r="G76" s="7">
        <f>SUM(G12:G72)</f>
        <v>2257.89</v>
      </c>
      <c r="H76" s="7">
        <f>IF(H73&lt;&gt;0,G76/H73,0)</f>
        <v>1.440899808551372</v>
      </c>
      <c r="K76" s="7">
        <f>SUM(K12:K72)</f>
        <v>7574.6600000000008</v>
      </c>
      <c r="L76" s="7">
        <f>IF(L73&lt;&gt;0,K76/L73,0)</f>
        <v>0.99170725320764608</v>
      </c>
      <c r="O76" s="7">
        <f>SUM(O12:O72)</f>
        <v>19571.830000000002</v>
      </c>
      <c r="P76" s="7">
        <f>IF(P73&lt;&gt;0,O76/P73,0)</f>
        <v>1.0285805129283163</v>
      </c>
      <c r="R76" s="3"/>
      <c r="S76" s="9"/>
      <c r="T76" s="7">
        <f>SUM(T12:T72)</f>
        <v>9550.7800000000007</v>
      </c>
      <c r="U76" s="7">
        <f>IF(U73&lt;&gt;0,T76/U73,0)</f>
        <v>0.98992330016583752</v>
      </c>
      <c r="X76" s="7">
        <f>SUM(X12:X72)</f>
        <v>2538.7900000000004</v>
      </c>
      <c r="Y76" s="7">
        <f>IF(Y73&lt;&gt;0,X76/Y73,0)</f>
        <v>1.4041980088495578</v>
      </c>
      <c r="AB76" s="7">
        <f>SUM(AB12:AB72)</f>
        <v>7422.14</v>
      </c>
      <c r="AC76" s="7">
        <f>IF(AC73&lt;&gt;0,AB76/AC73,0)</f>
        <v>0.98922297747567645</v>
      </c>
      <c r="AF76" s="7">
        <f>SUM(AF12:AF72)</f>
        <v>19511.71</v>
      </c>
      <c r="AG76" s="7">
        <f>IF(AG73&lt;&gt;0,AF76/AG73,0)</f>
        <v>1.0291529089086977</v>
      </c>
    </row>
    <row r="77" spans="1:34" x14ac:dyDescent="0.25">
      <c r="B77" s="9"/>
      <c r="P77" s="4"/>
      <c r="R77" s="3"/>
      <c r="S77" s="9"/>
      <c r="T77" s="7"/>
      <c r="AG77" s="4"/>
    </row>
    <row r="78" spans="1:34" x14ac:dyDescent="0.25">
      <c r="B78" s="9"/>
      <c r="D78" s="17"/>
      <c r="H78" s="17"/>
      <c r="L78" s="17"/>
      <c r="P78" s="17"/>
      <c r="Q78" s="5"/>
      <c r="R78" s="3"/>
      <c r="S78" s="9"/>
      <c r="T78" s="7"/>
      <c r="U78" s="17"/>
      <c r="Y78" s="17"/>
      <c r="AC78" s="17"/>
      <c r="AG78" s="17"/>
      <c r="AH78" s="5"/>
    </row>
    <row r="79" spans="1:34" x14ac:dyDescent="0.25">
      <c r="B79" s="9"/>
      <c r="P79" s="4"/>
      <c r="Q79" s="5"/>
      <c r="R79" s="3"/>
      <c r="S79" s="9"/>
      <c r="T79" s="7"/>
      <c r="AG79" s="4"/>
      <c r="AH79" s="5"/>
    </row>
    <row r="80" spans="1:34" x14ac:dyDescent="0.25">
      <c r="B80" s="9"/>
      <c r="P80" s="4"/>
      <c r="Q80" s="5"/>
      <c r="R80" s="3"/>
      <c r="S80" s="9"/>
      <c r="T80" s="7"/>
      <c r="AG80" s="4"/>
      <c r="AH80" s="5"/>
    </row>
    <row r="81" spans="2:34" x14ac:dyDescent="0.25">
      <c r="B81" s="9"/>
      <c r="P81" s="4"/>
      <c r="Q81" s="5"/>
      <c r="R81" s="3"/>
      <c r="S81" s="9"/>
      <c r="T81" s="7"/>
      <c r="AG81" s="4"/>
      <c r="AH81" s="5"/>
    </row>
    <row r="82" spans="2:34" x14ac:dyDescent="0.25">
      <c r="B82" s="9"/>
      <c r="P82" s="4"/>
      <c r="Q82" s="5"/>
      <c r="R82" s="3"/>
      <c r="S82" s="9"/>
      <c r="T82" s="7"/>
      <c r="AG82" s="4"/>
      <c r="AH82" s="5"/>
    </row>
    <row r="83" spans="2:34" x14ac:dyDescent="0.25">
      <c r="B83" s="9"/>
      <c r="P83" s="4"/>
      <c r="Q83" s="5"/>
      <c r="R83" s="3"/>
      <c r="S83" s="9"/>
      <c r="T83" s="7"/>
      <c r="AG83" s="4"/>
      <c r="AH83" s="5"/>
    </row>
    <row r="84" spans="2:34" x14ac:dyDescent="0.25">
      <c r="B84" s="9"/>
      <c r="P84" s="4"/>
      <c r="Q84" s="5"/>
      <c r="R84" s="3"/>
      <c r="S84" s="9"/>
      <c r="T84" s="7"/>
      <c r="AG84" s="4"/>
      <c r="AH84" s="5"/>
    </row>
    <row r="85" spans="2:34" x14ac:dyDescent="0.25">
      <c r="B85" s="9"/>
      <c r="P85" s="4"/>
      <c r="Q85" s="5"/>
      <c r="R85" s="3"/>
      <c r="S85" s="9"/>
      <c r="T85" s="7"/>
      <c r="AG85" s="4"/>
      <c r="AH85" s="5"/>
    </row>
    <row r="86" spans="2:34" x14ac:dyDescent="0.25">
      <c r="B86" s="9"/>
      <c r="P86" s="4"/>
      <c r="Q86" s="5"/>
      <c r="R86" s="3"/>
      <c r="S86" s="9"/>
      <c r="T86" s="7"/>
      <c r="AG86" s="4"/>
      <c r="AH86" s="5"/>
    </row>
    <row r="87" spans="2:34" x14ac:dyDescent="0.25">
      <c r="B87" s="9"/>
      <c r="P87" s="4"/>
      <c r="Q87" s="5"/>
      <c r="R87" s="3"/>
      <c r="S87" s="9"/>
      <c r="T87" s="7"/>
      <c r="AG87" s="4"/>
      <c r="AH87" s="5"/>
    </row>
    <row r="88" spans="2:34" x14ac:dyDescent="0.25">
      <c r="B88" s="9"/>
      <c r="P88" s="4"/>
      <c r="Q88" s="5"/>
      <c r="R88" s="3"/>
      <c r="S88" s="9"/>
      <c r="T88" s="7"/>
      <c r="AG88" s="4"/>
      <c r="AH88" s="5"/>
    </row>
    <row r="89" spans="2:34" x14ac:dyDescent="0.25">
      <c r="B89" s="9"/>
      <c r="P89" s="4"/>
      <c r="Q89" s="5"/>
      <c r="R89" s="3"/>
      <c r="S89" s="9"/>
      <c r="T89" s="7"/>
      <c r="AG89" s="4"/>
      <c r="AH89" s="5"/>
    </row>
    <row r="90" spans="2:34" x14ac:dyDescent="0.25">
      <c r="B90" s="9"/>
      <c r="P90" s="4"/>
      <c r="Q90" s="5"/>
      <c r="R90" s="3"/>
      <c r="S90" s="9"/>
      <c r="T90" s="7"/>
      <c r="AG90" s="4"/>
      <c r="AH90" s="5"/>
    </row>
    <row r="91" spans="2:34" x14ac:dyDescent="0.25">
      <c r="B91" s="9"/>
      <c r="P91" s="4"/>
      <c r="Q91" s="5"/>
      <c r="R91" s="3"/>
      <c r="S91" s="9"/>
      <c r="T91" s="7"/>
      <c r="AG91" s="4"/>
      <c r="AH91" s="5"/>
    </row>
    <row r="92" spans="2:34" x14ac:dyDescent="0.25">
      <c r="B92" s="9"/>
      <c r="P92" s="4"/>
      <c r="Q92" s="5"/>
      <c r="R92" s="3"/>
      <c r="S92" s="9"/>
      <c r="T92" s="7"/>
      <c r="AG92" s="4"/>
      <c r="AH92" s="5"/>
    </row>
    <row r="93" spans="2:34" x14ac:dyDescent="0.25">
      <c r="B93" s="9"/>
      <c r="P93" s="4"/>
      <c r="Q93" s="5"/>
      <c r="R93" s="3"/>
      <c r="S93" s="9"/>
      <c r="T93" s="7"/>
      <c r="AG93" s="4"/>
      <c r="AH93" s="5"/>
    </row>
    <row r="94" spans="2:34" x14ac:dyDescent="0.25">
      <c r="B94" s="9"/>
      <c r="P94" s="4"/>
      <c r="Q94" s="5"/>
      <c r="R94" s="3"/>
      <c r="S94" s="9"/>
      <c r="T94" s="7"/>
      <c r="AG94" s="4"/>
      <c r="AH94" s="5"/>
    </row>
    <row r="95" spans="2:34" x14ac:dyDescent="0.25">
      <c r="B95" s="9"/>
      <c r="P95" s="4"/>
      <c r="Q95" s="5"/>
      <c r="R95" s="3"/>
      <c r="S95" s="9"/>
      <c r="T95" s="7"/>
      <c r="AG95" s="4"/>
      <c r="AH95" s="5"/>
    </row>
    <row r="96" spans="2:34" x14ac:dyDescent="0.25">
      <c r="B96" s="9"/>
      <c r="P96" s="4"/>
      <c r="Q96" s="5"/>
      <c r="R96" s="3"/>
      <c r="S96" s="9"/>
      <c r="T96" s="7"/>
      <c r="AG96" s="4"/>
      <c r="AH96" s="5"/>
    </row>
    <row r="97" spans="2:34" x14ac:dyDescent="0.25">
      <c r="B97" s="9"/>
      <c r="P97" s="4"/>
      <c r="Q97" s="5"/>
      <c r="R97" s="3"/>
      <c r="S97" s="9"/>
      <c r="T97" s="7"/>
      <c r="AG97" s="4"/>
      <c r="AH97" s="5"/>
    </row>
    <row r="98" spans="2:34" x14ac:dyDescent="0.25">
      <c r="B98" s="9"/>
      <c r="P98" s="4"/>
      <c r="Q98" s="5"/>
      <c r="R98" s="3"/>
      <c r="S98" s="9"/>
      <c r="T98" s="7"/>
      <c r="AG98" s="4"/>
      <c r="AH98" s="5"/>
    </row>
    <row r="99" spans="2:34" x14ac:dyDescent="0.25">
      <c r="B99" s="9"/>
      <c r="P99" s="4"/>
      <c r="Q99" s="5"/>
      <c r="R99" s="3"/>
      <c r="S99" s="9"/>
      <c r="T99" s="7"/>
      <c r="AG99" s="4"/>
      <c r="AH99" s="5"/>
    </row>
    <row r="100" spans="2:34" x14ac:dyDescent="0.25">
      <c r="B100" s="9"/>
      <c r="P100" s="4"/>
      <c r="Q100" s="5"/>
      <c r="R100" s="3"/>
      <c r="S100" s="9"/>
      <c r="T100" s="7"/>
      <c r="AG100" s="4"/>
      <c r="AH100" s="5"/>
    </row>
    <row r="101" spans="2:34" x14ac:dyDescent="0.25">
      <c r="B101" s="9"/>
      <c r="P101" s="4"/>
      <c r="Q101" s="5"/>
      <c r="R101" s="3"/>
      <c r="S101" s="9"/>
      <c r="T101" s="7"/>
      <c r="AG101" s="4"/>
      <c r="AH101" s="5"/>
    </row>
    <row r="102" spans="2:34" x14ac:dyDescent="0.25">
      <c r="B102" s="9"/>
      <c r="P102" s="4"/>
      <c r="Q102" s="5"/>
      <c r="R102" s="3"/>
      <c r="S102" s="9"/>
      <c r="T102" s="7"/>
      <c r="AG102" s="4"/>
      <c r="AH102" s="5"/>
    </row>
    <row r="103" spans="2:34" x14ac:dyDescent="0.25">
      <c r="B103" s="9"/>
      <c r="P103" s="4"/>
      <c r="Q103" s="5"/>
      <c r="R103" s="3"/>
      <c r="S103" s="9"/>
      <c r="T103" s="7"/>
      <c r="AG103" s="4"/>
      <c r="AH103" s="5"/>
    </row>
    <row r="104" spans="2:34" x14ac:dyDescent="0.25">
      <c r="B104" s="9"/>
      <c r="P104" s="4"/>
      <c r="Q104" s="5"/>
      <c r="R104" s="3"/>
      <c r="S104" s="9"/>
      <c r="T104" s="7"/>
      <c r="AG104" s="4"/>
      <c r="AH104" s="5"/>
    </row>
    <row r="105" spans="2:34" x14ac:dyDescent="0.25">
      <c r="B105" s="9"/>
      <c r="P105" s="4"/>
      <c r="Q105" s="5"/>
      <c r="R105" s="3"/>
      <c r="S105" s="9"/>
      <c r="T105" s="7"/>
      <c r="AG105" s="4"/>
      <c r="AH105" s="5"/>
    </row>
    <row r="106" spans="2:34" x14ac:dyDescent="0.25">
      <c r="B106" s="9"/>
      <c r="P106" s="4"/>
      <c r="Q106" s="5"/>
      <c r="R106" s="3"/>
      <c r="S106" s="9"/>
      <c r="T106" s="7"/>
      <c r="AG106" s="4"/>
      <c r="AH106" s="5"/>
    </row>
    <row r="107" spans="2:34" x14ac:dyDescent="0.25">
      <c r="B107" s="9"/>
      <c r="P107" s="4"/>
      <c r="Q107" s="5"/>
      <c r="R107" s="3"/>
      <c r="S107" s="9"/>
      <c r="T107" s="7"/>
      <c r="AG107" s="4"/>
      <c r="AH107" s="5"/>
    </row>
    <row r="108" spans="2:34" x14ac:dyDescent="0.25">
      <c r="B108" s="9"/>
      <c r="P108" s="4"/>
      <c r="Q108" s="5"/>
      <c r="R108" s="3"/>
      <c r="S108" s="9"/>
      <c r="T108" s="7"/>
      <c r="AG108" s="4"/>
      <c r="AH108" s="5"/>
    </row>
    <row r="109" spans="2:34" x14ac:dyDescent="0.25">
      <c r="B109" s="9"/>
      <c r="P109" s="4"/>
      <c r="Q109" s="5"/>
      <c r="R109" s="3"/>
      <c r="S109" s="9"/>
      <c r="T109" s="7"/>
      <c r="AG109" s="4"/>
      <c r="AH109" s="5"/>
    </row>
    <row r="110" spans="2:34" x14ac:dyDescent="0.25">
      <c r="B110" s="9"/>
      <c r="P110" s="4"/>
      <c r="Q110" s="5"/>
      <c r="R110" s="3"/>
      <c r="S110" s="9"/>
      <c r="T110" s="7"/>
      <c r="AG110" s="4"/>
      <c r="AH110" s="5"/>
    </row>
    <row r="111" spans="2:34" x14ac:dyDescent="0.25">
      <c r="B111" s="9"/>
      <c r="P111" s="4"/>
      <c r="Q111" s="5"/>
      <c r="R111" s="3"/>
      <c r="S111" s="9"/>
      <c r="T111" s="7"/>
      <c r="AG111" s="4"/>
      <c r="AH111" s="5"/>
    </row>
    <row r="112" spans="2:34" x14ac:dyDescent="0.25">
      <c r="B112" s="9"/>
      <c r="P112" s="4"/>
      <c r="Q112" s="5"/>
      <c r="R112" s="3"/>
      <c r="S112" s="9"/>
      <c r="T112" s="7"/>
      <c r="AG112" s="4"/>
      <c r="AH112" s="5"/>
    </row>
    <row r="113" spans="2:34" x14ac:dyDescent="0.25">
      <c r="B113" s="9"/>
      <c r="P113" s="4"/>
      <c r="Q113" s="5"/>
      <c r="R113" s="3"/>
      <c r="S113" s="9"/>
      <c r="T113" s="7"/>
      <c r="AG113" s="4"/>
      <c r="AH113" s="5"/>
    </row>
    <row r="114" spans="2:34" x14ac:dyDescent="0.25">
      <c r="B114" s="9"/>
      <c r="P114" s="4"/>
      <c r="Q114" s="5"/>
      <c r="R114" s="3"/>
      <c r="S114" s="9"/>
      <c r="T114" s="7"/>
      <c r="AG114" s="4"/>
      <c r="AH114" s="5"/>
    </row>
    <row r="115" spans="2:34" x14ac:dyDescent="0.25">
      <c r="B115" s="9"/>
      <c r="P115" s="4"/>
      <c r="Q115" s="5"/>
      <c r="R115" s="3"/>
      <c r="S115" s="9"/>
      <c r="T115" s="7"/>
      <c r="AG115" s="4"/>
      <c r="AH115" s="5"/>
    </row>
    <row r="116" spans="2:34" x14ac:dyDescent="0.25">
      <c r="B116" s="9"/>
      <c r="P116" s="4"/>
      <c r="Q116" s="5"/>
      <c r="R116" s="3"/>
      <c r="S116" s="9"/>
      <c r="T116" s="7"/>
      <c r="AG116" s="4"/>
      <c r="AH116" s="5"/>
    </row>
    <row r="117" spans="2:34" x14ac:dyDescent="0.25">
      <c r="B117" s="9"/>
      <c r="P117" s="4"/>
      <c r="Q117" s="5"/>
      <c r="R117" s="3"/>
      <c r="S117" s="9"/>
      <c r="T117" s="7"/>
      <c r="AG117" s="4"/>
      <c r="AH117" s="5"/>
    </row>
    <row r="118" spans="2:34" x14ac:dyDescent="0.25">
      <c r="B118" s="9"/>
      <c r="P118" s="4"/>
      <c r="Q118" s="5"/>
      <c r="R118" s="3"/>
      <c r="S118" s="9"/>
      <c r="T118" s="7"/>
      <c r="AG118" s="4"/>
      <c r="AH118" s="5"/>
    </row>
    <row r="119" spans="2:34" x14ac:dyDescent="0.25">
      <c r="B119" s="9"/>
      <c r="P119" s="4"/>
      <c r="Q119" s="5"/>
      <c r="R119" s="3"/>
      <c r="S119" s="9"/>
      <c r="T119" s="7"/>
      <c r="AG119" s="4"/>
      <c r="AH119" s="5"/>
    </row>
    <row r="120" spans="2:34" x14ac:dyDescent="0.25">
      <c r="B120" s="9"/>
      <c r="P120" s="4"/>
      <c r="Q120" s="5"/>
      <c r="R120" s="3"/>
      <c r="S120" s="9"/>
      <c r="T120" s="7"/>
      <c r="AG120" s="4"/>
      <c r="AH120" s="5"/>
    </row>
    <row r="121" spans="2:34" x14ac:dyDescent="0.25">
      <c r="B121" s="9"/>
      <c r="P121" s="4"/>
      <c r="Q121" s="5"/>
      <c r="R121" s="3"/>
      <c r="S121" s="9"/>
      <c r="T121" s="7"/>
      <c r="AG121" s="4"/>
      <c r="AH121" s="5"/>
    </row>
    <row r="122" spans="2:34" x14ac:dyDescent="0.25">
      <c r="B122" s="9"/>
      <c r="P122" s="4"/>
      <c r="Q122" s="5"/>
      <c r="R122" s="3"/>
      <c r="S122" s="9"/>
      <c r="T122" s="7"/>
      <c r="AG122" s="4"/>
      <c r="AH122" s="5"/>
    </row>
    <row r="123" spans="2:34" x14ac:dyDescent="0.25">
      <c r="B123" s="9"/>
      <c r="P123" s="4"/>
      <c r="Q123" s="5"/>
      <c r="R123" s="3"/>
      <c r="S123" s="9"/>
      <c r="T123" s="7"/>
      <c r="AG123" s="4"/>
      <c r="AH123" s="5"/>
    </row>
    <row r="124" spans="2:34" x14ac:dyDescent="0.25">
      <c r="B124" s="9"/>
      <c r="P124" s="4"/>
      <c r="Q124" s="5"/>
      <c r="R124" s="3"/>
      <c r="S124" s="9"/>
      <c r="T124" s="7"/>
      <c r="AG124" s="4"/>
      <c r="AH124" s="5"/>
    </row>
    <row r="125" spans="2:34" x14ac:dyDescent="0.25">
      <c r="B125" s="9"/>
      <c r="P125" s="4"/>
      <c r="Q125" s="5"/>
      <c r="R125" s="3"/>
      <c r="S125" s="9"/>
      <c r="T125" s="7"/>
      <c r="AG125" s="4"/>
      <c r="AH125" s="5"/>
    </row>
    <row r="126" spans="2:34" x14ac:dyDescent="0.25">
      <c r="B126" s="9"/>
      <c r="P126" s="4"/>
      <c r="Q126" s="5"/>
      <c r="R126" s="3"/>
      <c r="S126" s="9"/>
      <c r="T126" s="7"/>
      <c r="AG126" s="4"/>
      <c r="AH126" s="5"/>
    </row>
    <row r="127" spans="2:34" x14ac:dyDescent="0.25">
      <c r="B127" s="9"/>
      <c r="P127" s="4"/>
      <c r="Q127" s="5"/>
      <c r="R127" s="3"/>
      <c r="S127" s="9"/>
      <c r="T127" s="7"/>
      <c r="AG127" s="4"/>
      <c r="AH127" s="5"/>
    </row>
    <row r="128" spans="2:34" x14ac:dyDescent="0.25">
      <c r="B128" s="9"/>
      <c r="P128" s="4"/>
      <c r="Q128" s="5"/>
      <c r="R128" s="3"/>
      <c r="S128" s="9"/>
      <c r="T128" s="7"/>
      <c r="AG128" s="4"/>
      <c r="AH128" s="5"/>
    </row>
    <row r="129" spans="2:34" x14ac:dyDescent="0.25">
      <c r="B129" s="9"/>
      <c r="P129" s="4"/>
      <c r="Q129" s="5"/>
      <c r="R129" s="3"/>
      <c r="S129" s="9"/>
      <c r="T129" s="7"/>
      <c r="AG129" s="4"/>
      <c r="AH129" s="5"/>
    </row>
    <row r="130" spans="2:34" x14ac:dyDescent="0.25">
      <c r="B130" s="9"/>
      <c r="P130" s="4"/>
      <c r="Q130" s="5"/>
      <c r="R130" s="3"/>
      <c r="S130" s="9"/>
      <c r="T130" s="7"/>
      <c r="AG130" s="4"/>
      <c r="AH130" s="5"/>
    </row>
    <row r="131" spans="2:34" x14ac:dyDescent="0.25">
      <c r="B131" s="9"/>
      <c r="P131" s="4"/>
      <c r="Q131" s="5"/>
      <c r="R131" s="3"/>
      <c r="S131" s="9"/>
      <c r="T131" s="7"/>
      <c r="AG131" s="4"/>
      <c r="AH131" s="5"/>
    </row>
    <row r="132" spans="2:34" x14ac:dyDescent="0.25">
      <c r="B132" s="9"/>
      <c r="P132" s="4"/>
      <c r="Q132" s="5"/>
      <c r="R132" s="3"/>
      <c r="S132" s="9"/>
      <c r="T132" s="7"/>
      <c r="AG132" s="4"/>
      <c r="AH132" s="5"/>
    </row>
    <row r="133" spans="2:34" x14ac:dyDescent="0.25">
      <c r="B133" s="9"/>
      <c r="P133" s="4"/>
      <c r="Q133" s="5"/>
      <c r="R133" s="3"/>
      <c r="S133" s="9"/>
      <c r="T133" s="7"/>
      <c r="AG133" s="4"/>
      <c r="AH133" s="5"/>
    </row>
    <row r="134" spans="2:34" x14ac:dyDescent="0.25">
      <c r="B134" s="9"/>
      <c r="P134" s="4"/>
      <c r="Q134" s="5"/>
      <c r="R134" s="3"/>
      <c r="S134" s="9"/>
      <c r="T134" s="7"/>
      <c r="AG134" s="4"/>
      <c r="AH134" s="5"/>
    </row>
    <row r="135" spans="2:34" x14ac:dyDescent="0.25">
      <c r="B135" s="9"/>
      <c r="P135" s="4"/>
      <c r="Q135" s="5"/>
      <c r="R135" s="3"/>
      <c r="S135" s="9"/>
      <c r="T135" s="7"/>
      <c r="AG135" s="4"/>
      <c r="AH135" s="5"/>
    </row>
    <row r="136" spans="2:34" x14ac:dyDescent="0.25">
      <c r="B136" s="9"/>
      <c r="P136" s="4"/>
      <c r="Q136" s="5"/>
      <c r="R136" s="3"/>
      <c r="S136" s="9"/>
      <c r="T136" s="7"/>
      <c r="AG136" s="4"/>
      <c r="AH136" s="5"/>
    </row>
    <row r="137" spans="2:34" x14ac:dyDescent="0.25">
      <c r="B137" s="9"/>
      <c r="P137" s="4"/>
      <c r="Q137" s="5"/>
      <c r="R137" s="3"/>
      <c r="S137" s="9"/>
      <c r="T137" s="7"/>
      <c r="AG137" s="4"/>
      <c r="AH137" s="5"/>
    </row>
    <row r="138" spans="2:34" x14ac:dyDescent="0.25">
      <c r="B138" s="9"/>
      <c r="P138" s="4"/>
      <c r="Q138" s="5"/>
      <c r="R138" s="3"/>
      <c r="S138" s="9"/>
      <c r="T138" s="7"/>
      <c r="AG138" s="4"/>
      <c r="AH138" s="5"/>
    </row>
    <row r="139" spans="2:34" x14ac:dyDescent="0.25">
      <c r="B139" s="9"/>
      <c r="P139" s="4"/>
      <c r="Q139" s="5"/>
      <c r="R139" s="3"/>
      <c r="S139" s="9"/>
      <c r="T139" s="7"/>
      <c r="AG139" s="4"/>
      <c r="AH139" s="5"/>
    </row>
    <row r="140" spans="2:34" x14ac:dyDescent="0.25">
      <c r="B140" s="9"/>
      <c r="P140" s="4"/>
      <c r="Q140" s="5"/>
      <c r="R140" s="3"/>
      <c r="S140" s="9"/>
      <c r="T140" s="7"/>
      <c r="AG140" s="4"/>
      <c r="AH140" s="5"/>
    </row>
    <row r="141" spans="2:34" x14ac:dyDescent="0.25">
      <c r="B141" s="9"/>
      <c r="P141" s="4"/>
      <c r="Q141" s="5"/>
      <c r="R141" s="3"/>
      <c r="S141" s="9"/>
      <c r="T141" s="7"/>
      <c r="AG141" s="4"/>
      <c r="AH141" s="5"/>
    </row>
    <row r="142" spans="2:34" x14ac:dyDescent="0.25">
      <c r="B142" s="9"/>
      <c r="P142" s="4"/>
      <c r="Q142" s="5"/>
      <c r="R142" s="3"/>
      <c r="S142" s="9"/>
      <c r="T142" s="7"/>
      <c r="AG142" s="4"/>
      <c r="AH142" s="5"/>
    </row>
    <row r="143" spans="2:34" x14ac:dyDescent="0.25">
      <c r="B143" s="9"/>
      <c r="P143" s="4"/>
      <c r="Q143" s="5"/>
      <c r="R143" s="3"/>
      <c r="S143" s="9"/>
      <c r="T143" s="7"/>
      <c r="AG143" s="4"/>
      <c r="AH143" s="5"/>
    </row>
    <row r="144" spans="2:34" x14ac:dyDescent="0.25">
      <c r="B144" s="9"/>
      <c r="P144" s="4"/>
      <c r="Q144" s="5"/>
      <c r="R144" s="3"/>
      <c r="S144" s="9"/>
      <c r="T144" s="7"/>
      <c r="AG144" s="4"/>
      <c r="AH144" s="5"/>
    </row>
    <row r="145" spans="2:34" x14ac:dyDescent="0.25">
      <c r="B145" s="9"/>
      <c r="P145" s="4"/>
      <c r="Q145" s="5"/>
      <c r="R145" s="3"/>
      <c r="S145" s="9"/>
      <c r="T145" s="7"/>
      <c r="AG145" s="4"/>
      <c r="AH145" s="5"/>
    </row>
    <row r="146" spans="2:34" x14ac:dyDescent="0.25">
      <c r="B146" s="9"/>
      <c r="P146" s="4"/>
      <c r="Q146" s="5"/>
      <c r="R146" s="3"/>
      <c r="S146" s="9"/>
      <c r="T146" s="7"/>
      <c r="AG146" s="4"/>
      <c r="AH146" s="5"/>
    </row>
    <row r="147" spans="2:34" x14ac:dyDescent="0.25">
      <c r="B147" s="9"/>
      <c r="P147" s="4"/>
      <c r="Q147" s="5"/>
      <c r="R147" s="3"/>
      <c r="S147" s="9"/>
      <c r="T147" s="7"/>
      <c r="AG147" s="4"/>
      <c r="AH147" s="5"/>
    </row>
    <row r="148" spans="2:34" x14ac:dyDescent="0.25">
      <c r="B148" s="9"/>
      <c r="P148" s="4"/>
      <c r="Q148" s="5"/>
      <c r="R148" s="3"/>
      <c r="S148" s="9"/>
      <c r="T148" s="7"/>
      <c r="AG148" s="4"/>
      <c r="AH148" s="5"/>
    </row>
    <row r="149" spans="2:34" x14ac:dyDescent="0.25">
      <c r="B149" s="9"/>
      <c r="P149" s="4"/>
      <c r="Q149" s="5"/>
      <c r="R149" s="3"/>
      <c r="S149" s="9"/>
      <c r="T149" s="7"/>
      <c r="AG149" s="4"/>
      <c r="AH149" s="5"/>
    </row>
    <row r="150" spans="2:34" x14ac:dyDescent="0.25">
      <c r="B150" s="9"/>
      <c r="P150" s="4"/>
      <c r="Q150" s="5"/>
      <c r="R150" s="3"/>
      <c r="S150" s="9"/>
      <c r="T150" s="7"/>
      <c r="AG150" s="4"/>
      <c r="AH150" s="5"/>
    </row>
    <row r="151" spans="2:34" x14ac:dyDescent="0.25">
      <c r="B151" s="9"/>
      <c r="P151" s="4"/>
      <c r="Q151" s="5"/>
      <c r="R151" s="3"/>
      <c r="S151" s="9"/>
      <c r="T151" s="7"/>
      <c r="AG151" s="4"/>
      <c r="AH151" s="5"/>
    </row>
    <row r="152" spans="2:34" x14ac:dyDescent="0.25">
      <c r="B152" s="9"/>
      <c r="P152" s="4"/>
      <c r="Q152" s="5"/>
      <c r="R152" s="3"/>
      <c r="S152" s="9"/>
      <c r="T152" s="7"/>
      <c r="AG152" s="4"/>
      <c r="AH152" s="5"/>
    </row>
    <row r="153" spans="2:34" x14ac:dyDescent="0.25">
      <c r="B153" s="9"/>
      <c r="P153" s="4"/>
      <c r="Q153" s="5"/>
      <c r="R153" s="3"/>
      <c r="S153" s="9"/>
      <c r="T153" s="7"/>
      <c r="AG153" s="4"/>
      <c r="AH153" s="5"/>
    </row>
    <row r="154" spans="2:34" x14ac:dyDescent="0.25">
      <c r="B154" s="9"/>
      <c r="P154" s="4"/>
      <c r="Q154" s="5"/>
      <c r="R154" s="3"/>
      <c r="S154" s="9"/>
      <c r="T154" s="7"/>
      <c r="AG154" s="4"/>
      <c r="AH154" s="5"/>
    </row>
    <row r="155" spans="2:34" x14ac:dyDescent="0.25">
      <c r="B155" s="9"/>
      <c r="P155" s="4"/>
      <c r="Q155" s="5"/>
      <c r="R155" s="3"/>
      <c r="S155" s="9"/>
      <c r="T155" s="7"/>
      <c r="AG155" s="4"/>
      <c r="AH155" s="5"/>
    </row>
    <row r="156" spans="2:34" x14ac:dyDescent="0.25">
      <c r="B156" s="9"/>
      <c r="P156" s="4"/>
      <c r="Q156" s="5"/>
      <c r="R156" s="3"/>
      <c r="S156" s="9"/>
      <c r="T156" s="7"/>
      <c r="AG156" s="4"/>
      <c r="AH156" s="5"/>
    </row>
    <row r="157" spans="2:34" x14ac:dyDescent="0.25">
      <c r="B157" s="9"/>
      <c r="P157" s="4"/>
      <c r="Q157" s="5"/>
      <c r="R157" s="3"/>
      <c r="S157" s="9"/>
      <c r="T157" s="7"/>
      <c r="AG157" s="4"/>
      <c r="AH157" s="5"/>
    </row>
    <row r="158" spans="2:34" x14ac:dyDescent="0.25">
      <c r="B158" s="9"/>
      <c r="P158" s="4"/>
      <c r="Q158" s="5"/>
      <c r="R158" s="3"/>
      <c r="S158" s="9"/>
      <c r="T158" s="7"/>
      <c r="AG158" s="4"/>
      <c r="AH158" s="5"/>
    </row>
    <row r="159" spans="2:34" x14ac:dyDescent="0.25">
      <c r="B159" s="9"/>
      <c r="P159" s="4"/>
      <c r="Q159" s="5"/>
      <c r="R159" s="3"/>
      <c r="S159" s="9"/>
      <c r="T159" s="7"/>
      <c r="AG159" s="4"/>
      <c r="AH159" s="5"/>
    </row>
    <row r="160" spans="2:34" x14ac:dyDescent="0.25">
      <c r="B160" s="9"/>
      <c r="P160" s="4"/>
      <c r="Q160" s="5"/>
      <c r="R160" s="3"/>
      <c r="S160" s="9"/>
      <c r="T160" s="7"/>
      <c r="AG160" s="4"/>
      <c r="AH160" s="5"/>
    </row>
    <row r="161" spans="2:34" x14ac:dyDescent="0.25">
      <c r="B161" s="9"/>
      <c r="P161" s="4"/>
      <c r="Q161" s="5"/>
      <c r="R161" s="3"/>
      <c r="S161" s="9"/>
      <c r="T161" s="7"/>
      <c r="AG161" s="4"/>
      <c r="AH161" s="5"/>
    </row>
    <row r="162" spans="2:34" x14ac:dyDescent="0.25">
      <c r="B162" s="9"/>
      <c r="P162" s="4"/>
      <c r="Q162" s="5"/>
      <c r="R162" s="3"/>
      <c r="S162" s="9"/>
      <c r="T162" s="7"/>
      <c r="AG162" s="4"/>
      <c r="AH162" s="5"/>
    </row>
    <row r="163" spans="2:34" x14ac:dyDescent="0.25">
      <c r="B163" s="9"/>
      <c r="P163" s="4"/>
      <c r="Q163" s="5"/>
      <c r="R163" s="3"/>
      <c r="S163" s="9"/>
      <c r="T163" s="7"/>
      <c r="AG163" s="4"/>
      <c r="AH163" s="5"/>
    </row>
    <row r="164" spans="2:34" x14ac:dyDescent="0.25">
      <c r="B164" s="9"/>
      <c r="P164" s="4"/>
      <c r="Q164" s="5"/>
      <c r="R164" s="3"/>
      <c r="S164" s="9"/>
      <c r="T164" s="7"/>
      <c r="AG164" s="4"/>
      <c r="AH164" s="5"/>
    </row>
    <row r="165" spans="2:34" x14ac:dyDescent="0.25">
      <c r="B165" s="9"/>
      <c r="P165" s="4"/>
      <c r="Q165" s="5"/>
      <c r="R165" s="3"/>
      <c r="S165" s="9"/>
      <c r="T165" s="7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D6:Q6"/>
    <mergeCell ref="D7:E7"/>
    <mergeCell ref="H7:I7"/>
    <mergeCell ref="L7:M7"/>
    <mergeCell ref="P7:Q7"/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8">
        <v>2.1</v>
      </c>
      <c r="B1" t="s">
        <v>13</v>
      </c>
    </row>
    <row r="2" spans="1:2" x14ac:dyDescent="0.25">
      <c r="A2" s="8">
        <v>1.79</v>
      </c>
      <c r="B2" t="s">
        <v>14</v>
      </c>
    </row>
    <row r="3" spans="1:2" x14ac:dyDescent="0.25">
      <c r="A3" s="8">
        <v>1.54</v>
      </c>
      <c r="B3" t="s">
        <v>15</v>
      </c>
    </row>
    <row r="4" spans="1:2" x14ac:dyDescent="0.25">
      <c r="A4" s="8">
        <v>1.66</v>
      </c>
      <c r="B4" t="s">
        <v>8</v>
      </c>
    </row>
    <row r="5" spans="1:2" x14ac:dyDescent="0.25">
      <c r="A5" s="8">
        <v>1.31</v>
      </c>
      <c r="B5" t="s">
        <v>9</v>
      </c>
    </row>
    <row r="6" spans="1:2" x14ac:dyDescent="0.25">
      <c r="A6" s="8">
        <v>1.24</v>
      </c>
      <c r="B6" t="s">
        <v>10</v>
      </c>
    </row>
    <row r="7" spans="1:2" x14ac:dyDescent="0.25">
      <c r="A7" s="8">
        <v>1.07</v>
      </c>
      <c r="B7" t="s">
        <v>11</v>
      </c>
    </row>
    <row r="8" spans="1:2" x14ac:dyDescent="0.25">
      <c r="A8" s="8">
        <v>1.44</v>
      </c>
      <c r="B8" t="s">
        <v>17</v>
      </c>
    </row>
    <row r="9" spans="1:2" x14ac:dyDescent="0.25">
      <c r="A9" s="8">
        <v>1.33</v>
      </c>
      <c r="B9" t="s">
        <v>18</v>
      </c>
    </row>
    <row r="10" spans="1:2" x14ac:dyDescent="0.25">
      <c r="A10" s="8">
        <v>1.28</v>
      </c>
      <c r="B10" t="s">
        <v>19</v>
      </c>
    </row>
    <row r="11" spans="1:2" x14ac:dyDescent="0.25">
      <c r="A11" s="8">
        <v>1.42</v>
      </c>
      <c r="B11" t="s">
        <v>21</v>
      </c>
    </row>
    <row r="12" spans="1:2" x14ac:dyDescent="0.25">
      <c r="A12" s="8">
        <v>1.25</v>
      </c>
      <c r="B12" t="s">
        <v>22</v>
      </c>
    </row>
    <row r="13" spans="1:2" x14ac:dyDescent="0.25">
      <c r="A13" s="8">
        <v>1.1499999999999999</v>
      </c>
      <c r="B13" t="s">
        <v>23</v>
      </c>
    </row>
    <row r="14" spans="1:2" x14ac:dyDescent="0.25">
      <c r="A14" s="8">
        <v>1.07</v>
      </c>
      <c r="B14" t="s">
        <v>24</v>
      </c>
    </row>
    <row r="15" spans="1:2" x14ac:dyDescent="0.25">
      <c r="A15" s="8">
        <v>1.06</v>
      </c>
      <c r="B15" t="s">
        <v>25</v>
      </c>
    </row>
    <row r="16" spans="1:2" x14ac:dyDescent="0.25">
      <c r="A16" s="8">
        <v>0.95</v>
      </c>
      <c r="B16" t="s">
        <v>26</v>
      </c>
    </row>
    <row r="17" spans="1:2" x14ac:dyDescent="0.25">
      <c r="A17" s="8">
        <v>0.88</v>
      </c>
      <c r="B17" t="s">
        <v>28</v>
      </c>
    </row>
    <row r="18" spans="1:2" x14ac:dyDescent="0.25">
      <c r="A18" s="8">
        <v>0.85</v>
      </c>
      <c r="B18" t="s">
        <v>29</v>
      </c>
    </row>
    <row r="19" spans="1:2" x14ac:dyDescent="0.25">
      <c r="A19" s="8">
        <v>0.72</v>
      </c>
      <c r="B19" t="s">
        <v>31</v>
      </c>
    </row>
    <row r="20" spans="1:2" x14ac:dyDescent="0.25">
      <c r="A20" s="8">
        <v>0.67</v>
      </c>
      <c r="B20" t="s">
        <v>30</v>
      </c>
    </row>
    <row r="21" spans="1:2" x14ac:dyDescent="0.25">
      <c r="A21" s="8">
        <v>0.86</v>
      </c>
      <c r="B21" t="s">
        <v>33</v>
      </c>
    </row>
    <row r="22" spans="1:2" x14ac:dyDescent="0.25">
      <c r="A22" s="8">
        <v>0.82</v>
      </c>
      <c r="B22" t="s">
        <v>34</v>
      </c>
    </row>
    <row r="23" spans="1:2" x14ac:dyDescent="0.25">
      <c r="A23" s="8">
        <v>0.71</v>
      </c>
      <c r="B23" t="s">
        <v>35</v>
      </c>
    </row>
    <row r="24" spans="1:2" x14ac:dyDescent="0.25">
      <c r="A24" s="8">
        <v>0.6</v>
      </c>
      <c r="B24" t="s">
        <v>36</v>
      </c>
    </row>
    <row r="25" spans="1:2" x14ac:dyDescent="0.25">
      <c r="A25" s="8">
        <v>0.97</v>
      </c>
      <c r="B25" t="s">
        <v>39</v>
      </c>
    </row>
    <row r="26" spans="1:2" x14ac:dyDescent="0.25">
      <c r="A26" s="8">
        <v>0.91</v>
      </c>
      <c r="B26" t="s">
        <v>40</v>
      </c>
    </row>
    <row r="27" spans="1:2" x14ac:dyDescent="0.25">
      <c r="A27" s="8">
        <v>0.89</v>
      </c>
      <c r="B27" t="s">
        <v>41</v>
      </c>
    </row>
    <row r="28" spans="1:2" x14ac:dyDescent="0.25">
      <c r="A28" s="8">
        <v>0.83</v>
      </c>
      <c r="B28" t="s">
        <v>42</v>
      </c>
    </row>
    <row r="29" spans="1:2" x14ac:dyDescent="0.25">
      <c r="A29" s="8">
        <v>0.81</v>
      </c>
      <c r="B29" t="s">
        <v>43</v>
      </c>
    </row>
    <row r="30" spans="1:2" x14ac:dyDescent="0.25">
      <c r="A30" s="8">
        <v>0.65</v>
      </c>
      <c r="B30" t="s">
        <v>44</v>
      </c>
    </row>
    <row r="31" spans="1:2" x14ac:dyDescent="0.25">
      <c r="A31" s="8">
        <v>0.63</v>
      </c>
      <c r="B31" t="s">
        <v>45</v>
      </c>
    </row>
    <row r="32" spans="1:2" x14ac:dyDescent="0.25">
      <c r="A32" s="8">
        <v>0.62</v>
      </c>
      <c r="B32" t="s">
        <v>46</v>
      </c>
    </row>
    <row r="33" spans="1:2" x14ac:dyDescent="0.25">
      <c r="A33" s="8">
        <v>0.59</v>
      </c>
      <c r="B33" t="s">
        <v>47</v>
      </c>
    </row>
    <row r="34" spans="1:2" x14ac:dyDescent="0.25">
      <c r="A34" s="8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Johnson, Andrew</cp:lastModifiedBy>
  <cp:lastPrinted>2018-09-25T21:43:53Z</cp:lastPrinted>
  <dcterms:created xsi:type="dcterms:W3CDTF">2005-02-17T18:17:16Z</dcterms:created>
  <dcterms:modified xsi:type="dcterms:W3CDTF">2023-04-11T17:57:28Z</dcterms:modified>
</cp:coreProperties>
</file>